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320" activeTab="0"/>
  </bookViews>
  <sheets>
    <sheet name="R4_都道府県勢一覧" sheetId="1" r:id="rId1"/>
  </sheets>
  <externalReferences>
    <externalReference r:id="rId4"/>
  </externalReferences>
  <definedNames>
    <definedName name="open1" localSheetId="0">'[1]旧市町村入力'!#REF!</definedName>
    <definedName name="open1">'[1]旧市町村入力'!#REF!</definedName>
    <definedName name="_xlnm.Print_Area" localSheetId="0">'R4_都道府県勢一覧'!$A$1:$CJ$68</definedName>
    <definedName name="_xlnm.Print_Titles" localSheetId="0">'R4_都道府県勢一覧'!$A:$B</definedName>
  </definedNames>
  <calcPr fullCalcOnLoad="1"/>
</workbook>
</file>

<file path=xl/sharedStrings.xml><?xml version="1.0" encoding="utf-8"?>
<sst xmlns="http://schemas.openxmlformats.org/spreadsheetml/2006/main" count="379" uniqueCount="232">
  <si>
    <t xml:space="preserve"> </t>
  </si>
  <si>
    <t>都道府県名</t>
  </si>
  <si>
    <t>人口増減率</t>
  </si>
  <si>
    <t>１５歳以上</t>
  </si>
  <si>
    <t>生乳生産量</t>
  </si>
  <si>
    <t>林野面積</t>
  </si>
  <si>
    <t>保安林面積</t>
  </si>
  <si>
    <t>素材生産量</t>
  </si>
  <si>
    <t>着工建築物数</t>
  </si>
  <si>
    <t>財政力指数</t>
  </si>
  <si>
    <t>高等学校等</t>
  </si>
  <si>
    <t>社会増減数</t>
  </si>
  <si>
    <t>第１次産業</t>
  </si>
  <si>
    <t>第２次産業</t>
  </si>
  <si>
    <t>第３次産業</t>
  </si>
  <si>
    <t>田</t>
  </si>
  <si>
    <t>畑</t>
  </si>
  <si>
    <t>うち地方債</t>
  </si>
  <si>
    <t>県民所得</t>
  </si>
  <si>
    <t>(従業地別)</t>
  </si>
  <si>
    <t>在園者数</t>
  </si>
  <si>
    <t>世帯</t>
  </si>
  <si>
    <t>人</t>
  </si>
  <si>
    <t>%</t>
  </si>
  <si>
    <t>戸</t>
  </si>
  <si>
    <t>頭</t>
  </si>
  <si>
    <t>億円</t>
  </si>
  <si>
    <t>ha</t>
  </si>
  <si>
    <t>経営体</t>
  </si>
  <si>
    <t>百万円</t>
  </si>
  <si>
    <t>km</t>
  </si>
  <si>
    <t>台</t>
  </si>
  <si>
    <t>千円</t>
  </si>
  <si>
    <t>床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</si>
  <si>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</si>
  <si>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</si>
  <si>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</si>
  <si>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</si>
  <si>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</si>
  <si>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</si>
  <si>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</si>
  <si>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</si>
  <si>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</si>
  <si>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</si>
  <si>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</si>
  <si>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</si>
  <si>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</si>
  <si>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</si>
  <si>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</si>
  <si>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</si>
  <si>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</si>
  <si>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</si>
  <si>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</si>
  <si>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</si>
  <si>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</si>
  <si>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</si>
  <si>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</si>
  <si>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</si>
  <si>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</si>
  <si>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</si>
  <si>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</si>
  <si>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</si>
  <si>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</si>
  <si>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</si>
  <si>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</si>
  <si>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</si>
  <si>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</si>
  <si>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</si>
  <si>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</si>
  <si>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</si>
  <si>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</si>
  <si>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</si>
  <si>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</si>
  <si>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</si>
  <si>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</si>
  <si>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</si>
  <si>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</si>
  <si>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</si>
  <si>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</si>
  <si>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</si>
  <si>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人口千人対</t>
  </si>
  <si>
    <t>(1k㎡当たり)</t>
  </si>
  <si>
    <t>合計特殊</t>
  </si>
  <si>
    <t>出生率</t>
  </si>
  <si>
    <t>(男)</t>
  </si>
  <si>
    <t>(女)</t>
  </si>
  <si>
    <t>歳</t>
  </si>
  <si>
    <t>(8)</t>
  </si>
  <si>
    <t>一般国道</t>
  </si>
  <si>
    <t>ｋ㎡</t>
  </si>
  <si>
    <t>ha</t>
  </si>
  <si>
    <t>件</t>
  </si>
  <si>
    <t>-</t>
  </si>
  <si>
    <t>埼玉</t>
  </si>
  <si>
    <t>ｔ</t>
  </si>
  <si>
    <t>百ｔ</t>
  </si>
  <si>
    <t>戸</t>
  </si>
  <si>
    <t>頭</t>
  </si>
  <si>
    <t>千羽</t>
  </si>
  <si>
    <t xml:space="preserve"> </t>
  </si>
  <si>
    <t>　</t>
  </si>
  <si>
    <t>百万円</t>
  </si>
  <si>
    <t>事業所</t>
  </si>
  <si>
    <t>増加率</t>
  </si>
  <si>
    <t>％</t>
  </si>
  <si>
    <t>自然増減率</t>
  </si>
  <si>
    <t>棟</t>
  </si>
  <si>
    <t>調 査 期 日 等</t>
  </si>
  <si>
    <t>%</t>
  </si>
  <si>
    <t>漁業経営体数</t>
  </si>
  <si>
    <t>t</t>
  </si>
  <si>
    <t>注：(1)＊は、都道府県にまたがる境界未定地域により参考値を記載。</t>
  </si>
  <si>
    <t>全国</t>
  </si>
  <si>
    <t>都道府県道</t>
  </si>
  <si>
    <t>市町村道</t>
  </si>
  <si>
    <t>飼養戸数</t>
  </si>
  <si>
    <t>飼養頭数</t>
  </si>
  <si>
    <t>飼養羽数</t>
  </si>
  <si>
    <t>実延長</t>
  </si>
  <si>
    <t>舗装率</t>
  </si>
  <si>
    <t>医師数</t>
  </si>
  <si>
    <t>大学等</t>
  </si>
  <si>
    <t>病院数</t>
  </si>
  <si>
    <t>園数</t>
  </si>
  <si>
    <t>就園率</t>
  </si>
  <si>
    <t>学校数</t>
  </si>
  <si>
    <t>児童数</t>
  </si>
  <si>
    <t>生徒数</t>
  </si>
  <si>
    <t>進学率</t>
  </si>
  <si>
    <t>病床数</t>
  </si>
  <si>
    <t>病院の</t>
  </si>
  <si>
    <t>(9)平均寿命</t>
  </si>
  <si>
    <t>(14)乳用牛</t>
  </si>
  <si>
    <t>(15)肉用牛</t>
  </si>
  <si>
    <t>(16)豚</t>
  </si>
  <si>
    <t>(17)採卵鶏</t>
  </si>
  <si>
    <t>(20)耕地面積</t>
  </si>
  <si>
    <t>面積</t>
  </si>
  <si>
    <t>世帯数</t>
  </si>
  <si>
    <t>人口</t>
  </si>
  <si>
    <t>人口密度</t>
  </si>
  <si>
    <t>自然増減</t>
  </si>
  <si>
    <t>社会増減</t>
  </si>
  <si>
    <t>水稲</t>
  </si>
  <si>
    <t>うち</t>
  </si>
  <si>
    <t>製造品</t>
  </si>
  <si>
    <t>年間商品</t>
  </si>
  <si>
    <t>歳入</t>
  </si>
  <si>
    <t>歳出</t>
  </si>
  <si>
    <t>１人当たり</t>
  </si>
  <si>
    <t>人員</t>
  </si>
  <si>
    <t>出生率</t>
  </si>
  <si>
    <t>死亡率</t>
  </si>
  <si>
    <t>転入者数</t>
  </si>
  <si>
    <t>転出者数</t>
  </si>
  <si>
    <t>総数</t>
  </si>
  <si>
    <t>収穫量</t>
  </si>
  <si>
    <t>漁獲量</t>
  </si>
  <si>
    <t>生産額</t>
  </si>
  <si>
    <t>事業所数</t>
  </si>
  <si>
    <t>従業者数</t>
  </si>
  <si>
    <t>出荷額等</t>
  </si>
  <si>
    <t>事業所数</t>
  </si>
  <si>
    <t>販売額</t>
  </si>
  <si>
    <t>乗用車</t>
  </si>
  <si>
    <t>発生件数</t>
  </si>
  <si>
    <t>死者</t>
  </si>
  <si>
    <t>負傷者</t>
  </si>
  <si>
    <t>総額</t>
  </si>
  <si>
    <t>生徒数</t>
  </si>
  <si>
    <t>令元</t>
  </si>
  <si>
    <t>総数</t>
  </si>
  <si>
    <t>農業経営体（個人経営体）数</t>
  </si>
  <si>
    <t>経営体</t>
  </si>
  <si>
    <t>主業</t>
  </si>
  <si>
    <t>準主業</t>
  </si>
  <si>
    <t>副業的</t>
  </si>
  <si>
    <t>千㎥</t>
  </si>
  <si>
    <t>X</t>
  </si>
  <si>
    <t>貨物車</t>
  </si>
  <si>
    <t>(35)幼稚園（国立・公立・私立）</t>
  </si>
  <si>
    <t>(36)小学校(国立・公立・私立)</t>
  </si>
  <si>
    <t>(28)道路の現況</t>
  </si>
  <si>
    <t>(30)道路交通事故</t>
  </si>
  <si>
    <t>(33)県民所得</t>
  </si>
  <si>
    <t xml:space="preserve">注： (26)商業は、卸売業，小売業に属する事業所の数値。 </t>
  </si>
  <si>
    <t>(7)人口動態</t>
  </si>
  <si>
    <t>(11)就業者</t>
  </si>
  <si>
    <t>(12)農　　　　　業</t>
  </si>
  <si>
    <t>農業産出額</t>
  </si>
  <si>
    <t>(25)工　　　　　　　業</t>
  </si>
  <si>
    <t>(24)漁　　　業(海面漁業)</t>
  </si>
  <si>
    <t>(26)商　　　　　　　業</t>
  </si>
  <si>
    <t>(31) 決算状況（普通会計）</t>
  </si>
  <si>
    <t>(34)医　 療</t>
  </si>
  <si>
    <t xml:space="preserve">   注：(24)漁獲量、生産額は、捕鯨業及び海面養殖業を除く。</t>
  </si>
  <si>
    <t xml:space="preserve">       (25)工業は、従業員4人以上の事業所。</t>
  </si>
  <si>
    <t xml:space="preserve">   注：（28）舗装率には簡易舗装を含む。</t>
  </si>
  <si>
    <t xml:space="preserve">       (29)自動車保有台数には、軽自動車を含む。</t>
  </si>
  <si>
    <t xml:space="preserve">   注：(35)幼稚園就園率＝幼稚園修了者数÷小学校第１学年児童数×100</t>
  </si>
  <si>
    <t>令2.2.1</t>
  </si>
  <si>
    <t>平28.6.1</t>
  </si>
  <si>
    <t>平27</t>
  </si>
  <si>
    <t>令2.10.1</t>
  </si>
  <si>
    <t>(29)自動車保有台数</t>
  </si>
  <si>
    <t>1世帯当たり</t>
  </si>
  <si>
    <t>令2</t>
  </si>
  <si>
    <t>平30.11.1</t>
  </si>
  <si>
    <t>平27</t>
  </si>
  <si>
    <t>令3</t>
  </si>
  <si>
    <t>平30+令元+2年度</t>
  </si>
  <si>
    <t>令3.3卒園者</t>
  </si>
  <si>
    <t>令3.3卒業者</t>
  </si>
  <si>
    <t>令2～3年</t>
  </si>
  <si>
    <t>令3.10.1</t>
  </si>
  <si>
    <t>令3.1.1</t>
  </si>
  <si>
    <t>令3.10.1</t>
  </si>
  <si>
    <t>令4.2.1</t>
  </si>
  <si>
    <t>令3.7.15</t>
  </si>
  <si>
    <t>令2.3.31</t>
  </si>
  <si>
    <t>令2.6.1</t>
  </si>
  <si>
    <t>令4.3.31</t>
  </si>
  <si>
    <t>令2年度</t>
  </si>
  <si>
    <t>令2.12.31</t>
  </si>
  <si>
    <t>令3.5.1</t>
  </si>
  <si>
    <t>令元年度</t>
  </si>
  <si>
    <t>平31.3.31</t>
  </si>
  <si>
    <t xml:space="preserve">   注：(10)、(11)は、不詳補完値を掲載。</t>
  </si>
  <si>
    <t>(37) 中学校（国立・公立・私立）</t>
  </si>
  <si>
    <t>(38) 義務教育学校(国立・公立)</t>
  </si>
  <si>
    <t>(39) 高等学校（国立・公立・私立）</t>
  </si>
  <si>
    <t>児　　童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</si>
</sst>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"/>
    <numFmt numFmtId="177" formatCode="#,##0.0"/>
    <numFmt numFmtId="178" formatCode="#,##0;&quot;△&quot;#,##0"/>
    <numFmt numFmtId="179" formatCode="#,##0.000"/>
    <numFmt numFmtId="180" formatCode="#,##0.0_ "/>
    <numFmt numFmtId="181" formatCode="0.0;&quot;△ &quot;0.0"/>
    <numFmt numFmtId="182" formatCode="#,##0_ "/>
    <numFmt numFmtId="183" formatCode="#,##0_);[Red]\(#,##0\)"/>
    <numFmt numFmtId="184" formatCode="0.0_);[Red]\(0.0\)"/>
    <numFmt numFmtId="185" formatCode="0_);[Red]\(0\)"/>
    <numFmt numFmtId="186" formatCode="0_);\(0\)"/>
    <numFmt numFmtId="187" formatCode="0.00_);[Red]\(0.00\)"/>
    <numFmt numFmtId="188" formatCode="&quot;*&quot;\ #,##0.00"/>
    <numFmt numFmtId="189" formatCode="###,###,###,##0;&quot;-&quot;##,###,###,##0"/>
    <numFmt numFmtId="190" formatCode="###,###,##0;&quot;-&quot;##,###,##0"/>
    <numFmt numFmtId="191" formatCode="\ ###,##0;&quot;-&quot;###,##0"/>
    <numFmt numFmtId="192" formatCode="#,##0;[Red]#,##0"/>
    <numFmt numFmtId="193" formatCode="#,##0.00_ ;[Red]\-#,##0.00\ "/>
    <numFmt numFmtId="194" formatCode="0.00000_);[Red]\(0.00000\)"/>
    <numFmt numFmtId="195" formatCode="&quot;＊&quot;#,##0.00"/>
    <numFmt numFmtId="196" formatCode="#,##0\ "/>
    <numFmt numFmtId="197" formatCode="0.0_ "/>
    <numFmt numFmtId="198" formatCode="#,##0;&quot;△ &quot;#,##0"/>
    <numFmt numFmtId="199" formatCode="0.0;[Red]0.0"/>
    <numFmt numFmtId="200" formatCode="0;&quot;△ &quot;0"/>
    <numFmt numFmtId="201" formatCode="###,###,##0;\-##,###,##0"/>
    <numFmt numFmtId="202" formatCode="#,##0;0;&quot;－&quot;"/>
    <numFmt numFmtId="203" formatCode="#,##0.0;0;&quot;－&quot;"/>
    <numFmt numFmtId="204" formatCode="##,##0\ ;&quot;△&quot;?,??0\ ;@\ "/>
    <numFmt numFmtId="205" formatCode="#,##0_ ;[Red]\-#,##0\ "/>
    <numFmt numFmtId="206" formatCode="###,###,###"/>
    <numFmt numFmtId="207" formatCode="\ ##0.0;&quot;-&quot;##0.0"/>
    <numFmt numFmtId="208" formatCode="#,##0.0;[Red]\-#,##0.0"/>
    <numFmt numFmtId="209" formatCode="#,##0.00000;[Red]\-#,##0.00000"/>
    <numFmt numFmtId="210" formatCode="#,##0.000;[Red]\-#,##0.000"/>
    <numFmt numFmtId="211" formatCode="_ * ###,###,##0_ ;_ * \-###,###,##0_ ;_ * &quot;-&quot;_ ;_ @_ "/>
    <numFmt numFmtId="212" formatCode="\(0\)"/>
    <numFmt numFmtId="213" formatCode="mmm\-yyyy"/>
    <numFmt numFmtId="214" formatCode="m&quot;月&quot;d&quot;日&quot;;@"/>
    <numFmt numFmtId="215" formatCode="m/d;@"/>
    <numFmt numFmtId="216" formatCode="#,##0.00_ "/>
    <numFmt numFmtId="217" formatCode="0.00_ "/>
    <numFmt numFmtId="218" formatCode="#,##0;@"/>
  </numFmts>
  <fonts count="62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細明朝体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BIZ UDP明朝 Medium"/>
      <family val="1"/>
    </font>
    <font>
      <sz val="11"/>
      <name val="游明朝"/>
      <family val="1"/>
    </font>
    <font>
      <sz val="10"/>
      <name val="BIZ UDP明朝 Medium"/>
      <family val="1"/>
    </font>
    <font>
      <b/>
      <sz val="11"/>
      <name val="BIZ UDPゴシック"/>
      <family val="3"/>
    </font>
    <font>
      <sz val="12"/>
      <color indexed="8"/>
      <name val="Osaka"/>
      <family val="3"/>
    </font>
    <font>
      <sz val="9.5"/>
      <name val="BIZ UDP明朝 Medium"/>
      <family val="1"/>
    </font>
    <font>
      <sz val="12"/>
      <name val="游明朝"/>
      <family val="1"/>
    </font>
    <font>
      <b/>
      <sz val="12"/>
      <name val="游ゴシック"/>
      <family val="3"/>
    </font>
    <font>
      <sz val="12"/>
      <name val="游ゴシック"/>
      <family val="3"/>
    </font>
    <font>
      <sz val="8"/>
      <name val="BIZ UDP明朝 Medium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細明朝体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細明朝体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細明朝体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>
      <alignment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4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4" fontId="60" fillId="0" borderId="0" xfId="0" applyNumberFormat="1" applyFont="1" applyFill="1" applyAlignment="1">
      <alignment vertical="center"/>
    </xf>
    <xf numFmtId="38" fontId="60" fillId="0" borderId="0" xfId="49" applyFont="1" applyFill="1" applyAlignment="1">
      <alignment vertical="center"/>
    </xf>
    <xf numFmtId="179" fontId="60" fillId="0" borderId="0" xfId="0" applyNumberFormat="1" applyFont="1" applyFill="1" applyAlignment="1">
      <alignment vertical="center"/>
    </xf>
    <xf numFmtId="177" fontId="60" fillId="0" borderId="0" xfId="0" applyNumberFormat="1" applyFont="1" applyFill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distributed" vertical="center"/>
    </xf>
    <xf numFmtId="0" fontId="60" fillId="0" borderId="0" xfId="0" applyFont="1" applyFill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3" fontId="60" fillId="0" borderId="0" xfId="0" applyNumberFormat="1" applyFont="1" applyFill="1" applyAlignment="1">
      <alignment horizontal="center" vertical="center"/>
    </xf>
    <xf numFmtId="177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3" fontId="60" fillId="0" borderId="0" xfId="0" applyNumberFormat="1" applyFont="1" applyFill="1" applyBorder="1" applyAlignment="1">
      <alignment vertical="center" shrinkToFit="1"/>
    </xf>
    <xf numFmtId="181" fontId="60" fillId="0" borderId="0" xfId="0" applyNumberFormat="1" applyFont="1" applyFill="1" applyBorder="1" applyAlignment="1">
      <alignment horizontal="right" vertical="center" shrinkToFit="1"/>
    </xf>
    <xf numFmtId="184" fontId="60" fillId="0" borderId="0" xfId="0" applyNumberFormat="1" applyFont="1" applyFill="1" applyBorder="1" applyAlignment="1">
      <alignment horizontal="right" vertical="center" shrinkToFit="1"/>
    </xf>
    <xf numFmtId="3" fontId="60" fillId="0" borderId="0" xfId="0" applyNumberFormat="1" applyFont="1" applyFill="1" applyBorder="1" applyAlignment="1">
      <alignment horizontal="right" vertical="center" shrinkToFit="1"/>
    </xf>
    <xf numFmtId="38" fontId="60" fillId="0" borderId="0" xfId="49" applyFont="1" applyFill="1" applyBorder="1" applyAlignment="1">
      <alignment horizontal="right" vertical="center" shrinkToFit="1"/>
    </xf>
    <xf numFmtId="0" fontId="61" fillId="0" borderId="0" xfId="0" applyFont="1" applyFill="1" applyAlignment="1">
      <alignment vertical="center" shrinkToFit="1"/>
    </xf>
    <xf numFmtId="0" fontId="61" fillId="0" borderId="0" xfId="0" applyFont="1" applyFill="1" applyAlignment="1">
      <alignment vertical="center"/>
    </xf>
    <xf numFmtId="3" fontId="60" fillId="0" borderId="10" xfId="51" applyNumberFormat="1" applyFont="1" applyFill="1" applyBorder="1" applyAlignment="1">
      <alignment vertical="center" shrinkToFit="1"/>
    </xf>
    <xf numFmtId="198" fontId="60" fillId="0" borderId="10" xfId="0" applyNumberFormat="1" applyFont="1" applyFill="1" applyBorder="1" applyAlignment="1">
      <alignment horizontal="right" vertical="center" shrinkToFit="1"/>
    </xf>
    <xf numFmtId="3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60" fillId="0" borderId="10" xfId="0" applyNumberFormat="1" applyFont="1" applyFill="1" applyBorder="1" applyAlignment="1">
      <alignment vertical="center" shrinkToFit="1"/>
    </xf>
    <xf numFmtId="38" fontId="60" fillId="0" borderId="10" xfId="49" applyFont="1" applyFill="1" applyBorder="1" applyAlignment="1">
      <alignment vertical="center" shrinkToFit="1"/>
    </xf>
    <xf numFmtId="209" fontId="60" fillId="0" borderId="10" xfId="49" applyNumberFormat="1" applyFont="1" applyFill="1" applyBorder="1" applyAlignment="1">
      <alignment vertical="center" shrinkToFit="1"/>
    </xf>
    <xf numFmtId="0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199" fontId="60" fillId="0" borderId="10" xfId="0" applyNumberFormat="1" applyFont="1" applyFill="1" applyBorder="1" applyAlignment="1">
      <alignment vertical="center" shrinkToFit="1"/>
    </xf>
    <xf numFmtId="202" fontId="60" fillId="0" borderId="10" xfId="0" applyNumberFormat="1" applyFont="1" applyFill="1" applyBorder="1" applyAlignment="1" applyProtection="1">
      <alignment vertical="center" shrinkToFit="1"/>
      <protection locked="0"/>
    </xf>
    <xf numFmtId="203" fontId="60" fillId="0" borderId="10" xfId="0" applyNumberFormat="1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/>
    </xf>
    <xf numFmtId="176" fontId="60" fillId="0" borderId="0" xfId="0" applyNumberFormat="1" applyFont="1" applyFill="1" applyAlignment="1">
      <alignment vertical="center"/>
    </xf>
    <xf numFmtId="40" fontId="60" fillId="0" borderId="0" xfId="49" applyNumberFormat="1" applyFont="1" applyFill="1" applyBorder="1" applyAlignment="1">
      <alignment vertical="center"/>
    </xf>
    <xf numFmtId="193" fontId="60" fillId="0" borderId="0" xfId="0" applyNumberFormat="1" applyFont="1" applyFill="1" applyAlignment="1">
      <alignment vertical="center"/>
    </xf>
    <xf numFmtId="180" fontId="60" fillId="0" borderId="0" xfId="0" applyNumberFormat="1" applyFont="1" applyFill="1" applyAlignment="1">
      <alignment vertical="center"/>
    </xf>
    <xf numFmtId="38" fontId="60" fillId="0" borderId="10" xfId="49" applyFont="1" applyFill="1" applyBorder="1" applyAlignment="1">
      <alignment horizontal="right" vertical="center" shrinkToFit="1"/>
    </xf>
    <xf numFmtId="183" fontId="60" fillId="0" borderId="10" xfId="49" applyNumberFormat="1" applyFont="1" applyFill="1" applyBorder="1" applyAlignment="1">
      <alignment vertical="center" shrinkToFit="1"/>
    </xf>
    <xf numFmtId="201" fontId="60" fillId="0" borderId="10" xfId="0" applyNumberFormat="1" applyFont="1" applyFill="1" applyBorder="1" applyAlignment="1">
      <alignment horizontal="right" vertical="center" shrinkToFit="1"/>
    </xf>
    <xf numFmtId="3" fontId="60" fillId="0" borderId="0" xfId="0" applyNumberFormat="1" applyFont="1" applyFill="1" applyAlignment="1">
      <alignment horizontal="right" vertical="center"/>
    </xf>
    <xf numFmtId="40" fontId="60" fillId="0" borderId="10" xfId="49" applyNumberFormat="1" applyFont="1" applyFill="1" applyBorder="1" applyAlignment="1">
      <alignment vertical="center" shrinkToFit="1"/>
    </xf>
    <xf numFmtId="192" fontId="60" fillId="0" borderId="10" xfId="0" applyNumberFormat="1" applyFont="1" applyFill="1" applyBorder="1" applyAlignment="1">
      <alignment vertical="center" shrinkToFit="1"/>
    </xf>
    <xf numFmtId="206" fontId="60" fillId="0" borderId="10" xfId="51" applyNumberFormat="1" applyFont="1" applyFill="1" applyBorder="1" applyAlignment="1">
      <alignment horizontal="right" vertical="center" shrinkToFit="1"/>
    </xf>
    <xf numFmtId="181" fontId="60" fillId="0" borderId="10" xfId="0" applyNumberFormat="1" applyFont="1" applyFill="1" applyBorder="1" applyAlignment="1">
      <alignment horizontal="right" vertical="center" shrinkToFit="1"/>
    </xf>
    <xf numFmtId="185" fontId="60" fillId="0" borderId="0" xfId="0" applyNumberFormat="1" applyFont="1" applyFill="1" applyAlignment="1">
      <alignment vertical="center"/>
    </xf>
    <xf numFmtId="181" fontId="60" fillId="0" borderId="0" xfId="0" applyNumberFormat="1" applyFont="1" applyFill="1" applyAlignment="1">
      <alignment vertical="center"/>
    </xf>
    <xf numFmtId="181" fontId="60" fillId="0" borderId="0" xfId="0" applyNumberFormat="1" applyFont="1" applyFill="1" applyAlignment="1">
      <alignment horizontal="right" vertical="center"/>
    </xf>
    <xf numFmtId="184" fontId="60" fillId="0" borderId="10" xfId="0" applyNumberFormat="1" applyFont="1" applyFill="1" applyBorder="1" applyAlignment="1">
      <alignment horizontal="right" vertical="center" shrinkToFit="1"/>
    </xf>
    <xf numFmtId="187" fontId="60" fillId="0" borderId="10" xfId="0" applyNumberFormat="1" applyFont="1" applyFill="1" applyBorder="1" applyAlignment="1">
      <alignment vertical="center" shrinkToFit="1"/>
    </xf>
    <xf numFmtId="3" fontId="60" fillId="0" borderId="0" xfId="0" applyNumberFormat="1" applyFont="1" applyFill="1" applyAlignment="1">
      <alignment horizontal="left" vertical="center"/>
    </xf>
    <xf numFmtId="178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right" vertical="center" shrinkToFit="1"/>
    </xf>
    <xf numFmtId="177" fontId="60" fillId="0" borderId="0" xfId="0" applyNumberFormat="1" applyFont="1" applyFill="1" applyBorder="1" applyAlignment="1">
      <alignment horizontal="right" vertical="center" shrinkToFit="1"/>
    </xf>
    <xf numFmtId="185" fontId="60" fillId="0" borderId="0" xfId="0" applyNumberFormat="1" applyFont="1" applyFill="1" applyBorder="1" applyAlignment="1">
      <alignment horizontal="right" vertical="center" shrinkToFit="1"/>
    </xf>
    <xf numFmtId="178" fontId="60" fillId="0" borderId="0" xfId="0" applyNumberFormat="1" applyFont="1" applyFill="1" applyBorder="1" applyAlignment="1">
      <alignment horizontal="right" vertical="center" shrinkToFit="1"/>
    </xf>
    <xf numFmtId="189" fontId="60" fillId="0" borderId="10" xfId="0" applyNumberFormat="1" applyFont="1" applyFill="1" applyBorder="1" applyAlignment="1">
      <alignment horizontal="right" vertical="center" shrinkToFit="1"/>
    </xf>
    <xf numFmtId="2" fontId="60" fillId="0" borderId="10" xfId="0" applyNumberFormat="1" applyFont="1" applyFill="1" applyBorder="1" applyAlignment="1">
      <alignment horizontal="right" vertical="center" shrinkToFit="1"/>
    </xf>
    <xf numFmtId="177" fontId="60" fillId="0" borderId="10" xfId="0" applyNumberFormat="1" applyFont="1" applyFill="1" applyBorder="1" applyAlignment="1">
      <alignment horizontal="right" vertical="center" shrinkToFit="1"/>
    </xf>
    <xf numFmtId="181" fontId="60" fillId="0" borderId="10" xfId="0" applyNumberFormat="1" applyFont="1" applyFill="1" applyBorder="1" applyAlignment="1">
      <alignment vertical="center" shrinkToFit="1"/>
    </xf>
    <xf numFmtId="181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192" fontId="60" fillId="0" borderId="10" xfId="0" applyNumberFormat="1" applyFont="1" applyFill="1" applyBorder="1" applyAlignment="1" applyProtection="1">
      <alignment vertical="center" shrinkToFit="1"/>
      <protection locked="0"/>
    </xf>
    <xf numFmtId="38" fontId="60" fillId="0" borderId="10" xfId="49" applyFont="1" applyFill="1" applyBorder="1" applyAlignment="1" applyProtection="1">
      <alignment horizontal="right" vertical="center" shrinkToFit="1"/>
      <protection locked="0"/>
    </xf>
    <xf numFmtId="183" fontId="60" fillId="0" borderId="10" xfId="0" applyNumberFormat="1" applyFont="1" applyFill="1" applyBorder="1" applyAlignment="1">
      <alignment horizontal="right" vertical="center" shrinkToFit="1"/>
    </xf>
    <xf numFmtId="38" fontId="60" fillId="0" borderId="10" xfId="52" applyFont="1" applyFill="1" applyBorder="1" applyAlignment="1">
      <alignment horizontal="right" vertical="center" shrinkToFit="1"/>
    </xf>
    <xf numFmtId="182" fontId="60" fillId="0" borderId="10" xfId="75" applyNumberFormat="1" applyFont="1" applyFill="1" applyBorder="1" applyAlignment="1">
      <alignment horizontal="right" vertical="center" shrinkToFit="1"/>
      <protection/>
    </xf>
    <xf numFmtId="204" fontId="60" fillId="0" borderId="10" xfId="73" applyNumberFormat="1" applyFont="1" applyFill="1" applyBorder="1" applyAlignment="1" applyProtection="1" quotePrefix="1">
      <alignment vertical="center" shrinkToFit="1"/>
      <protection hidden="1"/>
    </xf>
    <xf numFmtId="204" fontId="60" fillId="0" borderId="10" xfId="74" applyNumberFormat="1" applyFont="1" applyFill="1" applyBorder="1" applyAlignment="1" applyProtection="1" quotePrefix="1">
      <alignment vertical="center" shrinkToFit="1"/>
      <protection hidden="1"/>
    </xf>
    <xf numFmtId="204" fontId="60" fillId="0" borderId="10" xfId="74" applyNumberFormat="1" applyFont="1" applyFill="1" applyBorder="1" applyAlignment="1">
      <alignment vertical="center" shrinkToFit="1"/>
      <protection/>
    </xf>
    <xf numFmtId="198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189" fontId="60" fillId="0" borderId="11" xfId="0" applyNumberFormat="1" applyFont="1" applyFill="1" applyBorder="1" applyAlignment="1">
      <alignment horizontal="right" vertical="center" shrinkToFit="1"/>
    </xf>
    <xf numFmtId="2" fontId="60" fillId="0" borderId="11" xfId="0" applyNumberFormat="1" applyFont="1" applyFill="1" applyBorder="1" applyAlignment="1">
      <alignment horizontal="right" vertical="center" shrinkToFit="1"/>
    </xf>
    <xf numFmtId="3" fontId="60" fillId="0" borderId="11" xfId="51" applyNumberFormat="1" applyFont="1" applyFill="1" applyBorder="1" applyAlignment="1">
      <alignment vertical="center" shrinkToFit="1"/>
    </xf>
    <xf numFmtId="177" fontId="60" fillId="0" borderId="11" xfId="0" applyNumberFormat="1" applyFont="1" applyFill="1" applyBorder="1" applyAlignment="1">
      <alignment horizontal="right" vertical="center" shrinkToFit="1"/>
    </xf>
    <xf numFmtId="181" fontId="60" fillId="0" borderId="11" xfId="0" applyNumberFormat="1" applyFont="1" applyFill="1" applyBorder="1" applyAlignment="1">
      <alignment vertical="center" shrinkToFit="1"/>
    </xf>
    <xf numFmtId="184" fontId="60" fillId="0" borderId="11" xfId="0" applyNumberFormat="1" applyFont="1" applyFill="1" applyBorder="1" applyAlignment="1">
      <alignment horizontal="right" vertical="center" shrinkToFit="1"/>
    </xf>
    <xf numFmtId="181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198" fontId="60" fillId="0" borderId="11" xfId="0" applyNumberFormat="1" applyFont="1" applyFill="1" applyBorder="1" applyAlignment="1">
      <alignment horizontal="right" vertical="center" shrinkToFit="1"/>
    </xf>
    <xf numFmtId="187" fontId="60" fillId="0" borderId="11" xfId="0" applyNumberFormat="1" applyFont="1" applyFill="1" applyBorder="1" applyAlignment="1">
      <alignment vertical="center" shrinkToFit="1"/>
    </xf>
    <xf numFmtId="40" fontId="60" fillId="0" borderId="11" xfId="49" applyNumberFormat="1" applyFont="1" applyFill="1" applyBorder="1" applyAlignment="1">
      <alignment vertical="center" shrinkToFit="1"/>
    </xf>
    <xf numFmtId="192" fontId="60" fillId="0" borderId="11" xfId="0" applyNumberFormat="1" applyFont="1" applyFill="1" applyBorder="1" applyAlignment="1">
      <alignment vertical="center" shrinkToFit="1"/>
    </xf>
    <xf numFmtId="192" fontId="60" fillId="0" borderId="11" xfId="0" applyNumberFormat="1" applyFont="1" applyFill="1" applyBorder="1" applyAlignment="1" applyProtection="1">
      <alignment vertical="center" shrinkToFit="1"/>
      <protection locked="0"/>
    </xf>
    <xf numFmtId="3" fontId="60" fillId="0" borderId="11" xfId="0" applyNumberFormat="1" applyFont="1" applyFill="1" applyBorder="1" applyAlignment="1">
      <alignment vertical="center" shrinkToFit="1"/>
    </xf>
    <xf numFmtId="38" fontId="60" fillId="0" borderId="11" xfId="49" applyFont="1" applyFill="1" applyBorder="1" applyAlignment="1">
      <alignment horizontal="right" vertical="center" shrinkToFit="1"/>
    </xf>
    <xf numFmtId="38" fontId="60" fillId="0" borderId="11" xfId="49" applyFont="1" applyFill="1" applyBorder="1" applyAlignment="1" applyProtection="1">
      <alignment horizontal="right" vertical="center" shrinkToFit="1"/>
      <protection locked="0"/>
    </xf>
    <xf numFmtId="183" fontId="60" fillId="0" borderId="11" xfId="0" applyNumberFormat="1" applyFont="1" applyFill="1" applyBorder="1" applyAlignment="1">
      <alignment horizontal="right" vertical="center" shrinkToFit="1"/>
    </xf>
    <xf numFmtId="38" fontId="60" fillId="0" borderId="11" xfId="52" applyFont="1" applyFill="1" applyBorder="1" applyAlignment="1">
      <alignment horizontal="right" vertical="center" shrinkToFit="1"/>
    </xf>
    <xf numFmtId="182" fontId="60" fillId="0" borderId="11" xfId="75" applyNumberFormat="1" applyFont="1" applyFill="1" applyBorder="1" applyAlignment="1">
      <alignment horizontal="right" vertical="center" shrinkToFit="1"/>
      <protection/>
    </xf>
    <xf numFmtId="204" fontId="60" fillId="0" borderId="11" xfId="73" applyNumberFormat="1" applyFont="1" applyFill="1" applyBorder="1" applyAlignment="1" applyProtection="1" quotePrefix="1">
      <alignment vertical="center" shrinkToFit="1"/>
      <protection hidden="1"/>
    </xf>
    <xf numFmtId="204" fontId="60" fillId="0" borderId="11" xfId="74" applyNumberFormat="1" applyFont="1" applyFill="1" applyBorder="1" applyAlignment="1" applyProtection="1" quotePrefix="1">
      <alignment vertical="center" shrinkToFit="1"/>
      <protection hidden="1"/>
    </xf>
    <xf numFmtId="204" fontId="60" fillId="0" borderId="11" xfId="74" applyNumberFormat="1" applyFont="1" applyFill="1" applyBorder="1" applyAlignment="1">
      <alignment vertical="center" shrinkToFit="1"/>
      <protection/>
    </xf>
    <xf numFmtId="183" fontId="60" fillId="0" borderId="11" xfId="49" applyNumberFormat="1" applyFont="1" applyFill="1" applyBorder="1" applyAlignment="1">
      <alignment vertical="center" shrinkToFit="1"/>
    </xf>
    <xf numFmtId="198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206" fontId="60" fillId="0" borderId="11" xfId="51" applyNumberFormat="1" applyFont="1" applyFill="1" applyBorder="1" applyAlignment="1">
      <alignment horizontal="right" vertical="center" shrinkToFit="1"/>
    </xf>
    <xf numFmtId="201" fontId="60" fillId="0" borderId="11" xfId="0" applyNumberFormat="1" applyFont="1" applyFill="1" applyBorder="1" applyAlignment="1">
      <alignment horizontal="right" vertical="center" shrinkToFit="1"/>
    </xf>
    <xf numFmtId="177" fontId="60" fillId="0" borderId="11" xfId="0" applyNumberFormat="1" applyFont="1" applyFill="1" applyBorder="1" applyAlignment="1">
      <alignment vertical="center" shrinkToFit="1"/>
    </xf>
    <xf numFmtId="177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60" fillId="0" borderId="11" xfId="49" applyFont="1" applyFill="1" applyBorder="1" applyAlignment="1">
      <alignment vertical="center" shrinkToFit="1"/>
    </xf>
    <xf numFmtId="209" fontId="60" fillId="0" borderId="11" xfId="49" applyNumberFormat="1" applyFont="1" applyFill="1" applyBorder="1" applyAlignment="1">
      <alignment vertical="center" shrinkToFit="1"/>
    </xf>
    <xf numFmtId="181" fontId="60" fillId="0" borderId="11" xfId="0" applyNumberFormat="1" applyFont="1" applyFill="1" applyBorder="1" applyAlignment="1">
      <alignment horizontal="right" vertical="center" shrinkToFit="1"/>
    </xf>
    <xf numFmtId="0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199" fontId="60" fillId="0" borderId="11" xfId="0" applyNumberFormat="1" applyFont="1" applyFill="1" applyBorder="1" applyAlignment="1">
      <alignment vertical="center" shrinkToFit="1"/>
    </xf>
    <xf numFmtId="202" fontId="60" fillId="0" borderId="11" xfId="0" applyNumberFormat="1" applyFont="1" applyFill="1" applyBorder="1" applyAlignment="1" applyProtection="1">
      <alignment vertical="center" shrinkToFit="1"/>
      <protection locked="0"/>
    </xf>
    <xf numFmtId="203" fontId="60" fillId="0" borderId="11" xfId="0" applyNumberFormat="1" applyFont="1" applyFill="1" applyBorder="1" applyAlignment="1">
      <alignment vertical="center" shrinkToFit="1"/>
    </xf>
    <xf numFmtId="0" fontId="60" fillId="0" borderId="12" xfId="0" applyFont="1" applyFill="1" applyBorder="1" applyAlignment="1">
      <alignment horizontal="distributed" vertical="center" shrinkToFit="1"/>
    </xf>
    <xf numFmtId="0" fontId="60" fillId="0" borderId="13" xfId="0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vertical="center" shrinkToFit="1"/>
    </xf>
    <xf numFmtId="3" fontId="13" fillId="0" borderId="14" xfId="0" applyNumberFormat="1" applyFont="1" applyFill="1" applyBorder="1" applyAlignment="1">
      <alignment vertical="center" shrinkToFit="1"/>
    </xf>
    <xf numFmtId="176" fontId="13" fillId="0" borderId="14" xfId="0" applyNumberFormat="1" applyFont="1" applyFill="1" applyBorder="1" applyAlignment="1">
      <alignment vertical="center" shrinkToFit="1"/>
    </xf>
    <xf numFmtId="178" fontId="13" fillId="0" borderId="14" xfId="0" applyNumberFormat="1" applyFont="1" applyFill="1" applyBorder="1" applyAlignment="1" quotePrefix="1">
      <alignment vertical="center" shrinkToFit="1"/>
    </xf>
    <xf numFmtId="186" fontId="13" fillId="0" borderId="14" xfId="0" applyNumberFormat="1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vertical="center" shrinkToFit="1"/>
    </xf>
    <xf numFmtId="179" fontId="13" fillId="0" borderId="14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3" fontId="13" fillId="0" borderId="15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" fontId="13" fillId="0" borderId="14" xfId="0" applyNumberFormat="1" applyFont="1" applyFill="1" applyBorder="1" applyAlignment="1">
      <alignment horizontal="center" vertical="center" shrinkToFit="1"/>
    </xf>
    <xf numFmtId="177" fontId="13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200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vertical="center"/>
    </xf>
    <xf numFmtId="209" fontId="13" fillId="0" borderId="0" xfId="49" applyNumberFormat="1" applyFont="1" applyFill="1" applyBorder="1" applyAlignment="1">
      <alignment vertical="center"/>
    </xf>
    <xf numFmtId="38" fontId="13" fillId="0" borderId="0" xfId="49" applyFont="1" applyFill="1" applyAlignment="1">
      <alignment horizontal="left" vertical="center"/>
    </xf>
    <xf numFmtId="197" fontId="1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 shrinkToFit="1"/>
    </xf>
    <xf numFmtId="0" fontId="15" fillId="0" borderId="17" xfId="0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 shrinkToFit="1"/>
    </xf>
    <xf numFmtId="0" fontId="15" fillId="0" borderId="16" xfId="0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distributed" vertical="center" shrinkToFit="1"/>
    </xf>
    <xf numFmtId="3" fontId="13" fillId="0" borderId="15" xfId="0" applyNumberFormat="1" applyFont="1" applyFill="1" applyBorder="1" applyAlignment="1">
      <alignment horizontal="distributed" vertical="center" shrinkToFit="1"/>
    </xf>
    <xf numFmtId="176" fontId="13" fillId="0" borderId="15" xfId="0" applyNumberFormat="1" applyFont="1" applyFill="1" applyBorder="1" applyAlignment="1">
      <alignment horizontal="distributed" vertical="center" shrinkToFit="1"/>
    </xf>
    <xf numFmtId="3" fontId="15" fillId="0" borderId="15" xfId="0" applyNumberFormat="1" applyFont="1" applyFill="1" applyBorder="1" applyAlignment="1">
      <alignment horizontal="center" vertical="center" shrinkToFit="1"/>
    </xf>
    <xf numFmtId="185" fontId="15" fillId="0" borderId="17" xfId="0" applyNumberFormat="1" applyFont="1" applyFill="1" applyBorder="1" applyAlignment="1">
      <alignment horizontal="right" vertical="center" shrinkToFit="1"/>
    </xf>
    <xf numFmtId="184" fontId="15" fillId="0" borderId="16" xfId="0" applyNumberFormat="1" applyFont="1" applyFill="1" applyBorder="1" applyAlignment="1">
      <alignment horizontal="right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78" fontId="15" fillId="0" borderId="16" xfId="0" applyNumberFormat="1" applyFont="1" applyFill="1" applyBorder="1" applyAlignment="1">
      <alignment horizontal="right" vertical="center" shrinkToFit="1"/>
    </xf>
    <xf numFmtId="178" fontId="13" fillId="0" borderId="15" xfId="0" applyNumberFormat="1" applyFont="1" applyFill="1" applyBorder="1" applyAlignment="1">
      <alignment horizontal="distributed" vertical="center" shrinkToFit="1"/>
    </xf>
    <xf numFmtId="185" fontId="13" fillId="0" borderId="14" xfId="0" applyNumberFormat="1" applyFont="1" applyFill="1" applyBorder="1" applyAlignment="1">
      <alignment horizontal="distributed" vertical="center" shrinkToFit="1"/>
    </xf>
    <xf numFmtId="184" fontId="13" fillId="0" borderId="13" xfId="0" applyNumberFormat="1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178" fontId="13" fillId="0" borderId="13" xfId="0" applyNumberFormat="1" applyFont="1" applyFill="1" applyBorder="1" applyAlignment="1">
      <alignment horizontal="distributed" vertical="center" shrinkToFit="1"/>
    </xf>
    <xf numFmtId="184" fontId="15" fillId="0" borderId="17" xfId="0" applyNumberFormat="1" applyFont="1" applyFill="1" applyBorder="1" applyAlignment="1">
      <alignment horizontal="right" vertical="center" shrinkToFit="1"/>
    </xf>
    <xf numFmtId="178" fontId="15" fillId="0" borderId="17" xfId="0" applyNumberFormat="1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distributed" vertical="center" shrinkToFit="1"/>
    </xf>
    <xf numFmtId="0" fontId="13" fillId="0" borderId="20" xfId="0" applyFont="1" applyFill="1" applyBorder="1" applyAlignment="1">
      <alignment horizontal="distributed" vertical="center" shrinkToFit="1"/>
    </xf>
    <xf numFmtId="177" fontId="13" fillId="0" borderId="14" xfId="0" applyNumberFormat="1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indent="1" shrinkToFit="1"/>
    </xf>
    <xf numFmtId="38" fontId="13" fillId="0" borderId="14" xfId="49" applyFont="1" applyFill="1" applyBorder="1" applyAlignment="1">
      <alignment horizontal="distributed" vertical="center" shrinkToFit="1"/>
    </xf>
    <xf numFmtId="38" fontId="13" fillId="0" borderId="15" xfId="49" applyFont="1" applyFill="1" applyBorder="1" applyAlignment="1">
      <alignment horizontal="distributed" vertical="center" shrinkToFit="1"/>
    </xf>
    <xf numFmtId="38" fontId="15" fillId="0" borderId="17" xfId="49" applyFont="1" applyFill="1" applyBorder="1" applyAlignment="1">
      <alignment horizontal="right" vertical="center" shrinkToFit="1"/>
    </xf>
    <xf numFmtId="177" fontId="13" fillId="0" borderId="15" xfId="0" applyNumberFormat="1" applyFont="1" applyFill="1" applyBorder="1" applyAlignment="1">
      <alignment horizontal="distributed" vertical="center" shrinkToFit="1"/>
    </xf>
    <xf numFmtId="3" fontId="13" fillId="0" borderId="14" xfId="0" applyNumberFormat="1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vertical="top" shrinkToFit="1"/>
    </xf>
    <xf numFmtId="0" fontId="18" fillId="0" borderId="0" xfId="0" applyFont="1" applyFill="1" applyAlignment="1">
      <alignment vertical="top" shrinkToFit="1"/>
    </xf>
    <xf numFmtId="185" fontId="18" fillId="0" borderId="0" xfId="0" applyNumberFormat="1" applyFont="1" applyFill="1" applyBorder="1" applyAlignment="1">
      <alignment vertical="top" shrinkToFit="1"/>
    </xf>
    <xf numFmtId="184" fontId="18" fillId="0" borderId="0" xfId="0" applyNumberFormat="1" applyFont="1" applyFill="1" applyAlignment="1">
      <alignment vertical="top" shrinkToFit="1"/>
    </xf>
    <xf numFmtId="181" fontId="18" fillId="0" borderId="0" xfId="0" applyNumberFormat="1" applyFont="1" applyFill="1" applyAlignment="1">
      <alignment vertical="top" shrinkToFit="1"/>
    </xf>
    <xf numFmtId="178" fontId="18" fillId="0" borderId="0" xfId="0" applyNumberFormat="1" applyFont="1" applyFill="1" applyAlignment="1">
      <alignment vertical="top" shrinkToFit="1"/>
    </xf>
    <xf numFmtId="184" fontId="18" fillId="0" borderId="0" xfId="0" applyNumberFormat="1" applyFont="1" applyFill="1" applyAlignment="1">
      <alignment horizontal="right" vertical="top" shrinkToFit="1"/>
    </xf>
    <xf numFmtId="3" fontId="18" fillId="0" borderId="0" xfId="0" applyNumberFormat="1" applyFont="1" applyFill="1" applyAlignment="1">
      <alignment vertical="top" shrinkToFit="1"/>
    </xf>
    <xf numFmtId="38" fontId="18" fillId="0" borderId="0" xfId="49" applyFont="1" applyFill="1" applyAlignment="1">
      <alignment vertical="top" shrinkToFit="1"/>
    </xf>
    <xf numFmtId="3" fontId="18" fillId="0" borderId="0" xfId="0" applyNumberFormat="1" applyFont="1" applyFill="1" applyBorder="1" applyAlignment="1">
      <alignment vertical="top" shrinkToFit="1"/>
    </xf>
    <xf numFmtId="177" fontId="18" fillId="0" borderId="0" xfId="0" applyNumberFormat="1" applyFont="1" applyFill="1" applyAlignment="1">
      <alignment vertical="top" shrinkToFit="1"/>
    </xf>
    <xf numFmtId="56" fontId="18" fillId="0" borderId="0" xfId="0" applyNumberFormat="1" applyFont="1" applyFill="1" applyBorder="1" applyAlignment="1">
      <alignment horizontal="center" vertical="top"/>
    </xf>
    <xf numFmtId="209" fontId="18" fillId="0" borderId="0" xfId="49" applyNumberFormat="1" applyFont="1" applyFill="1" applyAlignment="1">
      <alignment vertical="top" shrinkToFit="1"/>
    </xf>
    <xf numFmtId="177" fontId="18" fillId="0" borderId="0" xfId="0" applyNumberFormat="1" applyFont="1" applyFill="1" applyBorder="1" applyAlignment="1">
      <alignment vertical="top" shrinkToFit="1"/>
    </xf>
    <xf numFmtId="0" fontId="18" fillId="0" borderId="0" xfId="0" applyFont="1" applyFill="1" applyAlignment="1">
      <alignment vertical="top"/>
    </xf>
    <xf numFmtId="3" fontId="15" fillId="0" borderId="17" xfId="0" applyNumberFormat="1" applyFont="1" applyFill="1" applyBorder="1" applyAlignment="1">
      <alignment vertical="center" shrinkToFit="1"/>
    </xf>
    <xf numFmtId="185" fontId="60" fillId="0" borderId="0" xfId="49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distributed" vertical="center"/>
    </xf>
    <xf numFmtId="4" fontId="60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60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11" xfId="0" applyFont="1" applyFill="1" applyBorder="1" applyAlignment="1">
      <alignment horizontal="right" vertical="center" shrinkToFit="1"/>
    </xf>
    <xf numFmtId="57" fontId="14" fillId="0" borderId="0" xfId="78" applyNumberFormat="1" applyFont="1" applyFill="1" applyBorder="1" applyAlignment="1">
      <alignment horizontal="left" vertical="center" shrinkToFit="1"/>
      <protection/>
    </xf>
    <xf numFmtId="184" fontId="15" fillId="0" borderId="0" xfId="78" applyNumberFormat="1" applyFont="1" applyFill="1" applyBorder="1" applyAlignment="1">
      <alignment horizontal="left" vertical="top" shrinkToFit="1"/>
      <protection/>
    </xf>
    <xf numFmtId="177" fontId="60" fillId="0" borderId="10" xfId="0" applyNumberFormat="1" applyFont="1" applyFill="1" applyBorder="1" applyAlignment="1">
      <alignment vertical="center" shrinkToFit="1"/>
    </xf>
    <xf numFmtId="177" fontId="60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4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Alignment="1">
      <alignment vertical="center" shrinkToFit="1"/>
    </xf>
    <xf numFmtId="178" fontId="13" fillId="0" borderId="14" xfId="0" applyNumberFormat="1" applyFont="1" applyFill="1" applyBorder="1" applyAlignment="1">
      <alignment horizontal="center" vertical="center" shrinkToFit="1"/>
    </xf>
    <xf numFmtId="178" fontId="13" fillId="0" borderId="13" xfId="0" applyNumberFormat="1" applyFont="1" applyFill="1" applyBorder="1" applyAlignment="1">
      <alignment horizontal="center" vertical="center" shrinkToFit="1"/>
    </xf>
    <xf numFmtId="3" fontId="13" fillId="0" borderId="21" xfId="0" applyNumberFormat="1" applyFont="1" applyFill="1" applyBorder="1" applyAlignment="1">
      <alignment horizontal="distributed" vertical="center" shrinkToFit="1"/>
    </xf>
    <xf numFmtId="4" fontId="19" fillId="0" borderId="0" xfId="0" applyNumberFormat="1" applyFont="1" applyFill="1" applyBorder="1" applyAlignment="1">
      <alignment horizontal="right" vertical="center" shrinkToFit="1"/>
    </xf>
    <xf numFmtId="189" fontId="19" fillId="0" borderId="0" xfId="0" applyNumberFormat="1" applyFont="1" applyFill="1" applyBorder="1" applyAlignment="1">
      <alignment horizontal="right" vertical="center" shrinkToFit="1"/>
    </xf>
    <xf numFmtId="2" fontId="19" fillId="0" borderId="0" xfId="0" applyNumberFormat="1" applyFont="1" applyFill="1" applyAlignment="1">
      <alignment horizontal="right" vertical="center" shrinkToFit="1"/>
    </xf>
    <xf numFmtId="3" fontId="19" fillId="0" borderId="0" xfId="51" applyNumberFormat="1" applyFont="1" applyFill="1" applyAlignment="1">
      <alignment vertical="center" shrinkToFit="1"/>
    </xf>
    <xf numFmtId="177" fontId="19" fillId="0" borderId="0" xfId="0" applyNumberFormat="1" applyFont="1" applyFill="1" applyAlignment="1">
      <alignment horizontal="right" vertical="center" shrinkToFit="1"/>
    </xf>
    <xf numFmtId="181" fontId="19" fillId="0" borderId="0" xfId="0" applyNumberFormat="1" applyFont="1" applyFill="1" applyBorder="1" applyAlignment="1">
      <alignment horizontal="right" vertical="center" shrinkToFit="1"/>
    </xf>
    <xf numFmtId="184" fontId="19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shrinkToFit="1"/>
    </xf>
    <xf numFmtId="178" fontId="19" fillId="0" borderId="0" xfId="0" applyNumberFormat="1" applyFont="1" applyFill="1" applyAlignment="1">
      <alignment horizontal="right" vertical="center" shrinkToFit="1"/>
    </xf>
    <xf numFmtId="187" fontId="19" fillId="0" borderId="0" xfId="0" applyNumberFormat="1" applyFont="1" applyFill="1" applyBorder="1" applyAlignment="1">
      <alignment vertical="center" shrinkToFit="1"/>
    </xf>
    <xf numFmtId="40" fontId="19" fillId="0" borderId="0" xfId="49" applyNumberFormat="1" applyFont="1" applyFill="1" applyAlignment="1">
      <alignment vertical="center" shrinkToFit="1"/>
    </xf>
    <xf numFmtId="192" fontId="19" fillId="0" borderId="0" xfId="0" applyNumberFormat="1" applyFont="1" applyFill="1" applyBorder="1" applyAlignment="1">
      <alignment vertical="center" shrinkToFit="1"/>
    </xf>
    <xf numFmtId="38" fontId="19" fillId="0" borderId="0" xfId="49" applyFont="1" applyFill="1" applyBorder="1" applyAlignment="1">
      <alignment horizontal="right" vertical="center" shrinkToFit="1"/>
    </xf>
    <xf numFmtId="198" fontId="19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Alignment="1">
      <alignment vertical="center" shrinkToFit="1"/>
    </xf>
    <xf numFmtId="3" fontId="19" fillId="0" borderId="0" xfId="0" applyNumberFormat="1" applyFont="1" applyFill="1" applyBorder="1" applyAlignment="1">
      <alignment vertical="center" shrinkToFit="1"/>
    </xf>
    <xf numFmtId="198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201" fontId="19" fillId="0" borderId="0" xfId="0" applyNumberFormat="1" applyFont="1" applyFill="1" applyAlignment="1">
      <alignment horizontal="right" vertical="center" shrinkToFit="1"/>
    </xf>
    <xf numFmtId="177" fontId="19" fillId="0" borderId="0" xfId="0" applyNumberFormat="1" applyFont="1" applyFill="1" applyAlignment="1">
      <alignment vertical="center" shrinkToFit="1"/>
    </xf>
    <xf numFmtId="177" fontId="19" fillId="0" borderId="0" xfId="0" applyNumberFormat="1" applyFont="1" applyFill="1" applyAlignment="1" applyProtection="1">
      <alignment vertical="center" shrinkToFit="1"/>
      <protection locked="0"/>
    </xf>
    <xf numFmtId="209" fontId="19" fillId="0" borderId="0" xfId="49" applyNumberFormat="1" applyFont="1" applyFill="1" applyAlignment="1">
      <alignment vertical="center" shrinkToFit="1"/>
    </xf>
    <xf numFmtId="38" fontId="19" fillId="0" borderId="0" xfId="49" applyFont="1" applyFill="1" applyAlignment="1">
      <alignment vertical="center" shrinkToFit="1"/>
    </xf>
    <xf numFmtId="207" fontId="19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Alignment="1" applyProtection="1">
      <alignment horizontal="right" vertical="center" shrinkToFit="1"/>
      <protection locked="0"/>
    </xf>
    <xf numFmtId="177" fontId="19" fillId="0" borderId="0" xfId="0" applyNumberFormat="1" applyFont="1" applyFill="1" applyAlignment="1" applyProtection="1">
      <alignment horizontal="right" vertical="center" shrinkToFit="1"/>
      <protection locked="0"/>
    </xf>
    <xf numFmtId="202" fontId="19" fillId="0" borderId="0" xfId="0" applyNumberFormat="1" applyFont="1" applyFill="1" applyBorder="1" applyAlignment="1" applyProtection="1">
      <alignment vertical="center" shrinkToFit="1"/>
      <protection locked="0"/>
    </xf>
    <xf numFmtId="202" fontId="19" fillId="0" borderId="0" xfId="0" applyNumberFormat="1" applyFont="1" applyFill="1" applyAlignment="1" applyProtection="1">
      <alignment vertical="center" shrinkToFit="1"/>
      <protection locked="0"/>
    </xf>
    <xf numFmtId="203" fontId="19" fillId="0" borderId="0" xfId="0" applyNumberFormat="1" applyFont="1" applyFill="1" applyAlignment="1">
      <alignment vertical="center" shrinkToFit="1"/>
    </xf>
    <xf numFmtId="181" fontId="19" fillId="0" borderId="0" xfId="0" applyNumberFormat="1" applyFont="1" applyFill="1" applyAlignment="1">
      <alignment horizontal="right" vertical="center" shrinkToFit="1"/>
    </xf>
    <xf numFmtId="4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0" xfId="77" applyNumberFormat="1" applyFont="1" applyFill="1" applyBorder="1" applyAlignment="1">
      <alignment vertical="center" shrinkToFit="1"/>
      <protection/>
    </xf>
    <xf numFmtId="181" fontId="19" fillId="0" borderId="0" xfId="0" applyNumberFormat="1" applyFont="1" applyFill="1" applyAlignment="1">
      <alignment vertical="center" shrinkToFit="1"/>
    </xf>
    <xf numFmtId="184" fontId="19" fillId="0" borderId="0" xfId="0" applyNumberFormat="1" applyFont="1" applyFill="1" applyBorder="1" applyAlignment="1">
      <alignment vertical="center" shrinkToFit="1"/>
    </xf>
    <xf numFmtId="3" fontId="19" fillId="0" borderId="0" xfId="0" applyNumberFormat="1" applyFont="1" applyFill="1" applyAlignment="1">
      <alignment horizontal="right" vertical="center" shrinkToFit="1"/>
    </xf>
    <xf numFmtId="189" fontId="19" fillId="0" borderId="0" xfId="0" applyNumberFormat="1" applyFont="1" applyFill="1" applyAlignment="1">
      <alignment horizontal="right" vertical="center" shrinkToFit="1"/>
    </xf>
    <xf numFmtId="198" fontId="19" fillId="0" borderId="0" xfId="0" applyNumberFormat="1" applyFont="1" applyFill="1" applyAlignment="1">
      <alignment horizontal="right" vertical="center" shrinkToFit="1"/>
    </xf>
    <xf numFmtId="192" fontId="19" fillId="0" borderId="0" xfId="0" applyNumberFormat="1" applyFont="1" applyFill="1" applyAlignment="1">
      <alignment vertical="center" shrinkToFit="1"/>
    </xf>
    <xf numFmtId="38" fontId="19" fillId="0" borderId="0" xfId="49" applyFont="1" applyFill="1" applyAlignment="1" applyProtection="1">
      <alignment horizontal="right" vertical="center" shrinkToFit="1"/>
      <protection/>
    </xf>
    <xf numFmtId="3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19" fillId="0" borderId="0" xfId="49" applyFont="1" applyFill="1" applyBorder="1" applyAlignment="1" applyProtection="1">
      <alignment horizontal="right" vertical="center" shrinkToFit="1"/>
      <protection locked="0"/>
    </xf>
    <xf numFmtId="38" fontId="19" fillId="0" borderId="0" xfId="52" applyFont="1" applyFill="1" applyBorder="1" applyAlignment="1">
      <alignment horizontal="right" vertical="center" shrinkToFit="1"/>
    </xf>
    <xf numFmtId="192" fontId="19" fillId="0" borderId="0" xfId="49" applyNumberFormat="1" applyFont="1" applyFill="1" applyAlignment="1">
      <alignment vertical="center" shrinkToFit="1"/>
    </xf>
    <xf numFmtId="206" fontId="19" fillId="0" borderId="0" xfId="51" applyNumberFormat="1" applyFont="1" applyFill="1" applyBorder="1" applyAlignment="1">
      <alignment horizontal="right" vertical="center" shrinkToFit="1"/>
    </xf>
    <xf numFmtId="201" fontId="19" fillId="0" borderId="0" xfId="0" applyNumberFormat="1" applyFont="1" applyFill="1" applyBorder="1" applyAlignment="1">
      <alignment horizontal="right" vertical="center" shrinkToFit="1"/>
    </xf>
    <xf numFmtId="178" fontId="19" fillId="0" borderId="0" xfId="0" applyNumberFormat="1" applyFont="1" applyFill="1" applyAlignment="1" applyProtection="1">
      <alignment horizontal="right" vertical="center" shrinkToFit="1"/>
      <protection locked="0"/>
    </xf>
    <xf numFmtId="38" fontId="19" fillId="0" borderId="0" xfId="49" applyFont="1" applyFill="1" applyBorder="1" applyAlignment="1">
      <alignment vertical="center" shrinkToFit="1"/>
    </xf>
    <xf numFmtId="209" fontId="19" fillId="0" borderId="0" xfId="49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19" fillId="0" borderId="0" xfId="76" applyNumberFormat="1" applyFont="1" applyFill="1" applyBorder="1" applyAlignment="1">
      <alignment horizontal="right" vertical="center" shrinkToFit="1"/>
      <protection/>
    </xf>
    <xf numFmtId="192" fontId="19" fillId="0" borderId="0" xfId="76" applyNumberFormat="1" applyFont="1" applyFill="1" applyBorder="1" applyAlignment="1">
      <alignment vertical="center" shrinkToFit="1"/>
      <protection/>
    </xf>
    <xf numFmtId="191" fontId="19" fillId="0" borderId="0" xfId="76" applyNumberFormat="1" applyFont="1" applyFill="1" applyBorder="1" applyAlignment="1">
      <alignment horizontal="right" vertical="center" shrinkToFit="1"/>
      <protection/>
    </xf>
    <xf numFmtId="38" fontId="19" fillId="0" borderId="0" xfId="49" applyFont="1" applyFill="1" applyAlignment="1" applyProtection="1">
      <alignment horizontal="right" vertical="center" shrinkToFit="1"/>
      <protection locked="0"/>
    </xf>
    <xf numFmtId="3" fontId="19" fillId="0" borderId="0" xfId="49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203" fontId="19" fillId="0" borderId="0" xfId="0" applyNumberFormat="1" applyFont="1" applyFill="1" applyAlignment="1" applyProtection="1">
      <alignment horizontal="right" vertical="center" shrinkToFit="1"/>
      <protection locked="0"/>
    </xf>
    <xf numFmtId="181" fontId="19" fillId="0" borderId="0" xfId="0" applyNumberFormat="1" applyFont="1" applyFill="1" applyAlignment="1" applyProtection="1">
      <alignment horizontal="right" vertical="center" shrinkToFit="1"/>
      <protection locked="0"/>
    </xf>
    <xf numFmtId="192" fontId="19" fillId="0" borderId="0" xfId="0" applyNumberFormat="1" applyFont="1" applyFill="1" applyAlignment="1" applyProtection="1">
      <alignment vertical="center" shrinkToFit="1"/>
      <protection locked="0"/>
    </xf>
    <xf numFmtId="195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20" fillId="0" borderId="0" xfId="0" applyNumberFormat="1" applyFont="1" applyFill="1" applyBorder="1" applyAlignment="1">
      <alignment horizontal="right" vertical="center" shrinkToFit="1"/>
    </xf>
    <xf numFmtId="2" fontId="20" fillId="0" borderId="0" xfId="0" applyNumberFormat="1" applyFont="1" applyFill="1" applyAlignment="1">
      <alignment horizontal="right" vertical="center" shrinkToFit="1"/>
    </xf>
    <xf numFmtId="3" fontId="20" fillId="0" borderId="0" xfId="51" applyNumberFormat="1" applyFont="1" applyFill="1" applyAlignment="1">
      <alignment vertical="center" shrinkToFit="1"/>
    </xf>
    <xf numFmtId="177" fontId="20" fillId="0" borderId="0" xfId="0" applyNumberFormat="1" applyFont="1" applyFill="1" applyAlignment="1">
      <alignment horizontal="right" vertical="center" shrinkToFit="1"/>
    </xf>
    <xf numFmtId="181" fontId="20" fillId="0" borderId="0" xfId="0" applyNumberFormat="1" applyFont="1" applyFill="1" applyBorder="1" applyAlignment="1">
      <alignment horizontal="right" vertical="center" shrinkToFit="1"/>
    </xf>
    <xf numFmtId="184" fontId="20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Alignment="1" applyProtection="1">
      <alignment horizontal="right" vertical="center" shrinkToFit="1"/>
      <protection locked="0"/>
    </xf>
    <xf numFmtId="189" fontId="20" fillId="0" borderId="0" xfId="0" applyNumberFormat="1" applyFont="1" applyFill="1" applyAlignment="1">
      <alignment horizontal="right" vertical="center" shrinkToFit="1"/>
    </xf>
    <xf numFmtId="198" fontId="20" fillId="0" borderId="0" xfId="0" applyNumberFormat="1" applyFont="1" applyFill="1" applyAlignment="1">
      <alignment horizontal="right" vertical="center" shrinkToFit="1"/>
    </xf>
    <xf numFmtId="187" fontId="20" fillId="0" borderId="0" xfId="0" applyNumberFormat="1" applyFont="1" applyFill="1" applyBorder="1" applyAlignment="1">
      <alignment vertical="center" shrinkToFit="1"/>
    </xf>
    <xf numFmtId="40" fontId="20" fillId="0" borderId="0" xfId="49" applyNumberFormat="1" applyFont="1" applyFill="1" applyAlignment="1">
      <alignment vertical="center" shrinkToFit="1"/>
    </xf>
    <xf numFmtId="190" fontId="20" fillId="0" borderId="0" xfId="76" applyNumberFormat="1" applyFont="1" applyFill="1" applyBorder="1" applyAlignment="1">
      <alignment horizontal="right" vertical="center" shrinkToFit="1"/>
      <protection/>
    </xf>
    <xf numFmtId="192" fontId="20" fillId="0" borderId="0" xfId="76" applyNumberFormat="1" applyFont="1" applyFill="1" applyBorder="1" applyAlignment="1">
      <alignment vertical="center" shrinkToFit="1"/>
      <protection/>
    </xf>
    <xf numFmtId="191" fontId="20" fillId="0" borderId="0" xfId="76" applyNumberFormat="1" applyFont="1" applyFill="1" applyBorder="1" applyAlignment="1">
      <alignment horizontal="right" vertical="center" shrinkToFit="1"/>
      <protection/>
    </xf>
    <xf numFmtId="3" fontId="20" fillId="0" borderId="0" xfId="0" applyNumberFormat="1" applyFont="1" applyFill="1" applyAlignment="1">
      <alignment vertical="center" shrinkToFit="1"/>
    </xf>
    <xf numFmtId="38" fontId="20" fillId="0" borderId="0" xfId="49" applyFont="1" applyFill="1" applyAlignment="1" applyProtection="1">
      <alignment horizontal="right" vertical="center" shrinkToFit="1"/>
      <protection locked="0"/>
    </xf>
    <xf numFmtId="3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0" fillId="0" borderId="0" xfId="49" applyFont="1" applyFill="1" applyBorder="1" applyAlignment="1" applyProtection="1">
      <alignment horizontal="right" vertical="center" shrinkToFit="1"/>
      <protection locked="0"/>
    </xf>
    <xf numFmtId="38" fontId="20" fillId="0" borderId="0" xfId="52" applyFont="1" applyFill="1" applyBorder="1" applyAlignment="1">
      <alignment horizontal="right" vertical="center" shrinkToFit="1"/>
    </xf>
    <xf numFmtId="198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98" fontId="20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206" fontId="20" fillId="0" borderId="0" xfId="51" applyNumberFormat="1" applyFont="1" applyFill="1" applyBorder="1" applyAlignment="1">
      <alignment horizontal="right" vertical="center" shrinkToFit="1"/>
    </xf>
    <xf numFmtId="201" fontId="20" fillId="0" borderId="0" xfId="0" applyNumberFormat="1" applyFont="1" applyFill="1" applyAlignment="1">
      <alignment horizontal="right" vertical="center" shrinkToFit="1"/>
    </xf>
    <xf numFmtId="177" fontId="20" fillId="0" borderId="0" xfId="0" applyNumberFormat="1" applyFont="1" applyFill="1" applyAlignment="1">
      <alignment vertical="center" shrinkToFit="1"/>
    </xf>
    <xf numFmtId="177" fontId="20" fillId="0" borderId="0" xfId="0" applyNumberFormat="1" applyFont="1" applyFill="1" applyAlignment="1" applyProtection="1">
      <alignment horizontal="right" vertical="center" shrinkToFit="1"/>
      <protection locked="0"/>
    </xf>
    <xf numFmtId="178" fontId="20" fillId="0" borderId="0" xfId="0" applyNumberFormat="1" applyFont="1" applyFill="1" applyAlignment="1" applyProtection="1">
      <alignment horizontal="right" vertical="center" shrinkToFit="1"/>
      <protection locked="0"/>
    </xf>
    <xf numFmtId="38" fontId="20" fillId="0" borderId="0" xfId="49" applyFont="1" applyFill="1" applyBorder="1" applyAlignment="1">
      <alignment vertical="center" shrinkToFit="1"/>
    </xf>
    <xf numFmtId="209" fontId="20" fillId="0" borderId="0" xfId="49" applyNumberFormat="1" applyFont="1" applyFill="1" applyBorder="1" applyAlignment="1">
      <alignment vertical="center" shrinkToFit="1"/>
    </xf>
    <xf numFmtId="181" fontId="21" fillId="0" borderId="0" xfId="0" applyNumberFormat="1" applyFont="1" applyFill="1" applyAlignment="1">
      <alignment horizontal="right" vertical="center" shrinkToFit="1"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20" fillId="0" borderId="0" xfId="0" applyNumberFormat="1" applyFont="1" applyFill="1" applyAlignment="1" applyProtection="1">
      <alignment vertical="center" shrinkToFit="1"/>
      <protection locked="0"/>
    </xf>
    <xf numFmtId="203" fontId="20" fillId="0" borderId="0" xfId="0" applyNumberFormat="1" applyFont="1" applyFill="1" applyAlignment="1">
      <alignment vertical="center" shrinkToFit="1"/>
    </xf>
    <xf numFmtId="198" fontId="19" fillId="0" borderId="0" xfId="0" applyNumberFormat="1" applyFont="1" applyFill="1" applyAlignment="1" applyProtection="1">
      <alignment horizontal="right" vertical="center" shrinkToFit="1"/>
      <protection locked="0"/>
    </xf>
    <xf numFmtId="202" fontId="19" fillId="0" borderId="0" xfId="0" applyNumberFormat="1" applyFont="1" applyFill="1" applyAlignment="1" applyProtection="1">
      <alignment horizontal="right" vertical="center" shrinkToFit="1"/>
      <protection locked="0"/>
    </xf>
    <xf numFmtId="40" fontId="19" fillId="0" borderId="0" xfId="49" applyNumberFormat="1" applyFont="1" applyFill="1" applyBorder="1" applyAlignment="1">
      <alignment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4" fontId="19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0" xfId="51" applyNumberFormat="1" applyFont="1" applyFill="1" applyBorder="1" applyAlignment="1">
      <alignment vertical="center" shrinkToFit="1"/>
    </xf>
    <xf numFmtId="178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199" fontId="19" fillId="0" borderId="0" xfId="0" applyNumberFormat="1" applyFont="1" applyFill="1" applyBorder="1" applyAlignment="1">
      <alignment vertical="center" shrinkToFit="1"/>
    </xf>
    <xf numFmtId="203" fontId="19" fillId="0" borderId="0" xfId="0" applyNumberFormat="1" applyFont="1" applyFill="1" applyBorder="1" applyAlignment="1">
      <alignment vertical="center" shrinkToFit="1"/>
    </xf>
    <xf numFmtId="203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4" xfId="0" applyNumberFormat="1" applyFont="1" applyFill="1" applyBorder="1" applyAlignment="1">
      <alignment horizontal="distributed"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181" fontId="14" fillId="0" borderId="0" xfId="0" applyNumberFormat="1" applyFont="1" applyFill="1" applyBorder="1" applyAlignment="1">
      <alignment vertical="center" shrinkToFit="1"/>
    </xf>
    <xf numFmtId="185" fontId="14" fillId="0" borderId="0" xfId="0" applyNumberFormat="1" applyFont="1" applyFill="1" applyBorder="1" applyAlignment="1">
      <alignment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14" fillId="0" borderId="0" xfId="63" applyFont="1" applyFill="1" applyAlignment="1">
      <alignment vertical="center"/>
      <protection/>
    </xf>
    <xf numFmtId="57" fontId="14" fillId="0" borderId="20" xfId="78" applyNumberFormat="1" applyFont="1" applyFill="1" applyBorder="1" applyAlignment="1">
      <alignment horizontal="left" vertical="center" shrinkToFit="1"/>
      <protection/>
    </xf>
    <xf numFmtId="179" fontId="14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 indent="1" shrinkToFit="1"/>
    </xf>
    <xf numFmtId="177" fontId="13" fillId="0" borderId="15" xfId="0" applyNumberFormat="1" applyFont="1" applyFill="1" applyBorder="1" applyAlignment="1">
      <alignment horizontal="distributed" vertical="center" shrinkToFit="1"/>
    </xf>
    <xf numFmtId="177" fontId="13" fillId="0" borderId="14" xfId="0" applyNumberFormat="1" applyFont="1" applyFill="1" applyBorder="1" applyAlignment="1">
      <alignment horizontal="distributed" vertical="center" shrinkToFit="1"/>
    </xf>
    <xf numFmtId="0" fontId="13" fillId="0" borderId="15" xfId="0" applyFont="1" applyFill="1" applyBorder="1" applyAlignment="1">
      <alignment horizontal="distributed" vertical="center" indent="1" shrinkToFit="1"/>
    </xf>
    <xf numFmtId="0" fontId="13" fillId="0" borderId="15" xfId="0" applyFont="1" applyFill="1" applyBorder="1" applyAlignment="1">
      <alignment horizontal="distributed" vertical="center" shrinkToFit="1"/>
    </xf>
    <xf numFmtId="187" fontId="13" fillId="0" borderId="15" xfId="78" applyNumberFormat="1" applyFont="1" applyFill="1" applyBorder="1" applyAlignment="1">
      <alignment horizontal="center" vertical="center" shrinkToFit="1"/>
      <protection/>
    </xf>
    <xf numFmtId="185" fontId="22" fillId="0" borderId="17" xfId="49" applyNumberFormat="1" applyFont="1" applyFill="1" applyBorder="1" applyAlignment="1">
      <alignment horizontal="center" vertical="top" shrinkToFit="1"/>
    </xf>
    <xf numFmtId="3" fontId="13" fillId="0" borderId="15" xfId="0" applyNumberFormat="1" applyFont="1" applyFill="1" applyBorder="1" applyAlignment="1">
      <alignment horizontal="distributed" vertical="center" shrinkToFit="1"/>
    </xf>
    <xf numFmtId="178" fontId="13" fillId="0" borderId="15" xfId="0" applyNumberFormat="1" applyFont="1" applyFill="1" applyBorder="1" applyAlignment="1">
      <alignment horizontal="distributed" vertical="center" shrinkToFit="1"/>
    </xf>
    <xf numFmtId="178" fontId="13" fillId="0" borderId="20" xfId="0" applyNumberFormat="1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horizontal="distributed" vertical="center" shrinkToFit="1"/>
    </xf>
    <xf numFmtId="179" fontId="13" fillId="0" borderId="15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3" fillId="0" borderId="14" xfId="0" applyNumberFormat="1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 indent="2" shrinkToFit="1"/>
    </xf>
    <xf numFmtId="0" fontId="13" fillId="0" borderId="23" xfId="0" applyFont="1" applyFill="1" applyBorder="1" applyAlignment="1">
      <alignment horizontal="distributed" vertical="center" indent="2" shrinkToFit="1"/>
    </xf>
    <xf numFmtId="0" fontId="13" fillId="0" borderId="21" xfId="0" applyFont="1" applyFill="1" applyBorder="1" applyAlignment="1">
      <alignment horizontal="distributed" vertical="center" indent="2" shrinkToFit="1"/>
    </xf>
    <xf numFmtId="0" fontId="13" fillId="0" borderId="24" xfId="0" applyFont="1" applyFill="1" applyBorder="1" applyAlignment="1">
      <alignment horizontal="distributed" vertical="center" indent="2" shrinkToFit="1"/>
    </xf>
    <xf numFmtId="0" fontId="13" fillId="0" borderId="22" xfId="0" applyFont="1" applyFill="1" applyBorder="1" applyAlignment="1">
      <alignment horizontal="distributed" vertical="center" indent="4" shrinkToFit="1"/>
    </xf>
    <xf numFmtId="0" fontId="13" fillId="0" borderId="23" xfId="0" applyFont="1" applyFill="1" applyBorder="1" applyAlignment="1">
      <alignment horizontal="distributed" vertical="center" indent="4" shrinkToFit="1"/>
    </xf>
    <xf numFmtId="0" fontId="13" fillId="0" borderId="21" xfId="0" applyFont="1" applyFill="1" applyBorder="1" applyAlignment="1">
      <alignment horizontal="distributed" vertical="center" indent="4" shrinkToFit="1"/>
    </xf>
    <xf numFmtId="185" fontId="13" fillId="0" borderId="22" xfId="0" applyNumberFormat="1" applyFont="1" applyFill="1" applyBorder="1" applyAlignment="1">
      <alignment horizontal="distributed" vertical="center" indent="3" shrinkToFit="1"/>
    </xf>
    <xf numFmtId="185" fontId="13" fillId="0" borderId="23" xfId="0" applyNumberFormat="1" applyFont="1" applyFill="1" applyBorder="1" applyAlignment="1">
      <alignment horizontal="distributed" vertical="center" indent="3" shrinkToFit="1"/>
    </xf>
    <xf numFmtId="185" fontId="13" fillId="0" borderId="21" xfId="0" applyNumberFormat="1" applyFont="1" applyFill="1" applyBorder="1" applyAlignment="1">
      <alignment horizontal="distributed" vertical="center" indent="3" shrinkToFit="1"/>
    </xf>
    <xf numFmtId="184" fontId="13" fillId="0" borderId="24" xfId="0" applyNumberFormat="1" applyFont="1" applyFill="1" applyBorder="1" applyAlignment="1">
      <alignment horizontal="distributed" vertical="center" indent="1" shrinkToFit="1"/>
    </xf>
    <xf numFmtId="0" fontId="13" fillId="0" borderId="24" xfId="0" applyFont="1" applyFill="1" applyBorder="1" applyAlignment="1">
      <alignment horizontal="distributed" vertical="center" indent="1" shrinkToFit="1"/>
    </xf>
    <xf numFmtId="0" fontId="13" fillId="0" borderId="22" xfId="0" applyFont="1" applyFill="1" applyBorder="1" applyAlignment="1">
      <alignment horizontal="distributed" vertical="center" indent="3" shrinkToFit="1"/>
    </xf>
    <xf numFmtId="0" fontId="13" fillId="0" borderId="23" xfId="0" applyFont="1" applyFill="1" applyBorder="1" applyAlignment="1">
      <alignment horizontal="distributed" vertical="center" indent="3" shrinkToFit="1"/>
    </xf>
    <xf numFmtId="0" fontId="13" fillId="0" borderId="21" xfId="0" applyFont="1" applyFill="1" applyBorder="1" applyAlignment="1">
      <alignment horizontal="distributed" vertical="center" indent="3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distributed" vertical="center" shrinkToFit="1"/>
    </xf>
    <xf numFmtId="177" fontId="13" fillId="0" borderId="22" xfId="0" applyNumberFormat="1" applyFont="1" applyFill="1" applyBorder="1" applyAlignment="1">
      <alignment horizontal="distributed" vertical="center" indent="3" shrinkToFit="1"/>
    </xf>
    <xf numFmtId="177" fontId="13" fillId="0" borderId="23" xfId="0" applyNumberFormat="1" applyFont="1" applyFill="1" applyBorder="1" applyAlignment="1">
      <alignment horizontal="distributed" vertical="center" indent="3" shrinkToFit="1"/>
    </xf>
    <xf numFmtId="177" fontId="13" fillId="0" borderId="21" xfId="0" applyNumberFormat="1" applyFont="1" applyFill="1" applyBorder="1" applyAlignment="1">
      <alignment horizontal="distributed" vertical="center" indent="3" shrinkToFit="1"/>
    </xf>
    <xf numFmtId="0" fontId="13" fillId="0" borderId="22" xfId="0" applyFont="1" applyFill="1" applyBorder="1" applyAlignment="1">
      <alignment horizontal="distributed" vertical="center" indent="1" shrinkToFit="1"/>
    </xf>
    <xf numFmtId="0" fontId="13" fillId="0" borderId="23" xfId="0" applyFont="1" applyFill="1" applyBorder="1" applyAlignment="1">
      <alignment horizontal="distributed" vertical="center" indent="1" shrinkToFit="1"/>
    </xf>
    <xf numFmtId="0" fontId="13" fillId="0" borderId="21" xfId="0" applyFont="1" applyFill="1" applyBorder="1" applyAlignment="1">
      <alignment horizontal="distributed" vertical="center" indent="1" shrinkToFit="1"/>
    </xf>
    <xf numFmtId="3" fontId="13" fillId="0" borderId="22" xfId="0" applyNumberFormat="1" applyFont="1" applyFill="1" applyBorder="1" applyAlignment="1">
      <alignment horizontal="distributed" vertical="center" indent="1" shrinkToFit="1"/>
    </xf>
    <xf numFmtId="3" fontId="13" fillId="0" borderId="23" xfId="0" applyNumberFormat="1" applyFont="1" applyFill="1" applyBorder="1" applyAlignment="1">
      <alignment horizontal="distributed" vertical="center" indent="1" shrinkToFit="1"/>
    </xf>
    <xf numFmtId="3" fontId="13" fillId="0" borderId="21" xfId="0" applyNumberFormat="1" applyFont="1" applyFill="1" applyBorder="1" applyAlignment="1">
      <alignment horizontal="distributed" vertical="center" indent="1" shrinkToFit="1"/>
    </xf>
    <xf numFmtId="0" fontId="13" fillId="0" borderId="22" xfId="0" applyFont="1" applyFill="1" applyBorder="1" applyAlignment="1">
      <alignment horizontal="distributed" vertical="center" shrinkToFit="1"/>
    </xf>
    <xf numFmtId="0" fontId="13" fillId="0" borderId="23" xfId="0" applyFont="1" applyFill="1" applyBorder="1" applyAlignment="1">
      <alignment horizontal="distributed" vertical="center" shrinkToFit="1"/>
    </xf>
    <xf numFmtId="0" fontId="13" fillId="0" borderId="21" xfId="0" applyFont="1" applyFill="1" applyBorder="1" applyAlignment="1">
      <alignment horizontal="distributed" vertical="center" shrinkToFit="1"/>
    </xf>
    <xf numFmtId="0" fontId="13" fillId="0" borderId="15" xfId="0" applyFont="1" applyFill="1" applyBorder="1" applyAlignment="1">
      <alignment horizontal="distributed" vertical="center" wrapText="1" shrinkToFit="1"/>
    </xf>
    <xf numFmtId="3" fontId="13" fillId="0" borderId="22" xfId="0" applyNumberFormat="1" applyFont="1" applyFill="1" applyBorder="1" applyAlignment="1">
      <alignment horizontal="distributed" vertical="center" shrinkToFit="1"/>
    </xf>
    <xf numFmtId="3" fontId="13" fillId="0" borderId="21" xfId="0" applyNumberFormat="1" applyFont="1" applyFill="1" applyBorder="1" applyAlignment="1">
      <alignment horizontal="distributed" vertical="center" shrinkToFit="1"/>
    </xf>
    <xf numFmtId="49" fontId="13" fillId="0" borderId="22" xfId="0" applyNumberFormat="1" applyFont="1" applyFill="1" applyBorder="1" applyAlignment="1">
      <alignment horizontal="distributed" vertical="center" indent="2" shrinkToFit="1"/>
    </xf>
    <xf numFmtId="49" fontId="13" fillId="0" borderId="23" xfId="0" applyNumberFormat="1" applyFont="1" applyFill="1" applyBorder="1" applyAlignment="1">
      <alignment horizontal="distributed" vertical="center" indent="2" shrinkToFit="1"/>
    </xf>
    <xf numFmtId="49" fontId="13" fillId="0" borderId="21" xfId="0" applyNumberFormat="1" applyFont="1" applyFill="1" applyBorder="1" applyAlignment="1">
      <alignment horizontal="distributed" vertical="center" indent="2" shrinkToFit="1"/>
    </xf>
    <xf numFmtId="177" fontId="13" fillId="0" borderId="22" xfId="0" applyNumberFormat="1" applyFont="1" applyFill="1" applyBorder="1" applyAlignment="1">
      <alignment horizontal="distributed" vertical="center" indent="1" shrinkToFit="1"/>
    </xf>
    <xf numFmtId="177" fontId="13" fillId="0" borderId="21" xfId="0" applyNumberFormat="1" applyFont="1" applyFill="1" applyBorder="1" applyAlignment="1">
      <alignment horizontal="distributed" vertical="center" indent="1" shrinkToFit="1"/>
    </xf>
    <xf numFmtId="0" fontId="13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185" fontId="13" fillId="0" borderId="22" xfId="0" applyNumberFormat="1" applyFont="1" applyFill="1" applyBorder="1" applyAlignment="1">
      <alignment horizontal="distributed" vertical="center" indent="2" shrinkToFit="1"/>
    </xf>
    <xf numFmtId="185" fontId="13" fillId="0" borderId="23" xfId="0" applyNumberFormat="1" applyFont="1" applyFill="1" applyBorder="1" applyAlignment="1">
      <alignment horizontal="distributed" vertical="center" indent="2" shrinkToFit="1"/>
    </xf>
    <xf numFmtId="185" fontId="13" fillId="0" borderId="21" xfId="0" applyNumberFormat="1" applyFont="1" applyFill="1" applyBorder="1" applyAlignment="1">
      <alignment horizontal="distributed" vertical="center" indent="2" shrinkToFi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3 3" xfId="68"/>
    <cellStyle name="標準 4" xfId="69"/>
    <cellStyle name="標準 5" xfId="70"/>
    <cellStyle name="標準 6" xfId="71"/>
    <cellStyle name="標準 7" xfId="72"/>
    <cellStyle name="標準_②１３年速報統計表" xfId="73"/>
    <cellStyle name="標準_②１３年速報統計表 2" xfId="74"/>
    <cellStyle name="標準_③17年度メンテ（変更後様式集）17.09.12修正" xfId="75"/>
    <cellStyle name="標準_JB16" xfId="76"/>
    <cellStyle name="標準_qryＫＯＫＵＤＯＡ出力" xfId="77"/>
    <cellStyle name="標準_市町村印刷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38100</xdr:colOff>
      <xdr:row>3</xdr:row>
      <xdr:rowOff>171450</xdr:rowOff>
    </xdr:from>
    <xdr:to>
      <xdr:col>68</xdr:col>
      <xdr:colOff>1190625</xdr:colOff>
      <xdr:row>3</xdr:row>
      <xdr:rowOff>171450</xdr:rowOff>
    </xdr:to>
    <xdr:sp>
      <xdr:nvSpPr>
        <xdr:cNvPr id="1" name="Line 2"/>
        <xdr:cNvSpPr>
          <a:spLocks/>
        </xdr:cNvSpPr>
      </xdr:nvSpPr>
      <xdr:spPr>
        <a:xfrm>
          <a:off x="73456800" y="762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53\shareddocs\WINDOWS\&#65411;&#65438;&#65405;&#65400;&#65412;&#65391;&#65420;&#65439;\&#30476;&#21218;&#35201;&#35239;\&#65320;15\15&#30476;&#21218;&#35201;&#35239;\4-3.&#12480;&#12452;&#12524;&#12463;&#12488;&#12487;&#12540;&#12479;\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" defaultRowHeight="15"/>
  <cols>
    <col min="1" max="1" width="3.8984375" style="1" customWidth="1"/>
    <col min="2" max="2" width="8.8984375" style="204" customWidth="1"/>
    <col min="3" max="3" width="12.3984375" style="34" customWidth="1"/>
    <col min="4" max="4" width="12.3984375" style="2" customWidth="1"/>
    <col min="5" max="5" width="10.69921875" style="2" customWidth="1"/>
    <col min="6" max="6" width="12.3984375" style="2" customWidth="1"/>
    <col min="7" max="7" width="10.69921875" style="3" customWidth="1"/>
    <col min="8" max="8" width="10.69921875" style="35" customWidth="1"/>
    <col min="9" max="9" width="10.59765625" style="47" customWidth="1"/>
    <col min="10" max="10" width="10.59765625" style="5" customWidth="1"/>
    <col min="11" max="11" width="10.59765625" style="48" customWidth="1"/>
    <col min="12" max="13" width="11.19921875" style="2" customWidth="1"/>
    <col min="14" max="14" width="10.59765625" style="2" customWidth="1"/>
    <col min="15" max="15" width="8.5" style="2" customWidth="1"/>
    <col min="16" max="17" width="9.5" style="5" customWidth="1"/>
    <col min="18" max="18" width="13.296875" style="2" customWidth="1"/>
    <col min="19" max="22" width="11.796875" style="2" customWidth="1"/>
    <col min="23" max="23" width="11.09765625" style="2" customWidth="1"/>
    <col min="24" max="28" width="10.5" style="2" customWidth="1"/>
    <col min="29" max="29" width="11.09765625" style="2" customWidth="1"/>
    <col min="30" max="30" width="10.5" style="2" customWidth="1"/>
    <col min="31" max="31" width="11.09765625" style="2" customWidth="1"/>
    <col min="32" max="32" width="10.5" style="2" customWidth="1"/>
    <col min="33" max="33" width="11.09765625" style="2" customWidth="1"/>
    <col min="34" max="35" width="10.5" style="2" customWidth="1"/>
    <col min="36" max="36" width="11.09765625" style="2" customWidth="1"/>
    <col min="37" max="37" width="10.5" style="2" customWidth="1"/>
    <col min="38" max="44" width="13" style="2" customWidth="1"/>
    <col min="45" max="45" width="13" style="6" customWidth="1"/>
    <col min="46" max="48" width="13" style="2" customWidth="1"/>
    <col min="49" max="49" width="13.296875" style="2" customWidth="1"/>
    <col min="50" max="53" width="16.3984375" style="2" customWidth="1"/>
    <col min="54" max="54" width="12.19921875" style="2" customWidth="1"/>
    <col min="55" max="56" width="10.09765625" style="2" customWidth="1"/>
    <col min="57" max="57" width="7.09765625" style="2" customWidth="1"/>
    <col min="58" max="58" width="12.09765625" style="2" customWidth="1"/>
    <col min="59" max="59" width="7.09765625" style="2" customWidth="1"/>
    <col min="60" max="62" width="11.69921875" style="2" customWidth="1"/>
    <col min="63" max="63" width="11.09765625" style="2" customWidth="1"/>
    <col min="64" max="64" width="7.5" style="2" customWidth="1"/>
    <col min="65" max="65" width="11.09765625" style="2" customWidth="1"/>
    <col min="66" max="66" width="10" style="2" customWidth="1"/>
    <col min="67" max="68" width="10" style="3" customWidth="1"/>
    <col min="69" max="69" width="12.8984375" style="2" customWidth="1"/>
    <col min="70" max="70" width="8.796875" style="2" customWidth="1"/>
    <col min="71" max="71" width="7" style="2" customWidth="1"/>
    <col min="72" max="72" width="8.796875" style="2" customWidth="1"/>
    <col min="73" max="74" width="10.3984375" style="2" customWidth="1"/>
    <col min="75" max="75" width="6.8984375" style="2" customWidth="1"/>
    <col min="76" max="76" width="10.796875" style="2" customWidth="1"/>
    <col min="77" max="77" width="10.09765625" style="2" customWidth="1"/>
    <col min="78" max="78" width="9.796875" style="2" customWidth="1"/>
    <col min="79" max="79" width="11.69921875" style="2" customWidth="1"/>
    <col min="80" max="80" width="9.5" style="2" customWidth="1"/>
    <col min="81" max="81" width="12.69921875" style="2" customWidth="1"/>
    <col min="82" max="82" width="10.69921875" style="2" customWidth="1"/>
    <col min="83" max="83" width="8.59765625" style="2" customWidth="1"/>
    <col min="84" max="84" width="9.5" style="2" customWidth="1"/>
    <col min="85" max="85" width="10.69921875" style="2" customWidth="1"/>
    <col min="86" max="86" width="8.59765625" style="2" customWidth="1"/>
    <col min="87" max="87" width="12.69921875" style="2" customWidth="1"/>
    <col min="88" max="88" width="11.09765625" style="2" customWidth="1"/>
    <col min="89" max="16384" width="11" style="2" customWidth="1"/>
  </cols>
  <sheetData>
    <row r="1" spans="1:88" ht="15" customHeight="1">
      <c r="A1" s="9"/>
      <c r="B1" s="10"/>
      <c r="C1" s="36"/>
      <c r="E1" s="37"/>
      <c r="K1" s="49"/>
      <c r="N1" s="4"/>
      <c r="O1" s="4"/>
      <c r="S1" s="1"/>
      <c r="X1" s="11"/>
      <c r="AA1" s="11"/>
      <c r="AF1" s="1"/>
      <c r="AG1" s="1"/>
      <c r="AH1" s="11"/>
      <c r="AI1" s="8"/>
      <c r="AJ1" s="1"/>
      <c r="AR1" s="11"/>
      <c r="AS1" s="12"/>
      <c r="AU1" s="1"/>
      <c r="AV1" s="2" t="s">
        <v>99</v>
      </c>
      <c r="AX1" s="11"/>
      <c r="BB1" s="14"/>
      <c r="BC1" s="14"/>
      <c r="BD1" s="14"/>
      <c r="BE1" s="14"/>
      <c r="BF1" s="14"/>
      <c r="BG1" s="14"/>
      <c r="BH1" s="11"/>
      <c r="BI1" s="1"/>
      <c r="BK1" s="52"/>
      <c r="BM1" s="4"/>
      <c r="BN1" s="1"/>
      <c r="BQ1" s="7"/>
      <c r="BR1" s="13"/>
      <c r="BS1" s="42"/>
      <c r="BT1" s="13"/>
      <c r="BU1" s="3"/>
      <c r="BV1" s="13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</row>
    <row r="2" spans="1:88" s="120" customFormat="1" ht="15.75" customHeight="1">
      <c r="A2" s="111"/>
      <c r="B2" s="112"/>
      <c r="C2" s="113" t="str">
        <f>"(1)"</f>
        <v>(1)</v>
      </c>
      <c r="D2" s="113" t="str">
        <f>"(2)"</f>
        <v>(2)</v>
      </c>
      <c r="E2" s="113" t="str">
        <f>"(3)"</f>
        <v>(3)</v>
      </c>
      <c r="F2" s="114" t="str">
        <f>"(4)"</f>
        <v>(4)</v>
      </c>
      <c r="G2" s="115" t="str">
        <f>"(5)"</f>
        <v>(5)</v>
      </c>
      <c r="H2" s="115" t="str">
        <f>"(6)"</f>
        <v>(6)</v>
      </c>
      <c r="I2" s="353" t="s">
        <v>186</v>
      </c>
      <c r="J2" s="354"/>
      <c r="K2" s="354"/>
      <c r="L2" s="354"/>
      <c r="M2" s="354"/>
      <c r="N2" s="355"/>
      <c r="O2" s="116" t="s">
        <v>87</v>
      </c>
      <c r="P2" s="356" t="s">
        <v>131</v>
      </c>
      <c r="Q2" s="357"/>
      <c r="R2" s="113" t="str">
        <f>"(10)"</f>
        <v>(10)</v>
      </c>
      <c r="S2" s="358" t="s">
        <v>187</v>
      </c>
      <c r="T2" s="359"/>
      <c r="U2" s="359"/>
      <c r="V2" s="360"/>
      <c r="W2" s="358" t="s">
        <v>188</v>
      </c>
      <c r="X2" s="359"/>
      <c r="Y2" s="359"/>
      <c r="Z2" s="360"/>
      <c r="AA2" s="117">
        <v>-13</v>
      </c>
      <c r="AB2" s="357" t="s">
        <v>132</v>
      </c>
      <c r="AC2" s="357"/>
      <c r="AD2" s="357" t="s">
        <v>133</v>
      </c>
      <c r="AE2" s="357"/>
      <c r="AF2" s="346" t="s">
        <v>134</v>
      </c>
      <c r="AG2" s="348"/>
      <c r="AH2" s="370" t="s">
        <v>135</v>
      </c>
      <c r="AI2" s="372"/>
      <c r="AJ2" s="113" t="str">
        <f>"(18)"</f>
        <v>(18)</v>
      </c>
      <c r="AK2" s="113" t="str">
        <f>"(19)"</f>
        <v>(19)</v>
      </c>
      <c r="AL2" s="346" t="s">
        <v>136</v>
      </c>
      <c r="AM2" s="347"/>
      <c r="AN2" s="348"/>
      <c r="AO2" s="113" t="str">
        <f>"(21)"</f>
        <v>(21)</v>
      </c>
      <c r="AP2" s="118" t="str">
        <f>"(22)"</f>
        <v>(22)</v>
      </c>
      <c r="AQ2" s="113" t="str">
        <f>"(23)"</f>
        <v>(23)</v>
      </c>
      <c r="AR2" s="349" t="s">
        <v>191</v>
      </c>
      <c r="AS2" s="349"/>
      <c r="AT2" s="349"/>
      <c r="AU2" s="346" t="s">
        <v>190</v>
      </c>
      <c r="AV2" s="347"/>
      <c r="AW2" s="348"/>
      <c r="AX2" s="350" t="s">
        <v>192</v>
      </c>
      <c r="AY2" s="351"/>
      <c r="AZ2" s="352"/>
      <c r="BA2" s="113" t="str">
        <f>"(27)"</f>
        <v>(27)</v>
      </c>
      <c r="BB2" s="367" t="s">
        <v>182</v>
      </c>
      <c r="BC2" s="368"/>
      <c r="BD2" s="368"/>
      <c r="BE2" s="368"/>
      <c r="BF2" s="368"/>
      <c r="BG2" s="369"/>
      <c r="BH2" s="370" t="s">
        <v>204</v>
      </c>
      <c r="BI2" s="371"/>
      <c r="BJ2" s="372"/>
      <c r="BK2" s="373" t="s">
        <v>183</v>
      </c>
      <c r="BL2" s="374"/>
      <c r="BM2" s="375"/>
      <c r="BN2" s="376" t="s">
        <v>193</v>
      </c>
      <c r="BO2" s="377"/>
      <c r="BP2" s="378"/>
      <c r="BQ2" s="119" t="str">
        <f>"(32)"</f>
        <v>(32)</v>
      </c>
      <c r="BR2" s="380" t="s">
        <v>184</v>
      </c>
      <c r="BS2" s="381"/>
      <c r="BT2" s="382" t="s">
        <v>194</v>
      </c>
      <c r="BU2" s="383"/>
      <c r="BV2" s="384"/>
      <c r="BW2" s="361" t="s">
        <v>180</v>
      </c>
      <c r="BX2" s="362"/>
      <c r="BY2" s="363"/>
      <c r="BZ2" s="361" t="s">
        <v>181</v>
      </c>
      <c r="CA2" s="363"/>
      <c r="CB2" s="361" t="s">
        <v>228</v>
      </c>
      <c r="CC2" s="362"/>
      <c r="CD2" s="363"/>
      <c r="CE2" s="361" t="s">
        <v>229</v>
      </c>
      <c r="CF2" s="362"/>
      <c r="CG2" s="363"/>
      <c r="CH2" s="361" t="s">
        <v>230</v>
      </c>
      <c r="CI2" s="362"/>
      <c r="CJ2" s="363"/>
    </row>
    <row r="3" spans="1:88" s="120" customFormat="1" ht="15.75" customHeight="1">
      <c r="A3" s="364" t="s">
        <v>1</v>
      </c>
      <c r="B3" s="365"/>
      <c r="C3" s="366" t="s">
        <v>137</v>
      </c>
      <c r="D3" s="366" t="s">
        <v>138</v>
      </c>
      <c r="E3" s="161" t="s">
        <v>205</v>
      </c>
      <c r="F3" s="366" t="s">
        <v>139</v>
      </c>
      <c r="G3" s="162" t="s">
        <v>140</v>
      </c>
      <c r="H3" s="163" t="s">
        <v>2</v>
      </c>
      <c r="I3" s="389" t="s">
        <v>141</v>
      </c>
      <c r="J3" s="390"/>
      <c r="K3" s="391"/>
      <c r="L3" s="346" t="s">
        <v>142</v>
      </c>
      <c r="M3" s="347"/>
      <c r="N3" s="348"/>
      <c r="O3" s="169" t="s">
        <v>82</v>
      </c>
      <c r="P3" s="122"/>
      <c r="Q3" s="122"/>
      <c r="R3" s="161" t="s">
        <v>3</v>
      </c>
      <c r="S3" s="176"/>
      <c r="T3" s="176"/>
      <c r="U3" s="176"/>
      <c r="V3" s="176"/>
      <c r="W3" s="370" t="s">
        <v>172</v>
      </c>
      <c r="X3" s="371"/>
      <c r="Y3" s="371"/>
      <c r="Z3" s="372"/>
      <c r="AA3" s="177" t="s">
        <v>143</v>
      </c>
      <c r="AB3" s="176"/>
      <c r="AC3" s="176"/>
      <c r="AD3" s="176"/>
      <c r="AE3" s="176"/>
      <c r="AF3" s="172"/>
      <c r="AG3" s="172"/>
      <c r="AH3" s="176"/>
      <c r="AI3" s="178"/>
      <c r="AJ3" s="379" t="s">
        <v>4</v>
      </c>
      <c r="AK3" s="366" t="s">
        <v>189</v>
      </c>
      <c r="AL3" s="172"/>
      <c r="AM3" s="179" t="s">
        <v>144</v>
      </c>
      <c r="AN3" s="179" t="s">
        <v>144</v>
      </c>
      <c r="AO3" s="366" t="s">
        <v>5</v>
      </c>
      <c r="AP3" s="366" t="s">
        <v>6</v>
      </c>
      <c r="AQ3" s="366" t="s">
        <v>7</v>
      </c>
      <c r="AR3" s="176"/>
      <c r="AS3" s="180"/>
      <c r="AT3" s="176"/>
      <c r="AU3" s="172"/>
      <c r="AV3" s="176"/>
      <c r="AW3" s="176" t="s">
        <v>145</v>
      </c>
      <c r="AX3" s="176"/>
      <c r="AY3" s="176"/>
      <c r="AZ3" s="176" t="s">
        <v>146</v>
      </c>
      <c r="BA3" s="366" t="s">
        <v>8</v>
      </c>
      <c r="BB3" s="212"/>
      <c r="BC3" s="212" t="s">
        <v>88</v>
      </c>
      <c r="BD3" s="385" t="s">
        <v>113</v>
      </c>
      <c r="BE3" s="386"/>
      <c r="BF3" s="385" t="s">
        <v>114</v>
      </c>
      <c r="BG3" s="386"/>
      <c r="BH3" s="330"/>
      <c r="BI3" s="330" t="s">
        <v>144</v>
      </c>
      <c r="BJ3" s="330" t="s">
        <v>144</v>
      </c>
      <c r="BK3" s="123"/>
      <c r="BL3" s="214"/>
      <c r="BM3" s="215"/>
      <c r="BN3" s="346" t="s">
        <v>147</v>
      </c>
      <c r="BO3" s="348"/>
      <c r="BP3" s="184" t="s">
        <v>148</v>
      </c>
      <c r="BQ3" s="341" t="s">
        <v>9</v>
      </c>
      <c r="BR3" s="342" t="s">
        <v>149</v>
      </c>
      <c r="BS3" s="216"/>
      <c r="BT3" s="343"/>
      <c r="BU3" s="343" t="s">
        <v>130</v>
      </c>
      <c r="BV3" s="343" t="s">
        <v>120</v>
      </c>
      <c r="BW3" s="124"/>
      <c r="BX3" s="124"/>
      <c r="BY3" s="124"/>
      <c r="BZ3" s="124"/>
      <c r="CA3" s="124"/>
      <c r="CB3" s="331"/>
      <c r="CC3" s="331"/>
      <c r="CD3" s="183" t="s">
        <v>10</v>
      </c>
      <c r="CE3" s="331"/>
      <c r="CF3" s="331" t="s">
        <v>231</v>
      </c>
      <c r="CG3" s="183" t="s">
        <v>10</v>
      </c>
      <c r="CH3" s="331"/>
      <c r="CI3" s="331"/>
      <c r="CJ3" s="331" t="s">
        <v>121</v>
      </c>
    </row>
    <row r="4" spans="1:88" s="120" customFormat="1" ht="15.75" customHeight="1">
      <c r="A4" s="364"/>
      <c r="B4" s="365"/>
      <c r="C4" s="366"/>
      <c r="D4" s="366"/>
      <c r="E4" s="161" t="s">
        <v>150</v>
      </c>
      <c r="F4" s="366"/>
      <c r="G4" s="164" t="s">
        <v>81</v>
      </c>
      <c r="H4" s="163" t="s">
        <v>213</v>
      </c>
      <c r="I4" s="170" t="s">
        <v>151</v>
      </c>
      <c r="J4" s="171" t="s">
        <v>152</v>
      </c>
      <c r="K4" s="319" t="s">
        <v>105</v>
      </c>
      <c r="L4" s="172" t="s">
        <v>153</v>
      </c>
      <c r="M4" s="172" t="s">
        <v>154</v>
      </c>
      <c r="N4" s="173" t="s">
        <v>11</v>
      </c>
      <c r="O4" s="169" t="s">
        <v>83</v>
      </c>
      <c r="P4" s="122" t="s">
        <v>84</v>
      </c>
      <c r="Q4" s="122" t="s">
        <v>85</v>
      </c>
      <c r="R4" s="161" t="s">
        <v>139</v>
      </c>
      <c r="S4" s="161" t="s">
        <v>155</v>
      </c>
      <c r="T4" s="161" t="s">
        <v>12</v>
      </c>
      <c r="U4" s="161" t="s">
        <v>13</v>
      </c>
      <c r="V4" s="161" t="s">
        <v>14</v>
      </c>
      <c r="W4" s="176" t="s">
        <v>171</v>
      </c>
      <c r="X4" s="176" t="s">
        <v>174</v>
      </c>
      <c r="Y4" s="176" t="s">
        <v>175</v>
      </c>
      <c r="Z4" s="176" t="s">
        <v>176</v>
      </c>
      <c r="AA4" s="177" t="s">
        <v>156</v>
      </c>
      <c r="AB4" s="161" t="s">
        <v>115</v>
      </c>
      <c r="AC4" s="161" t="s">
        <v>116</v>
      </c>
      <c r="AD4" s="161" t="s">
        <v>115</v>
      </c>
      <c r="AE4" s="161" t="s">
        <v>116</v>
      </c>
      <c r="AF4" s="177" t="s">
        <v>115</v>
      </c>
      <c r="AG4" s="177" t="s">
        <v>116</v>
      </c>
      <c r="AH4" s="177" t="s">
        <v>115</v>
      </c>
      <c r="AI4" s="177" t="s">
        <v>117</v>
      </c>
      <c r="AJ4" s="379"/>
      <c r="AK4" s="366"/>
      <c r="AL4" s="177" t="s">
        <v>155</v>
      </c>
      <c r="AM4" s="177" t="s">
        <v>15</v>
      </c>
      <c r="AN4" s="177" t="s">
        <v>16</v>
      </c>
      <c r="AO4" s="366"/>
      <c r="AP4" s="366"/>
      <c r="AQ4" s="366"/>
      <c r="AR4" s="161" t="s">
        <v>109</v>
      </c>
      <c r="AS4" s="181" t="s">
        <v>157</v>
      </c>
      <c r="AT4" s="161" t="s">
        <v>158</v>
      </c>
      <c r="AU4" s="177" t="s">
        <v>159</v>
      </c>
      <c r="AV4" s="161" t="s">
        <v>160</v>
      </c>
      <c r="AW4" s="161" t="s">
        <v>161</v>
      </c>
      <c r="AX4" s="161" t="s">
        <v>162</v>
      </c>
      <c r="AY4" s="161" t="s">
        <v>160</v>
      </c>
      <c r="AZ4" s="161" t="s">
        <v>163</v>
      </c>
      <c r="BA4" s="366"/>
      <c r="BB4" s="331" t="s">
        <v>118</v>
      </c>
      <c r="BC4" s="332" t="s">
        <v>118</v>
      </c>
      <c r="BD4" s="332" t="s">
        <v>118</v>
      </c>
      <c r="BE4" s="212" t="s">
        <v>119</v>
      </c>
      <c r="BF4" s="332" t="s">
        <v>118</v>
      </c>
      <c r="BG4" s="212" t="s">
        <v>119</v>
      </c>
      <c r="BH4" s="333" t="s">
        <v>155</v>
      </c>
      <c r="BI4" s="334" t="s">
        <v>164</v>
      </c>
      <c r="BJ4" s="334" t="s">
        <v>179</v>
      </c>
      <c r="BK4" s="337" t="s">
        <v>165</v>
      </c>
      <c r="BL4" s="338" t="s">
        <v>166</v>
      </c>
      <c r="BM4" s="339" t="s">
        <v>167</v>
      </c>
      <c r="BN4" s="340" t="s">
        <v>168</v>
      </c>
      <c r="BO4" s="123" t="s">
        <v>17</v>
      </c>
      <c r="BP4" s="121"/>
      <c r="BQ4" s="335" t="s">
        <v>210</v>
      </c>
      <c r="BR4" s="121" t="s">
        <v>18</v>
      </c>
      <c r="BS4" s="184" t="s">
        <v>103</v>
      </c>
      <c r="BT4" s="337" t="s">
        <v>122</v>
      </c>
      <c r="BU4" s="337" t="s">
        <v>129</v>
      </c>
      <c r="BV4" s="121" t="s">
        <v>19</v>
      </c>
      <c r="BW4" s="331" t="s">
        <v>123</v>
      </c>
      <c r="BX4" s="331" t="s">
        <v>20</v>
      </c>
      <c r="BY4" s="331" t="s">
        <v>124</v>
      </c>
      <c r="BZ4" s="331" t="s">
        <v>125</v>
      </c>
      <c r="CA4" s="331" t="s">
        <v>126</v>
      </c>
      <c r="CB4" s="331" t="s">
        <v>125</v>
      </c>
      <c r="CC4" s="331" t="s">
        <v>127</v>
      </c>
      <c r="CD4" s="183" t="s">
        <v>128</v>
      </c>
      <c r="CE4" s="331" t="s">
        <v>125</v>
      </c>
      <c r="CF4" s="331" t="s">
        <v>169</v>
      </c>
      <c r="CG4" s="183" t="s">
        <v>128</v>
      </c>
      <c r="CH4" s="331" t="s">
        <v>125</v>
      </c>
      <c r="CI4" s="331" t="s">
        <v>127</v>
      </c>
      <c r="CJ4" s="331" t="s">
        <v>128</v>
      </c>
    </row>
    <row r="5" spans="1:88" s="120" customFormat="1" ht="15.75" customHeight="1">
      <c r="A5" s="125"/>
      <c r="B5" s="126"/>
      <c r="C5" s="156" t="s">
        <v>89</v>
      </c>
      <c r="D5" s="156" t="s">
        <v>21</v>
      </c>
      <c r="E5" s="157" t="s">
        <v>22</v>
      </c>
      <c r="F5" s="158" t="s">
        <v>22</v>
      </c>
      <c r="G5" s="159" t="s">
        <v>22</v>
      </c>
      <c r="H5" s="160" t="s">
        <v>108</v>
      </c>
      <c r="I5" s="165" t="s">
        <v>80</v>
      </c>
      <c r="J5" s="166" t="s">
        <v>80</v>
      </c>
      <c r="K5" s="167" t="s">
        <v>80</v>
      </c>
      <c r="L5" s="156" t="s">
        <v>22</v>
      </c>
      <c r="M5" s="158" t="s">
        <v>22</v>
      </c>
      <c r="N5" s="168" t="s">
        <v>22</v>
      </c>
      <c r="O5" s="175"/>
      <c r="P5" s="174" t="s">
        <v>86</v>
      </c>
      <c r="Q5" s="174" t="s">
        <v>86</v>
      </c>
      <c r="R5" s="156" t="s">
        <v>22</v>
      </c>
      <c r="S5" s="156" t="s">
        <v>22</v>
      </c>
      <c r="T5" s="156" t="s">
        <v>22</v>
      </c>
      <c r="U5" s="156" t="s">
        <v>22</v>
      </c>
      <c r="V5" s="156" t="s">
        <v>22</v>
      </c>
      <c r="W5" s="156" t="s">
        <v>173</v>
      </c>
      <c r="X5" s="156" t="s">
        <v>173</v>
      </c>
      <c r="Y5" s="156" t="s">
        <v>173</v>
      </c>
      <c r="Z5" s="156" t="s">
        <v>173</v>
      </c>
      <c r="AA5" s="156" t="s">
        <v>95</v>
      </c>
      <c r="AB5" s="156" t="s">
        <v>96</v>
      </c>
      <c r="AC5" s="156" t="s">
        <v>97</v>
      </c>
      <c r="AD5" s="156" t="s">
        <v>24</v>
      </c>
      <c r="AE5" s="156" t="s">
        <v>97</v>
      </c>
      <c r="AF5" s="158" t="s">
        <v>96</v>
      </c>
      <c r="AG5" s="158" t="s">
        <v>25</v>
      </c>
      <c r="AH5" s="158" t="s">
        <v>96</v>
      </c>
      <c r="AI5" s="158" t="s">
        <v>98</v>
      </c>
      <c r="AJ5" s="158" t="s">
        <v>94</v>
      </c>
      <c r="AK5" s="156" t="s">
        <v>26</v>
      </c>
      <c r="AL5" s="128" t="s">
        <v>90</v>
      </c>
      <c r="AM5" s="128" t="s">
        <v>90</v>
      </c>
      <c r="AN5" s="128" t="s">
        <v>90</v>
      </c>
      <c r="AO5" s="127" t="s">
        <v>27</v>
      </c>
      <c r="AP5" s="128" t="s">
        <v>27</v>
      </c>
      <c r="AQ5" s="127" t="s">
        <v>177</v>
      </c>
      <c r="AR5" s="156" t="s">
        <v>28</v>
      </c>
      <c r="AS5" s="182" t="s">
        <v>110</v>
      </c>
      <c r="AT5" s="156" t="s">
        <v>101</v>
      </c>
      <c r="AU5" s="156" t="s">
        <v>102</v>
      </c>
      <c r="AV5" s="156" t="s">
        <v>22</v>
      </c>
      <c r="AW5" s="156" t="s">
        <v>29</v>
      </c>
      <c r="AX5" s="156" t="s">
        <v>102</v>
      </c>
      <c r="AY5" s="156" t="s">
        <v>22</v>
      </c>
      <c r="AZ5" s="156" t="s">
        <v>29</v>
      </c>
      <c r="BA5" s="156" t="s">
        <v>106</v>
      </c>
      <c r="BB5" s="160" t="s">
        <v>30</v>
      </c>
      <c r="BC5" s="160" t="s">
        <v>30</v>
      </c>
      <c r="BD5" s="160" t="s">
        <v>30</v>
      </c>
      <c r="BE5" s="160" t="s">
        <v>108</v>
      </c>
      <c r="BF5" s="160" t="s">
        <v>30</v>
      </c>
      <c r="BG5" s="160" t="s">
        <v>108</v>
      </c>
      <c r="BH5" s="156" t="s">
        <v>31</v>
      </c>
      <c r="BI5" s="156" t="s">
        <v>31</v>
      </c>
      <c r="BJ5" s="156" t="s">
        <v>31</v>
      </c>
      <c r="BK5" s="159" t="s">
        <v>91</v>
      </c>
      <c r="BL5" s="175" t="s">
        <v>22</v>
      </c>
      <c r="BM5" s="168" t="s">
        <v>22</v>
      </c>
      <c r="BN5" s="156" t="s">
        <v>26</v>
      </c>
      <c r="BO5" s="159" t="s">
        <v>26</v>
      </c>
      <c r="BP5" s="159" t="s">
        <v>26</v>
      </c>
      <c r="BQ5" s="336">
        <v>3</v>
      </c>
      <c r="BR5" s="159" t="s">
        <v>32</v>
      </c>
      <c r="BS5" s="159" t="s">
        <v>104</v>
      </c>
      <c r="BT5" s="202"/>
      <c r="BU5" s="159" t="s">
        <v>33</v>
      </c>
      <c r="BV5" s="159" t="s">
        <v>22</v>
      </c>
      <c r="BW5" s="160"/>
      <c r="BX5" s="160" t="s">
        <v>22</v>
      </c>
      <c r="BY5" s="160" t="s">
        <v>23</v>
      </c>
      <c r="BZ5" s="160"/>
      <c r="CA5" s="160" t="s">
        <v>22</v>
      </c>
      <c r="CB5" s="160"/>
      <c r="CC5" s="160" t="s">
        <v>22</v>
      </c>
      <c r="CD5" s="160" t="s">
        <v>23</v>
      </c>
      <c r="CE5" s="160"/>
      <c r="CF5" s="160" t="s">
        <v>22</v>
      </c>
      <c r="CG5" s="160" t="s">
        <v>23</v>
      </c>
      <c r="CH5" s="160"/>
      <c r="CI5" s="160" t="s">
        <v>22</v>
      </c>
      <c r="CJ5" s="160" t="s">
        <v>23</v>
      </c>
    </row>
    <row r="6" spans="1:88" s="15" customFormat="1" ht="3" customHeight="1">
      <c r="A6" s="54"/>
      <c r="B6" s="109"/>
      <c r="C6" s="110"/>
      <c r="D6" s="55"/>
      <c r="E6" s="55"/>
      <c r="F6" s="55"/>
      <c r="G6" s="20"/>
      <c r="H6" s="56"/>
      <c r="I6" s="57"/>
      <c r="J6" s="19"/>
      <c r="K6" s="18"/>
      <c r="L6" s="55"/>
      <c r="M6" s="55"/>
      <c r="N6" s="58"/>
      <c r="O6" s="58"/>
      <c r="P6" s="19"/>
      <c r="Q6" s="19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1"/>
      <c r="AT6" s="55"/>
      <c r="AU6" s="55"/>
      <c r="AV6" s="55"/>
      <c r="AW6" s="55"/>
      <c r="AX6" s="110"/>
      <c r="AY6" s="207"/>
      <c r="AZ6" s="207"/>
      <c r="BA6" s="55"/>
      <c r="BB6" s="56"/>
      <c r="BC6" s="56"/>
      <c r="BD6" s="56"/>
      <c r="BE6" s="56"/>
      <c r="BF6" s="56"/>
      <c r="BG6" s="56"/>
      <c r="BH6" s="55"/>
      <c r="BI6" s="55"/>
      <c r="BJ6" s="55"/>
      <c r="BK6" s="20"/>
      <c r="BL6" s="58"/>
      <c r="BM6" s="58"/>
      <c r="BN6" s="55"/>
      <c r="BO6" s="20"/>
      <c r="BP6" s="20"/>
      <c r="BQ6" s="203"/>
      <c r="BR6" s="20"/>
      <c r="BS6" s="20"/>
      <c r="BT6" s="17"/>
      <c r="BU6" s="20"/>
      <c r="BV6" s="20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9" s="329" customFormat="1" ht="15.75" customHeight="1">
      <c r="A7" s="344" t="s">
        <v>107</v>
      </c>
      <c r="B7" s="345"/>
      <c r="C7" s="320" t="s">
        <v>214</v>
      </c>
      <c r="D7" s="321" t="s">
        <v>215</v>
      </c>
      <c r="E7" s="321" t="s">
        <v>215</v>
      </c>
      <c r="F7" s="208" t="s">
        <v>216</v>
      </c>
      <c r="G7" s="208" t="s">
        <v>216</v>
      </c>
      <c r="H7" s="322"/>
      <c r="I7" s="323" t="s">
        <v>209</v>
      </c>
      <c r="J7" s="321"/>
      <c r="K7" s="324"/>
      <c r="L7" s="323" t="s">
        <v>209</v>
      </c>
      <c r="M7" s="321"/>
      <c r="N7" s="324"/>
      <c r="O7" s="323" t="s">
        <v>209</v>
      </c>
      <c r="P7" s="325" t="s">
        <v>208</v>
      </c>
      <c r="Q7" s="325" t="s">
        <v>208</v>
      </c>
      <c r="R7" s="321" t="s">
        <v>203</v>
      </c>
      <c r="S7" s="321" t="s">
        <v>203</v>
      </c>
      <c r="T7" s="321"/>
      <c r="U7" s="321"/>
      <c r="V7" s="321"/>
      <c r="W7" s="321" t="s">
        <v>200</v>
      </c>
      <c r="X7" s="321"/>
      <c r="Y7" s="321"/>
      <c r="Z7" s="321"/>
      <c r="AA7" s="323" t="s">
        <v>209</v>
      </c>
      <c r="AB7" s="321" t="s">
        <v>217</v>
      </c>
      <c r="AC7" s="321"/>
      <c r="AD7" s="321" t="s">
        <v>217</v>
      </c>
      <c r="AE7" s="321"/>
      <c r="AF7" s="321" t="s">
        <v>217</v>
      </c>
      <c r="AG7" s="321"/>
      <c r="AH7" s="321" t="s">
        <v>217</v>
      </c>
      <c r="AI7" s="321"/>
      <c r="AJ7" s="321" t="s">
        <v>206</v>
      </c>
      <c r="AK7" s="321" t="s">
        <v>206</v>
      </c>
      <c r="AL7" s="321" t="s">
        <v>218</v>
      </c>
      <c r="AM7" s="321"/>
      <c r="AN7" s="321"/>
      <c r="AO7" s="321" t="s">
        <v>200</v>
      </c>
      <c r="AP7" s="321" t="s">
        <v>219</v>
      </c>
      <c r="AQ7" s="321" t="s">
        <v>206</v>
      </c>
      <c r="AR7" s="321" t="s">
        <v>207</v>
      </c>
      <c r="AS7" s="321" t="s">
        <v>206</v>
      </c>
      <c r="AT7" s="321"/>
      <c r="AU7" s="321" t="s">
        <v>220</v>
      </c>
      <c r="AV7" s="321"/>
      <c r="AW7" s="321" t="s">
        <v>170</v>
      </c>
      <c r="AX7" s="326" t="s">
        <v>201</v>
      </c>
      <c r="AY7" s="321"/>
      <c r="AZ7" s="208" t="s">
        <v>202</v>
      </c>
      <c r="BA7" s="321" t="s">
        <v>209</v>
      </c>
      <c r="BB7" s="213" t="s">
        <v>226</v>
      </c>
      <c r="BC7" s="155"/>
      <c r="BD7" s="155"/>
      <c r="BE7" s="155"/>
      <c r="BF7" s="155"/>
      <c r="BG7" s="155"/>
      <c r="BH7" s="321" t="s">
        <v>221</v>
      </c>
      <c r="BI7" s="321"/>
      <c r="BJ7" s="321"/>
      <c r="BK7" s="154" t="s">
        <v>209</v>
      </c>
      <c r="BL7" s="324"/>
      <c r="BM7" s="324"/>
      <c r="BN7" s="154" t="s">
        <v>222</v>
      </c>
      <c r="BO7" s="154"/>
      <c r="BP7" s="154"/>
      <c r="BQ7" s="327"/>
      <c r="BR7" s="154" t="s">
        <v>225</v>
      </c>
      <c r="BS7" s="154"/>
      <c r="BT7" s="328" t="s">
        <v>203</v>
      </c>
      <c r="BU7" s="328" t="s">
        <v>203</v>
      </c>
      <c r="BV7" s="328" t="s">
        <v>223</v>
      </c>
      <c r="BW7" s="154" t="s">
        <v>224</v>
      </c>
      <c r="BX7" s="155"/>
      <c r="BY7" s="154" t="s">
        <v>211</v>
      </c>
      <c r="BZ7" s="154" t="s">
        <v>224</v>
      </c>
      <c r="CA7" s="155"/>
      <c r="CB7" s="154" t="s">
        <v>224</v>
      </c>
      <c r="CC7" s="155"/>
      <c r="CD7" s="154" t="s">
        <v>212</v>
      </c>
      <c r="CE7" s="154" t="s">
        <v>224</v>
      </c>
      <c r="CF7" s="155"/>
      <c r="CG7" s="154" t="s">
        <v>212</v>
      </c>
      <c r="CH7" s="154" t="s">
        <v>224</v>
      </c>
      <c r="CI7" s="155"/>
      <c r="CJ7" s="154" t="s">
        <v>212</v>
      </c>
      <c r="CK7" s="321"/>
    </row>
    <row r="8" spans="1:89" s="201" customFormat="1" ht="15" customHeight="1">
      <c r="A8" s="185"/>
      <c r="B8" s="186"/>
      <c r="C8" s="187"/>
      <c r="D8" s="188"/>
      <c r="E8" s="188"/>
      <c r="F8" s="209"/>
      <c r="G8" s="209"/>
      <c r="H8" s="209"/>
      <c r="I8" s="189"/>
      <c r="J8" s="190"/>
      <c r="K8" s="191"/>
      <c r="L8" s="188"/>
      <c r="M8" s="188"/>
      <c r="N8" s="192"/>
      <c r="O8" s="192"/>
      <c r="P8" s="190" t="s">
        <v>99</v>
      </c>
      <c r="Q8" s="190"/>
      <c r="R8" s="193"/>
      <c r="S8" s="193"/>
      <c r="T8" s="188"/>
      <c r="U8" s="188"/>
      <c r="V8" s="188"/>
      <c r="W8" s="188"/>
      <c r="X8" s="188"/>
      <c r="Y8" s="194" t="s">
        <v>0</v>
      </c>
      <c r="Z8" s="188"/>
      <c r="AA8" s="187" t="s">
        <v>0</v>
      </c>
      <c r="AB8" s="188"/>
      <c r="AC8" s="188"/>
      <c r="AD8" s="188"/>
      <c r="AE8" s="188"/>
      <c r="AF8" s="188"/>
      <c r="AG8" s="188"/>
      <c r="AH8" s="188"/>
      <c r="AI8" s="194"/>
      <c r="AJ8" s="188"/>
      <c r="AK8" s="188"/>
      <c r="AL8" s="188"/>
      <c r="AM8" s="188"/>
      <c r="AN8" s="188"/>
      <c r="AO8" s="188"/>
      <c r="AP8" s="187"/>
      <c r="AQ8" s="188"/>
      <c r="AR8" s="188"/>
      <c r="AS8" s="195"/>
      <c r="AT8" s="188"/>
      <c r="AU8" s="188"/>
      <c r="AV8" s="188"/>
      <c r="AW8" s="188"/>
      <c r="AX8" s="188"/>
      <c r="AY8" s="188"/>
      <c r="AZ8" s="194"/>
      <c r="BA8" s="196"/>
      <c r="BB8" s="197"/>
      <c r="BC8" s="197"/>
      <c r="BD8" s="197"/>
      <c r="BE8" s="197"/>
      <c r="BF8" s="197"/>
      <c r="BG8" s="197"/>
      <c r="BH8" s="188"/>
      <c r="BI8" s="188"/>
      <c r="BJ8" s="188"/>
      <c r="BK8" s="194"/>
      <c r="BL8" s="192"/>
      <c r="BM8" s="192"/>
      <c r="BN8" s="196"/>
      <c r="BO8" s="196"/>
      <c r="BP8" s="198"/>
      <c r="BQ8" s="199"/>
      <c r="BR8" s="194"/>
      <c r="BS8" s="194"/>
      <c r="BT8" s="194"/>
      <c r="BU8" s="194"/>
      <c r="BV8" s="194"/>
      <c r="BW8" s="197"/>
      <c r="BX8" s="197"/>
      <c r="BY8" s="197"/>
      <c r="BZ8" s="197"/>
      <c r="CA8" s="197"/>
      <c r="CB8" s="200"/>
      <c r="CC8" s="197"/>
      <c r="CD8" s="197"/>
      <c r="CE8" s="197"/>
      <c r="CF8" s="197"/>
      <c r="CG8" s="197"/>
      <c r="CH8" s="197"/>
      <c r="CI8" s="197"/>
      <c r="CJ8" s="197"/>
      <c r="CK8" s="188"/>
    </row>
    <row r="9" spans="1:89" ht="15.75" customHeight="1">
      <c r="A9" s="387" t="s">
        <v>112</v>
      </c>
      <c r="B9" s="388"/>
      <c r="C9" s="217">
        <v>377974.63</v>
      </c>
      <c r="D9" s="218">
        <v>59497356</v>
      </c>
      <c r="E9" s="219">
        <v>2.1287373509505194</v>
      </c>
      <c r="F9" s="220">
        <v>125502290</v>
      </c>
      <c r="G9" s="221">
        <v>332.03892546968035</v>
      </c>
      <c r="H9" s="222">
        <v>-0.5103677443089223</v>
      </c>
      <c r="I9" s="223">
        <v>6.6</v>
      </c>
      <c r="J9" s="223">
        <v>11.7</v>
      </c>
      <c r="K9" s="222">
        <v>-5.1</v>
      </c>
      <c r="L9" s="224">
        <v>2476640</v>
      </c>
      <c r="M9" s="224">
        <v>2476640</v>
      </c>
      <c r="N9" s="225" t="s">
        <v>92</v>
      </c>
      <c r="O9" s="226">
        <v>1.3</v>
      </c>
      <c r="P9" s="227">
        <v>80.77</v>
      </c>
      <c r="Q9" s="227">
        <v>87.01</v>
      </c>
      <c r="R9" s="224">
        <v>108258569</v>
      </c>
      <c r="S9" s="228">
        <v>65468436</v>
      </c>
      <c r="T9" s="228">
        <v>2127521</v>
      </c>
      <c r="U9" s="228">
        <v>15317297</v>
      </c>
      <c r="V9" s="224">
        <v>48023618</v>
      </c>
      <c r="W9" s="224">
        <v>1037342</v>
      </c>
      <c r="X9" s="224">
        <v>230855</v>
      </c>
      <c r="Y9" s="224">
        <v>142538</v>
      </c>
      <c r="Z9" s="224">
        <v>663949</v>
      </c>
      <c r="AA9" s="229">
        <v>75630</v>
      </c>
      <c r="AB9" s="224">
        <v>13300</v>
      </c>
      <c r="AC9" s="224">
        <v>1371000</v>
      </c>
      <c r="AD9" s="224">
        <v>40400</v>
      </c>
      <c r="AE9" s="224">
        <v>2614000</v>
      </c>
      <c r="AF9" s="224">
        <v>3590</v>
      </c>
      <c r="AG9" s="224">
        <v>8949000</v>
      </c>
      <c r="AH9" s="231">
        <v>1810</v>
      </c>
      <c r="AI9" s="231">
        <v>180096</v>
      </c>
      <c r="AJ9" s="229">
        <v>7438218</v>
      </c>
      <c r="AK9" s="229">
        <v>89557</v>
      </c>
      <c r="AL9" s="229">
        <v>4349000</v>
      </c>
      <c r="AM9" s="229">
        <v>2366000</v>
      </c>
      <c r="AN9" s="229">
        <v>1983000</v>
      </c>
      <c r="AO9" s="232">
        <v>24770201</v>
      </c>
      <c r="AP9" s="229">
        <v>12230318</v>
      </c>
      <c r="AQ9" s="231">
        <v>19882</v>
      </c>
      <c r="AR9" s="231">
        <v>79067</v>
      </c>
      <c r="AS9" s="233">
        <v>3213334</v>
      </c>
      <c r="AT9" s="230">
        <v>773483</v>
      </c>
      <c r="AU9" s="231">
        <v>181877</v>
      </c>
      <c r="AV9" s="231">
        <v>7717646</v>
      </c>
      <c r="AW9" s="231">
        <v>322533418</v>
      </c>
      <c r="AX9" s="229">
        <v>1355060</v>
      </c>
      <c r="AY9" s="229">
        <v>11596089</v>
      </c>
      <c r="AZ9" s="229">
        <v>581626347</v>
      </c>
      <c r="BA9" s="234">
        <v>572712</v>
      </c>
      <c r="BB9" s="235">
        <v>1217468.483</v>
      </c>
      <c r="BC9" s="235">
        <v>55874.215</v>
      </c>
      <c r="BD9" s="221">
        <v>129753.998</v>
      </c>
      <c r="BE9" s="236">
        <v>96.9</v>
      </c>
      <c r="BF9" s="235">
        <v>1031840.27</v>
      </c>
      <c r="BG9" s="236">
        <v>79.6</v>
      </c>
      <c r="BH9" s="231">
        <v>82174944</v>
      </c>
      <c r="BI9" s="231">
        <v>61867152</v>
      </c>
      <c r="BJ9" s="231">
        <v>14427520</v>
      </c>
      <c r="BK9" s="231">
        <v>305196</v>
      </c>
      <c r="BL9" s="231">
        <v>2636</v>
      </c>
      <c r="BM9" s="231">
        <v>362131</v>
      </c>
      <c r="BN9" s="224">
        <v>618941.00527</v>
      </c>
      <c r="BO9" s="232">
        <v>67063.26728</v>
      </c>
      <c r="BP9" s="231">
        <v>597063.18918</v>
      </c>
      <c r="BQ9" s="237">
        <v>0.5232</v>
      </c>
      <c r="BR9" s="238">
        <v>3344.242954834258</v>
      </c>
      <c r="BS9" s="245">
        <v>-1.2858899542045388</v>
      </c>
      <c r="BT9" s="231">
        <v>8238</v>
      </c>
      <c r="BU9" s="231">
        <v>1507526</v>
      </c>
      <c r="BV9" s="231">
        <v>339623</v>
      </c>
      <c r="BW9" s="240">
        <v>9418</v>
      </c>
      <c r="BX9" s="240">
        <v>1008815</v>
      </c>
      <c r="BY9" s="241">
        <v>41.18480815652395</v>
      </c>
      <c r="BZ9" s="240">
        <v>19336</v>
      </c>
      <c r="CA9" s="240">
        <v>6223395</v>
      </c>
      <c r="CB9" s="242">
        <v>10076</v>
      </c>
      <c r="CC9" s="243">
        <v>3229697</v>
      </c>
      <c r="CD9" s="244">
        <v>98.8827436676298</v>
      </c>
      <c r="CE9" s="240">
        <v>151</v>
      </c>
      <c r="CF9" s="240">
        <v>58568</v>
      </c>
      <c r="CG9" s="244">
        <v>98.551774076756</v>
      </c>
      <c r="CH9" s="243">
        <v>4856</v>
      </c>
      <c r="CI9" s="243">
        <v>3008172</v>
      </c>
      <c r="CJ9" s="244">
        <v>57.366204</v>
      </c>
      <c r="CK9" s="16"/>
    </row>
    <row r="10" spans="1:89" ht="6" customHeight="1">
      <c r="A10" s="135"/>
      <c r="B10" s="131"/>
      <c r="C10" s="217"/>
      <c r="D10" s="218"/>
      <c r="E10" s="219"/>
      <c r="F10" s="220"/>
      <c r="G10" s="221"/>
      <c r="H10" s="222"/>
      <c r="I10" s="223"/>
      <c r="J10" s="223"/>
      <c r="K10" s="222"/>
      <c r="L10" s="224"/>
      <c r="M10" s="224"/>
      <c r="N10" s="225"/>
      <c r="O10" s="226"/>
      <c r="P10" s="227"/>
      <c r="Q10" s="227"/>
      <c r="R10" s="224"/>
      <c r="S10" s="228"/>
      <c r="T10" s="228"/>
      <c r="U10" s="228"/>
      <c r="V10" s="224"/>
      <c r="W10" s="224"/>
      <c r="X10" s="224"/>
      <c r="Y10" s="224"/>
      <c r="Z10" s="224"/>
      <c r="AA10" s="229"/>
      <c r="AB10" s="224"/>
      <c r="AC10" s="224"/>
      <c r="AD10" s="224"/>
      <c r="AE10" s="224"/>
      <c r="AF10" s="224"/>
      <c r="AG10" s="224"/>
      <c r="AH10" s="231"/>
      <c r="AI10" s="231"/>
      <c r="AJ10" s="229"/>
      <c r="AK10" s="229"/>
      <c r="AL10" s="229"/>
      <c r="AM10" s="229"/>
      <c r="AN10" s="229"/>
      <c r="AO10" s="232"/>
      <c r="AP10" s="229"/>
      <c r="AQ10" s="231"/>
      <c r="AR10" s="231"/>
      <c r="AS10" s="233"/>
      <c r="AT10" s="230"/>
      <c r="AU10" s="231"/>
      <c r="AV10" s="231"/>
      <c r="AW10" s="231"/>
      <c r="AX10" s="229"/>
      <c r="AY10" s="229"/>
      <c r="AZ10" s="229"/>
      <c r="BA10" s="234"/>
      <c r="BB10" s="235"/>
      <c r="BC10" s="235"/>
      <c r="BD10" s="221"/>
      <c r="BE10" s="236"/>
      <c r="BF10" s="235"/>
      <c r="BG10" s="236"/>
      <c r="BH10" s="231"/>
      <c r="BI10" s="231"/>
      <c r="BJ10" s="231"/>
      <c r="BK10" s="231"/>
      <c r="BL10" s="231"/>
      <c r="BM10" s="231"/>
      <c r="BN10" s="224"/>
      <c r="BO10" s="232"/>
      <c r="BP10" s="231"/>
      <c r="BQ10" s="237"/>
      <c r="BR10" s="238"/>
      <c r="BS10" s="239"/>
      <c r="BT10" s="231"/>
      <c r="BU10" s="231"/>
      <c r="BV10" s="231"/>
      <c r="BW10" s="240"/>
      <c r="BX10" s="240"/>
      <c r="BY10" s="241"/>
      <c r="BZ10" s="240"/>
      <c r="CA10" s="240"/>
      <c r="CB10" s="242"/>
      <c r="CC10" s="243"/>
      <c r="CD10" s="244"/>
      <c r="CE10" s="240"/>
      <c r="CF10" s="240"/>
      <c r="CG10" s="244"/>
      <c r="CH10" s="243"/>
      <c r="CI10" s="243"/>
      <c r="CJ10" s="244"/>
      <c r="CK10" s="16"/>
    </row>
    <row r="11" spans="1:89" ht="15.75" customHeight="1">
      <c r="A11" s="130">
        <v>1</v>
      </c>
      <c r="B11" s="131" t="s">
        <v>34</v>
      </c>
      <c r="C11" s="246">
        <v>83424.41</v>
      </c>
      <c r="D11" s="247">
        <v>2795571</v>
      </c>
      <c r="E11" s="219">
        <v>1.8703627988700697</v>
      </c>
      <c r="F11" s="220">
        <v>5182794</v>
      </c>
      <c r="G11" s="221">
        <v>62.12562965683545</v>
      </c>
      <c r="H11" s="248">
        <v>-0.8004419082443219</v>
      </c>
      <c r="I11" s="249">
        <v>5.6</v>
      </c>
      <c r="J11" s="249">
        <v>13.4</v>
      </c>
      <c r="K11" s="248">
        <v>-7.8</v>
      </c>
      <c r="L11" s="250">
        <v>52468</v>
      </c>
      <c r="M11" s="251">
        <v>54493</v>
      </c>
      <c r="N11" s="252">
        <v>-2025</v>
      </c>
      <c r="O11" s="226">
        <v>1.2</v>
      </c>
      <c r="P11" s="227">
        <v>80.28</v>
      </c>
      <c r="Q11" s="227">
        <v>86.77</v>
      </c>
      <c r="R11" s="231">
        <v>4609750</v>
      </c>
      <c r="S11" s="253">
        <v>2636824</v>
      </c>
      <c r="T11" s="253">
        <v>166688</v>
      </c>
      <c r="U11" s="253">
        <v>446122</v>
      </c>
      <c r="V11" s="238">
        <v>2024014</v>
      </c>
      <c r="W11" s="231">
        <v>30566</v>
      </c>
      <c r="X11" s="240">
        <v>21910</v>
      </c>
      <c r="Y11" s="240">
        <v>848</v>
      </c>
      <c r="Z11" s="240">
        <v>7808</v>
      </c>
      <c r="AA11" s="254">
        <v>5737</v>
      </c>
      <c r="AB11" s="255">
        <v>5560</v>
      </c>
      <c r="AC11" s="256">
        <v>846100</v>
      </c>
      <c r="AD11" s="255">
        <v>2240</v>
      </c>
      <c r="AE11" s="256">
        <v>553300</v>
      </c>
      <c r="AF11" s="255">
        <v>203</v>
      </c>
      <c r="AG11" s="256">
        <v>727800</v>
      </c>
      <c r="AH11" s="240">
        <v>56</v>
      </c>
      <c r="AI11" s="240">
        <v>6453</v>
      </c>
      <c r="AJ11" s="257">
        <v>4153714</v>
      </c>
      <c r="AK11" s="257">
        <v>12667</v>
      </c>
      <c r="AL11" s="257">
        <v>1143000</v>
      </c>
      <c r="AM11" s="257">
        <v>222000</v>
      </c>
      <c r="AN11" s="257">
        <v>920700</v>
      </c>
      <c r="AO11" s="255">
        <v>5503768</v>
      </c>
      <c r="AP11" s="257">
        <v>3774994</v>
      </c>
      <c r="AQ11" s="240">
        <v>2850</v>
      </c>
      <c r="AR11" s="240">
        <v>11089</v>
      </c>
      <c r="AS11" s="233">
        <v>894911</v>
      </c>
      <c r="AT11" s="230">
        <v>180054</v>
      </c>
      <c r="AU11" s="258">
        <v>4982</v>
      </c>
      <c r="AV11" s="258">
        <v>168703</v>
      </c>
      <c r="AW11" s="228">
        <v>6048894</v>
      </c>
      <c r="AX11" s="259">
        <v>56213</v>
      </c>
      <c r="AY11" s="259">
        <v>463132</v>
      </c>
      <c r="AZ11" s="259">
        <v>18891672</v>
      </c>
      <c r="BA11" s="260">
        <v>21296</v>
      </c>
      <c r="BB11" s="235">
        <v>89765.987</v>
      </c>
      <c r="BC11" s="235">
        <v>6746.147</v>
      </c>
      <c r="BD11" s="241">
        <v>11889.721</v>
      </c>
      <c r="BE11" s="241">
        <v>94</v>
      </c>
      <c r="BF11" s="241">
        <v>71130.119</v>
      </c>
      <c r="BG11" s="241">
        <v>59.9</v>
      </c>
      <c r="BH11" s="231">
        <v>3785280</v>
      </c>
      <c r="BI11" s="240">
        <v>2794351</v>
      </c>
      <c r="BJ11" s="240">
        <v>669383</v>
      </c>
      <c r="BK11" s="240">
        <v>8304</v>
      </c>
      <c r="BL11" s="261">
        <v>120</v>
      </c>
      <c r="BM11" s="261">
        <v>9598</v>
      </c>
      <c r="BN11" s="262">
        <v>31368.39364</v>
      </c>
      <c r="BO11" s="232">
        <v>3933.85898</v>
      </c>
      <c r="BP11" s="231">
        <v>31001.02459</v>
      </c>
      <c r="BQ11" s="263">
        <v>0.46217</v>
      </c>
      <c r="BR11" s="238">
        <v>2831.5943764463445</v>
      </c>
      <c r="BS11" s="245">
        <v>0.8518711144706549</v>
      </c>
      <c r="BT11" s="264">
        <v>547</v>
      </c>
      <c r="BU11" s="231">
        <v>92014</v>
      </c>
      <c r="BV11" s="231">
        <v>13731</v>
      </c>
      <c r="BW11" s="240">
        <v>366</v>
      </c>
      <c r="BX11" s="240">
        <v>38009</v>
      </c>
      <c r="BY11" s="241">
        <v>44.07921545190297</v>
      </c>
      <c r="BZ11" s="240">
        <v>984</v>
      </c>
      <c r="CA11" s="240">
        <v>231714</v>
      </c>
      <c r="CB11" s="243">
        <v>579</v>
      </c>
      <c r="CC11" s="243">
        <v>122742</v>
      </c>
      <c r="CD11" s="244">
        <v>98.8523260671893</v>
      </c>
      <c r="CE11" s="240">
        <v>15</v>
      </c>
      <c r="CF11" s="240">
        <v>1623</v>
      </c>
      <c r="CG11" s="244">
        <v>100</v>
      </c>
      <c r="CH11" s="243">
        <v>272</v>
      </c>
      <c r="CI11" s="243">
        <v>115335</v>
      </c>
      <c r="CJ11" s="244">
        <v>48.234694</v>
      </c>
      <c r="CK11" s="16"/>
    </row>
    <row r="12" spans="1:89" ht="6" customHeight="1">
      <c r="A12" s="135"/>
      <c r="B12" s="131"/>
      <c r="C12" s="217"/>
      <c r="D12" s="218"/>
      <c r="E12" s="219"/>
      <c r="F12" s="220"/>
      <c r="G12" s="221"/>
      <c r="H12" s="222"/>
      <c r="I12" s="223"/>
      <c r="J12" s="223"/>
      <c r="K12" s="222"/>
      <c r="L12" s="224"/>
      <c r="M12" s="224"/>
      <c r="N12" s="225"/>
      <c r="O12" s="226"/>
      <c r="P12" s="227"/>
      <c r="Q12" s="227"/>
      <c r="R12" s="224"/>
      <c r="S12" s="228"/>
      <c r="T12" s="228"/>
      <c r="U12" s="228"/>
      <c r="V12" s="224"/>
      <c r="W12" s="224"/>
      <c r="X12" s="224"/>
      <c r="Y12" s="224"/>
      <c r="Z12" s="224"/>
      <c r="AA12" s="229"/>
      <c r="AB12" s="224"/>
      <c r="AC12" s="224"/>
      <c r="AD12" s="224"/>
      <c r="AE12" s="224"/>
      <c r="AF12" s="224"/>
      <c r="AG12" s="224"/>
      <c r="AH12" s="231"/>
      <c r="AI12" s="231"/>
      <c r="AJ12" s="229"/>
      <c r="AK12" s="229"/>
      <c r="AL12" s="229"/>
      <c r="AM12" s="229"/>
      <c r="AN12" s="229"/>
      <c r="AO12" s="232"/>
      <c r="AP12" s="229"/>
      <c r="AQ12" s="231"/>
      <c r="AR12" s="231"/>
      <c r="AS12" s="233"/>
      <c r="AT12" s="230"/>
      <c r="AU12" s="231"/>
      <c r="AV12" s="231"/>
      <c r="AW12" s="231"/>
      <c r="AX12" s="229"/>
      <c r="AY12" s="229"/>
      <c r="AZ12" s="229"/>
      <c r="BA12" s="234"/>
      <c r="BB12" s="235"/>
      <c r="BC12" s="235"/>
      <c r="BD12" s="221"/>
      <c r="BE12" s="236"/>
      <c r="BF12" s="235"/>
      <c r="BG12" s="236"/>
      <c r="BH12" s="231"/>
      <c r="BI12" s="231"/>
      <c r="BJ12" s="231"/>
      <c r="BK12" s="231"/>
      <c r="BL12" s="231"/>
      <c r="BM12" s="231"/>
      <c r="BN12" s="224"/>
      <c r="BO12" s="232"/>
      <c r="BP12" s="231"/>
      <c r="BQ12" s="237"/>
      <c r="BR12" s="238"/>
      <c r="BS12" s="239"/>
      <c r="BT12" s="231"/>
      <c r="BU12" s="231"/>
      <c r="BV12" s="231"/>
      <c r="BW12" s="240"/>
      <c r="BX12" s="240"/>
      <c r="BY12" s="241"/>
      <c r="BZ12" s="240"/>
      <c r="CA12" s="240"/>
      <c r="CB12" s="242"/>
      <c r="CC12" s="243"/>
      <c r="CD12" s="244"/>
      <c r="CE12" s="240"/>
      <c r="CF12" s="240"/>
      <c r="CG12" s="244"/>
      <c r="CH12" s="243"/>
      <c r="CI12" s="243"/>
      <c r="CJ12" s="244"/>
      <c r="CK12" s="16"/>
    </row>
    <row r="13" spans="1:89" ht="15.75" customHeight="1">
      <c r="A13" s="130">
        <v>2</v>
      </c>
      <c r="B13" s="131" t="s">
        <v>35</v>
      </c>
      <c r="C13" s="246">
        <v>9645.62</v>
      </c>
      <c r="D13" s="247">
        <v>594459</v>
      </c>
      <c r="E13" s="219">
        <v>2.119686975889002</v>
      </c>
      <c r="F13" s="220">
        <v>1221324</v>
      </c>
      <c r="G13" s="221">
        <v>126.61954337823799</v>
      </c>
      <c r="H13" s="222">
        <v>-1.3457362938454778</v>
      </c>
      <c r="I13" s="223">
        <v>5.4</v>
      </c>
      <c r="J13" s="223">
        <v>15.4</v>
      </c>
      <c r="K13" s="222">
        <v>-10.1</v>
      </c>
      <c r="L13" s="240">
        <v>16832</v>
      </c>
      <c r="M13" s="251">
        <v>21141</v>
      </c>
      <c r="N13" s="252">
        <v>-4309</v>
      </c>
      <c r="O13" s="226">
        <v>1.31</v>
      </c>
      <c r="P13" s="227">
        <v>78.67</v>
      </c>
      <c r="Q13" s="227">
        <v>85.93</v>
      </c>
      <c r="R13" s="265">
        <v>1089110</v>
      </c>
      <c r="S13" s="266">
        <v>624097</v>
      </c>
      <c r="T13" s="266">
        <v>70403</v>
      </c>
      <c r="U13" s="266">
        <v>125088</v>
      </c>
      <c r="V13" s="267">
        <v>428606</v>
      </c>
      <c r="W13" s="231">
        <v>28232</v>
      </c>
      <c r="X13" s="240">
        <v>11604</v>
      </c>
      <c r="Y13" s="240">
        <v>3313</v>
      </c>
      <c r="Z13" s="240">
        <v>13315</v>
      </c>
      <c r="AA13" s="268">
        <v>2569</v>
      </c>
      <c r="AB13" s="255">
        <v>156</v>
      </c>
      <c r="AC13" s="256">
        <v>12200</v>
      </c>
      <c r="AD13" s="255">
        <v>763</v>
      </c>
      <c r="AE13" s="256">
        <v>54600</v>
      </c>
      <c r="AF13" s="255">
        <v>60</v>
      </c>
      <c r="AG13" s="256">
        <v>358600</v>
      </c>
      <c r="AH13" s="240">
        <v>25</v>
      </c>
      <c r="AI13" s="240">
        <v>6497</v>
      </c>
      <c r="AJ13" s="257">
        <v>75638</v>
      </c>
      <c r="AK13" s="257">
        <v>3262</v>
      </c>
      <c r="AL13" s="257">
        <v>149600</v>
      </c>
      <c r="AM13" s="257">
        <v>79200</v>
      </c>
      <c r="AN13" s="257">
        <v>70400</v>
      </c>
      <c r="AO13" s="255">
        <v>625842</v>
      </c>
      <c r="AP13" s="257">
        <v>388842</v>
      </c>
      <c r="AQ13" s="240">
        <v>894</v>
      </c>
      <c r="AR13" s="240">
        <v>3702</v>
      </c>
      <c r="AS13" s="233">
        <v>91117</v>
      </c>
      <c r="AT13" s="230">
        <v>34786</v>
      </c>
      <c r="AU13" s="269">
        <v>1342</v>
      </c>
      <c r="AV13" s="269">
        <v>56877</v>
      </c>
      <c r="AW13" s="232">
        <v>1727106</v>
      </c>
      <c r="AX13" s="259">
        <v>15799</v>
      </c>
      <c r="AY13" s="259">
        <v>109938</v>
      </c>
      <c r="AZ13" s="259">
        <v>3380400</v>
      </c>
      <c r="BA13" s="234">
        <v>6363</v>
      </c>
      <c r="BB13" s="235">
        <v>20012.777</v>
      </c>
      <c r="BC13" s="241">
        <v>1442.59</v>
      </c>
      <c r="BD13" s="241">
        <v>2499.754</v>
      </c>
      <c r="BE13" s="241">
        <v>90.9</v>
      </c>
      <c r="BF13" s="241">
        <v>16070.433</v>
      </c>
      <c r="BG13" s="241">
        <v>65.7</v>
      </c>
      <c r="BH13" s="231">
        <v>1001224</v>
      </c>
      <c r="BI13" s="240">
        <v>725700</v>
      </c>
      <c r="BJ13" s="240">
        <v>212796</v>
      </c>
      <c r="BK13" s="240">
        <v>2458</v>
      </c>
      <c r="BL13" s="261">
        <v>29</v>
      </c>
      <c r="BM13" s="261">
        <v>2919</v>
      </c>
      <c r="BN13" s="262">
        <v>7656.98131</v>
      </c>
      <c r="BO13" s="232">
        <v>634.1832</v>
      </c>
      <c r="BP13" s="231">
        <v>7333.45205</v>
      </c>
      <c r="BQ13" s="263">
        <v>0.35801</v>
      </c>
      <c r="BR13" s="231">
        <v>2628.040748221656</v>
      </c>
      <c r="BS13" s="245">
        <v>1.416843602784611</v>
      </c>
      <c r="BT13" s="270">
        <v>94</v>
      </c>
      <c r="BU13" s="231">
        <v>16984</v>
      </c>
      <c r="BV13" s="231">
        <v>2773</v>
      </c>
      <c r="BW13" s="240">
        <v>86</v>
      </c>
      <c r="BX13" s="240">
        <v>4287</v>
      </c>
      <c r="BY13" s="241">
        <v>19.236994219653177</v>
      </c>
      <c r="BZ13" s="240">
        <v>263</v>
      </c>
      <c r="CA13" s="240">
        <v>54460</v>
      </c>
      <c r="CB13" s="243">
        <v>157</v>
      </c>
      <c r="CC13" s="243">
        <v>29940</v>
      </c>
      <c r="CD13" s="244">
        <v>99.3543260156949</v>
      </c>
      <c r="CE13" s="240" t="s">
        <v>92</v>
      </c>
      <c r="CF13" s="240" t="s">
        <v>92</v>
      </c>
      <c r="CG13" s="271" t="s">
        <v>92</v>
      </c>
      <c r="CH13" s="243">
        <v>77</v>
      </c>
      <c r="CI13" s="243">
        <v>30543</v>
      </c>
      <c r="CJ13" s="244">
        <v>49.360993</v>
      </c>
      <c r="CK13" s="16"/>
    </row>
    <row r="14" spans="1:89" ht="15.75" customHeight="1">
      <c r="A14" s="130">
        <v>3</v>
      </c>
      <c r="B14" s="131" t="s">
        <v>36</v>
      </c>
      <c r="C14" s="246">
        <v>15275.01</v>
      </c>
      <c r="D14" s="247">
        <v>530800</v>
      </c>
      <c r="E14" s="219">
        <v>2.3006876412961565</v>
      </c>
      <c r="F14" s="220">
        <v>1196433</v>
      </c>
      <c r="G14" s="221">
        <v>78.32616803524188</v>
      </c>
      <c r="H14" s="248">
        <v>-1.1648578230764273</v>
      </c>
      <c r="I14" s="223">
        <v>5.4</v>
      </c>
      <c r="J14" s="223">
        <v>14.8</v>
      </c>
      <c r="K14" s="272">
        <v>-9.4</v>
      </c>
      <c r="L14" s="240">
        <v>16971</v>
      </c>
      <c r="M14" s="251">
        <v>19983</v>
      </c>
      <c r="N14" s="252">
        <v>-3012</v>
      </c>
      <c r="O14" s="226">
        <v>1.3</v>
      </c>
      <c r="P14" s="227">
        <v>79.86</v>
      </c>
      <c r="Q14" s="227">
        <v>86.44</v>
      </c>
      <c r="R14" s="240">
        <v>1063175</v>
      </c>
      <c r="S14" s="253">
        <v>626728</v>
      </c>
      <c r="T14" s="273">
        <v>60347</v>
      </c>
      <c r="U14" s="273">
        <v>155687</v>
      </c>
      <c r="V14" s="240">
        <v>410694</v>
      </c>
      <c r="W14" s="231">
        <v>34133</v>
      </c>
      <c r="X14" s="240">
        <v>6734</v>
      </c>
      <c r="Y14" s="240">
        <v>5956</v>
      </c>
      <c r="Z14" s="240">
        <v>21443</v>
      </c>
      <c r="AA14" s="254">
        <v>2686</v>
      </c>
      <c r="AB14" s="255">
        <v>765</v>
      </c>
      <c r="AC14" s="256">
        <v>40100</v>
      </c>
      <c r="AD14" s="255">
        <v>3650</v>
      </c>
      <c r="AE14" s="256">
        <v>89200</v>
      </c>
      <c r="AF14" s="255">
        <v>86</v>
      </c>
      <c r="AG14" s="256">
        <v>491900</v>
      </c>
      <c r="AH14" s="240">
        <v>21</v>
      </c>
      <c r="AI14" s="240">
        <v>5149</v>
      </c>
      <c r="AJ14" s="257">
        <v>212862</v>
      </c>
      <c r="AK14" s="257">
        <v>2741</v>
      </c>
      <c r="AL14" s="257">
        <v>149300</v>
      </c>
      <c r="AM14" s="257">
        <v>93900</v>
      </c>
      <c r="AN14" s="257">
        <v>55400</v>
      </c>
      <c r="AO14" s="255">
        <v>1152364</v>
      </c>
      <c r="AP14" s="257">
        <v>476788</v>
      </c>
      <c r="AQ14" s="240">
        <v>1355</v>
      </c>
      <c r="AR14" s="240">
        <v>3406</v>
      </c>
      <c r="AS14" s="233">
        <v>65683</v>
      </c>
      <c r="AT14" s="230">
        <v>23776</v>
      </c>
      <c r="AU14" s="232">
        <v>2055</v>
      </c>
      <c r="AV14" s="232">
        <v>87639</v>
      </c>
      <c r="AW14" s="232">
        <v>2626206</v>
      </c>
      <c r="AX14" s="259">
        <v>15404</v>
      </c>
      <c r="AY14" s="259">
        <v>106297</v>
      </c>
      <c r="AZ14" s="259">
        <v>3500563</v>
      </c>
      <c r="BA14" s="234">
        <v>7016</v>
      </c>
      <c r="BB14" s="235">
        <v>33163.127</v>
      </c>
      <c r="BC14" s="241">
        <v>1835.88</v>
      </c>
      <c r="BD14" s="241">
        <v>2934.702</v>
      </c>
      <c r="BE14" s="241">
        <v>86.9</v>
      </c>
      <c r="BF14" s="241">
        <v>28392.545</v>
      </c>
      <c r="BG14" s="241">
        <v>58.8</v>
      </c>
      <c r="BH14" s="231">
        <v>1027673</v>
      </c>
      <c r="BI14" s="240">
        <v>740360</v>
      </c>
      <c r="BJ14" s="240">
        <v>223616</v>
      </c>
      <c r="BK14" s="240">
        <v>1566</v>
      </c>
      <c r="BL14" s="261">
        <v>35</v>
      </c>
      <c r="BM14" s="261">
        <v>1830</v>
      </c>
      <c r="BN14" s="262">
        <v>10987.11498</v>
      </c>
      <c r="BO14" s="232">
        <v>986.07533</v>
      </c>
      <c r="BP14" s="231">
        <v>10032.54615</v>
      </c>
      <c r="BQ14" s="263">
        <v>0.37248</v>
      </c>
      <c r="BR14" s="231">
        <v>2781.2293478278607</v>
      </c>
      <c r="BS14" s="245">
        <v>-1.1207606269770545</v>
      </c>
      <c r="BT14" s="264">
        <v>92</v>
      </c>
      <c r="BU14" s="231">
        <v>16436</v>
      </c>
      <c r="BV14" s="231">
        <v>2700</v>
      </c>
      <c r="BW14" s="240">
        <v>74</v>
      </c>
      <c r="BX14" s="240">
        <v>4462</v>
      </c>
      <c r="BY14" s="241">
        <v>26.776143231839434</v>
      </c>
      <c r="BZ14" s="240">
        <v>298</v>
      </c>
      <c r="CA14" s="240">
        <v>55597</v>
      </c>
      <c r="CB14" s="243">
        <v>154</v>
      </c>
      <c r="CC14" s="243">
        <v>30269</v>
      </c>
      <c r="CD14" s="244">
        <v>99.301884910741</v>
      </c>
      <c r="CE14" s="240">
        <v>1</v>
      </c>
      <c r="CF14" s="240">
        <v>619</v>
      </c>
      <c r="CG14" s="244">
        <v>100</v>
      </c>
      <c r="CH14" s="243">
        <v>79</v>
      </c>
      <c r="CI14" s="243">
        <v>29980</v>
      </c>
      <c r="CJ14" s="244">
        <v>45.413243</v>
      </c>
      <c r="CK14" s="16"/>
    </row>
    <row r="15" spans="1:89" ht="15.75" customHeight="1">
      <c r="A15" s="130">
        <v>4</v>
      </c>
      <c r="B15" s="131" t="s">
        <v>37</v>
      </c>
      <c r="C15" s="274">
        <v>7282.29</v>
      </c>
      <c r="D15" s="247">
        <v>1016612</v>
      </c>
      <c r="E15" s="219">
        <v>2.244815131043112</v>
      </c>
      <c r="F15" s="220">
        <v>2290159</v>
      </c>
      <c r="G15" s="221">
        <v>314.48335619702044</v>
      </c>
      <c r="H15" s="222">
        <v>-0.5142059325906735</v>
      </c>
      <c r="I15" s="223">
        <v>6.1</v>
      </c>
      <c r="J15" s="223">
        <v>11.4</v>
      </c>
      <c r="K15" s="222">
        <v>-5.3</v>
      </c>
      <c r="L15" s="240">
        <v>46052</v>
      </c>
      <c r="M15" s="251">
        <v>46780</v>
      </c>
      <c r="N15" s="252">
        <v>-728</v>
      </c>
      <c r="O15" s="226">
        <v>1.15</v>
      </c>
      <c r="P15" s="227">
        <v>80.99</v>
      </c>
      <c r="Q15" s="227">
        <v>87.16</v>
      </c>
      <c r="R15" s="265">
        <v>1985829</v>
      </c>
      <c r="S15" s="266">
        <v>1181118</v>
      </c>
      <c r="T15" s="266">
        <v>47651</v>
      </c>
      <c r="U15" s="266">
        <v>263229</v>
      </c>
      <c r="V15" s="267">
        <v>870238</v>
      </c>
      <c r="W15" s="231">
        <v>28714</v>
      </c>
      <c r="X15" s="240">
        <v>5204</v>
      </c>
      <c r="Y15" s="240">
        <v>5100</v>
      </c>
      <c r="Z15" s="240">
        <v>18410</v>
      </c>
      <c r="AA15" s="268">
        <v>3534</v>
      </c>
      <c r="AB15" s="255">
        <v>430</v>
      </c>
      <c r="AC15" s="256">
        <v>17800</v>
      </c>
      <c r="AD15" s="255">
        <v>2690</v>
      </c>
      <c r="AE15" s="256">
        <v>80000</v>
      </c>
      <c r="AF15" s="255">
        <v>94</v>
      </c>
      <c r="AG15" s="256">
        <v>187000</v>
      </c>
      <c r="AH15" s="240">
        <v>38</v>
      </c>
      <c r="AI15" s="240">
        <v>3947</v>
      </c>
      <c r="AJ15" s="257">
        <v>110526</v>
      </c>
      <c r="AK15" s="257">
        <v>1902</v>
      </c>
      <c r="AL15" s="257">
        <v>125500</v>
      </c>
      <c r="AM15" s="257">
        <v>103400</v>
      </c>
      <c r="AN15" s="257">
        <v>22100</v>
      </c>
      <c r="AO15" s="255">
        <v>407710</v>
      </c>
      <c r="AP15" s="257">
        <v>183353</v>
      </c>
      <c r="AQ15" s="240">
        <v>576</v>
      </c>
      <c r="AR15" s="240">
        <v>2326</v>
      </c>
      <c r="AS15" s="233">
        <v>165161</v>
      </c>
      <c r="AT15" s="230">
        <v>48732</v>
      </c>
      <c r="AU15" s="240">
        <v>2528</v>
      </c>
      <c r="AV15" s="240">
        <v>116847</v>
      </c>
      <c r="AW15" s="232">
        <v>4533565</v>
      </c>
      <c r="AX15" s="259">
        <v>27102</v>
      </c>
      <c r="AY15" s="259">
        <v>221672</v>
      </c>
      <c r="AZ15" s="259">
        <v>12150612</v>
      </c>
      <c r="BA15" s="234">
        <v>11604</v>
      </c>
      <c r="BB15" s="235">
        <v>25317.291</v>
      </c>
      <c r="BC15" s="241">
        <v>1249.185</v>
      </c>
      <c r="BD15" s="241">
        <v>2317.31</v>
      </c>
      <c r="BE15" s="241">
        <v>98.8</v>
      </c>
      <c r="BF15" s="241">
        <v>21750.796</v>
      </c>
      <c r="BG15" s="241">
        <v>76.1</v>
      </c>
      <c r="BH15" s="231">
        <v>1706322</v>
      </c>
      <c r="BI15" s="240">
        <v>1301643</v>
      </c>
      <c r="BJ15" s="240">
        <v>293236</v>
      </c>
      <c r="BK15" s="240">
        <v>4286</v>
      </c>
      <c r="BL15" s="261">
        <v>42</v>
      </c>
      <c r="BM15" s="261">
        <v>5182</v>
      </c>
      <c r="BN15" s="262">
        <v>12476.71866</v>
      </c>
      <c r="BO15" s="232">
        <v>1106.92136</v>
      </c>
      <c r="BP15" s="231">
        <v>11481.86483</v>
      </c>
      <c r="BQ15" s="263">
        <v>0.62649</v>
      </c>
      <c r="BR15" s="231">
        <v>2942.772012029055</v>
      </c>
      <c r="BS15" s="245">
        <v>-2.5940218400660258</v>
      </c>
      <c r="BT15" s="264">
        <v>136</v>
      </c>
      <c r="BU15" s="231">
        <v>24859</v>
      </c>
      <c r="BV15" s="231">
        <v>5950</v>
      </c>
      <c r="BW15" s="240">
        <v>222</v>
      </c>
      <c r="BX15" s="240">
        <v>23722</v>
      </c>
      <c r="BY15" s="241">
        <v>54.81797528675126</v>
      </c>
      <c r="BZ15" s="240">
        <v>374</v>
      </c>
      <c r="CA15" s="240">
        <v>112246</v>
      </c>
      <c r="CB15" s="243">
        <v>205</v>
      </c>
      <c r="CC15" s="243">
        <v>58748</v>
      </c>
      <c r="CD15" s="244">
        <v>99.201722598603</v>
      </c>
      <c r="CE15" s="240">
        <v>2</v>
      </c>
      <c r="CF15" s="240">
        <v>783</v>
      </c>
      <c r="CG15" s="244">
        <v>100</v>
      </c>
      <c r="CH15" s="243">
        <v>95</v>
      </c>
      <c r="CI15" s="243">
        <v>55329</v>
      </c>
      <c r="CJ15" s="244">
        <v>51.816006</v>
      </c>
      <c r="CK15" s="16"/>
    </row>
    <row r="16" spans="1:89" ht="15.75" customHeight="1">
      <c r="A16" s="130">
        <v>5</v>
      </c>
      <c r="B16" s="131" t="s">
        <v>38</v>
      </c>
      <c r="C16" s="246">
        <v>11637.52</v>
      </c>
      <c r="D16" s="247">
        <v>425698</v>
      </c>
      <c r="E16" s="219">
        <v>2.282378587637245</v>
      </c>
      <c r="F16" s="220">
        <v>944902</v>
      </c>
      <c r="G16" s="221">
        <v>81.19444692683665</v>
      </c>
      <c r="H16" s="222">
        <v>-1.5216226750960393</v>
      </c>
      <c r="I16" s="223">
        <v>4.6</v>
      </c>
      <c r="J16" s="223">
        <v>17</v>
      </c>
      <c r="K16" s="222">
        <v>-12.4</v>
      </c>
      <c r="L16" s="240">
        <v>10917</v>
      </c>
      <c r="M16" s="251">
        <v>13812</v>
      </c>
      <c r="N16" s="252">
        <v>-2895</v>
      </c>
      <c r="O16" s="226">
        <v>1.22</v>
      </c>
      <c r="P16" s="227">
        <v>79.51</v>
      </c>
      <c r="Q16" s="227">
        <v>86.38</v>
      </c>
      <c r="R16" s="265">
        <v>858255</v>
      </c>
      <c r="S16" s="266">
        <v>482536</v>
      </c>
      <c r="T16" s="266">
        <v>41598</v>
      </c>
      <c r="U16" s="266">
        <v>115248</v>
      </c>
      <c r="V16" s="267">
        <v>325690</v>
      </c>
      <c r="W16" s="231">
        <v>27902</v>
      </c>
      <c r="X16" s="240">
        <v>5980</v>
      </c>
      <c r="Y16" s="240">
        <v>4845</v>
      </c>
      <c r="Z16" s="240">
        <v>17077</v>
      </c>
      <c r="AA16" s="268">
        <v>5012</v>
      </c>
      <c r="AB16" s="255">
        <v>82</v>
      </c>
      <c r="AC16" s="256">
        <v>3920</v>
      </c>
      <c r="AD16" s="255">
        <v>681</v>
      </c>
      <c r="AE16" s="256">
        <v>19200</v>
      </c>
      <c r="AF16" s="255">
        <v>66</v>
      </c>
      <c r="AG16" s="256">
        <v>260300</v>
      </c>
      <c r="AH16" s="240">
        <v>15</v>
      </c>
      <c r="AI16" s="240">
        <v>2209</v>
      </c>
      <c r="AJ16" s="257">
        <v>23317</v>
      </c>
      <c r="AK16" s="257">
        <v>1898</v>
      </c>
      <c r="AL16" s="257">
        <v>146400</v>
      </c>
      <c r="AM16" s="257">
        <v>128400</v>
      </c>
      <c r="AN16" s="257">
        <v>17900</v>
      </c>
      <c r="AO16" s="255">
        <v>832517</v>
      </c>
      <c r="AP16" s="257">
        <v>462909</v>
      </c>
      <c r="AQ16" s="240">
        <v>1123</v>
      </c>
      <c r="AR16" s="240">
        <v>632</v>
      </c>
      <c r="AS16" s="233">
        <v>5979</v>
      </c>
      <c r="AT16" s="230">
        <v>2638</v>
      </c>
      <c r="AU16" s="232">
        <v>1648</v>
      </c>
      <c r="AV16" s="232">
        <v>61753</v>
      </c>
      <c r="AW16" s="232">
        <v>1286172</v>
      </c>
      <c r="AX16" s="259">
        <v>13034</v>
      </c>
      <c r="AY16" s="259">
        <v>84392</v>
      </c>
      <c r="AZ16" s="259">
        <v>2395670</v>
      </c>
      <c r="BA16" s="234">
        <v>4972</v>
      </c>
      <c r="BB16" s="235">
        <v>23688.009</v>
      </c>
      <c r="BC16" s="241">
        <v>1379.362</v>
      </c>
      <c r="BD16" s="241">
        <v>2372.219</v>
      </c>
      <c r="BE16" s="241">
        <v>96.2</v>
      </c>
      <c r="BF16" s="241">
        <v>19936.428</v>
      </c>
      <c r="BG16" s="241">
        <v>65.3</v>
      </c>
      <c r="BH16" s="231">
        <v>803061</v>
      </c>
      <c r="BI16" s="240">
        <v>585405</v>
      </c>
      <c r="BJ16" s="240">
        <v>169629</v>
      </c>
      <c r="BK16" s="240">
        <v>1301</v>
      </c>
      <c r="BL16" s="261">
        <v>28</v>
      </c>
      <c r="BM16" s="261">
        <v>1514</v>
      </c>
      <c r="BN16" s="262">
        <v>6862.15711</v>
      </c>
      <c r="BO16" s="232">
        <v>925.644</v>
      </c>
      <c r="BP16" s="231">
        <v>6671.76284</v>
      </c>
      <c r="BQ16" s="263">
        <v>0.32157</v>
      </c>
      <c r="BR16" s="231">
        <v>2713.1214486444674</v>
      </c>
      <c r="BS16" s="245">
        <v>2.704775443409571</v>
      </c>
      <c r="BT16" s="264">
        <v>66</v>
      </c>
      <c r="BU16" s="231">
        <v>14362</v>
      </c>
      <c r="BV16" s="231">
        <v>2444</v>
      </c>
      <c r="BW16" s="240">
        <v>33</v>
      </c>
      <c r="BX16" s="240">
        <v>2065</v>
      </c>
      <c r="BY16" s="241">
        <v>14.892910509712767</v>
      </c>
      <c r="BZ16" s="240">
        <v>182</v>
      </c>
      <c r="CA16" s="240">
        <v>38992</v>
      </c>
      <c r="CB16" s="243">
        <v>111</v>
      </c>
      <c r="CC16" s="243">
        <v>21924</v>
      </c>
      <c r="CD16" s="244">
        <v>98.658354790622</v>
      </c>
      <c r="CE16" s="240">
        <v>1</v>
      </c>
      <c r="CF16" s="240">
        <v>231</v>
      </c>
      <c r="CG16" s="244">
        <v>100</v>
      </c>
      <c r="CH16" s="243">
        <v>52</v>
      </c>
      <c r="CI16" s="243">
        <v>21448</v>
      </c>
      <c r="CJ16" s="244">
        <v>48.146645</v>
      </c>
      <c r="CK16" s="16"/>
    </row>
    <row r="17" spans="1:89" ht="15.75" customHeight="1">
      <c r="A17" s="130">
        <v>6</v>
      </c>
      <c r="B17" s="131" t="s">
        <v>39</v>
      </c>
      <c r="C17" s="274">
        <v>9323.13</v>
      </c>
      <c r="D17" s="247">
        <v>418707</v>
      </c>
      <c r="E17" s="219">
        <v>2.5555268958961754</v>
      </c>
      <c r="F17" s="220">
        <v>1054890</v>
      </c>
      <c r="G17" s="221">
        <v>113.14762316947207</v>
      </c>
      <c r="H17" s="222">
        <v>-1.2300250836355262</v>
      </c>
      <c r="I17" s="223">
        <v>5.6</v>
      </c>
      <c r="J17" s="223">
        <v>15</v>
      </c>
      <c r="K17" s="222">
        <v>-9.4</v>
      </c>
      <c r="L17" s="240">
        <v>12823</v>
      </c>
      <c r="M17" s="251">
        <v>15765</v>
      </c>
      <c r="N17" s="252">
        <v>-2942</v>
      </c>
      <c r="O17" s="226">
        <v>1.32</v>
      </c>
      <c r="P17" s="227">
        <v>80.52</v>
      </c>
      <c r="Q17" s="227">
        <v>86.96</v>
      </c>
      <c r="R17" s="265">
        <v>938373</v>
      </c>
      <c r="S17" s="266">
        <v>562460</v>
      </c>
      <c r="T17" s="266">
        <v>48737</v>
      </c>
      <c r="U17" s="266">
        <v>160622</v>
      </c>
      <c r="V17" s="267">
        <v>353101</v>
      </c>
      <c r="W17" s="231">
        <v>27233</v>
      </c>
      <c r="X17" s="240">
        <v>7698</v>
      </c>
      <c r="Y17" s="240">
        <v>4065</v>
      </c>
      <c r="Z17" s="240">
        <v>15470</v>
      </c>
      <c r="AA17" s="268">
        <v>3938</v>
      </c>
      <c r="AB17" s="255">
        <v>200</v>
      </c>
      <c r="AC17" s="256">
        <v>11700</v>
      </c>
      <c r="AD17" s="255">
        <v>581</v>
      </c>
      <c r="AE17" s="256">
        <v>41700</v>
      </c>
      <c r="AF17" s="255">
        <v>74</v>
      </c>
      <c r="AG17" s="256">
        <v>184900</v>
      </c>
      <c r="AH17" s="240">
        <v>12</v>
      </c>
      <c r="AI17" s="240">
        <v>468</v>
      </c>
      <c r="AJ17" s="257">
        <v>64386</v>
      </c>
      <c r="AK17" s="257">
        <v>2508</v>
      </c>
      <c r="AL17" s="257">
        <v>115800</v>
      </c>
      <c r="AM17" s="257">
        <v>91600</v>
      </c>
      <c r="AN17" s="257">
        <v>24200</v>
      </c>
      <c r="AO17" s="255">
        <v>644986</v>
      </c>
      <c r="AP17" s="257">
        <v>412711</v>
      </c>
      <c r="AQ17" s="240">
        <v>266</v>
      </c>
      <c r="AR17" s="240">
        <v>284</v>
      </c>
      <c r="AS17" s="233">
        <v>4399</v>
      </c>
      <c r="AT17" s="230">
        <v>2151</v>
      </c>
      <c r="AU17" s="232">
        <v>2339</v>
      </c>
      <c r="AV17" s="232">
        <v>98407</v>
      </c>
      <c r="AW17" s="232">
        <v>2845633</v>
      </c>
      <c r="AX17" s="259">
        <v>14496</v>
      </c>
      <c r="AY17" s="259">
        <v>91602</v>
      </c>
      <c r="AZ17" s="259">
        <v>2588088</v>
      </c>
      <c r="BA17" s="234">
        <v>6155</v>
      </c>
      <c r="BB17" s="235">
        <v>16664.827</v>
      </c>
      <c r="BC17" s="241">
        <v>1135.543</v>
      </c>
      <c r="BD17" s="241">
        <v>2529.892</v>
      </c>
      <c r="BE17" s="241">
        <v>91.3</v>
      </c>
      <c r="BF17" s="241">
        <v>12999.392</v>
      </c>
      <c r="BG17" s="241">
        <v>80.7</v>
      </c>
      <c r="BH17" s="231">
        <v>928911</v>
      </c>
      <c r="BI17" s="240">
        <v>690969</v>
      </c>
      <c r="BJ17" s="240">
        <v>183918</v>
      </c>
      <c r="BK17" s="240">
        <v>3184</v>
      </c>
      <c r="BL17" s="261">
        <v>24</v>
      </c>
      <c r="BM17" s="261">
        <v>3760</v>
      </c>
      <c r="BN17" s="262">
        <v>6959.42964</v>
      </c>
      <c r="BO17" s="232">
        <v>886.326</v>
      </c>
      <c r="BP17" s="231">
        <v>6742.39074</v>
      </c>
      <c r="BQ17" s="263">
        <v>0.37896</v>
      </c>
      <c r="BR17" s="231">
        <v>2909.0901513404483</v>
      </c>
      <c r="BS17" s="245">
        <v>0.5701515665346168</v>
      </c>
      <c r="BT17" s="264">
        <v>67</v>
      </c>
      <c r="BU17" s="231">
        <v>14209</v>
      </c>
      <c r="BV17" s="231">
        <v>2608</v>
      </c>
      <c r="BW17" s="240">
        <v>63</v>
      </c>
      <c r="BX17" s="240">
        <v>5381</v>
      </c>
      <c r="BY17" s="241">
        <v>30.511119781506046</v>
      </c>
      <c r="BZ17" s="240">
        <v>234</v>
      </c>
      <c r="CA17" s="240">
        <v>49164</v>
      </c>
      <c r="CB17" s="243">
        <v>94</v>
      </c>
      <c r="CC17" s="243">
        <v>26969</v>
      </c>
      <c r="CD17" s="244">
        <v>99.3603881782091</v>
      </c>
      <c r="CE17" s="240">
        <v>3</v>
      </c>
      <c r="CF17" s="240">
        <v>1276</v>
      </c>
      <c r="CG17" s="244">
        <v>100</v>
      </c>
      <c r="CH17" s="243">
        <v>61</v>
      </c>
      <c r="CI17" s="243">
        <v>27233</v>
      </c>
      <c r="CJ17" s="244">
        <v>46.423622</v>
      </c>
      <c r="CK17" s="16"/>
    </row>
    <row r="18" spans="1:89" s="23" customFormat="1" ht="15.75" customHeight="1">
      <c r="A18" s="133">
        <v>7</v>
      </c>
      <c r="B18" s="134" t="s">
        <v>40</v>
      </c>
      <c r="C18" s="275">
        <v>13784.14</v>
      </c>
      <c r="D18" s="276">
        <v>792044</v>
      </c>
      <c r="E18" s="277">
        <v>2.351860502699345</v>
      </c>
      <c r="F18" s="278">
        <v>1811940</v>
      </c>
      <c r="G18" s="279">
        <v>131.45107348010106</v>
      </c>
      <c r="H18" s="280">
        <v>-1.157132632754949</v>
      </c>
      <c r="I18" s="281">
        <v>5.9</v>
      </c>
      <c r="J18" s="281">
        <v>14.2</v>
      </c>
      <c r="K18" s="280">
        <v>-8.3</v>
      </c>
      <c r="L18" s="282">
        <v>24653</v>
      </c>
      <c r="M18" s="283">
        <v>30769</v>
      </c>
      <c r="N18" s="284">
        <v>-6116</v>
      </c>
      <c r="O18" s="285">
        <v>1.36</v>
      </c>
      <c r="P18" s="286">
        <v>80.12</v>
      </c>
      <c r="Q18" s="286">
        <v>86.4</v>
      </c>
      <c r="R18" s="287">
        <v>1593066</v>
      </c>
      <c r="S18" s="288">
        <v>942997</v>
      </c>
      <c r="T18" s="288">
        <v>58549</v>
      </c>
      <c r="U18" s="288">
        <v>279147</v>
      </c>
      <c r="V18" s="289">
        <v>605301</v>
      </c>
      <c r="W18" s="290">
        <v>41671</v>
      </c>
      <c r="X18" s="282">
        <v>7331</v>
      </c>
      <c r="Y18" s="282">
        <v>7376</v>
      </c>
      <c r="Z18" s="282">
        <v>26964</v>
      </c>
      <c r="AA18" s="291">
        <v>3358</v>
      </c>
      <c r="AB18" s="292">
        <v>263</v>
      </c>
      <c r="AC18" s="293">
        <v>11600</v>
      </c>
      <c r="AD18" s="292">
        <v>1650</v>
      </c>
      <c r="AE18" s="293">
        <v>49400</v>
      </c>
      <c r="AF18" s="292">
        <v>55</v>
      </c>
      <c r="AG18" s="293">
        <v>121600</v>
      </c>
      <c r="AH18" s="282">
        <v>44</v>
      </c>
      <c r="AI18" s="282">
        <v>5882</v>
      </c>
      <c r="AJ18" s="294">
        <v>66666</v>
      </c>
      <c r="AK18" s="294">
        <v>2116</v>
      </c>
      <c r="AL18" s="294">
        <v>137300</v>
      </c>
      <c r="AM18" s="294">
        <v>97100</v>
      </c>
      <c r="AN18" s="294">
        <v>40200</v>
      </c>
      <c r="AO18" s="292">
        <v>942413</v>
      </c>
      <c r="AP18" s="294">
        <v>396844</v>
      </c>
      <c r="AQ18" s="282">
        <v>853</v>
      </c>
      <c r="AR18" s="282">
        <v>377</v>
      </c>
      <c r="AS18" s="295">
        <v>71505</v>
      </c>
      <c r="AT18" s="296">
        <v>9888</v>
      </c>
      <c r="AU18" s="297">
        <v>3485</v>
      </c>
      <c r="AV18" s="297">
        <v>158688</v>
      </c>
      <c r="AW18" s="297">
        <v>5088966</v>
      </c>
      <c r="AX18" s="298">
        <v>22064</v>
      </c>
      <c r="AY18" s="298">
        <v>151436</v>
      </c>
      <c r="AZ18" s="298">
        <v>4900851</v>
      </c>
      <c r="BA18" s="299">
        <v>10415</v>
      </c>
      <c r="BB18" s="300">
        <v>38952.596</v>
      </c>
      <c r="BC18" s="301">
        <v>2000.723</v>
      </c>
      <c r="BD18" s="301">
        <v>4135.982</v>
      </c>
      <c r="BE18" s="301">
        <v>96.3</v>
      </c>
      <c r="BF18" s="301">
        <v>32815.891</v>
      </c>
      <c r="BG18" s="301">
        <v>69.3</v>
      </c>
      <c r="BH18" s="290">
        <v>1653472</v>
      </c>
      <c r="BI18" s="282">
        <v>1221077</v>
      </c>
      <c r="BJ18" s="282">
        <v>326281</v>
      </c>
      <c r="BK18" s="282">
        <v>2997</v>
      </c>
      <c r="BL18" s="302">
        <v>49</v>
      </c>
      <c r="BM18" s="302">
        <v>3446</v>
      </c>
      <c r="BN18" s="303">
        <v>15090.37731</v>
      </c>
      <c r="BO18" s="297">
        <v>1288.63181</v>
      </c>
      <c r="BP18" s="290">
        <v>14049.64954</v>
      </c>
      <c r="BQ18" s="304">
        <v>0.54482</v>
      </c>
      <c r="BR18" s="290">
        <v>2942.3416709866947</v>
      </c>
      <c r="BS18" s="305">
        <v>-1.389446905663161</v>
      </c>
      <c r="BT18" s="306">
        <v>125</v>
      </c>
      <c r="BU18" s="290">
        <v>24328</v>
      </c>
      <c r="BV18" s="290">
        <v>3958</v>
      </c>
      <c r="BW18" s="282">
        <v>228</v>
      </c>
      <c r="BX18" s="282">
        <v>17008</v>
      </c>
      <c r="BY18" s="301">
        <v>50.919377652050926</v>
      </c>
      <c r="BZ18" s="282">
        <v>412</v>
      </c>
      <c r="CA18" s="282">
        <v>85322</v>
      </c>
      <c r="CB18" s="307">
        <v>222</v>
      </c>
      <c r="CC18" s="307">
        <v>46148</v>
      </c>
      <c r="CD18" s="308">
        <v>98.0094786729858</v>
      </c>
      <c r="CE18" s="282">
        <v>6</v>
      </c>
      <c r="CF18" s="282">
        <v>1411</v>
      </c>
      <c r="CG18" s="308">
        <v>95.9459459459459</v>
      </c>
      <c r="CH18" s="307">
        <v>108</v>
      </c>
      <c r="CI18" s="307">
        <v>45647</v>
      </c>
      <c r="CJ18" s="308">
        <v>47.709151</v>
      </c>
      <c r="CK18" s="22"/>
    </row>
    <row r="19" spans="1:89" ht="6" customHeight="1">
      <c r="A19" s="135"/>
      <c r="B19" s="131"/>
      <c r="C19" s="217"/>
      <c r="D19" s="218"/>
      <c r="E19" s="219"/>
      <c r="F19" s="220"/>
      <c r="G19" s="221"/>
      <c r="H19" s="222"/>
      <c r="I19" s="223"/>
      <c r="J19" s="223"/>
      <c r="K19" s="222"/>
      <c r="L19" s="224"/>
      <c r="M19" s="224"/>
      <c r="N19" s="225"/>
      <c r="O19" s="226"/>
      <c r="P19" s="227"/>
      <c r="Q19" s="227"/>
      <c r="R19" s="224"/>
      <c r="S19" s="228"/>
      <c r="T19" s="228"/>
      <c r="U19" s="228"/>
      <c r="V19" s="224"/>
      <c r="W19" s="224"/>
      <c r="X19" s="224"/>
      <c r="Y19" s="224"/>
      <c r="Z19" s="224"/>
      <c r="AA19" s="229"/>
      <c r="AB19" s="224"/>
      <c r="AC19" s="224"/>
      <c r="AD19" s="224"/>
      <c r="AE19" s="224"/>
      <c r="AF19" s="224"/>
      <c r="AG19" s="224"/>
      <c r="AH19" s="231"/>
      <c r="AI19" s="231"/>
      <c r="AJ19" s="229"/>
      <c r="AK19" s="229"/>
      <c r="AL19" s="229"/>
      <c r="AM19" s="229"/>
      <c r="AN19" s="229"/>
      <c r="AO19" s="232"/>
      <c r="AP19" s="229"/>
      <c r="AQ19" s="231"/>
      <c r="AR19" s="231"/>
      <c r="AS19" s="233"/>
      <c r="AT19" s="230"/>
      <c r="AU19" s="231"/>
      <c r="AV19" s="231"/>
      <c r="AW19" s="231"/>
      <c r="AX19" s="229"/>
      <c r="AY19" s="229"/>
      <c r="AZ19" s="229"/>
      <c r="BA19" s="234"/>
      <c r="BB19" s="235"/>
      <c r="BC19" s="235"/>
      <c r="BD19" s="221"/>
      <c r="BE19" s="236"/>
      <c r="BF19" s="235"/>
      <c r="BG19" s="236"/>
      <c r="BH19" s="231"/>
      <c r="BI19" s="231"/>
      <c r="BJ19" s="231"/>
      <c r="BK19" s="231"/>
      <c r="BL19" s="231"/>
      <c r="BM19" s="231"/>
      <c r="BN19" s="224"/>
      <c r="BO19" s="232"/>
      <c r="BP19" s="231"/>
      <c r="BQ19" s="237"/>
      <c r="BR19" s="238"/>
      <c r="BS19" s="239"/>
      <c r="BT19" s="231"/>
      <c r="BU19" s="231"/>
      <c r="BV19" s="231"/>
      <c r="BW19" s="240"/>
      <c r="BX19" s="240"/>
      <c r="BY19" s="241"/>
      <c r="BZ19" s="240"/>
      <c r="CA19" s="240"/>
      <c r="CB19" s="242"/>
      <c r="CC19" s="243"/>
      <c r="CD19" s="244"/>
      <c r="CE19" s="240"/>
      <c r="CF19" s="240"/>
      <c r="CG19" s="244"/>
      <c r="CH19" s="243"/>
      <c r="CI19" s="243"/>
      <c r="CJ19" s="244"/>
      <c r="CK19" s="16"/>
    </row>
    <row r="20" spans="1:89" ht="15.75" customHeight="1">
      <c r="A20" s="130">
        <v>8</v>
      </c>
      <c r="B20" s="131" t="s">
        <v>41</v>
      </c>
      <c r="C20" s="246">
        <v>6097.24</v>
      </c>
      <c r="D20" s="247">
        <v>1272765</v>
      </c>
      <c r="E20" s="219">
        <v>2.284536422670328</v>
      </c>
      <c r="F20" s="220">
        <v>2851682</v>
      </c>
      <c r="G20" s="221">
        <v>467.7004677526225</v>
      </c>
      <c r="H20" s="222">
        <v>-0.5345989496370608</v>
      </c>
      <c r="I20" s="223">
        <v>5.9</v>
      </c>
      <c r="J20" s="223">
        <v>12.1</v>
      </c>
      <c r="K20" s="222">
        <v>-6.2</v>
      </c>
      <c r="L20" s="240">
        <v>56580</v>
      </c>
      <c r="M20" s="251">
        <v>54551</v>
      </c>
      <c r="N20" s="230">
        <v>2029</v>
      </c>
      <c r="O20" s="226">
        <v>1.3</v>
      </c>
      <c r="P20" s="227">
        <v>80.28</v>
      </c>
      <c r="Q20" s="227">
        <v>86.33</v>
      </c>
      <c r="R20" s="265">
        <v>2478072</v>
      </c>
      <c r="S20" s="266">
        <v>1478441</v>
      </c>
      <c r="T20" s="266">
        <v>77271</v>
      </c>
      <c r="U20" s="266">
        <v>428032</v>
      </c>
      <c r="V20" s="267">
        <v>973138</v>
      </c>
      <c r="W20" s="231">
        <v>44009</v>
      </c>
      <c r="X20" s="240">
        <v>9654</v>
      </c>
      <c r="Y20" s="240">
        <v>4809</v>
      </c>
      <c r="Z20" s="240">
        <v>29546</v>
      </c>
      <c r="AA20" s="268">
        <v>3448</v>
      </c>
      <c r="AB20" s="255">
        <v>292</v>
      </c>
      <c r="AC20" s="256">
        <v>24000</v>
      </c>
      <c r="AD20" s="255">
        <v>442</v>
      </c>
      <c r="AE20" s="256">
        <v>49400</v>
      </c>
      <c r="AF20" s="255">
        <v>264</v>
      </c>
      <c r="AG20" s="256">
        <v>420700</v>
      </c>
      <c r="AH20" s="240">
        <v>101</v>
      </c>
      <c r="AI20" s="240">
        <v>15142</v>
      </c>
      <c r="AJ20" s="257">
        <v>171083</v>
      </c>
      <c r="AK20" s="257">
        <v>4417</v>
      </c>
      <c r="AL20" s="257">
        <v>162300</v>
      </c>
      <c r="AM20" s="257">
        <v>95300</v>
      </c>
      <c r="AN20" s="257">
        <v>67000</v>
      </c>
      <c r="AO20" s="255">
        <v>198682</v>
      </c>
      <c r="AP20" s="257">
        <v>55913</v>
      </c>
      <c r="AQ20" s="240">
        <v>423</v>
      </c>
      <c r="AR20" s="240">
        <v>343</v>
      </c>
      <c r="AS20" s="233">
        <v>302213</v>
      </c>
      <c r="AT20" s="230" t="s">
        <v>178</v>
      </c>
      <c r="AU20" s="232">
        <v>4927</v>
      </c>
      <c r="AV20" s="232">
        <v>272191</v>
      </c>
      <c r="AW20" s="232">
        <v>12581236</v>
      </c>
      <c r="AX20" s="259">
        <v>29144</v>
      </c>
      <c r="AY20" s="259">
        <v>228230</v>
      </c>
      <c r="AZ20" s="259">
        <v>7163703</v>
      </c>
      <c r="BA20" s="234">
        <v>17489</v>
      </c>
      <c r="BB20" s="235">
        <v>55373.121</v>
      </c>
      <c r="BC20" s="241">
        <v>1179.382</v>
      </c>
      <c r="BD20" s="241">
        <v>3371.794</v>
      </c>
      <c r="BE20" s="241">
        <v>98.7</v>
      </c>
      <c r="BF20" s="241">
        <v>50821.945</v>
      </c>
      <c r="BG20" s="241">
        <v>65</v>
      </c>
      <c r="BH20" s="231">
        <v>2632467</v>
      </c>
      <c r="BI20" s="240">
        <v>1992689</v>
      </c>
      <c r="BJ20" s="240">
        <v>483644</v>
      </c>
      <c r="BK20" s="240">
        <v>5929</v>
      </c>
      <c r="BL20" s="261">
        <v>80</v>
      </c>
      <c r="BM20" s="261">
        <v>7243</v>
      </c>
      <c r="BN20" s="262">
        <v>13449.1565</v>
      </c>
      <c r="BO20" s="232">
        <v>1498.89133</v>
      </c>
      <c r="BP20" s="231">
        <v>13037.04426</v>
      </c>
      <c r="BQ20" s="263">
        <v>0.65584</v>
      </c>
      <c r="BR20" s="231">
        <v>3246.8284611141758</v>
      </c>
      <c r="BS20" s="245">
        <v>-2.319728139128993</v>
      </c>
      <c r="BT20" s="264">
        <v>173</v>
      </c>
      <c r="BU20" s="231">
        <v>30700</v>
      </c>
      <c r="BV20" s="231">
        <v>5838</v>
      </c>
      <c r="BW20" s="250">
        <v>224</v>
      </c>
      <c r="BX20" s="250">
        <v>19989</v>
      </c>
      <c r="BY20" s="221">
        <v>39.514338575393154</v>
      </c>
      <c r="BZ20" s="250">
        <v>466</v>
      </c>
      <c r="CA20" s="250">
        <v>135782</v>
      </c>
      <c r="CB20" s="243">
        <v>226</v>
      </c>
      <c r="CC20" s="243">
        <v>72465</v>
      </c>
      <c r="CD20" s="244">
        <v>98.9212378691324</v>
      </c>
      <c r="CE20" s="250">
        <v>12</v>
      </c>
      <c r="CF20" s="250">
        <v>9271</v>
      </c>
      <c r="CG20" s="244">
        <v>97.9166666666667</v>
      </c>
      <c r="CH20" s="243">
        <v>119</v>
      </c>
      <c r="CI20" s="243">
        <v>71842</v>
      </c>
      <c r="CJ20" s="244">
        <v>52.682787</v>
      </c>
      <c r="CK20" s="16"/>
    </row>
    <row r="21" spans="1:89" ht="15.75" customHeight="1">
      <c r="A21" s="130">
        <v>9</v>
      </c>
      <c r="B21" s="131" t="s">
        <v>42</v>
      </c>
      <c r="C21" s="246">
        <v>6408.09</v>
      </c>
      <c r="D21" s="247">
        <v>848315</v>
      </c>
      <c r="E21" s="219">
        <v>2.305042348655865</v>
      </c>
      <c r="F21" s="220">
        <v>1921341</v>
      </c>
      <c r="G21" s="221">
        <v>299.83052672481193</v>
      </c>
      <c r="H21" s="222">
        <v>-0.6106626193779466</v>
      </c>
      <c r="I21" s="223">
        <v>6.1</v>
      </c>
      <c r="J21" s="223">
        <v>12.1</v>
      </c>
      <c r="K21" s="222">
        <v>-6</v>
      </c>
      <c r="L21" s="240">
        <v>36298</v>
      </c>
      <c r="M21" s="251">
        <v>36847</v>
      </c>
      <c r="N21" s="252">
        <v>-549</v>
      </c>
      <c r="O21" s="226">
        <v>1.31</v>
      </c>
      <c r="P21" s="227">
        <v>80.1</v>
      </c>
      <c r="Q21" s="227">
        <v>86.24</v>
      </c>
      <c r="R21" s="265">
        <v>1669992</v>
      </c>
      <c r="S21" s="266">
        <v>1010609</v>
      </c>
      <c r="T21" s="266">
        <v>52746</v>
      </c>
      <c r="U21" s="266">
        <v>316117</v>
      </c>
      <c r="V21" s="267">
        <v>641746</v>
      </c>
      <c r="W21" s="231">
        <v>31976</v>
      </c>
      <c r="X21" s="240">
        <v>7417</v>
      </c>
      <c r="Y21" s="240">
        <v>5072</v>
      </c>
      <c r="Z21" s="240">
        <v>19487</v>
      </c>
      <c r="AA21" s="268">
        <v>3009</v>
      </c>
      <c r="AB21" s="255">
        <v>615</v>
      </c>
      <c r="AC21" s="256">
        <v>54800</v>
      </c>
      <c r="AD21" s="255">
        <v>799</v>
      </c>
      <c r="AE21" s="256">
        <v>84400</v>
      </c>
      <c r="AF21" s="255">
        <v>92</v>
      </c>
      <c r="AG21" s="256">
        <v>356200</v>
      </c>
      <c r="AH21" s="240">
        <v>42</v>
      </c>
      <c r="AI21" s="240">
        <v>6103</v>
      </c>
      <c r="AJ21" s="257">
        <v>329793</v>
      </c>
      <c r="AK21" s="257">
        <v>2875</v>
      </c>
      <c r="AL21" s="257">
        <v>121700</v>
      </c>
      <c r="AM21" s="257">
        <v>94800</v>
      </c>
      <c r="AN21" s="257">
        <v>26900</v>
      </c>
      <c r="AO21" s="255">
        <v>339113</v>
      </c>
      <c r="AP21" s="257">
        <v>195713</v>
      </c>
      <c r="AQ21" s="240">
        <v>540</v>
      </c>
      <c r="AR21" s="240" t="s">
        <v>92</v>
      </c>
      <c r="AS21" s="309" t="s">
        <v>92</v>
      </c>
      <c r="AT21" s="309" t="s">
        <v>92</v>
      </c>
      <c r="AU21" s="232">
        <v>4039</v>
      </c>
      <c r="AV21" s="232">
        <v>203444</v>
      </c>
      <c r="AW21" s="232">
        <v>8966422</v>
      </c>
      <c r="AX21" s="259">
        <v>21883</v>
      </c>
      <c r="AY21" s="259">
        <v>161579</v>
      </c>
      <c r="AZ21" s="259">
        <v>5825480</v>
      </c>
      <c r="BA21" s="234">
        <v>11057</v>
      </c>
      <c r="BB21" s="235">
        <v>25383.975</v>
      </c>
      <c r="BC21" s="241">
        <v>916.844</v>
      </c>
      <c r="BD21" s="241">
        <v>2840.96</v>
      </c>
      <c r="BE21" s="241">
        <v>96.3</v>
      </c>
      <c r="BF21" s="241">
        <v>21626.171</v>
      </c>
      <c r="BG21" s="241">
        <v>86.3</v>
      </c>
      <c r="BH21" s="231">
        <v>1743677</v>
      </c>
      <c r="BI21" s="240">
        <v>1343416</v>
      </c>
      <c r="BJ21" s="240">
        <v>288379</v>
      </c>
      <c r="BK21" s="240">
        <v>3939</v>
      </c>
      <c r="BL21" s="261">
        <v>56</v>
      </c>
      <c r="BM21" s="261">
        <v>4666</v>
      </c>
      <c r="BN21" s="262">
        <v>9887.89697</v>
      </c>
      <c r="BO21" s="232">
        <v>1201.705</v>
      </c>
      <c r="BP21" s="231">
        <v>9647.0311</v>
      </c>
      <c r="BQ21" s="263">
        <v>0.64821</v>
      </c>
      <c r="BR21" s="231">
        <v>3351.2589421767116</v>
      </c>
      <c r="BS21" s="245">
        <v>-2.7456477660885326</v>
      </c>
      <c r="BT21" s="270">
        <v>104</v>
      </c>
      <c r="BU21" s="231">
        <v>20635</v>
      </c>
      <c r="BV21" s="231">
        <v>4773</v>
      </c>
      <c r="BW21" s="250">
        <v>78</v>
      </c>
      <c r="BX21" s="250">
        <v>9952</v>
      </c>
      <c r="BY21" s="221">
        <v>27.94259604865178</v>
      </c>
      <c r="BZ21" s="250">
        <v>351</v>
      </c>
      <c r="CA21" s="250">
        <v>95315</v>
      </c>
      <c r="CB21" s="243">
        <v>163</v>
      </c>
      <c r="CC21" s="243">
        <v>51170</v>
      </c>
      <c r="CD21" s="244">
        <v>99.1523947750363</v>
      </c>
      <c r="CE21" s="250">
        <v>3</v>
      </c>
      <c r="CF21" s="250">
        <v>1151</v>
      </c>
      <c r="CG21" s="244">
        <v>100</v>
      </c>
      <c r="CH21" s="243">
        <v>75</v>
      </c>
      <c r="CI21" s="243">
        <v>49674</v>
      </c>
      <c r="CJ21" s="244">
        <v>54.093655</v>
      </c>
      <c r="CK21" s="16"/>
    </row>
    <row r="22" spans="1:89" ht="15.75" customHeight="1">
      <c r="A22" s="130">
        <v>10</v>
      </c>
      <c r="B22" s="131" t="s">
        <v>43</v>
      </c>
      <c r="C22" s="246">
        <v>6362.28</v>
      </c>
      <c r="D22" s="247">
        <v>862320</v>
      </c>
      <c r="E22" s="219">
        <v>2.2708333333333335</v>
      </c>
      <c r="F22" s="220">
        <v>1926522</v>
      </c>
      <c r="G22" s="221">
        <v>302.80371187687433</v>
      </c>
      <c r="H22" s="248">
        <v>-0.6491637916363693</v>
      </c>
      <c r="I22" s="223">
        <v>6</v>
      </c>
      <c r="J22" s="223">
        <v>13</v>
      </c>
      <c r="K22" s="272">
        <v>-7</v>
      </c>
      <c r="L22" s="240">
        <v>34443</v>
      </c>
      <c r="M22" s="251">
        <v>34140</v>
      </c>
      <c r="N22" s="252">
        <v>303</v>
      </c>
      <c r="O22" s="226">
        <v>1.35</v>
      </c>
      <c r="P22" s="227">
        <v>80.61</v>
      </c>
      <c r="Q22" s="227">
        <v>86.84</v>
      </c>
      <c r="R22" s="255">
        <v>1672960</v>
      </c>
      <c r="S22" s="253">
        <v>1007967</v>
      </c>
      <c r="T22" s="273">
        <v>45773</v>
      </c>
      <c r="U22" s="273">
        <v>316457</v>
      </c>
      <c r="V22" s="240">
        <v>645737</v>
      </c>
      <c r="W22" s="231">
        <v>19518</v>
      </c>
      <c r="X22" s="240">
        <v>5172</v>
      </c>
      <c r="Y22" s="240">
        <v>1679</v>
      </c>
      <c r="Z22" s="240">
        <v>12667</v>
      </c>
      <c r="AA22" s="254">
        <v>733</v>
      </c>
      <c r="AB22" s="255">
        <v>412</v>
      </c>
      <c r="AC22" s="256">
        <v>33600</v>
      </c>
      <c r="AD22" s="255">
        <v>502</v>
      </c>
      <c r="AE22" s="256">
        <v>57300</v>
      </c>
      <c r="AF22" s="255">
        <v>185</v>
      </c>
      <c r="AG22" s="256">
        <v>604800</v>
      </c>
      <c r="AH22" s="240">
        <v>53</v>
      </c>
      <c r="AI22" s="240">
        <v>8968</v>
      </c>
      <c r="AJ22" s="257">
        <v>206180</v>
      </c>
      <c r="AK22" s="257">
        <v>2463</v>
      </c>
      <c r="AL22" s="257">
        <v>65900</v>
      </c>
      <c r="AM22" s="257">
        <v>24700</v>
      </c>
      <c r="AN22" s="257">
        <v>41200</v>
      </c>
      <c r="AO22" s="255">
        <v>409098</v>
      </c>
      <c r="AP22" s="257">
        <v>234592</v>
      </c>
      <c r="AQ22" s="240">
        <v>208</v>
      </c>
      <c r="AR22" s="240" t="s">
        <v>92</v>
      </c>
      <c r="AS22" s="309" t="s">
        <v>92</v>
      </c>
      <c r="AT22" s="309" t="s">
        <v>92</v>
      </c>
      <c r="AU22" s="232">
        <v>4480</v>
      </c>
      <c r="AV22" s="232">
        <v>210730</v>
      </c>
      <c r="AW22" s="232">
        <v>8981948</v>
      </c>
      <c r="AX22" s="259">
        <v>21846</v>
      </c>
      <c r="AY22" s="259">
        <v>164713</v>
      </c>
      <c r="AZ22" s="259">
        <v>7267017</v>
      </c>
      <c r="BA22" s="234">
        <v>11126</v>
      </c>
      <c r="BB22" s="235">
        <v>34888.108</v>
      </c>
      <c r="BC22" s="241">
        <v>930.708</v>
      </c>
      <c r="BD22" s="241">
        <v>2529.855</v>
      </c>
      <c r="BE22" s="241">
        <v>96.9</v>
      </c>
      <c r="BF22" s="241">
        <v>31427.545</v>
      </c>
      <c r="BG22" s="241">
        <v>70.1</v>
      </c>
      <c r="BH22" s="231">
        <v>1805981</v>
      </c>
      <c r="BI22" s="240">
        <v>1381249</v>
      </c>
      <c r="BJ22" s="240">
        <v>317456</v>
      </c>
      <c r="BK22" s="240">
        <v>10007</v>
      </c>
      <c r="BL22" s="261">
        <v>50</v>
      </c>
      <c r="BM22" s="261">
        <v>12308</v>
      </c>
      <c r="BN22" s="262">
        <v>10248.31474</v>
      </c>
      <c r="BO22" s="232">
        <v>1259.529</v>
      </c>
      <c r="BP22" s="231">
        <v>9992.79885</v>
      </c>
      <c r="BQ22" s="263">
        <v>0.63796</v>
      </c>
      <c r="BR22" s="231">
        <v>3287.6106762314535</v>
      </c>
      <c r="BS22" s="222">
        <v>-0.8502975174673801</v>
      </c>
      <c r="BT22" s="264">
        <v>128</v>
      </c>
      <c r="BU22" s="231">
        <v>23612</v>
      </c>
      <c r="BV22" s="231">
        <v>4735</v>
      </c>
      <c r="BW22" s="240">
        <v>122</v>
      </c>
      <c r="BX22" s="240">
        <v>8540</v>
      </c>
      <c r="BY22" s="241">
        <v>26.891315929675013</v>
      </c>
      <c r="BZ22" s="240">
        <v>306</v>
      </c>
      <c r="CA22" s="243">
        <v>94185</v>
      </c>
      <c r="CB22" s="243">
        <v>166</v>
      </c>
      <c r="CC22" s="243">
        <v>50841</v>
      </c>
      <c r="CD22" s="244">
        <v>98.8641045259255</v>
      </c>
      <c r="CE22" s="240">
        <v>1</v>
      </c>
      <c r="CF22" s="240">
        <v>782</v>
      </c>
      <c r="CG22" s="271">
        <v>99.0384615384616</v>
      </c>
      <c r="CH22" s="243">
        <v>77</v>
      </c>
      <c r="CI22" s="243">
        <v>48521</v>
      </c>
      <c r="CJ22" s="244">
        <v>54.124885</v>
      </c>
      <c r="CK22" s="16"/>
    </row>
    <row r="23" spans="1:89" ht="15.75" customHeight="1">
      <c r="A23" s="130">
        <v>11</v>
      </c>
      <c r="B23" s="131" t="s">
        <v>93</v>
      </c>
      <c r="C23" s="274">
        <v>3797.75</v>
      </c>
      <c r="D23" s="247">
        <v>3397969</v>
      </c>
      <c r="E23" s="219">
        <v>2.1759612874631875</v>
      </c>
      <c r="F23" s="220">
        <v>7340467</v>
      </c>
      <c r="G23" s="221">
        <v>1932.846290566783</v>
      </c>
      <c r="H23" s="222">
        <v>-0.058517869530202805</v>
      </c>
      <c r="I23" s="223">
        <v>6.4</v>
      </c>
      <c r="J23" s="223">
        <v>10.5</v>
      </c>
      <c r="K23" s="222">
        <v>-4.2</v>
      </c>
      <c r="L23" s="240">
        <v>189683</v>
      </c>
      <c r="M23" s="251">
        <v>161876</v>
      </c>
      <c r="N23" s="252">
        <v>27807</v>
      </c>
      <c r="O23" s="226">
        <v>1.22</v>
      </c>
      <c r="P23" s="227">
        <v>80.82</v>
      </c>
      <c r="Q23" s="227">
        <v>86.66</v>
      </c>
      <c r="R23" s="265">
        <v>6270182</v>
      </c>
      <c r="S23" s="266">
        <v>3831603</v>
      </c>
      <c r="T23" s="266">
        <v>56645</v>
      </c>
      <c r="U23" s="266">
        <v>881149</v>
      </c>
      <c r="V23" s="267">
        <v>2893809</v>
      </c>
      <c r="W23" s="231">
        <v>27796</v>
      </c>
      <c r="X23" s="240">
        <v>4607</v>
      </c>
      <c r="Y23" s="240">
        <v>4493</v>
      </c>
      <c r="Z23" s="240">
        <v>18696</v>
      </c>
      <c r="AA23" s="268">
        <v>1524</v>
      </c>
      <c r="AB23" s="255">
        <v>162</v>
      </c>
      <c r="AC23" s="256">
        <v>7680</v>
      </c>
      <c r="AD23" s="255">
        <v>136</v>
      </c>
      <c r="AE23" s="256">
        <v>17800</v>
      </c>
      <c r="AF23" s="255">
        <v>66</v>
      </c>
      <c r="AG23" s="256">
        <v>76200</v>
      </c>
      <c r="AH23" s="240">
        <v>61</v>
      </c>
      <c r="AI23" s="240">
        <v>4294</v>
      </c>
      <c r="AJ23" s="257">
        <v>47326</v>
      </c>
      <c r="AK23" s="257">
        <v>1678</v>
      </c>
      <c r="AL23" s="257">
        <v>73500</v>
      </c>
      <c r="AM23" s="257">
        <v>40900</v>
      </c>
      <c r="AN23" s="257">
        <v>32600</v>
      </c>
      <c r="AO23" s="255">
        <v>119466</v>
      </c>
      <c r="AP23" s="257">
        <v>48034</v>
      </c>
      <c r="AQ23" s="240">
        <v>63</v>
      </c>
      <c r="AR23" s="240" t="s">
        <v>92</v>
      </c>
      <c r="AS23" s="309" t="s">
        <v>92</v>
      </c>
      <c r="AT23" s="309" t="s">
        <v>92</v>
      </c>
      <c r="AU23" s="232">
        <v>10490</v>
      </c>
      <c r="AV23" s="232">
        <v>389487</v>
      </c>
      <c r="AW23" s="232">
        <v>13758165</v>
      </c>
      <c r="AX23" s="259">
        <v>56851</v>
      </c>
      <c r="AY23" s="259">
        <v>533415</v>
      </c>
      <c r="AZ23" s="259">
        <v>18348148</v>
      </c>
      <c r="BA23" s="234">
        <v>36212</v>
      </c>
      <c r="BB23" s="235">
        <v>47125.9</v>
      </c>
      <c r="BC23" s="241">
        <v>900.456</v>
      </c>
      <c r="BD23" s="241">
        <v>2502.685</v>
      </c>
      <c r="BE23" s="241">
        <v>99.5</v>
      </c>
      <c r="BF23" s="241">
        <v>43722.759</v>
      </c>
      <c r="BG23" s="241">
        <v>70.9</v>
      </c>
      <c r="BH23" s="231">
        <v>4180629</v>
      </c>
      <c r="BI23" s="240">
        <v>3234444</v>
      </c>
      <c r="BJ23" s="240">
        <v>636005</v>
      </c>
      <c r="BK23" s="240">
        <v>16707</v>
      </c>
      <c r="BL23" s="261">
        <v>118</v>
      </c>
      <c r="BM23" s="261">
        <v>19877</v>
      </c>
      <c r="BN23" s="262">
        <v>21348.33949</v>
      </c>
      <c r="BO23" s="232">
        <v>2638.93666</v>
      </c>
      <c r="BP23" s="231">
        <v>20945.79571</v>
      </c>
      <c r="BQ23" s="263">
        <v>0.77024</v>
      </c>
      <c r="BR23" s="231">
        <v>3038.1101892039064</v>
      </c>
      <c r="BS23" s="222">
        <v>-1.56651041319734</v>
      </c>
      <c r="BT23" s="264">
        <v>342</v>
      </c>
      <c r="BU23" s="231">
        <v>62934</v>
      </c>
      <c r="BV23" s="231">
        <v>13604</v>
      </c>
      <c r="BW23" s="240">
        <v>510</v>
      </c>
      <c r="BX23" s="240">
        <v>81305</v>
      </c>
      <c r="BY23" s="241">
        <v>53.28899494000778</v>
      </c>
      <c r="BZ23" s="240">
        <v>812</v>
      </c>
      <c r="CA23" s="243">
        <v>363199</v>
      </c>
      <c r="CB23" s="243">
        <v>448</v>
      </c>
      <c r="CC23" s="243">
        <v>187395</v>
      </c>
      <c r="CD23" s="244">
        <v>99.1173297590637</v>
      </c>
      <c r="CE23" s="240">
        <v>1</v>
      </c>
      <c r="CF23" s="310">
        <v>206</v>
      </c>
      <c r="CG23" s="244">
        <v>100</v>
      </c>
      <c r="CH23" s="243">
        <v>193</v>
      </c>
      <c r="CI23" s="243">
        <v>163986</v>
      </c>
      <c r="CJ23" s="244">
        <v>60.691858</v>
      </c>
      <c r="CK23" s="16"/>
    </row>
    <row r="24" spans="1:89" ht="15.75" customHeight="1">
      <c r="A24" s="130">
        <v>12</v>
      </c>
      <c r="B24" s="131" t="s">
        <v>44</v>
      </c>
      <c r="C24" s="274">
        <v>5157.31</v>
      </c>
      <c r="D24" s="247">
        <v>2964119</v>
      </c>
      <c r="E24" s="219">
        <v>2.13314546413285</v>
      </c>
      <c r="F24" s="220">
        <v>6275160</v>
      </c>
      <c r="G24" s="221">
        <v>1216.7505928478217</v>
      </c>
      <c r="H24" s="222">
        <v>-0.14830184836295127</v>
      </c>
      <c r="I24" s="223">
        <v>6.3</v>
      </c>
      <c r="J24" s="223">
        <v>10.7</v>
      </c>
      <c r="K24" s="222">
        <v>-4.4</v>
      </c>
      <c r="L24" s="240">
        <v>160128</v>
      </c>
      <c r="M24" s="251">
        <v>143513</v>
      </c>
      <c r="N24" s="252">
        <v>16615</v>
      </c>
      <c r="O24" s="226">
        <v>1.21</v>
      </c>
      <c r="P24" s="227">
        <v>80.96</v>
      </c>
      <c r="Q24" s="227">
        <v>86.91</v>
      </c>
      <c r="R24" s="265">
        <v>5415682</v>
      </c>
      <c r="S24" s="266">
        <v>3284654</v>
      </c>
      <c r="T24" s="266">
        <v>78211</v>
      </c>
      <c r="U24" s="266">
        <v>627918</v>
      </c>
      <c r="V24" s="267">
        <v>2578525</v>
      </c>
      <c r="W24" s="231">
        <v>34459</v>
      </c>
      <c r="X24" s="240">
        <v>9114</v>
      </c>
      <c r="Y24" s="240">
        <v>4665</v>
      </c>
      <c r="Z24" s="240">
        <v>20680</v>
      </c>
      <c r="AA24" s="268">
        <v>2778</v>
      </c>
      <c r="AB24" s="255">
        <v>453</v>
      </c>
      <c r="AC24" s="256">
        <v>27800</v>
      </c>
      <c r="AD24" s="255">
        <v>247</v>
      </c>
      <c r="AE24" s="256">
        <v>41000</v>
      </c>
      <c r="AF24" s="255">
        <v>215</v>
      </c>
      <c r="AG24" s="256">
        <v>582500</v>
      </c>
      <c r="AH24" s="240">
        <v>103</v>
      </c>
      <c r="AI24" s="240">
        <v>12837</v>
      </c>
      <c r="AJ24" s="257">
        <v>189753</v>
      </c>
      <c r="AK24" s="257">
        <v>3853</v>
      </c>
      <c r="AL24" s="257">
        <v>122700</v>
      </c>
      <c r="AM24" s="257">
        <v>72700</v>
      </c>
      <c r="AN24" s="257">
        <v>50100</v>
      </c>
      <c r="AO24" s="255">
        <v>160891</v>
      </c>
      <c r="AP24" s="257">
        <v>18691</v>
      </c>
      <c r="AQ24" s="240">
        <v>58</v>
      </c>
      <c r="AR24" s="240">
        <v>1796</v>
      </c>
      <c r="AS24" s="233">
        <v>99143</v>
      </c>
      <c r="AT24" s="230">
        <v>23223</v>
      </c>
      <c r="AU24" s="240">
        <v>4753</v>
      </c>
      <c r="AV24" s="240">
        <v>208486</v>
      </c>
      <c r="AW24" s="232">
        <v>12518316</v>
      </c>
      <c r="AX24" s="259">
        <v>47017</v>
      </c>
      <c r="AY24" s="259">
        <v>432698</v>
      </c>
      <c r="AZ24" s="259">
        <v>13505209</v>
      </c>
      <c r="BA24" s="234">
        <v>30583</v>
      </c>
      <c r="BB24" s="235">
        <v>40867.984</v>
      </c>
      <c r="BC24" s="241">
        <v>1265.511</v>
      </c>
      <c r="BD24" s="241">
        <v>2631.364</v>
      </c>
      <c r="BE24" s="241">
        <v>99.8</v>
      </c>
      <c r="BF24" s="241">
        <v>36971.109</v>
      </c>
      <c r="BG24" s="241">
        <v>83.8</v>
      </c>
      <c r="BH24" s="231">
        <v>3699193</v>
      </c>
      <c r="BI24" s="240">
        <v>2839996</v>
      </c>
      <c r="BJ24" s="240">
        <v>612610</v>
      </c>
      <c r="BK24" s="240">
        <v>13534</v>
      </c>
      <c r="BL24" s="261">
        <v>121</v>
      </c>
      <c r="BM24" s="261">
        <v>16107</v>
      </c>
      <c r="BN24" s="262">
        <v>22357.42315</v>
      </c>
      <c r="BO24" s="232">
        <v>2060.06</v>
      </c>
      <c r="BP24" s="231">
        <v>21617.66122</v>
      </c>
      <c r="BQ24" s="263">
        <v>0.77845</v>
      </c>
      <c r="BR24" s="231">
        <v>3057.9569682813176</v>
      </c>
      <c r="BS24" s="222">
        <v>-2.7306608376834163</v>
      </c>
      <c r="BT24" s="264">
        <v>289</v>
      </c>
      <c r="BU24" s="231">
        <v>59824</v>
      </c>
      <c r="BV24" s="231">
        <v>13396</v>
      </c>
      <c r="BW24" s="240">
        <v>471</v>
      </c>
      <c r="BX24" s="240">
        <v>66786</v>
      </c>
      <c r="BY24" s="241">
        <v>52.61659952297918</v>
      </c>
      <c r="BZ24" s="240">
        <v>764</v>
      </c>
      <c r="CA24" s="243">
        <v>306105</v>
      </c>
      <c r="CB24" s="243">
        <v>389</v>
      </c>
      <c r="CC24" s="243">
        <v>158265</v>
      </c>
      <c r="CD24" s="244">
        <v>99.0077392440104</v>
      </c>
      <c r="CE24" s="240">
        <v>3</v>
      </c>
      <c r="CF24" s="310">
        <v>1398</v>
      </c>
      <c r="CG24" s="244">
        <v>98.3050847457627</v>
      </c>
      <c r="CH24" s="243">
        <v>181</v>
      </c>
      <c r="CI24" s="243">
        <v>141358</v>
      </c>
      <c r="CJ24" s="244">
        <v>58.229949</v>
      </c>
      <c r="CK24" s="16"/>
    </row>
    <row r="25" spans="1:89" ht="15.75" customHeight="1">
      <c r="A25" s="130">
        <v>13</v>
      </c>
      <c r="B25" s="131" t="s">
        <v>45</v>
      </c>
      <c r="C25" s="274">
        <v>2194.05</v>
      </c>
      <c r="D25" s="247">
        <v>7341487</v>
      </c>
      <c r="E25" s="219">
        <v>1.885656815846708</v>
      </c>
      <c r="F25" s="220">
        <v>14010099</v>
      </c>
      <c r="G25" s="221">
        <v>6385.496684214124</v>
      </c>
      <c r="H25" s="222">
        <v>-0.2669140352433306</v>
      </c>
      <c r="I25" s="223">
        <v>7.1</v>
      </c>
      <c r="J25" s="223">
        <v>9.5</v>
      </c>
      <c r="K25" s="222">
        <v>-2.4</v>
      </c>
      <c r="L25" s="240">
        <v>420167</v>
      </c>
      <c r="M25" s="251">
        <v>414734</v>
      </c>
      <c r="N25" s="252">
        <v>5433</v>
      </c>
      <c r="O25" s="226">
        <v>1.08</v>
      </c>
      <c r="P25" s="227">
        <v>81.07</v>
      </c>
      <c r="Q25" s="227">
        <v>87.26</v>
      </c>
      <c r="R25" s="265">
        <v>12052015</v>
      </c>
      <c r="S25" s="266">
        <v>7970078</v>
      </c>
      <c r="T25" s="266">
        <v>27912</v>
      </c>
      <c r="U25" s="266">
        <v>1199119</v>
      </c>
      <c r="V25" s="267">
        <v>6743047</v>
      </c>
      <c r="W25" s="231">
        <v>5041</v>
      </c>
      <c r="X25" s="240">
        <v>554</v>
      </c>
      <c r="Y25" s="240">
        <v>2176</v>
      </c>
      <c r="Z25" s="240">
        <v>2311</v>
      </c>
      <c r="AA25" s="268">
        <v>4.86</v>
      </c>
      <c r="AB25" s="255">
        <v>45</v>
      </c>
      <c r="AC25" s="256">
        <v>1480</v>
      </c>
      <c r="AD25" s="255">
        <v>18</v>
      </c>
      <c r="AE25" s="256">
        <v>570</v>
      </c>
      <c r="AF25" s="255">
        <v>9</v>
      </c>
      <c r="AG25" s="256">
        <v>2000</v>
      </c>
      <c r="AH25" s="240">
        <v>12</v>
      </c>
      <c r="AI25" s="240">
        <v>76</v>
      </c>
      <c r="AJ25" s="257">
        <v>9074</v>
      </c>
      <c r="AK25" s="257">
        <v>229</v>
      </c>
      <c r="AL25" s="257">
        <v>6410</v>
      </c>
      <c r="AM25" s="257">
        <v>223</v>
      </c>
      <c r="AN25" s="257">
        <v>6180</v>
      </c>
      <c r="AO25" s="255">
        <v>77125</v>
      </c>
      <c r="AP25" s="257">
        <v>19299</v>
      </c>
      <c r="AQ25" s="240">
        <v>28</v>
      </c>
      <c r="AR25" s="240">
        <v>512</v>
      </c>
      <c r="AS25" s="233">
        <v>45535</v>
      </c>
      <c r="AT25" s="230" t="s">
        <v>178</v>
      </c>
      <c r="AU25" s="232">
        <v>9887</v>
      </c>
      <c r="AV25" s="232">
        <v>245851</v>
      </c>
      <c r="AW25" s="232">
        <v>7160755</v>
      </c>
      <c r="AX25" s="259">
        <v>150728</v>
      </c>
      <c r="AY25" s="259">
        <v>1948599</v>
      </c>
      <c r="AZ25" s="259">
        <v>199686845</v>
      </c>
      <c r="BA25" s="234">
        <v>45075</v>
      </c>
      <c r="BB25" s="235">
        <v>24287.333</v>
      </c>
      <c r="BC25" s="241">
        <v>347.934</v>
      </c>
      <c r="BD25" s="241">
        <v>2348.722</v>
      </c>
      <c r="BE25" s="241">
        <v>98.1</v>
      </c>
      <c r="BF25" s="241">
        <v>21590.677</v>
      </c>
      <c r="BG25" s="241">
        <v>88.6</v>
      </c>
      <c r="BH25" s="231">
        <v>4416116</v>
      </c>
      <c r="BI25" s="240">
        <v>3140929</v>
      </c>
      <c r="BJ25" s="240">
        <v>669581</v>
      </c>
      <c r="BK25" s="238">
        <v>27598</v>
      </c>
      <c r="BL25" s="261">
        <v>133</v>
      </c>
      <c r="BM25" s="261">
        <v>30836</v>
      </c>
      <c r="BN25" s="262">
        <v>90546.50168</v>
      </c>
      <c r="BO25" s="232">
        <v>4916.513</v>
      </c>
      <c r="BP25" s="231">
        <v>86095.40572</v>
      </c>
      <c r="BQ25" s="263">
        <v>1.15019</v>
      </c>
      <c r="BR25" s="231">
        <v>5756.783934163505</v>
      </c>
      <c r="BS25" s="222">
        <v>-2.0214494095168543</v>
      </c>
      <c r="BT25" s="264">
        <v>638</v>
      </c>
      <c r="BU25" s="231">
        <v>125867</v>
      </c>
      <c r="BV25" s="231">
        <v>48072</v>
      </c>
      <c r="BW25" s="240">
        <v>976</v>
      </c>
      <c r="BX25" s="240">
        <v>134456</v>
      </c>
      <c r="BY25" s="241">
        <v>49.25462919447317</v>
      </c>
      <c r="BZ25" s="240">
        <v>1328</v>
      </c>
      <c r="CA25" s="243">
        <v>622820</v>
      </c>
      <c r="CB25" s="243">
        <v>801</v>
      </c>
      <c r="CC25" s="243">
        <v>311049</v>
      </c>
      <c r="CD25" s="244">
        <v>98.8120323713544</v>
      </c>
      <c r="CE25" s="240">
        <v>8</v>
      </c>
      <c r="CF25" s="310">
        <v>7917</v>
      </c>
      <c r="CG25" s="244">
        <v>98.9411764705882</v>
      </c>
      <c r="CH25" s="243">
        <v>429</v>
      </c>
      <c r="CI25" s="243">
        <v>301712</v>
      </c>
      <c r="CJ25" s="244">
        <v>69.021558</v>
      </c>
      <c r="CK25" s="16"/>
    </row>
    <row r="26" spans="1:89" ht="15.75" customHeight="1">
      <c r="A26" s="130">
        <v>14</v>
      </c>
      <c r="B26" s="131" t="s">
        <v>46</v>
      </c>
      <c r="C26" s="246">
        <v>2416.11</v>
      </c>
      <c r="D26" s="247">
        <v>4429961</v>
      </c>
      <c r="E26" s="219">
        <v>2.0813377363818777</v>
      </c>
      <c r="F26" s="220">
        <v>9236322</v>
      </c>
      <c r="G26" s="221">
        <v>3822.806908625849</v>
      </c>
      <c r="H26" s="222">
        <v>-0.010988015268902715</v>
      </c>
      <c r="I26" s="223">
        <v>6.5</v>
      </c>
      <c r="J26" s="223">
        <v>10</v>
      </c>
      <c r="K26" s="222">
        <v>-3.4</v>
      </c>
      <c r="L26" s="240">
        <v>236157</v>
      </c>
      <c r="M26" s="251">
        <v>204313</v>
      </c>
      <c r="N26" s="252">
        <v>31844</v>
      </c>
      <c r="O26" s="226">
        <v>1.22</v>
      </c>
      <c r="P26" s="227">
        <v>81.32</v>
      </c>
      <c r="Q26" s="227">
        <v>87.24</v>
      </c>
      <c r="R26" s="265">
        <v>7937496</v>
      </c>
      <c r="S26" s="266">
        <v>4895351</v>
      </c>
      <c r="T26" s="266">
        <v>37097</v>
      </c>
      <c r="U26" s="266">
        <v>993108</v>
      </c>
      <c r="V26" s="267">
        <v>3865146</v>
      </c>
      <c r="W26" s="231">
        <v>11091</v>
      </c>
      <c r="X26" s="240">
        <v>1938</v>
      </c>
      <c r="Y26" s="240">
        <v>2801</v>
      </c>
      <c r="Z26" s="240">
        <v>6352</v>
      </c>
      <c r="AA26" s="268">
        <v>144</v>
      </c>
      <c r="AB26" s="255">
        <v>142</v>
      </c>
      <c r="AC26" s="256">
        <v>4850</v>
      </c>
      <c r="AD26" s="255">
        <v>58</v>
      </c>
      <c r="AE26" s="256">
        <v>4970</v>
      </c>
      <c r="AF26" s="255">
        <v>41</v>
      </c>
      <c r="AG26" s="256">
        <v>60800</v>
      </c>
      <c r="AH26" s="240">
        <v>41</v>
      </c>
      <c r="AI26" s="240">
        <v>1206</v>
      </c>
      <c r="AJ26" s="257">
        <v>30251</v>
      </c>
      <c r="AK26" s="257">
        <v>659</v>
      </c>
      <c r="AL26" s="257">
        <v>18200</v>
      </c>
      <c r="AM26" s="257">
        <v>3530</v>
      </c>
      <c r="AN26" s="257">
        <v>14600</v>
      </c>
      <c r="AO26" s="255">
        <v>93524</v>
      </c>
      <c r="AP26" s="257">
        <v>51912</v>
      </c>
      <c r="AQ26" s="240">
        <v>11</v>
      </c>
      <c r="AR26" s="240">
        <v>1005</v>
      </c>
      <c r="AS26" s="233">
        <v>30599</v>
      </c>
      <c r="AT26" s="230">
        <v>14052</v>
      </c>
      <c r="AU26" s="232">
        <v>7267</v>
      </c>
      <c r="AV26" s="232">
        <v>356780</v>
      </c>
      <c r="AW26" s="232">
        <v>17746139</v>
      </c>
      <c r="AX26" s="259">
        <v>66274</v>
      </c>
      <c r="AY26" s="259">
        <v>663878</v>
      </c>
      <c r="AZ26" s="259">
        <v>22544023</v>
      </c>
      <c r="BA26" s="234">
        <v>35997</v>
      </c>
      <c r="BB26" s="235">
        <v>25693.879</v>
      </c>
      <c r="BC26" s="241">
        <v>713.275</v>
      </c>
      <c r="BD26" s="241">
        <v>1480.673</v>
      </c>
      <c r="BE26" s="241">
        <v>95.3</v>
      </c>
      <c r="BF26" s="241">
        <v>23499.931</v>
      </c>
      <c r="BG26" s="241">
        <v>91.6</v>
      </c>
      <c r="BH26" s="231">
        <v>4046606</v>
      </c>
      <c r="BI26" s="240">
        <v>3066469</v>
      </c>
      <c r="BJ26" s="240">
        <v>566384</v>
      </c>
      <c r="BK26" s="240">
        <v>21660</v>
      </c>
      <c r="BL26" s="261">
        <v>142</v>
      </c>
      <c r="BM26" s="261">
        <v>25062</v>
      </c>
      <c r="BN26" s="262">
        <v>25542.33791</v>
      </c>
      <c r="BO26" s="232">
        <v>2505.06311</v>
      </c>
      <c r="BP26" s="231">
        <v>23401.23593</v>
      </c>
      <c r="BQ26" s="263">
        <v>0.88898</v>
      </c>
      <c r="BR26" s="231">
        <v>3198.6017602123916</v>
      </c>
      <c r="BS26" s="222">
        <v>-0.9446664321730898</v>
      </c>
      <c r="BT26" s="264">
        <v>336</v>
      </c>
      <c r="BU26" s="231">
        <v>73972</v>
      </c>
      <c r="BV26" s="231">
        <v>21377</v>
      </c>
      <c r="BW26" s="240">
        <v>628</v>
      </c>
      <c r="BX26" s="240">
        <v>97566</v>
      </c>
      <c r="BY26" s="241">
        <v>52.17456041799207</v>
      </c>
      <c r="BZ26" s="240">
        <v>885</v>
      </c>
      <c r="CA26" s="243">
        <v>451098</v>
      </c>
      <c r="CB26" s="243">
        <v>472</v>
      </c>
      <c r="CC26" s="243">
        <v>226599</v>
      </c>
      <c r="CD26" s="244">
        <v>99.2534675006799</v>
      </c>
      <c r="CE26" s="240">
        <v>3</v>
      </c>
      <c r="CF26" s="310">
        <v>1536</v>
      </c>
      <c r="CG26" s="244">
        <v>99.3939393939394</v>
      </c>
      <c r="CH26" s="243">
        <v>231</v>
      </c>
      <c r="CI26" s="243">
        <v>195931</v>
      </c>
      <c r="CJ26" s="244">
        <v>63.127747</v>
      </c>
      <c r="CK26" s="16"/>
    </row>
    <row r="27" spans="1:89" ht="6" customHeight="1">
      <c r="A27" s="135"/>
      <c r="B27" s="131"/>
      <c r="C27" s="217"/>
      <c r="D27" s="218"/>
      <c r="E27" s="219"/>
      <c r="F27" s="220"/>
      <c r="G27" s="221"/>
      <c r="H27" s="222"/>
      <c r="I27" s="223"/>
      <c r="J27" s="223"/>
      <c r="K27" s="222"/>
      <c r="L27" s="224"/>
      <c r="M27" s="224"/>
      <c r="N27" s="225"/>
      <c r="O27" s="226"/>
      <c r="P27" s="227"/>
      <c r="Q27" s="227"/>
      <c r="R27" s="224"/>
      <c r="S27" s="228"/>
      <c r="T27" s="228"/>
      <c r="U27" s="228"/>
      <c r="V27" s="224"/>
      <c r="W27" s="224"/>
      <c r="X27" s="224"/>
      <c r="Y27" s="224"/>
      <c r="Z27" s="224"/>
      <c r="AA27" s="229"/>
      <c r="AB27" s="224"/>
      <c r="AC27" s="224"/>
      <c r="AD27" s="224"/>
      <c r="AE27" s="224"/>
      <c r="AF27" s="224"/>
      <c r="AG27" s="224"/>
      <c r="AH27" s="231"/>
      <c r="AI27" s="231"/>
      <c r="AJ27" s="229"/>
      <c r="AK27" s="229"/>
      <c r="AL27" s="229"/>
      <c r="AM27" s="229"/>
      <c r="AN27" s="229"/>
      <c r="AO27" s="232"/>
      <c r="AP27" s="229"/>
      <c r="AQ27" s="231"/>
      <c r="AR27" s="231"/>
      <c r="AS27" s="233"/>
      <c r="AT27" s="230"/>
      <c r="AU27" s="231"/>
      <c r="AV27" s="231"/>
      <c r="AW27" s="231"/>
      <c r="AX27" s="229"/>
      <c r="AY27" s="229"/>
      <c r="AZ27" s="229"/>
      <c r="BA27" s="234"/>
      <c r="BB27" s="235"/>
      <c r="BC27" s="235"/>
      <c r="BD27" s="221"/>
      <c r="BE27" s="236"/>
      <c r="BF27" s="235"/>
      <c r="BG27" s="236"/>
      <c r="BH27" s="231"/>
      <c r="BI27" s="231"/>
      <c r="BJ27" s="231"/>
      <c r="BK27" s="231"/>
      <c r="BL27" s="231"/>
      <c r="BM27" s="231"/>
      <c r="BN27" s="224"/>
      <c r="BO27" s="232"/>
      <c r="BP27" s="231"/>
      <c r="BQ27" s="237"/>
      <c r="BR27" s="238"/>
      <c r="BS27" s="239"/>
      <c r="BT27" s="231"/>
      <c r="BU27" s="231"/>
      <c r="BV27" s="231"/>
      <c r="BW27" s="240"/>
      <c r="BX27" s="240"/>
      <c r="BY27" s="241"/>
      <c r="BZ27" s="240"/>
      <c r="CA27" s="240"/>
      <c r="CB27" s="242"/>
      <c r="CC27" s="243"/>
      <c r="CD27" s="244"/>
      <c r="CE27" s="240"/>
      <c r="CF27" s="240"/>
      <c r="CG27" s="244"/>
      <c r="CH27" s="243"/>
      <c r="CI27" s="243"/>
      <c r="CJ27" s="244"/>
      <c r="CK27" s="16"/>
    </row>
    <row r="28" spans="1:89" ht="15.75" customHeight="1">
      <c r="A28" s="130">
        <v>15</v>
      </c>
      <c r="B28" s="131" t="s">
        <v>47</v>
      </c>
      <c r="C28" s="274">
        <v>12583.95</v>
      </c>
      <c r="D28" s="218">
        <v>907659</v>
      </c>
      <c r="E28" s="219">
        <v>2.4385292273860557</v>
      </c>
      <c r="F28" s="220">
        <v>2177047</v>
      </c>
      <c r="G28" s="221">
        <v>173.0018793780967</v>
      </c>
      <c r="H28" s="222">
        <v>-1.1005000745023787</v>
      </c>
      <c r="I28" s="223">
        <v>5.8</v>
      </c>
      <c r="J28" s="223">
        <v>14.3</v>
      </c>
      <c r="K28" s="222">
        <v>-8.5</v>
      </c>
      <c r="L28" s="240">
        <v>22369</v>
      </c>
      <c r="M28" s="251">
        <v>28143</v>
      </c>
      <c r="N28" s="252">
        <v>-5774</v>
      </c>
      <c r="O28" s="226">
        <v>1.32</v>
      </c>
      <c r="P28" s="227">
        <v>80.69</v>
      </c>
      <c r="Q28" s="227">
        <v>87.32</v>
      </c>
      <c r="R28" s="265">
        <v>1926852</v>
      </c>
      <c r="S28" s="266">
        <v>1136258</v>
      </c>
      <c r="T28" s="266">
        <v>58782</v>
      </c>
      <c r="U28" s="266">
        <v>322523</v>
      </c>
      <c r="V28" s="267">
        <v>754953</v>
      </c>
      <c r="W28" s="231">
        <v>41955</v>
      </c>
      <c r="X28" s="240">
        <v>7130</v>
      </c>
      <c r="Y28" s="240">
        <v>8802</v>
      </c>
      <c r="Z28" s="240">
        <v>26023</v>
      </c>
      <c r="AA28" s="268">
        <v>6200</v>
      </c>
      <c r="AB28" s="255">
        <v>155</v>
      </c>
      <c r="AC28" s="256">
        <v>5860</v>
      </c>
      <c r="AD28" s="255">
        <v>178</v>
      </c>
      <c r="AE28" s="256">
        <v>11300</v>
      </c>
      <c r="AF28" s="255">
        <v>92</v>
      </c>
      <c r="AG28" s="256">
        <v>166800</v>
      </c>
      <c r="AH28" s="240">
        <v>37</v>
      </c>
      <c r="AI28" s="240">
        <v>6304</v>
      </c>
      <c r="AJ28" s="257">
        <v>40213</v>
      </c>
      <c r="AK28" s="257">
        <v>2526</v>
      </c>
      <c r="AL28" s="257">
        <v>168200</v>
      </c>
      <c r="AM28" s="257">
        <v>149400</v>
      </c>
      <c r="AN28" s="257">
        <v>18800</v>
      </c>
      <c r="AO28" s="255">
        <v>802757</v>
      </c>
      <c r="AP28" s="257">
        <v>427097</v>
      </c>
      <c r="AQ28" s="240">
        <v>99</v>
      </c>
      <c r="AR28" s="240">
        <v>1338</v>
      </c>
      <c r="AS28" s="233">
        <v>26679</v>
      </c>
      <c r="AT28" s="230">
        <v>9762</v>
      </c>
      <c r="AU28" s="232">
        <v>5053</v>
      </c>
      <c r="AV28" s="232">
        <v>186900</v>
      </c>
      <c r="AW28" s="232">
        <v>4958899</v>
      </c>
      <c r="AX28" s="259">
        <v>29006</v>
      </c>
      <c r="AY28" s="259">
        <v>207932</v>
      </c>
      <c r="AZ28" s="259">
        <v>7015651</v>
      </c>
      <c r="BA28" s="234">
        <v>13204</v>
      </c>
      <c r="BB28" s="235">
        <v>37258.761</v>
      </c>
      <c r="BC28" s="241">
        <v>2002.203</v>
      </c>
      <c r="BD28" s="241">
        <v>4643.831</v>
      </c>
      <c r="BE28" s="241">
        <v>97.3</v>
      </c>
      <c r="BF28" s="241">
        <v>30612.727</v>
      </c>
      <c r="BG28" s="241">
        <v>76.6</v>
      </c>
      <c r="BH28" s="231">
        <v>1834131</v>
      </c>
      <c r="BI28" s="240">
        <v>1387282</v>
      </c>
      <c r="BJ28" s="240">
        <v>334081</v>
      </c>
      <c r="BK28" s="240">
        <v>2848</v>
      </c>
      <c r="BL28" s="261">
        <v>47</v>
      </c>
      <c r="BM28" s="261">
        <v>3203</v>
      </c>
      <c r="BN28" s="262">
        <v>11911.98783</v>
      </c>
      <c r="BO28" s="232">
        <v>1636.67821</v>
      </c>
      <c r="BP28" s="231">
        <v>11704.68975</v>
      </c>
      <c r="BQ28" s="263">
        <v>0.47506</v>
      </c>
      <c r="BR28" s="231">
        <v>2951.3456272174185</v>
      </c>
      <c r="BS28" s="222">
        <v>-0.9511466198326234</v>
      </c>
      <c r="BT28" s="264">
        <v>125</v>
      </c>
      <c r="BU28" s="231">
        <v>26738</v>
      </c>
      <c r="BV28" s="231">
        <v>4803</v>
      </c>
      <c r="BW28" s="240">
        <v>76</v>
      </c>
      <c r="BX28" s="240">
        <v>4341</v>
      </c>
      <c r="BY28" s="241">
        <v>13.121589306517873</v>
      </c>
      <c r="BZ28" s="240">
        <v>444</v>
      </c>
      <c r="CA28" s="243">
        <v>103680</v>
      </c>
      <c r="CB28" s="243">
        <v>230</v>
      </c>
      <c r="CC28" s="243">
        <v>53720</v>
      </c>
      <c r="CD28" s="244">
        <v>99.5989153767936</v>
      </c>
      <c r="CE28" s="240">
        <v>1</v>
      </c>
      <c r="CF28" s="310">
        <v>794</v>
      </c>
      <c r="CG28" s="244">
        <v>100</v>
      </c>
      <c r="CH28" s="243">
        <v>101</v>
      </c>
      <c r="CI28" s="243">
        <v>51594</v>
      </c>
      <c r="CJ28" s="244">
        <v>48.927614</v>
      </c>
      <c r="CK28" s="16"/>
    </row>
    <row r="29" spans="1:89" ht="15.75" customHeight="1">
      <c r="A29" s="130">
        <v>16</v>
      </c>
      <c r="B29" s="131" t="s">
        <v>48</v>
      </c>
      <c r="C29" s="274">
        <v>4247.54</v>
      </c>
      <c r="D29" s="218">
        <v>427568</v>
      </c>
      <c r="E29" s="219">
        <v>2.4504008719080943</v>
      </c>
      <c r="F29" s="220">
        <v>1025440</v>
      </c>
      <c r="G29" s="221">
        <v>241.41973942564402</v>
      </c>
      <c r="H29" s="222">
        <v>-0.9058632759123861</v>
      </c>
      <c r="I29" s="223">
        <v>6</v>
      </c>
      <c r="J29" s="223">
        <v>13.5</v>
      </c>
      <c r="K29" s="222">
        <v>-7.5</v>
      </c>
      <c r="L29" s="240">
        <v>12987</v>
      </c>
      <c r="M29" s="251">
        <v>14842</v>
      </c>
      <c r="N29" s="252">
        <v>-1855</v>
      </c>
      <c r="O29" s="226">
        <v>1.42</v>
      </c>
      <c r="P29" s="227">
        <v>80.61</v>
      </c>
      <c r="Q29" s="227">
        <v>87.42</v>
      </c>
      <c r="R29" s="265">
        <v>901060</v>
      </c>
      <c r="S29" s="266">
        <v>547577</v>
      </c>
      <c r="T29" s="266">
        <v>16329</v>
      </c>
      <c r="U29" s="266">
        <v>181979</v>
      </c>
      <c r="V29" s="267">
        <v>349269</v>
      </c>
      <c r="W29" s="231">
        <v>11331</v>
      </c>
      <c r="X29" s="240">
        <v>905</v>
      </c>
      <c r="Y29" s="240">
        <v>1729</v>
      </c>
      <c r="Z29" s="240">
        <v>8697</v>
      </c>
      <c r="AA29" s="268">
        <v>2000</v>
      </c>
      <c r="AB29" s="255">
        <v>34</v>
      </c>
      <c r="AC29" s="256">
        <v>2180</v>
      </c>
      <c r="AD29" s="255">
        <v>30</v>
      </c>
      <c r="AE29" s="256">
        <v>3690</v>
      </c>
      <c r="AF29" s="255">
        <v>14</v>
      </c>
      <c r="AG29" s="256">
        <v>22200</v>
      </c>
      <c r="AH29" s="240">
        <v>17</v>
      </c>
      <c r="AI29" s="240">
        <v>831</v>
      </c>
      <c r="AJ29" s="257">
        <v>11177</v>
      </c>
      <c r="AK29" s="257">
        <v>629</v>
      </c>
      <c r="AL29" s="257">
        <v>58000</v>
      </c>
      <c r="AM29" s="257">
        <v>55300</v>
      </c>
      <c r="AN29" s="257">
        <v>2690</v>
      </c>
      <c r="AO29" s="255">
        <v>240531</v>
      </c>
      <c r="AP29" s="257">
        <v>196947</v>
      </c>
      <c r="AQ29" s="240">
        <v>79</v>
      </c>
      <c r="AR29" s="240">
        <v>250</v>
      </c>
      <c r="AS29" s="233">
        <v>26115</v>
      </c>
      <c r="AT29" s="230">
        <v>11572</v>
      </c>
      <c r="AU29" s="232">
        <v>2645</v>
      </c>
      <c r="AV29" s="232">
        <v>126638</v>
      </c>
      <c r="AW29" s="232">
        <v>3912395</v>
      </c>
      <c r="AX29" s="259">
        <v>13858</v>
      </c>
      <c r="AY29" s="259">
        <v>91866</v>
      </c>
      <c r="AZ29" s="259">
        <v>3310970</v>
      </c>
      <c r="BA29" s="234">
        <v>7638</v>
      </c>
      <c r="BB29" s="235">
        <v>13895.643</v>
      </c>
      <c r="BC29" s="241">
        <v>519.638</v>
      </c>
      <c r="BD29" s="241">
        <v>2169.87</v>
      </c>
      <c r="BE29" s="241">
        <v>94.5</v>
      </c>
      <c r="BF29" s="241">
        <v>11206.135</v>
      </c>
      <c r="BG29" s="241">
        <v>90.8</v>
      </c>
      <c r="BH29" s="231">
        <v>900240</v>
      </c>
      <c r="BI29" s="240">
        <v>708595</v>
      </c>
      <c r="BJ29" s="240">
        <v>145941</v>
      </c>
      <c r="BK29" s="240">
        <v>1971</v>
      </c>
      <c r="BL29" s="261">
        <v>29</v>
      </c>
      <c r="BM29" s="261">
        <v>2269</v>
      </c>
      <c r="BN29" s="262">
        <v>6169.11161</v>
      </c>
      <c r="BO29" s="232">
        <v>824.11784</v>
      </c>
      <c r="BP29" s="231">
        <v>5940.56688</v>
      </c>
      <c r="BQ29" s="263">
        <v>0.48457</v>
      </c>
      <c r="BR29" s="231">
        <v>3316.0519505415505</v>
      </c>
      <c r="BS29" s="222">
        <v>-0.9979209841174347</v>
      </c>
      <c r="BT29" s="264">
        <v>106</v>
      </c>
      <c r="BU29" s="231">
        <v>15170</v>
      </c>
      <c r="BV29" s="231">
        <v>2832</v>
      </c>
      <c r="BW29" s="240">
        <v>38</v>
      </c>
      <c r="BX29" s="240">
        <v>2027</v>
      </c>
      <c r="BY29" s="241">
        <v>12.531066056245912</v>
      </c>
      <c r="BZ29" s="240">
        <v>181</v>
      </c>
      <c r="CA29" s="243">
        <v>47818</v>
      </c>
      <c r="CB29" s="243">
        <v>77</v>
      </c>
      <c r="CC29" s="243">
        <v>26146</v>
      </c>
      <c r="CD29" s="244">
        <v>99.3308052643319</v>
      </c>
      <c r="CE29" s="240">
        <v>3</v>
      </c>
      <c r="CF29" s="240">
        <v>409</v>
      </c>
      <c r="CG29" s="271">
        <v>96.9230769230769</v>
      </c>
      <c r="CH29" s="243">
        <v>53</v>
      </c>
      <c r="CI29" s="243">
        <v>26068</v>
      </c>
      <c r="CJ29" s="244">
        <v>54.759174</v>
      </c>
      <c r="CK29" s="16"/>
    </row>
    <row r="30" spans="1:89" ht="15.75" customHeight="1">
      <c r="A30" s="130">
        <v>17</v>
      </c>
      <c r="B30" s="131" t="s">
        <v>49</v>
      </c>
      <c r="C30" s="246">
        <v>4186.2</v>
      </c>
      <c r="D30" s="240">
        <v>492351</v>
      </c>
      <c r="E30" s="219">
        <v>2.3005051274395707</v>
      </c>
      <c r="F30" s="220">
        <v>1125139</v>
      </c>
      <c r="G30" s="221">
        <v>268.7733505327027</v>
      </c>
      <c r="H30" s="222">
        <v>-0.6522587560903679</v>
      </c>
      <c r="I30" s="223">
        <v>6.5</v>
      </c>
      <c r="J30" s="223">
        <v>11.9</v>
      </c>
      <c r="K30" s="222">
        <v>-5.4</v>
      </c>
      <c r="L30" s="240">
        <v>19193</v>
      </c>
      <c r="M30" s="251">
        <v>20226</v>
      </c>
      <c r="N30" s="252">
        <v>-1033</v>
      </c>
      <c r="O30" s="226">
        <v>1.38</v>
      </c>
      <c r="P30" s="227">
        <v>81.04</v>
      </c>
      <c r="Q30" s="227">
        <v>87.28</v>
      </c>
      <c r="R30" s="265">
        <v>975043</v>
      </c>
      <c r="S30" s="266">
        <v>596626</v>
      </c>
      <c r="T30" s="266">
        <v>15637</v>
      </c>
      <c r="U30" s="266">
        <v>165948</v>
      </c>
      <c r="V30" s="267">
        <v>415041</v>
      </c>
      <c r="W30" s="231">
        <v>9293</v>
      </c>
      <c r="X30" s="240">
        <v>1043</v>
      </c>
      <c r="Y30" s="240">
        <v>1338</v>
      </c>
      <c r="Z30" s="240">
        <v>6912</v>
      </c>
      <c r="AA30" s="268">
        <v>1254</v>
      </c>
      <c r="AB30" s="255">
        <v>42</v>
      </c>
      <c r="AC30" s="256">
        <v>3100</v>
      </c>
      <c r="AD30" s="255">
        <v>76</v>
      </c>
      <c r="AE30" s="256">
        <v>3680</v>
      </c>
      <c r="AF30" s="255">
        <v>12</v>
      </c>
      <c r="AG30" s="256">
        <v>18200</v>
      </c>
      <c r="AH30" s="240">
        <v>11</v>
      </c>
      <c r="AI30" s="240">
        <v>1268</v>
      </c>
      <c r="AJ30" s="257">
        <v>18227</v>
      </c>
      <c r="AK30" s="257">
        <v>535</v>
      </c>
      <c r="AL30" s="257">
        <v>40600</v>
      </c>
      <c r="AM30" s="257">
        <v>33700</v>
      </c>
      <c r="AN30" s="257">
        <v>6830</v>
      </c>
      <c r="AO30" s="255">
        <v>278429</v>
      </c>
      <c r="AP30" s="257">
        <v>85065</v>
      </c>
      <c r="AQ30" s="240">
        <v>138</v>
      </c>
      <c r="AR30" s="240">
        <v>1255</v>
      </c>
      <c r="AS30" s="233">
        <v>53224</v>
      </c>
      <c r="AT30" s="230">
        <v>14944</v>
      </c>
      <c r="AU30" s="232">
        <v>2748</v>
      </c>
      <c r="AV30" s="232">
        <v>103466</v>
      </c>
      <c r="AW30" s="232">
        <v>3005895</v>
      </c>
      <c r="AX30" s="259">
        <v>15088</v>
      </c>
      <c r="AY30" s="259">
        <v>109182</v>
      </c>
      <c r="AZ30" s="259">
        <v>4161877</v>
      </c>
      <c r="BA30" s="234">
        <v>5965</v>
      </c>
      <c r="BB30" s="235">
        <v>13108.638</v>
      </c>
      <c r="BC30" s="241">
        <v>623.425</v>
      </c>
      <c r="BD30" s="241">
        <v>1908.159</v>
      </c>
      <c r="BE30" s="241">
        <v>98.6</v>
      </c>
      <c r="BF30" s="241">
        <v>10577.054</v>
      </c>
      <c r="BG30" s="241">
        <v>90.5</v>
      </c>
      <c r="BH30" s="231">
        <v>917988</v>
      </c>
      <c r="BI30" s="240">
        <v>727627</v>
      </c>
      <c r="BJ30" s="240">
        <v>145030</v>
      </c>
      <c r="BK30" s="240">
        <v>1946</v>
      </c>
      <c r="BL30" s="261">
        <v>26</v>
      </c>
      <c r="BM30" s="261">
        <v>2225</v>
      </c>
      <c r="BN30" s="262">
        <v>6239.72314</v>
      </c>
      <c r="BO30" s="232">
        <v>874.14</v>
      </c>
      <c r="BP30" s="231">
        <v>6099.64261</v>
      </c>
      <c r="BQ30" s="263">
        <v>0.51759</v>
      </c>
      <c r="BR30" s="231">
        <v>2972.6710440509028</v>
      </c>
      <c r="BS30" s="222">
        <v>-2.6400552386012803</v>
      </c>
      <c r="BT30" s="270">
        <v>91</v>
      </c>
      <c r="BU30" s="231">
        <v>16795</v>
      </c>
      <c r="BV30" s="231">
        <v>3486</v>
      </c>
      <c r="BW30" s="240">
        <v>48</v>
      </c>
      <c r="BX30" s="240">
        <v>4529</v>
      </c>
      <c r="BY30" s="221">
        <v>21.48433205057724</v>
      </c>
      <c r="BZ30" s="240">
        <v>203</v>
      </c>
      <c r="CA30" s="243">
        <v>56620</v>
      </c>
      <c r="CB30" s="243">
        <v>88</v>
      </c>
      <c r="CC30" s="243">
        <v>30336</v>
      </c>
      <c r="CD30" s="244">
        <v>99.4406021155411</v>
      </c>
      <c r="CE30" s="240">
        <v>3</v>
      </c>
      <c r="CF30" s="310">
        <v>286</v>
      </c>
      <c r="CG30" s="244">
        <v>100</v>
      </c>
      <c r="CH30" s="243">
        <v>56</v>
      </c>
      <c r="CI30" s="243">
        <v>29764</v>
      </c>
      <c r="CJ30" s="244">
        <v>57.850486</v>
      </c>
      <c r="CK30" s="16"/>
    </row>
    <row r="31" spans="1:89" ht="15.75" customHeight="1">
      <c r="A31" s="130">
        <v>18</v>
      </c>
      <c r="B31" s="131" t="s">
        <v>50</v>
      </c>
      <c r="C31" s="246">
        <v>4190.52</v>
      </c>
      <c r="D31" s="218">
        <v>299489</v>
      </c>
      <c r="E31" s="219">
        <v>2.5863921546367314</v>
      </c>
      <c r="F31" s="220">
        <v>760440</v>
      </c>
      <c r="G31" s="221">
        <v>181.46673921136278</v>
      </c>
      <c r="H31" s="248">
        <v>-0.837568118425325</v>
      </c>
      <c r="I31" s="223">
        <v>7</v>
      </c>
      <c r="J31" s="223">
        <v>13</v>
      </c>
      <c r="K31" s="272">
        <v>-6</v>
      </c>
      <c r="L31" s="240">
        <v>11134</v>
      </c>
      <c r="M31" s="251">
        <v>12884</v>
      </c>
      <c r="N31" s="252">
        <v>-1750</v>
      </c>
      <c r="O31" s="226">
        <v>1.57</v>
      </c>
      <c r="P31" s="227">
        <v>81.27</v>
      </c>
      <c r="Q31" s="227">
        <v>87.54</v>
      </c>
      <c r="R31" s="255">
        <v>660668</v>
      </c>
      <c r="S31" s="253">
        <v>415138</v>
      </c>
      <c r="T31" s="273">
        <v>13434</v>
      </c>
      <c r="U31" s="273">
        <v>131372</v>
      </c>
      <c r="V31" s="240">
        <v>270332</v>
      </c>
      <c r="W31" s="231">
        <v>9871</v>
      </c>
      <c r="X31" s="240">
        <v>741</v>
      </c>
      <c r="Y31" s="240">
        <v>1335</v>
      </c>
      <c r="Z31" s="240">
        <v>7795</v>
      </c>
      <c r="AA31" s="254">
        <v>1262</v>
      </c>
      <c r="AB31" s="255">
        <v>22</v>
      </c>
      <c r="AC31" s="256">
        <v>1060</v>
      </c>
      <c r="AD31" s="255">
        <v>44</v>
      </c>
      <c r="AE31" s="256">
        <v>2110</v>
      </c>
      <c r="AF31" s="255">
        <v>3</v>
      </c>
      <c r="AG31" s="256">
        <v>1290</v>
      </c>
      <c r="AH31" s="240">
        <v>12</v>
      </c>
      <c r="AI31" s="240">
        <v>771</v>
      </c>
      <c r="AJ31" s="257">
        <v>5341</v>
      </c>
      <c r="AK31" s="257">
        <v>451</v>
      </c>
      <c r="AL31" s="257">
        <v>39900</v>
      </c>
      <c r="AM31" s="257">
        <v>36200</v>
      </c>
      <c r="AN31" s="257">
        <v>3690</v>
      </c>
      <c r="AO31" s="255">
        <v>310195</v>
      </c>
      <c r="AP31" s="257">
        <v>144003</v>
      </c>
      <c r="AQ31" s="240">
        <v>121</v>
      </c>
      <c r="AR31" s="240">
        <v>816</v>
      </c>
      <c r="AS31" s="233">
        <v>12073</v>
      </c>
      <c r="AT31" s="230">
        <v>7155</v>
      </c>
      <c r="AU31" s="232">
        <v>2032</v>
      </c>
      <c r="AV31" s="232">
        <v>72879</v>
      </c>
      <c r="AW31" s="232">
        <v>2259076</v>
      </c>
      <c r="AX31" s="259">
        <v>10543</v>
      </c>
      <c r="AY31" s="259">
        <v>71122</v>
      </c>
      <c r="AZ31" s="259">
        <v>2075290</v>
      </c>
      <c r="BA31" s="234">
        <v>4410</v>
      </c>
      <c r="BB31" s="235">
        <v>10878.138</v>
      </c>
      <c r="BC31" s="241">
        <v>802.16</v>
      </c>
      <c r="BD31" s="241">
        <v>1565.901</v>
      </c>
      <c r="BE31" s="241">
        <v>95</v>
      </c>
      <c r="BF31" s="241">
        <v>8510.077</v>
      </c>
      <c r="BG31" s="241">
        <v>92.1</v>
      </c>
      <c r="BH31" s="231">
        <v>671856</v>
      </c>
      <c r="BI31" s="240">
        <v>514034</v>
      </c>
      <c r="BJ31" s="240">
        <v>122740</v>
      </c>
      <c r="BK31" s="240">
        <v>912</v>
      </c>
      <c r="BL31" s="261">
        <v>26</v>
      </c>
      <c r="BM31" s="261">
        <v>1029</v>
      </c>
      <c r="BN31" s="262">
        <v>5215.18536</v>
      </c>
      <c r="BO31" s="232">
        <v>799.71155</v>
      </c>
      <c r="BP31" s="231">
        <v>5094.76265</v>
      </c>
      <c r="BQ31" s="263">
        <v>0.42058</v>
      </c>
      <c r="BR31" s="231">
        <v>3325.1122965536465</v>
      </c>
      <c r="BS31" s="222">
        <v>1.5637860670308916</v>
      </c>
      <c r="BT31" s="264">
        <v>67</v>
      </c>
      <c r="BU31" s="231">
        <v>10385</v>
      </c>
      <c r="BV31" s="231">
        <v>2074</v>
      </c>
      <c r="BW31" s="250">
        <v>64</v>
      </c>
      <c r="BX31" s="250">
        <v>1113</v>
      </c>
      <c r="BY31" s="241">
        <v>8.852298663188783</v>
      </c>
      <c r="BZ31" s="250">
        <v>194</v>
      </c>
      <c r="CA31" s="243">
        <v>39236</v>
      </c>
      <c r="CB31" s="243">
        <v>83</v>
      </c>
      <c r="CC31" s="243">
        <v>21196</v>
      </c>
      <c r="CD31" s="244">
        <v>99.5583416441089</v>
      </c>
      <c r="CE31" s="250">
        <v>1</v>
      </c>
      <c r="CF31" s="310">
        <v>716</v>
      </c>
      <c r="CG31" s="244">
        <v>100</v>
      </c>
      <c r="CH31" s="243">
        <v>35</v>
      </c>
      <c r="CI31" s="243">
        <v>20701</v>
      </c>
      <c r="CJ31" s="244">
        <v>59.528848</v>
      </c>
      <c r="CK31" s="16"/>
    </row>
    <row r="32" spans="1:89" ht="15.75" customHeight="1">
      <c r="A32" s="130">
        <v>19</v>
      </c>
      <c r="B32" s="131" t="s">
        <v>51</v>
      </c>
      <c r="C32" s="274">
        <v>4465.27</v>
      </c>
      <c r="D32" s="218">
        <v>365136</v>
      </c>
      <c r="E32" s="219">
        <v>2.248734718022874</v>
      </c>
      <c r="F32" s="220">
        <v>805353</v>
      </c>
      <c r="G32" s="221">
        <v>180.35930638012928</v>
      </c>
      <c r="H32" s="222">
        <v>-0.5705121398958485</v>
      </c>
      <c r="I32" s="223">
        <v>6.3</v>
      </c>
      <c r="J32" s="223">
        <v>12.8</v>
      </c>
      <c r="K32" s="222">
        <v>-6.5</v>
      </c>
      <c r="L32" s="240">
        <v>15967</v>
      </c>
      <c r="M32" s="251">
        <v>15281</v>
      </c>
      <c r="N32" s="252">
        <v>686</v>
      </c>
      <c r="O32" s="226">
        <v>1.43</v>
      </c>
      <c r="P32" s="227">
        <v>80.85</v>
      </c>
      <c r="Q32" s="227">
        <v>87.22</v>
      </c>
      <c r="R32" s="265">
        <v>699517</v>
      </c>
      <c r="S32" s="266">
        <v>425516</v>
      </c>
      <c r="T32" s="266">
        <v>28644</v>
      </c>
      <c r="U32" s="266">
        <v>118835</v>
      </c>
      <c r="V32" s="267">
        <v>278037</v>
      </c>
      <c r="W32" s="231">
        <v>14686</v>
      </c>
      <c r="X32" s="240">
        <v>3482</v>
      </c>
      <c r="Y32" s="240">
        <v>1865</v>
      </c>
      <c r="Z32" s="240">
        <v>9339</v>
      </c>
      <c r="AA32" s="268">
        <v>258</v>
      </c>
      <c r="AB32" s="255">
        <v>52</v>
      </c>
      <c r="AC32" s="256">
        <v>3590</v>
      </c>
      <c r="AD32" s="255">
        <v>60</v>
      </c>
      <c r="AE32" s="256">
        <v>5020</v>
      </c>
      <c r="AF32" s="255">
        <v>14</v>
      </c>
      <c r="AG32" s="256">
        <v>10800</v>
      </c>
      <c r="AH32" s="240">
        <v>22</v>
      </c>
      <c r="AI32" s="240">
        <v>585</v>
      </c>
      <c r="AJ32" s="257">
        <v>18144</v>
      </c>
      <c r="AK32" s="257">
        <v>974</v>
      </c>
      <c r="AL32" s="257">
        <v>23300</v>
      </c>
      <c r="AM32" s="257">
        <v>7710</v>
      </c>
      <c r="AN32" s="257">
        <v>15600</v>
      </c>
      <c r="AO32" s="255">
        <v>349331</v>
      </c>
      <c r="AP32" s="257">
        <v>202439</v>
      </c>
      <c r="AQ32" s="240">
        <v>144</v>
      </c>
      <c r="AR32" s="240" t="s">
        <v>92</v>
      </c>
      <c r="AS32" s="309" t="s">
        <v>92</v>
      </c>
      <c r="AT32" s="309" t="s">
        <v>92</v>
      </c>
      <c r="AU32" s="232">
        <v>1674</v>
      </c>
      <c r="AV32" s="232">
        <v>73946</v>
      </c>
      <c r="AW32" s="232">
        <v>2481979</v>
      </c>
      <c r="AX32" s="259">
        <v>9999</v>
      </c>
      <c r="AY32" s="259">
        <v>68143</v>
      </c>
      <c r="AZ32" s="259">
        <v>1952603</v>
      </c>
      <c r="BA32" s="234">
        <v>4713</v>
      </c>
      <c r="BB32" s="235">
        <v>11129.624</v>
      </c>
      <c r="BC32" s="241">
        <v>599.675</v>
      </c>
      <c r="BD32" s="241">
        <v>1443.536</v>
      </c>
      <c r="BE32" s="241">
        <v>95.5</v>
      </c>
      <c r="BF32" s="241">
        <v>9086.413</v>
      </c>
      <c r="BG32" s="241">
        <v>84.4</v>
      </c>
      <c r="BH32" s="231">
        <v>766126</v>
      </c>
      <c r="BI32" s="240">
        <v>560152</v>
      </c>
      <c r="BJ32" s="240">
        <v>154281</v>
      </c>
      <c r="BK32" s="240">
        <v>2093</v>
      </c>
      <c r="BL32" s="261">
        <v>32</v>
      </c>
      <c r="BM32" s="261">
        <v>2555</v>
      </c>
      <c r="BN32" s="262">
        <v>5927.44232</v>
      </c>
      <c r="BO32" s="232">
        <v>702.6075</v>
      </c>
      <c r="BP32" s="231">
        <v>5667.17376</v>
      </c>
      <c r="BQ32" s="263">
        <v>0.40857</v>
      </c>
      <c r="BR32" s="231">
        <v>3125.26024318399</v>
      </c>
      <c r="BS32" s="222">
        <v>-0.8733179092380108</v>
      </c>
      <c r="BT32" s="264">
        <v>60</v>
      </c>
      <c r="BU32" s="231">
        <v>10684</v>
      </c>
      <c r="BV32" s="231">
        <v>2101</v>
      </c>
      <c r="BW32" s="240">
        <v>55</v>
      </c>
      <c r="BX32" s="240">
        <v>3693</v>
      </c>
      <c r="BY32" s="241">
        <v>20.911571176376185</v>
      </c>
      <c r="BZ32" s="240">
        <v>177</v>
      </c>
      <c r="CA32" s="243">
        <v>38572</v>
      </c>
      <c r="CB32" s="243">
        <v>93</v>
      </c>
      <c r="CC32" s="243">
        <v>20955</v>
      </c>
      <c r="CD32" s="244">
        <v>98.770606314613</v>
      </c>
      <c r="CE32" s="240" t="s">
        <v>92</v>
      </c>
      <c r="CF32" s="240" t="s">
        <v>92</v>
      </c>
      <c r="CG32" s="271" t="s">
        <v>92</v>
      </c>
      <c r="CH32" s="243">
        <v>43</v>
      </c>
      <c r="CI32" s="243">
        <v>22717</v>
      </c>
      <c r="CJ32" s="244">
        <v>58.703248</v>
      </c>
      <c r="CK32" s="16"/>
    </row>
    <row r="33" spans="1:89" ht="15.75" customHeight="1">
      <c r="A33" s="130">
        <v>20</v>
      </c>
      <c r="B33" s="131" t="s">
        <v>52</v>
      </c>
      <c r="C33" s="274">
        <v>13561.56</v>
      </c>
      <c r="D33" s="218">
        <v>880387</v>
      </c>
      <c r="E33" s="219">
        <v>2.3537591990794957</v>
      </c>
      <c r="F33" s="220">
        <v>2033182</v>
      </c>
      <c r="G33" s="221">
        <v>149.92242780329107</v>
      </c>
      <c r="H33" s="222">
        <v>-0.724068376585868</v>
      </c>
      <c r="I33" s="223">
        <v>6.3</v>
      </c>
      <c r="J33" s="223">
        <v>13</v>
      </c>
      <c r="K33" s="222">
        <v>-6.7</v>
      </c>
      <c r="L33" s="240">
        <v>31189</v>
      </c>
      <c r="M33" s="251">
        <v>31331</v>
      </c>
      <c r="N33" s="252">
        <v>-142</v>
      </c>
      <c r="O33" s="226">
        <v>1.44</v>
      </c>
      <c r="P33" s="227">
        <v>81.75</v>
      </c>
      <c r="Q33" s="227">
        <v>87.67</v>
      </c>
      <c r="R33" s="265">
        <v>1765371</v>
      </c>
      <c r="S33" s="266">
        <v>1086918</v>
      </c>
      <c r="T33" s="266">
        <v>92133</v>
      </c>
      <c r="U33" s="266">
        <v>312275</v>
      </c>
      <c r="V33" s="267">
        <v>682510</v>
      </c>
      <c r="W33" s="231">
        <v>41419</v>
      </c>
      <c r="X33" s="240">
        <v>8546</v>
      </c>
      <c r="Y33" s="240">
        <v>5664</v>
      </c>
      <c r="Z33" s="240">
        <v>27209</v>
      </c>
      <c r="AA33" s="268">
        <v>1899</v>
      </c>
      <c r="AB33" s="255">
        <v>258</v>
      </c>
      <c r="AC33" s="256">
        <v>14400</v>
      </c>
      <c r="AD33" s="255">
        <v>343</v>
      </c>
      <c r="AE33" s="256">
        <v>20900</v>
      </c>
      <c r="AF33" s="255">
        <v>51</v>
      </c>
      <c r="AG33" s="256">
        <v>56000</v>
      </c>
      <c r="AH33" s="240">
        <v>18</v>
      </c>
      <c r="AI33" s="240">
        <v>538</v>
      </c>
      <c r="AJ33" s="257">
        <v>90105</v>
      </c>
      <c r="AK33" s="257">
        <v>2697</v>
      </c>
      <c r="AL33" s="257">
        <v>105200</v>
      </c>
      <c r="AM33" s="257">
        <v>51700</v>
      </c>
      <c r="AN33" s="257">
        <v>53400</v>
      </c>
      <c r="AO33" s="255">
        <v>1029195</v>
      </c>
      <c r="AP33" s="257">
        <v>580983</v>
      </c>
      <c r="AQ33" s="240">
        <v>466</v>
      </c>
      <c r="AR33" s="240" t="s">
        <v>92</v>
      </c>
      <c r="AS33" s="309" t="s">
        <v>92</v>
      </c>
      <c r="AT33" s="309" t="s">
        <v>92</v>
      </c>
      <c r="AU33" s="232">
        <v>4767</v>
      </c>
      <c r="AV33" s="232">
        <v>202222</v>
      </c>
      <c r="AW33" s="232">
        <v>6157847</v>
      </c>
      <c r="AX33" s="259">
        <v>24779</v>
      </c>
      <c r="AY33" s="259">
        <v>174745</v>
      </c>
      <c r="AZ33" s="259">
        <v>5846310</v>
      </c>
      <c r="BA33" s="234">
        <v>12306</v>
      </c>
      <c r="BB33" s="235">
        <v>47762.048</v>
      </c>
      <c r="BC33" s="241">
        <v>1700.972</v>
      </c>
      <c r="BD33" s="241">
        <v>3896.763</v>
      </c>
      <c r="BE33" s="241">
        <v>97.7</v>
      </c>
      <c r="BF33" s="241">
        <v>42164.313</v>
      </c>
      <c r="BG33" s="241">
        <v>71.8</v>
      </c>
      <c r="BH33" s="231">
        <v>1911276</v>
      </c>
      <c r="BI33" s="240">
        <v>1380162</v>
      </c>
      <c r="BJ33" s="240">
        <v>417549</v>
      </c>
      <c r="BK33" s="240">
        <v>4772</v>
      </c>
      <c r="BL33" s="261">
        <v>45</v>
      </c>
      <c r="BM33" s="261">
        <v>5696</v>
      </c>
      <c r="BN33" s="262">
        <v>10668.51867</v>
      </c>
      <c r="BO33" s="232">
        <v>1569.72</v>
      </c>
      <c r="BP33" s="231">
        <v>10494.82396</v>
      </c>
      <c r="BQ33" s="263">
        <v>0.52762</v>
      </c>
      <c r="BR33" s="231">
        <v>2923.6369688271184</v>
      </c>
      <c r="BS33" s="222">
        <v>-2.101250540621381</v>
      </c>
      <c r="BT33" s="264">
        <v>126</v>
      </c>
      <c r="BU33" s="231">
        <v>23133</v>
      </c>
      <c r="BV33" s="231">
        <v>5217</v>
      </c>
      <c r="BW33" s="240">
        <v>93</v>
      </c>
      <c r="BX33" s="240">
        <v>8658</v>
      </c>
      <c r="BY33" s="241">
        <v>18.231640482279868</v>
      </c>
      <c r="BZ33" s="240">
        <v>363</v>
      </c>
      <c r="CA33" s="243">
        <v>101932</v>
      </c>
      <c r="CB33" s="243">
        <v>196</v>
      </c>
      <c r="CC33" s="243">
        <v>55189</v>
      </c>
      <c r="CD33" s="244">
        <v>99.0167318557149</v>
      </c>
      <c r="CE33" s="240">
        <v>4</v>
      </c>
      <c r="CF33" s="310">
        <v>805</v>
      </c>
      <c r="CG33" s="244">
        <v>98.5714285714286</v>
      </c>
      <c r="CH33" s="243">
        <v>99</v>
      </c>
      <c r="CI33" s="243">
        <v>52632</v>
      </c>
      <c r="CJ33" s="244">
        <v>50.775646</v>
      </c>
      <c r="CK33" s="16"/>
    </row>
    <row r="34" spans="1:89" ht="15.75" customHeight="1">
      <c r="A34" s="130">
        <v>21</v>
      </c>
      <c r="B34" s="131" t="s">
        <v>53</v>
      </c>
      <c r="C34" s="274">
        <v>10621.29</v>
      </c>
      <c r="D34" s="218">
        <v>837617</v>
      </c>
      <c r="E34" s="219">
        <v>2.407864214790292</v>
      </c>
      <c r="F34" s="220">
        <v>1960941</v>
      </c>
      <c r="G34" s="221">
        <v>184.6236191649037</v>
      </c>
      <c r="H34" s="222">
        <v>-0.8996119756896048</v>
      </c>
      <c r="I34" s="223">
        <v>6.2</v>
      </c>
      <c r="J34" s="223">
        <v>12.6</v>
      </c>
      <c r="K34" s="222">
        <v>-6.5</v>
      </c>
      <c r="L34" s="240">
        <v>29896</v>
      </c>
      <c r="M34" s="251">
        <v>35023</v>
      </c>
      <c r="N34" s="252">
        <v>-5127</v>
      </c>
      <c r="O34" s="226">
        <v>1.4</v>
      </c>
      <c r="P34" s="227">
        <v>81</v>
      </c>
      <c r="Q34" s="227">
        <v>86.82</v>
      </c>
      <c r="R34" s="265">
        <v>1698966</v>
      </c>
      <c r="S34" s="266">
        <v>1031928</v>
      </c>
      <c r="T34" s="266">
        <v>29251</v>
      </c>
      <c r="U34" s="266">
        <v>337628</v>
      </c>
      <c r="V34" s="267">
        <v>665049</v>
      </c>
      <c r="W34" s="231">
        <v>20179</v>
      </c>
      <c r="X34" s="240">
        <v>1999</v>
      </c>
      <c r="Y34" s="240">
        <v>2326</v>
      </c>
      <c r="Z34" s="240">
        <v>15854</v>
      </c>
      <c r="AA34" s="254">
        <v>1032</v>
      </c>
      <c r="AB34" s="255">
        <v>95</v>
      </c>
      <c r="AC34" s="256">
        <v>5450</v>
      </c>
      <c r="AD34" s="255">
        <v>452</v>
      </c>
      <c r="AE34" s="256">
        <v>32900</v>
      </c>
      <c r="AF34" s="255">
        <v>27</v>
      </c>
      <c r="AG34" s="256">
        <v>89700</v>
      </c>
      <c r="AH34" s="240">
        <v>49</v>
      </c>
      <c r="AI34" s="240">
        <v>4945</v>
      </c>
      <c r="AJ34" s="257">
        <v>32840</v>
      </c>
      <c r="AK34" s="257">
        <v>1093</v>
      </c>
      <c r="AL34" s="257">
        <v>55200</v>
      </c>
      <c r="AM34" s="257">
        <v>42300</v>
      </c>
      <c r="AN34" s="257">
        <v>12900</v>
      </c>
      <c r="AO34" s="255">
        <v>841066</v>
      </c>
      <c r="AP34" s="257">
        <v>423355</v>
      </c>
      <c r="AQ34" s="240">
        <v>364</v>
      </c>
      <c r="AR34" s="240" t="s">
        <v>92</v>
      </c>
      <c r="AS34" s="309" t="s">
        <v>92</v>
      </c>
      <c r="AT34" s="309" t="s">
        <v>92</v>
      </c>
      <c r="AU34" s="240">
        <v>5415</v>
      </c>
      <c r="AV34" s="240">
        <v>203537</v>
      </c>
      <c r="AW34" s="232">
        <v>5914288</v>
      </c>
      <c r="AX34" s="259">
        <v>24132</v>
      </c>
      <c r="AY34" s="259">
        <v>168671</v>
      </c>
      <c r="AZ34" s="259">
        <v>4840460</v>
      </c>
      <c r="BA34" s="234">
        <v>10711</v>
      </c>
      <c r="BB34" s="235">
        <v>30611.409</v>
      </c>
      <c r="BC34" s="241">
        <v>1558.339</v>
      </c>
      <c r="BD34" s="241">
        <v>3103.923</v>
      </c>
      <c r="BE34" s="241">
        <v>96.8</v>
      </c>
      <c r="BF34" s="241">
        <v>25949.147</v>
      </c>
      <c r="BG34" s="241">
        <v>84.4</v>
      </c>
      <c r="BH34" s="231">
        <v>1686191</v>
      </c>
      <c r="BI34" s="240">
        <v>1297761</v>
      </c>
      <c r="BJ34" s="240">
        <v>296133</v>
      </c>
      <c r="BK34" s="240">
        <v>2911</v>
      </c>
      <c r="BL34" s="261">
        <v>61</v>
      </c>
      <c r="BM34" s="261">
        <v>3648</v>
      </c>
      <c r="BN34" s="262">
        <v>9943.37802</v>
      </c>
      <c r="BO34" s="232">
        <v>1405.81733</v>
      </c>
      <c r="BP34" s="231">
        <v>9639.89167</v>
      </c>
      <c r="BQ34" s="263">
        <v>0.5593</v>
      </c>
      <c r="BR34" s="231">
        <v>3034.7354003562423</v>
      </c>
      <c r="BS34" s="222">
        <v>-1.164014444024639</v>
      </c>
      <c r="BT34" s="264">
        <v>97</v>
      </c>
      <c r="BU34" s="231">
        <v>19782</v>
      </c>
      <c r="BV34" s="231">
        <v>4580</v>
      </c>
      <c r="BW34" s="240">
        <v>154</v>
      </c>
      <c r="BX34" s="240">
        <v>18424</v>
      </c>
      <c r="BY34" s="241">
        <v>43.71136621672764</v>
      </c>
      <c r="BZ34" s="240">
        <v>362</v>
      </c>
      <c r="CA34" s="243">
        <v>101805</v>
      </c>
      <c r="CB34" s="243">
        <v>185</v>
      </c>
      <c r="CC34" s="243">
        <v>54493</v>
      </c>
      <c r="CD34" s="244">
        <v>99.1396058839856</v>
      </c>
      <c r="CE34" s="240">
        <v>3</v>
      </c>
      <c r="CF34" s="310">
        <v>1289</v>
      </c>
      <c r="CG34" s="244">
        <v>99.5024875621891</v>
      </c>
      <c r="CH34" s="243">
        <v>81</v>
      </c>
      <c r="CI34" s="243">
        <v>50563</v>
      </c>
      <c r="CJ34" s="244">
        <v>57.301452</v>
      </c>
      <c r="CK34" s="16"/>
    </row>
    <row r="35" spans="1:89" ht="15.75" customHeight="1">
      <c r="A35" s="130">
        <v>22</v>
      </c>
      <c r="B35" s="131" t="s">
        <v>54</v>
      </c>
      <c r="C35" s="274">
        <v>7777.28</v>
      </c>
      <c r="D35" s="218">
        <v>1612307</v>
      </c>
      <c r="E35" s="219">
        <v>2.286372880599042</v>
      </c>
      <c r="F35" s="220">
        <v>3607595</v>
      </c>
      <c r="G35" s="221">
        <v>463.86333011026994</v>
      </c>
      <c r="H35" s="222">
        <v>-0.7048052929619658</v>
      </c>
      <c r="I35" s="223">
        <v>6.1</v>
      </c>
      <c r="J35" s="223">
        <v>12.3</v>
      </c>
      <c r="K35" s="222">
        <v>-6.2</v>
      </c>
      <c r="L35" s="240">
        <v>56529</v>
      </c>
      <c r="M35" s="251">
        <v>60507</v>
      </c>
      <c r="N35" s="252">
        <v>-3978</v>
      </c>
      <c r="O35" s="226">
        <v>1.36</v>
      </c>
      <c r="P35" s="227">
        <v>80.95</v>
      </c>
      <c r="Q35" s="227">
        <v>87.1</v>
      </c>
      <c r="R35" s="265">
        <v>3155540</v>
      </c>
      <c r="S35" s="266">
        <v>1924210</v>
      </c>
      <c r="T35" s="266">
        <v>66817</v>
      </c>
      <c r="U35" s="266">
        <v>629127</v>
      </c>
      <c r="V35" s="267">
        <v>1228266</v>
      </c>
      <c r="W35" s="231">
        <v>25247</v>
      </c>
      <c r="X35" s="240">
        <v>6209</v>
      </c>
      <c r="Y35" s="240">
        <v>3568</v>
      </c>
      <c r="Z35" s="240">
        <v>15470</v>
      </c>
      <c r="AA35" s="254">
        <v>774</v>
      </c>
      <c r="AB35" s="255">
        <v>175</v>
      </c>
      <c r="AC35" s="256">
        <v>13700</v>
      </c>
      <c r="AD35" s="255">
        <v>110</v>
      </c>
      <c r="AE35" s="256">
        <v>19500</v>
      </c>
      <c r="AF35" s="255">
        <v>80</v>
      </c>
      <c r="AG35" s="256">
        <v>95000</v>
      </c>
      <c r="AH35" s="240">
        <v>42</v>
      </c>
      <c r="AI35" s="240">
        <v>5496</v>
      </c>
      <c r="AJ35" s="257">
        <v>89108</v>
      </c>
      <c r="AK35" s="257">
        <v>1887</v>
      </c>
      <c r="AL35" s="257">
        <v>61500</v>
      </c>
      <c r="AM35" s="257">
        <v>21500</v>
      </c>
      <c r="AN35" s="257">
        <v>40000</v>
      </c>
      <c r="AO35" s="255">
        <v>493121</v>
      </c>
      <c r="AP35" s="257">
        <v>175219</v>
      </c>
      <c r="AQ35" s="240">
        <v>328</v>
      </c>
      <c r="AR35" s="240">
        <v>2200</v>
      </c>
      <c r="AS35" s="233">
        <v>184055</v>
      </c>
      <c r="AT35" s="230">
        <v>43243</v>
      </c>
      <c r="AU35" s="232">
        <v>8786</v>
      </c>
      <c r="AV35" s="232">
        <v>413000</v>
      </c>
      <c r="AW35" s="232">
        <v>17153997</v>
      </c>
      <c r="AX35" s="259">
        <v>43072</v>
      </c>
      <c r="AY35" s="259">
        <v>307303</v>
      </c>
      <c r="AZ35" s="259">
        <v>11493570</v>
      </c>
      <c r="BA35" s="234">
        <v>19049</v>
      </c>
      <c r="BB35" s="235">
        <v>36752.354</v>
      </c>
      <c r="BC35" s="241">
        <v>1234.624</v>
      </c>
      <c r="BD35" s="241">
        <v>3267.361</v>
      </c>
      <c r="BE35" s="241">
        <v>97.9</v>
      </c>
      <c r="BF35" s="241">
        <v>32250.369</v>
      </c>
      <c r="BG35" s="241">
        <v>84.2</v>
      </c>
      <c r="BH35" s="231">
        <v>2906073</v>
      </c>
      <c r="BI35" s="240">
        <v>2230241</v>
      </c>
      <c r="BJ35" s="240">
        <v>484229</v>
      </c>
      <c r="BK35" s="240">
        <v>19382</v>
      </c>
      <c r="BL35" s="261">
        <v>89</v>
      </c>
      <c r="BM35" s="261">
        <v>24408</v>
      </c>
      <c r="BN35" s="262">
        <v>12956.45161</v>
      </c>
      <c r="BO35" s="232">
        <v>2176.18806</v>
      </c>
      <c r="BP35" s="231">
        <v>12737.63654</v>
      </c>
      <c r="BQ35" s="263">
        <v>0.72648</v>
      </c>
      <c r="BR35" s="231">
        <v>3406.949936107519</v>
      </c>
      <c r="BS35" s="222">
        <v>-1.1875485709160045</v>
      </c>
      <c r="BT35" s="264">
        <v>171</v>
      </c>
      <c r="BU35" s="231">
        <v>36636</v>
      </c>
      <c r="BV35" s="231">
        <v>8271</v>
      </c>
      <c r="BW35" s="240">
        <v>350</v>
      </c>
      <c r="BX35" s="240">
        <v>30886</v>
      </c>
      <c r="BY35" s="241">
        <v>46.516414890276664</v>
      </c>
      <c r="BZ35" s="240">
        <v>502</v>
      </c>
      <c r="CA35" s="243">
        <v>183614</v>
      </c>
      <c r="CB35" s="243">
        <v>291</v>
      </c>
      <c r="CC35" s="243">
        <v>98192</v>
      </c>
      <c r="CD35" s="244">
        <v>98.5054602184087</v>
      </c>
      <c r="CE35" s="240">
        <v>1</v>
      </c>
      <c r="CF35" s="310">
        <v>109</v>
      </c>
      <c r="CG35" s="244">
        <v>100</v>
      </c>
      <c r="CH35" s="243">
        <v>138</v>
      </c>
      <c r="CI35" s="243">
        <v>91613</v>
      </c>
      <c r="CJ35" s="244">
        <v>53.894858</v>
      </c>
      <c r="CK35" s="16"/>
    </row>
    <row r="36" spans="1:89" ht="15.75" customHeight="1">
      <c r="A36" s="130">
        <v>23</v>
      </c>
      <c r="B36" s="131" t="s">
        <v>55</v>
      </c>
      <c r="C36" s="274">
        <v>5173.15</v>
      </c>
      <c r="D36" s="218">
        <v>3369137</v>
      </c>
      <c r="E36" s="219">
        <v>2.243563262639661</v>
      </c>
      <c r="F36" s="220">
        <v>7516604</v>
      </c>
      <c r="G36" s="221">
        <v>1453.003295864222</v>
      </c>
      <c r="H36" s="222">
        <v>-0.34221134742652054</v>
      </c>
      <c r="I36" s="223">
        <v>7.4</v>
      </c>
      <c r="J36" s="223">
        <v>10.2</v>
      </c>
      <c r="K36" s="222">
        <v>-2.7</v>
      </c>
      <c r="L36" s="240">
        <v>120423</v>
      </c>
      <c r="M36" s="251">
        <v>123170</v>
      </c>
      <c r="N36" s="252">
        <v>-2747</v>
      </c>
      <c r="O36" s="226">
        <v>1.41</v>
      </c>
      <c r="P36" s="227">
        <v>81.1</v>
      </c>
      <c r="Q36" s="227">
        <v>86.86</v>
      </c>
      <c r="R36" s="265">
        <v>6367316</v>
      </c>
      <c r="S36" s="266">
        <v>4012428</v>
      </c>
      <c r="T36" s="266">
        <v>75528</v>
      </c>
      <c r="U36" s="266">
        <v>1301294</v>
      </c>
      <c r="V36" s="267">
        <v>2635606</v>
      </c>
      <c r="W36" s="231">
        <v>26228</v>
      </c>
      <c r="X36" s="240">
        <v>6882</v>
      </c>
      <c r="Y36" s="240">
        <v>3493</v>
      </c>
      <c r="Z36" s="240">
        <v>15853</v>
      </c>
      <c r="AA36" s="268">
        <v>1309</v>
      </c>
      <c r="AB36" s="255">
        <v>247</v>
      </c>
      <c r="AC36" s="256">
        <v>21100</v>
      </c>
      <c r="AD36" s="255">
        <v>340</v>
      </c>
      <c r="AE36" s="256">
        <v>42400</v>
      </c>
      <c r="AF36" s="255">
        <v>142</v>
      </c>
      <c r="AG36" s="256">
        <v>305500</v>
      </c>
      <c r="AH36" s="240">
        <v>121</v>
      </c>
      <c r="AI36" s="240">
        <v>9750</v>
      </c>
      <c r="AJ36" s="257">
        <v>158074</v>
      </c>
      <c r="AK36" s="257">
        <v>2893</v>
      </c>
      <c r="AL36" s="257">
        <v>73300</v>
      </c>
      <c r="AM36" s="257">
        <v>41500</v>
      </c>
      <c r="AN36" s="257">
        <v>31800</v>
      </c>
      <c r="AO36" s="255">
        <v>217731</v>
      </c>
      <c r="AP36" s="257">
        <v>69618</v>
      </c>
      <c r="AQ36" s="240">
        <v>208</v>
      </c>
      <c r="AR36" s="240">
        <v>1924</v>
      </c>
      <c r="AS36" s="233">
        <v>53459</v>
      </c>
      <c r="AT36" s="230">
        <v>13123</v>
      </c>
      <c r="AU36" s="232">
        <v>15063</v>
      </c>
      <c r="AV36" s="232">
        <v>848565</v>
      </c>
      <c r="AW36" s="232">
        <v>47924390</v>
      </c>
      <c r="AX36" s="259">
        <v>77110</v>
      </c>
      <c r="AY36" s="259">
        <v>724971</v>
      </c>
      <c r="AZ36" s="259">
        <v>43725792</v>
      </c>
      <c r="BA36" s="234">
        <v>39460</v>
      </c>
      <c r="BB36" s="235">
        <v>50305.718</v>
      </c>
      <c r="BC36" s="241">
        <v>1332.037</v>
      </c>
      <c r="BD36" s="241">
        <v>4207.791</v>
      </c>
      <c r="BE36" s="241">
        <v>99.2</v>
      </c>
      <c r="BF36" s="241">
        <v>44765.89</v>
      </c>
      <c r="BG36" s="241">
        <v>90.5</v>
      </c>
      <c r="BH36" s="231">
        <v>5322042</v>
      </c>
      <c r="BI36" s="240">
        <v>4210346</v>
      </c>
      <c r="BJ36" s="240">
        <v>783282</v>
      </c>
      <c r="BK36" s="240">
        <v>24185</v>
      </c>
      <c r="BL36" s="261">
        <v>117</v>
      </c>
      <c r="BM36" s="261">
        <v>28631</v>
      </c>
      <c r="BN36" s="262">
        <v>26199.69269</v>
      </c>
      <c r="BO36" s="232">
        <v>3506.50933</v>
      </c>
      <c r="BP36" s="231">
        <v>25573.50778</v>
      </c>
      <c r="BQ36" s="263">
        <v>0.91216</v>
      </c>
      <c r="BR36" s="231">
        <v>3661.1948560524966</v>
      </c>
      <c r="BS36" s="222">
        <v>-4.446118218889993</v>
      </c>
      <c r="BT36" s="264">
        <v>321</v>
      </c>
      <c r="BU36" s="231">
        <v>66487</v>
      </c>
      <c r="BV36" s="231">
        <v>17842</v>
      </c>
      <c r="BW36" s="240">
        <v>410</v>
      </c>
      <c r="BX36" s="240">
        <v>67860</v>
      </c>
      <c r="BY36" s="241">
        <v>40.02074720446675</v>
      </c>
      <c r="BZ36" s="240">
        <v>970</v>
      </c>
      <c r="CA36" s="243">
        <v>405839</v>
      </c>
      <c r="CB36" s="243">
        <v>439</v>
      </c>
      <c r="CC36" s="243">
        <v>209151</v>
      </c>
      <c r="CD36" s="244">
        <v>98.4474723186986</v>
      </c>
      <c r="CE36" s="240">
        <v>2</v>
      </c>
      <c r="CF36" s="310">
        <v>442</v>
      </c>
      <c r="CG36" s="244">
        <v>100</v>
      </c>
      <c r="CH36" s="243">
        <v>220</v>
      </c>
      <c r="CI36" s="243">
        <v>185920</v>
      </c>
      <c r="CJ36" s="244">
        <v>59.84807</v>
      </c>
      <c r="CK36" s="16"/>
    </row>
    <row r="37" spans="1:89" ht="6" customHeight="1">
      <c r="A37" s="135"/>
      <c r="B37" s="131"/>
      <c r="C37" s="217"/>
      <c r="D37" s="218"/>
      <c r="E37" s="219"/>
      <c r="F37" s="220"/>
      <c r="G37" s="221"/>
      <c r="H37" s="222"/>
      <c r="I37" s="223"/>
      <c r="J37" s="223"/>
      <c r="K37" s="222"/>
      <c r="L37" s="224"/>
      <c r="M37" s="224"/>
      <c r="N37" s="225"/>
      <c r="O37" s="226"/>
      <c r="P37" s="227"/>
      <c r="Q37" s="227"/>
      <c r="R37" s="224"/>
      <c r="S37" s="228"/>
      <c r="T37" s="228"/>
      <c r="U37" s="228"/>
      <c r="V37" s="224"/>
      <c r="W37" s="224"/>
      <c r="X37" s="224"/>
      <c r="Y37" s="224"/>
      <c r="Z37" s="224"/>
      <c r="AA37" s="229"/>
      <c r="AB37" s="224"/>
      <c r="AC37" s="224"/>
      <c r="AD37" s="224"/>
      <c r="AE37" s="224"/>
      <c r="AF37" s="224"/>
      <c r="AG37" s="224"/>
      <c r="AH37" s="231"/>
      <c r="AI37" s="231"/>
      <c r="AJ37" s="229"/>
      <c r="AK37" s="229"/>
      <c r="AL37" s="229"/>
      <c r="AM37" s="229"/>
      <c r="AN37" s="229"/>
      <c r="AO37" s="232"/>
      <c r="AP37" s="229"/>
      <c r="AQ37" s="231"/>
      <c r="AR37" s="231"/>
      <c r="AS37" s="233"/>
      <c r="AT37" s="230"/>
      <c r="AU37" s="231"/>
      <c r="AV37" s="231"/>
      <c r="AW37" s="231"/>
      <c r="AX37" s="229"/>
      <c r="AY37" s="229"/>
      <c r="AZ37" s="229"/>
      <c r="BA37" s="234"/>
      <c r="BB37" s="235"/>
      <c r="BC37" s="235"/>
      <c r="BD37" s="221"/>
      <c r="BE37" s="236"/>
      <c r="BF37" s="235"/>
      <c r="BG37" s="236"/>
      <c r="BH37" s="231"/>
      <c r="BI37" s="231"/>
      <c r="BJ37" s="231"/>
      <c r="BK37" s="231"/>
      <c r="BL37" s="231"/>
      <c r="BM37" s="231"/>
      <c r="BN37" s="224"/>
      <c r="BO37" s="232"/>
      <c r="BP37" s="231"/>
      <c r="BQ37" s="237"/>
      <c r="BR37" s="238"/>
      <c r="BS37" s="239"/>
      <c r="BT37" s="231"/>
      <c r="BU37" s="231"/>
      <c r="BV37" s="231"/>
      <c r="BW37" s="240"/>
      <c r="BX37" s="240"/>
      <c r="BY37" s="241"/>
      <c r="BZ37" s="240"/>
      <c r="CA37" s="240"/>
      <c r="CB37" s="242"/>
      <c r="CC37" s="243"/>
      <c r="CD37" s="244"/>
      <c r="CE37" s="240"/>
      <c r="CF37" s="240"/>
      <c r="CG37" s="244"/>
      <c r="CH37" s="243"/>
      <c r="CI37" s="243"/>
      <c r="CJ37" s="244"/>
      <c r="CK37" s="16"/>
    </row>
    <row r="38" spans="1:89" ht="15.75" customHeight="1">
      <c r="A38" s="130">
        <v>24</v>
      </c>
      <c r="B38" s="131" t="s">
        <v>56</v>
      </c>
      <c r="C38" s="274">
        <v>5774.47</v>
      </c>
      <c r="D38" s="218">
        <v>806290</v>
      </c>
      <c r="E38" s="219">
        <v>2.2333850103560753</v>
      </c>
      <c r="F38" s="220">
        <v>1755689</v>
      </c>
      <c r="G38" s="221">
        <v>304.0433147977217</v>
      </c>
      <c r="H38" s="222">
        <v>-0.8227632870763179</v>
      </c>
      <c r="I38" s="223">
        <v>6.4</v>
      </c>
      <c r="J38" s="223">
        <v>12.7</v>
      </c>
      <c r="K38" s="222">
        <v>-6.3</v>
      </c>
      <c r="L38" s="240">
        <v>30417</v>
      </c>
      <c r="M38" s="251">
        <v>33457</v>
      </c>
      <c r="N38" s="252">
        <v>-3040</v>
      </c>
      <c r="O38" s="226">
        <v>1.43</v>
      </c>
      <c r="P38" s="227">
        <v>80.86</v>
      </c>
      <c r="Q38" s="227">
        <v>86.99</v>
      </c>
      <c r="R38" s="265">
        <v>1519125</v>
      </c>
      <c r="S38" s="266">
        <v>919390</v>
      </c>
      <c r="T38" s="266">
        <v>29285</v>
      </c>
      <c r="U38" s="266">
        <v>294469</v>
      </c>
      <c r="V38" s="267">
        <v>595636</v>
      </c>
      <c r="W38" s="231">
        <v>18132</v>
      </c>
      <c r="X38" s="240">
        <v>1805</v>
      </c>
      <c r="Y38" s="240">
        <v>2626</v>
      </c>
      <c r="Z38" s="240">
        <v>13701</v>
      </c>
      <c r="AA38" s="268">
        <v>1302</v>
      </c>
      <c r="AB38" s="255">
        <v>32</v>
      </c>
      <c r="AC38" s="256">
        <v>6820</v>
      </c>
      <c r="AD38" s="255">
        <v>148</v>
      </c>
      <c r="AE38" s="256">
        <v>30200</v>
      </c>
      <c r="AF38" s="255">
        <v>43</v>
      </c>
      <c r="AG38" s="256">
        <v>84600</v>
      </c>
      <c r="AH38" s="240">
        <v>70</v>
      </c>
      <c r="AI38" s="240">
        <v>6429</v>
      </c>
      <c r="AJ38" s="257">
        <v>54121</v>
      </c>
      <c r="AK38" s="257">
        <v>1043</v>
      </c>
      <c r="AL38" s="257">
        <v>57600</v>
      </c>
      <c r="AM38" s="257">
        <v>44000</v>
      </c>
      <c r="AN38" s="257">
        <v>13600</v>
      </c>
      <c r="AO38" s="255">
        <v>371034</v>
      </c>
      <c r="AP38" s="257">
        <v>126149</v>
      </c>
      <c r="AQ38" s="240">
        <v>274</v>
      </c>
      <c r="AR38" s="240">
        <v>3178</v>
      </c>
      <c r="AS38" s="233">
        <v>124667</v>
      </c>
      <c r="AT38" s="230">
        <v>21238</v>
      </c>
      <c r="AU38" s="232">
        <v>3398</v>
      </c>
      <c r="AV38" s="232">
        <v>207694</v>
      </c>
      <c r="AW38" s="232">
        <v>10717256</v>
      </c>
      <c r="AX38" s="259">
        <v>19577</v>
      </c>
      <c r="AY38" s="259">
        <v>143100</v>
      </c>
      <c r="AZ38" s="259">
        <v>3993476</v>
      </c>
      <c r="BA38" s="234">
        <v>8671</v>
      </c>
      <c r="BB38" s="235">
        <v>25250.959</v>
      </c>
      <c r="BC38" s="241">
        <v>1221.344</v>
      </c>
      <c r="BD38" s="241">
        <v>2642.895</v>
      </c>
      <c r="BE38" s="241">
        <v>96.1</v>
      </c>
      <c r="BF38" s="241">
        <v>21386.72</v>
      </c>
      <c r="BG38" s="241">
        <v>81.7</v>
      </c>
      <c r="BH38" s="231">
        <v>1526372</v>
      </c>
      <c r="BI38" s="240">
        <v>1162957</v>
      </c>
      <c r="BJ38" s="240">
        <v>276076</v>
      </c>
      <c r="BK38" s="240">
        <v>2722</v>
      </c>
      <c r="BL38" s="261">
        <v>62</v>
      </c>
      <c r="BM38" s="238">
        <v>3338</v>
      </c>
      <c r="BN38" s="262">
        <v>8047.3159</v>
      </c>
      <c r="BO38" s="232">
        <v>1356.44</v>
      </c>
      <c r="BP38" s="231">
        <v>7619.59474</v>
      </c>
      <c r="BQ38" s="263">
        <v>0.60941</v>
      </c>
      <c r="BR38" s="231">
        <v>2989.0123513579315</v>
      </c>
      <c r="BS38" s="222">
        <v>-7.127960917529141</v>
      </c>
      <c r="BT38" s="264">
        <v>93</v>
      </c>
      <c r="BU38" s="231">
        <v>19421</v>
      </c>
      <c r="BV38" s="231">
        <v>4298</v>
      </c>
      <c r="BW38" s="240">
        <v>172</v>
      </c>
      <c r="BX38" s="240">
        <v>12099</v>
      </c>
      <c r="BY38" s="241">
        <v>36.75920039556404</v>
      </c>
      <c r="BZ38" s="240">
        <v>366</v>
      </c>
      <c r="CA38" s="243">
        <v>90040</v>
      </c>
      <c r="CB38" s="243">
        <v>168</v>
      </c>
      <c r="CC38" s="243">
        <v>47567</v>
      </c>
      <c r="CD38" s="244">
        <v>99.0521934037784</v>
      </c>
      <c r="CE38" s="240">
        <v>1</v>
      </c>
      <c r="CF38" s="310">
        <v>263</v>
      </c>
      <c r="CG38" s="244">
        <v>100</v>
      </c>
      <c r="CH38" s="243">
        <v>70</v>
      </c>
      <c r="CI38" s="243">
        <v>44229</v>
      </c>
      <c r="CJ38" s="244">
        <v>52.586663</v>
      </c>
      <c r="CK38" s="16"/>
    </row>
    <row r="39" spans="1:89" ht="15.75" customHeight="1">
      <c r="A39" s="130">
        <v>25</v>
      </c>
      <c r="B39" s="131" t="s">
        <v>57</v>
      </c>
      <c r="C39" s="274">
        <v>4017.38</v>
      </c>
      <c r="D39" s="218">
        <v>596167</v>
      </c>
      <c r="E39" s="219">
        <v>2.3800143248452197</v>
      </c>
      <c r="F39" s="220">
        <v>1410509</v>
      </c>
      <c r="G39" s="221">
        <v>351.10171305676835</v>
      </c>
      <c r="H39" s="222">
        <v>-0.21936743514830823</v>
      </c>
      <c r="I39" s="223">
        <v>7.4</v>
      </c>
      <c r="J39" s="223">
        <v>9.9</v>
      </c>
      <c r="K39" s="222">
        <v>-2.6</v>
      </c>
      <c r="L39" s="240">
        <v>29473</v>
      </c>
      <c r="M39" s="251">
        <v>28439</v>
      </c>
      <c r="N39" s="252">
        <v>1034</v>
      </c>
      <c r="O39" s="226">
        <v>1.46</v>
      </c>
      <c r="P39" s="227">
        <v>81.78</v>
      </c>
      <c r="Q39" s="227">
        <v>87.57</v>
      </c>
      <c r="R39" s="265">
        <v>1190092</v>
      </c>
      <c r="S39" s="266">
        <v>732254</v>
      </c>
      <c r="T39" s="266">
        <v>17787</v>
      </c>
      <c r="U39" s="266">
        <v>241330</v>
      </c>
      <c r="V39" s="267">
        <v>473137</v>
      </c>
      <c r="W39" s="231">
        <v>13836</v>
      </c>
      <c r="X39" s="240">
        <v>1326</v>
      </c>
      <c r="Y39" s="240">
        <v>2116</v>
      </c>
      <c r="Z39" s="240">
        <v>10394</v>
      </c>
      <c r="AA39" s="268">
        <v>1562</v>
      </c>
      <c r="AB39" s="255">
        <v>42</v>
      </c>
      <c r="AC39" s="256">
        <v>2660</v>
      </c>
      <c r="AD39" s="255">
        <v>89</v>
      </c>
      <c r="AE39" s="256">
        <v>21100</v>
      </c>
      <c r="AF39" s="255">
        <v>5</v>
      </c>
      <c r="AG39" s="256">
        <v>4390</v>
      </c>
      <c r="AH39" s="240">
        <v>16</v>
      </c>
      <c r="AI39" s="240">
        <v>255</v>
      </c>
      <c r="AJ39" s="257">
        <v>17946</v>
      </c>
      <c r="AK39" s="257">
        <v>619</v>
      </c>
      <c r="AL39" s="257">
        <v>50900</v>
      </c>
      <c r="AM39" s="257">
        <v>47100</v>
      </c>
      <c r="AN39" s="257">
        <v>3830</v>
      </c>
      <c r="AO39" s="255">
        <v>204464</v>
      </c>
      <c r="AP39" s="257">
        <v>82548</v>
      </c>
      <c r="AQ39" s="240">
        <v>59</v>
      </c>
      <c r="AR39" s="240" t="s">
        <v>92</v>
      </c>
      <c r="AS39" s="309" t="s">
        <v>92</v>
      </c>
      <c r="AT39" s="309" t="s">
        <v>92</v>
      </c>
      <c r="AU39" s="232">
        <v>2622</v>
      </c>
      <c r="AV39" s="232">
        <v>164215</v>
      </c>
      <c r="AW39" s="232">
        <v>8048481</v>
      </c>
      <c r="AX39" s="259">
        <v>13178</v>
      </c>
      <c r="AY39" s="259">
        <v>107015</v>
      </c>
      <c r="AZ39" s="259">
        <v>2682280</v>
      </c>
      <c r="BA39" s="234">
        <v>7750</v>
      </c>
      <c r="BB39" s="235">
        <v>12425.396</v>
      </c>
      <c r="BC39" s="241">
        <v>637.914</v>
      </c>
      <c r="BD39" s="241">
        <v>1876.81</v>
      </c>
      <c r="BE39" s="241">
        <v>97.6</v>
      </c>
      <c r="BF39" s="241">
        <v>9910.672</v>
      </c>
      <c r="BG39" s="241">
        <v>93.1</v>
      </c>
      <c r="BH39" s="231">
        <v>1052149</v>
      </c>
      <c r="BI39" s="240">
        <v>813391</v>
      </c>
      <c r="BJ39" s="240">
        <v>176966</v>
      </c>
      <c r="BK39" s="240">
        <v>2850</v>
      </c>
      <c r="BL39" s="261">
        <v>37</v>
      </c>
      <c r="BM39" s="261">
        <v>3530</v>
      </c>
      <c r="BN39" s="262">
        <v>6551.03434</v>
      </c>
      <c r="BO39" s="232">
        <v>836.83</v>
      </c>
      <c r="BP39" s="231">
        <v>6486.85194</v>
      </c>
      <c r="BQ39" s="263">
        <v>0.57552</v>
      </c>
      <c r="BR39" s="231">
        <v>3323.166335354163</v>
      </c>
      <c r="BS39" s="222">
        <v>-1.0765168479603235</v>
      </c>
      <c r="BT39" s="264">
        <v>57</v>
      </c>
      <c r="BU39" s="231">
        <v>13886</v>
      </c>
      <c r="BV39" s="231">
        <v>3496</v>
      </c>
      <c r="BW39" s="240">
        <v>127</v>
      </c>
      <c r="BX39" s="240">
        <v>10120</v>
      </c>
      <c r="BY39" s="241">
        <v>35.01313958880816</v>
      </c>
      <c r="BZ39" s="240">
        <v>220</v>
      </c>
      <c r="CA39" s="243">
        <v>80289</v>
      </c>
      <c r="CB39" s="243">
        <v>103</v>
      </c>
      <c r="CC39" s="243">
        <v>41086</v>
      </c>
      <c r="CD39" s="244">
        <v>99.2070684186679</v>
      </c>
      <c r="CE39" s="240">
        <v>2</v>
      </c>
      <c r="CF39" s="310">
        <v>488</v>
      </c>
      <c r="CG39" s="244">
        <v>98.1818181818182</v>
      </c>
      <c r="CH39" s="243">
        <v>56</v>
      </c>
      <c r="CI39" s="243">
        <v>36673</v>
      </c>
      <c r="CJ39" s="244">
        <v>57.409773</v>
      </c>
      <c r="CK39" s="16"/>
    </row>
    <row r="40" spans="1:89" ht="15.75" customHeight="1">
      <c r="A40" s="130">
        <v>26</v>
      </c>
      <c r="B40" s="131" t="s">
        <v>58</v>
      </c>
      <c r="C40" s="246">
        <v>4612.2</v>
      </c>
      <c r="D40" s="218">
        <v>1231277</v>
      </c>
      <c r="E40" s="219">
        <v>2.055271884393195</v>
      </c>
      <c r="F40" s="220">
        <v>2561399</v>
      </c>
      <c r="G40" s="221">
        <v>555.3529768873857</v>
      </c>
      <c r="H40" s="222">
        <v>-0.6473016620463157</v>
      </c>
      <c r="I40" s="223">
        <v>6.3</v>
      </c>
      <c r="J40" s="223">
        <v>11.3</v>
      </c>
      <c r="K40" s="222">
        <v>-5</v>
      </c>
      <c r="L40" s="240">
        <v>57010</v>
      </c>
      <c r="M40" s="251">
        <v>60884</v>
      </c>
      <c r="N40" s="252">
        <v>-3874</v>
      </c>
      <c r="O40" s="226">
        <v>1.22</v>
      </c>
      <c r="P40" s="227">
        <v>81.4</v>
      </c>
      <c r="Q40" s="227">
        <v>87.35</v>
      </c>
      <c r="R40" s="265">
        <v>2201709</v>
      </c>
      <c r="S40" s="266">
        <v>1296738</v>
      </c>
      <c r="T40" s="266">
        <v>24631</v>
      </c>
      <c r="U40" s="266">
        <v>289866</v>
      </c>
      <c r="V40" s="267">
        <v>982241</v>
      </c>
      <c r="W40" s="231">
        <v>13659</v>
      </c>
      <c r="X40" s="240">
        <v>1577</v>
      </c>
      <c r="Y40" s="240">
        <v>2073</v>
      </c>
      <c r="Z40" s="240">
        <v>10009</v>
      </c>
      <c r="AA40" s="268">
        <v>716</v>
      </c>
      <c r="AB40" s="255">
        <v>46</v>
      </c>
      <c r="AC40" s="256">
        <v>3890</v>
      </c>
      <c r="AD40" s="255">
        <v>67</v>
      </c>
      <c r="AE40" s="256">
        <v>5180</v>
      </c>
      <c r="AF40" s="255">
        <v>9</v>
      </c>
      <c r="AG40" s="256">
        <v>13400</v>
      </c>
      <c r="AH40" s="240">
        <v>25</v>
      </c>
      <c r="AI40" s="240">
        <v>1655</v>
      </c>
      <c r="AJ40" s="257">
        <v>27803</v>
      </c>
      <c r="AK40" s="257">
        <v>642</v>
      </c>
      <c r="AL40" s="257">
        <v>29700</v>
      </c>
      <c r="AM40" s="257">
        <v>23100</v>
      </c>
      <c r="AN40" s="257">
        <v>6620</v>
      </c>
      <c r="AO40" s="255">
        <v>342293</v>
      </c>
      <c r="AP40" s="257">
        <v>106062</v>
      </c>
      <c r="AQ40" s="240">
        <v>141</v>
      </c>
      <c r="AR40" s="240">
        <v>636</v>
      </c>
      <c r="AS40" s="233">
        <v>9716</v>
      </c>
      <c r="AT40" s="230">
        <v>2898</v>
      </c>
      <c r="AU40" s="232">
        <v>4126</v>
      </c>
      <c r="AV40" s="232">
        <v>145211</v>
      </c>
      <c r="AW40" s="232">
        <v>5658782</v>
      </c>
      <c r="AX40" s="259">
        <v>29033</v>
      </c>
      <c r="AY40" s="259">
        <v>241678</v>
      </c>
      <c r="AZ40" s="259">
        <v>7805858</v>
      </c>
      <c r="BA40" s="234">
        <v>9838</v>
      </c>
      <c r="BB40" s="235">
        <v>15639.724</v>
      </c>
      <c r="BC40" s="241">
        <v>961.236</v>
      </c>
      <c r="BD40" s="241">
        <v>2184.88</v>
      </c>
      <c r="BE40" s="241">
        <v>97.5</v>
      </c>
      <c r="BF40" s="241">
        <v>12493.608</v>
      </c>
      <c r="BG40" s="241">
        <v>80.4</v>
      </c>
      <c r="BH40" s="231">
        <v>1340308</v>
      </c>
      <c r="BI40" s="240">
        <v>1002148</v>
      </c>
      <c r="BJ40" s="240">
        <v>236585</v>
      </c>
      <c r="BK40" s="240">
        <v>3859</v>
      </c>
      <c r="BL40" s="261">
        <v>51</v>
      </c>
      <c r="BM40" s="261">
        <v>4408</v>
      </c>
      <c r="BN40" s="262">
        <v>11771.95761</v>
      </c>
      <c r="BO40" s="232">
        <v>1313.44368</v>
      </c>
      <c r="BP40" s="231">
        <v>11582.34549</v>
      </c>
      <c r="BQ40" s="263">
        <v>0.59466</v>
      </c>
      <c r="BR40" s="231">
        <v>2991.126314103863</v>
      </c>
      <c r="BS40" s="222">
        <v>0.77680712478087</v>
      </c>
      <c r="BT40" s="264">
        <v>163</v>
      </c>
      <c r="BU40" s="231">
        <v>32606</v>
      </c>
      <c r="BV40" s="231">
        <v>9156</v>
      </c>
      <c r="BW40" s="240">
        <v>196</v>
      </c>
      <c r="BX40" s="240">
        <v>20929</v>
      </c>
      <c r="BY40" s="241">
        <v>41.50036190673146</v>
      </c>
      <c r="BZ40" s="240">
        <v>368</v>
      </c>
      <c r="CA40" s="243">
        <v>119892</v>
      </c>
      <c r="CB40" s="243">
        <v>189</v>
      </c>
      <c r="CC40" s="243">
        <v>65187</v>
      </c>
      <c r="CD40" s="244">
        <v>99.2492630803242</v>
      </c>
      <c r="CE40" s="240">
        <v>10</v>
      </c>
      <c r="CF40" s="310">
        <v>4638</v>
      </c>
      <c r="CG40" s="244">
        <v>99.3877551020408</v>
      </c>
      <c r="CH40" s="243">
        <v>111</v>
      </c>
      <c r="CI40" s="243">
        <v>66457</v>
      </c>
      <c r="CJ40" s="244">
        <v>69.839902</v>
      </c>
      <c r="CK40" s="16"/>
    </row>
    <row r="41" spans="1:89" ht="15.75" customHeight="1">
      <c r="A41" s="130">
        <v>27</v>
      </c>
      <c r="B41" s="131" t="s">
        <v>59</v>
      </c>
      <c r="C41" s="246">
        <v>1905.34</v>
      </c>
      <c r="D41" s="240">
        <v>4391310</v>
      </c>
      <c r="E41" s="219">
        <v>2.012960141734471</v>
      </c>
      <c r="F41" s="220">
        <v>8806114</v>
      </c>
      <c r="G41" s="221">
        <v>4621.807131535579</v>
      </c>
      <c r="H41" s="222">
        <v>-0.3572315600748386</v>
      </c>
      <c r="I41" s="223">
        <v>7</v>
      </c>
      <c r="J41" s="223">
        <v>11.4</v>
      </c>
      <c r="K41" s="222">
        <v>-4.4</v>
      </c>
      <c r="L41" s="240">
        <v>168009</v>
      </c>
      <c r="M41" s="251">
        <v>162387</v>
      </c>
      <c r="N41" s="252">
        <v>5622</v>
      </c>
      <c r="O41" s="226">
        <v>1.27</v>
      </c>
      <c r="P41" s="227">
        <v>80.23</v>
      </c>
      <c r="Q41" s="227">
        <v>86.73</v>
      </c>
      <c r="R41" s="265">
        <v>7561227</v>
      </c>
      <c r="S41" s="266">
        <v>4490257</v>
      </c>
      <c r="T41" s="266">
        <v>21410</v>
      </c>
      <c r="U41" s="266">
        <v>1011053</v>
      </c>
      <c r="V41" s="267">
        <v>3457794</v>
      </c>
      <c r="W41" s="231">
        <v>7558</v>
      </c>
      <c r="X41" s="240">
        <v>900</v>
      </c>
      <c r="Y41" s="240">
        <v>1370</v>
      </c>
      <c r="Z41" s="240">
        <v>5288</v>
      </c>
      <c r="AA41" s="268">
        <v>226</v>
      </c>
      <c r="AB41" s="255">
        <v>24</v>
      </c>
      <c r="AC41" s="256">
        <v>1220</v>
      </c>
      <c r="AD41" s="255">
        <v>9</v>
      </c>
      <c r="AE41" s="256">
        <v>780</v>
      </c>
      <c r="AF41" s="255">
        <v>5</v>
      </c>
      <c r="AG41" s="256">
        <v>2380</v>
      </c>
      <c r="AH41" s="240">
        <v>11</v>
      </c>
      <c r="AI41" s="240">
        <v>42</v>
      </c>
      <c r="AJ41" s="257">
        <v>9238</v>
      </c>
      <c r="AK41" s="257">
        <v>311</v>
      </c>
      <c r="AL41" s="257">
        <v>12400</v>
      </c>
      <c r="AM41" s="257">
        <v>8640</v>
      </c>
      <c r="AN41" s="257">
        <v>3760</v>
      </c>
      <c r="AO41" s="255">
        <v>57127</v>
      </c>
      <c r="AP41" s="257">
        <v>17359</v>
      </c>
      <c r="AQ41" s="240">
        <v>9</v>
      </c>
      <c r="AR41" s="240">
        <v>519</v>
      </c>
      <c r="AS41" s="233">
        <v>14884</v>
      </c>
      <c r="AT41" s="230">
        <v>3623</v>
      </c>
      <c r="AU41" s="232">
        <v>15522</v>
      </c>
      <c r="AV41" s="232">
        <v>444362</v>
      </c>
      <c r="AW41" s="232">
        <v>16938356</v>
      </c>
      <c r="AX41" s="259">
        <v>99597</v>
      </c>
      <c r="AY41" s="259">
        <v>984920</v>
      </c>
      <c r="AZ41" s="259">
        <v>60033379</v>
      </c>
      <c r="BA41" s="234">
        <v>28798</v>
      </c>
      <c r="BB41" s="235">
        <v>19592.507</v>
      </c>
      <c r="BC41" s="241">
        <v>667.563</v>
      </c>
      <c r="BD41" s="241">
        <v>1780.06</v>
      </c>
      <c r="BE41" s="241">
        <v>99.5</v>
      </c>
      <c r="BF41" s="241">
        <v>17144.884</v>
      </c>
      <c r="BG41" s="241">
        <v>95.8</v>
      </c>
      <c r="BH41" s="231">
        <v>3808722</v>
      </c>
      <c r="BI41" s="240">
        <v>2795210</v>
      </c>
      <c r="BJ41" s="240">
        <v>668038</v>
      </c>
      <c r="BK41" s="240">
        <v>25388</v>
      </c>
      <c r="BL41" s="261">
        <v>140</v>
      </c>
      <c r="BM41" s="261">
        <v>29560</v>
      </c>
      <c r="BN41" s="262">
        <v>37893.6351</v>
      </c>
      <c r="BO41" s="232">
        <v>3221.37354</v>
      </c>
      <c r="BP41" s="231">
        <v>37335.14735</v>
      </c>
      <c r="BQ41" s="263">
        <v>0.79157</v>
      </c>
      <c r="BR41" s="231">
        <v>3055.1976112618663</v>
      </c>
      <c r="BS41" s="222">
        <v>-0.23398502514212094</v>
      </c>
      <c r="BT41" s="270">
        <v>512</v>
      </c>
      <c r="BU41" s="231">
        <v>104561</v>
      </c>
      <c r="BV41" s="231">
        <v>26431</v>
      </c>
      <c r="BW41" s="240">
        <v>550</v>
      </c>
      <c r="BX41" s="240">
        <v>73822</v>
      </c>
      <c r="BY41" s="221">
        <v>43.60201363889133</v>
      </c>
      <c r="BZ41" s="240">
        <v>994</v>
      </c>
      <c r="CA41" s="243">
        <v>422433</v>
      </c>
      <c r="CB41" s="243">
        <v>517</v>
      </c>
      <c r="CC41" s="243">
        <v>221610</v>
      </c>
      <c r="CD41" s="244">
        <v>98.6782680754092</v>
      </c>
      <c r="CE41" s="240">
        <v>7</v>
      </c>
      <c r="CF41" s="310">
        <v>4228</v>
      </c>
      <c r="CG41" s="244">
        <v>96.3218390804598</v>
      </c>
      <c r="CH41" s="243">
        <v>254</v>
      </c>
      <c r="CI41" s="243">
        <v>207262</v>
      </c>
      <c r="CJ41" s="244">
        <v>64.301454</v>
      </c>
      <c r="CK41" s="16"/>
    </row>
    <row r="42" spans="1:89" ht="15.75" customHeight="1">
      <c r="A42" s="130">
        <v>28</v>
      </c>
      <c r="B42" s="131" t="s">
        <v>60</v>
      </c>
      <c r="C42" s="246">
        <v>8400.94</v>
      </c>
      <c r="D42" s="218">
        <v>2574868</v>
      </c>
      <c r="E42" s="219">
        <v>2.1452078320131363</v>
      </c>
      <c r="F42" s="220">
        <v>5432413</v>
      </c>
      <c r="G42" s="221">
        <v>646.6434708496906</v>
      </c>
      <c r="H42" s="248">
        <v>-0.5963218311722484</v>
      </c>
      <c r="I42" s="223">
        <v>6.7</v>
      </c>
      <c r="J42" s="223">
        <v>11.6</v>
      </c>
      <c r="K42" s="272">
        <v>-5</v>
      </c>
      <c r="L42" s="240">
        <v>91589</v>
      </c>
      <c r="M42" s="251">
        <v>96933</v>
      </c>
      <c r="N42" s="252">
        <v>-5344</v>
      </c>
      <c r="O42" s="226">
        <v>1.36</v>
      </c>
      <c r="P42" s="227">
        <v>80.92</v>
      </c>
      <c r="Q42" s="227">
        <v>87.07</v>
      </c>
      <c r="R42" s="255">
        <v>4622406</v>
      </c>
      <c r="S42" s="253">
        <v>2673625</v>
      </c>
      <c r="T42" s="273">
        <v>48034</v>
      </c>
      <c r="U42" s="273">
        <v>663638</v>
      </c>
      <c r="V42" s="240">
        <v>1961953</v>
      </c>
      <c r="W42" s="231">
        <v>37120</v>
      </c>
      <c r="X42" s="240">
        <v>3739</v>
      </c>
      <c r="Y42" s="240">
        <v>5241</v>
      </c>
      <c r="Z42" s="240">
        <v>28140</v>
      </c>
      <c r="AA42" s="268">
        <v>1758</v>
      </c>
      <c r="AB42" s="255">
        <v>232</v>
      </c>
      <c r="AC42" s="256">
        <v>12900</v>
      </c>
      <c r="AD42" s="255">
        <v>1140</v>
      </c>
      <c r="AE42" s="256">
        <v>56400</v>
      </c>
      <c r="AF42" s="255">
        <v>19</v>
      </c>
      <c r="AG42" s="256">
        <v>18200</v>
      </c>
      <c r="AH42" s="240">
        <v>41</v>
      </c>
      <c r="AI42" s="240">
        <v>5571</v>
      </c>
      <c r="AJ42" s="257">
        <v>77648</v>
      </c>
      <c r="AK42" s="257">
        <v>1478</v>
      </c>
      <c r="AL42" s="257">
        <v>72800</v>
      </c>
      <c r="AM42" s="257">
        <v>66700</v>
      </c>
      <c r="AN42" s="257">
        <v>6120</v>
      </c>
      <c r="AO42" s="255">
        <v>563148</v>
      </c>
      <c r="AP42" s="257">
        <v>199317</v>
      </c>
      <c r="AQ42" s="240">
        <v>264</v>
      </c>
      <c r="AR42" s="240">
        <v>2712</v>
      </c>
      <c r="AS42" s="233">
        <v>41591</v>
      </c>
      <c r="AT42" s="230">
        <v>23661</v>
      </c>
      <c r="AU42" s="232">
        <v>7510</v>
      </c>
      <c r="AV42" s="232">
        <v>363044</v>
      </c>
      <c r="AW42" s="232">
        <v>16263313</v>
      </c>
      <c r="AX42" s="259">
        <v>54143</v>
      </c>
      <c r="AY42" s="259">
        <v>441070</v>
      </c>
      <c r="AZ42" s="259">
        <v>15945717</v>
      </c>
      <c r="BA42" s="234">
        <v>20421</v>
      </c>
      <c r="BB42" s="235">
        <v>36472.045</v>
      </c>
      <c r="BC42" s="241">
        <v>1501.953</v>
      </c>
      <c r="BD42" s="241">
        <v>4394.06</v>
      </c>
      <c r="BE42" s="241">
        <v>94.6</v>
      </c>
      <c r="BF42" s="241">
        <v>30576.032</v>
      </c>
      <c r="BG42" s="241">
        <v>84.7</v>
      </c>
      <c r="BH42" s="231">
        <v>3048800</v>
      </c>
      <c r="BI42" s="240">
        <v>2321272</v>
      </c>
      <c r="BJ42" s="240">
        <v>490822</v>
      </c>
      <c r="BK42" s="240">
        <v>16929</v>
      </c>
      <c r="BL42" s="261">
        <v>114</v>
      </c>
      <c r="BM42" s="261">
        <v>20043</v>
      </c>
      <c r="BN42" s="262">
        <v>26232.91143</v>
      </c>
      <c r="BO42" s="232">
        <v>2819.71774</v>
      </c>
      <c r="BP42" s="231">
        <v>26074.34131</v>
      </c>
      <c r="BQ42" s="263">
        <v>0.64914</v>
      </c>
      <c r="BR42" s="231">
        <v>3037.670618797916</v>
      </c>
      <c r="BS42" s="222">
        <v>-0.12695522850119603</v>
      </c>
      <c r="BT42" s="264">
        <v>347</v>
      </c>
      <c r="BU42" s="231">
        <v>63939</v>
      </c>
      <c r="BV42" s="231">
        <v>15133</v>
      </c>
      <c r="BW42" s="240">
        <v>461</v>
      </c>
      <c r="BX42" s="240">
        <v>42264</v>
      </c>
      <c r="BY42" s="241">
        <v>42.490507035961585</v>
      </c>
      <c r="BZ42" s="240">
        <v>747</v>
      </c>
      <c r="CA42" s="243">
        <v>278500</v>
      </c>
      <c r="CB42" s="243">
        <v>380</v>
      </c>
      <c r="CC42" s="243">
        <v>143075</v>
      </c>
      <c r="CD42" s="244">
        <v>98.8356135008792</v>
      </c>
      <c r="CE42" s="240">
        <v>7</v>
      </c>
      <c r="CF42" s="310">
        <v>4034</v>
      </c>
      <c r="CG42" s="244">
        <v>98.8738738738739</v>
      </c>
      <c r="CH42" s="243">
        <v>205</v>
      </c>
      <c r="CI42" s="243">
        <v>128298</v>
      </c>
      <c r="CJ42" s="244">
        <v>64.346975</v>
      </c>
      <c r="CK42" s="16"/>
    </row>
    <row r="43" spans="1:89" ht="15.75" customHeight="1">
      <c r="A43" s="130">
        <v>29</v>
      </c>
      <c r="B43" s="131" t="s">
        <v>61</v>
      </c>
      <c r="C43" s="246">
        <v>3690.94</v>
      </c>
      <c r="D43" s="218">
        <v>601195</v>
      </c>
      <c r="E43" s="219">
        <v>2.237131047330733</v>
      </c>
      <c r="F43" s="220">
        <v>1315339</v>
      </c>
      <c r="G43" s="221">
        <v>356.36965109159183</v>
      </c>
      <c r="H43" s="222">
        <v>-0.6896327822462217</v>
      </c>
      <c r="I43" s="223">
        <v>6</v>
      </c>
      <c r="J43" s="223">
        <v>12</v>
      </c>
      <c r="K43" s="222">
        <v>-6</v>
      </c>
      <c r="L43" s="240">
        <v>24571</v>
      </c>
      <c r="M43" s="251">
        <v>25887</v>
      </c>
      <c r="N43" s="252">
        <v>-1316</v>
      </c>
      <c r="O43" s="226">
        <v>1.3</v>
      </c>
      <c r="P43" s="227">
        <v>81.36</v>
      </c>
      <c r="Q43" s="227">
        <v>87.25</v>
      </c>
      <c r="R43" s="265">
        <v>1152251</v>
      </c>
      <c r="S43" s="266">
        <v>631506</v>
      </c>
      <c r="T43" s="266">
        <v>14925</v>
      </c>
      <c r="U43" s="266">
        <v>139493</v>
      </c>
      <c r="V43" s="267">
        <v>477088</v>
      </c>
      <c r="W43" s="231">
        <v>10682</v>
      </c>
      <c r="X43" s="240">
        <v>1315</v>
      </c>
      <c r="Y43" s="240">
        <v>1406</v>
      </c>
      <c r="Z43" s="240">
        <v>7961</v>
      </c>
      <c r="AA43" s="254">
        <v>432</v>
      </c>
      <c r="AB43" s="255">
        <v>39</v>
      </c>
      <c r="AC43" s="256">
        <v>3150</v>
      </c>
      <c r="AD43" s="255">
        <v>41</v>
      </c>
      <c r="AE43" s="256">
        <v>4370</v>
      </c>
      <c r="AF43" s="255">
        <v>8</v>
      </c>
      <c r="AG43" s="256">
        <v>4140</v>
      </c>
      <c r="AH43" s="240">
        <v>23</v>
      </c>
      <c r="AI43" s="240">
        <v>307</v>
      </c>
      <c r="AJ43" s="257">
        <v>23770</v>
      </c>
      <c r="AK43" s="257">
        <v>395</v>
      </c>
      <c r="AL43" s="257">
        <v>19800</v>
      </c>
      <c r="AM43" s="257">
        <v>14000</v>
      </c>
      <c r="AN43" s="257">
        <v>5830</v>
      </c>
      <c r="AO43" s="255">
        <v>283705</v>
      </c>
      <c r="AP43" s="257">
        <v>71929</v>
      </c>
      <c r="AQ43" s="240">
        <v>107</v>
      </c>
      <c r="AR43" s="240" t="s">
        <v>92</v>
      </c>
      <c r="AS43" s="309" t="s">
        <v>92</v>
      </c>
      <c r="AT43" s="309" t="s">
        <v>92</v>
      </c>
      <c r="AU43" s="232">
        <v>1783</v>
      </c>
      <c r="AV43" s="232">
        <v>61560</v>
      </c>
      <c r="AW43" s="232">
        <v>2122417</v>
      </c>
      <c r="AX43" s="259">
        <v>12047</v>
      </c>
      <c r="AY43" s="259">
        <v>90499</v>
      </c>
      <c r="AZ43" s="259">
        <v>2100284</v>
      </c>
      <c r="BA43" s="234">
        <v>5048</v>
      </c>
      <c r="BB43" s="235">
        <v>12766.313</v>
      </c>
      <c r="BC43" s="241">
        <v>855.957</v>
      </c>
      <c r="BD43" s="241">
        <v>1292.283</v>
      </c>
      <c r="BE43" s="241">
        <v>96.8</v>
      </c>
      <c r="BF43" s="241">
        <v>10618.073</v>
      </c>
      <c r="BG43" s="241">
        <v>80</v>
      </c>
      <c r="BH43" s="231">
        <v>836683</v>
      </c>
      <c r="BI43" s="240">
        <v>652318</v>
      </c>
      <c r="BJ43" s="240">
        <v>133922</v>
      </c>
      <c r="BK43" s="240">
        <v>2937</v>
      </c>
      <c r="BL43" s="261">
        <v>39</v>
      </c>
      <c r="BM43" s="261">
        <v>3556</v>
      </c>
      <c r="BN43" s="262">
        <v>6219.39789</v>
      </c>
      <c r="BO43" s="232">
        <v>685.16285</v>
      </c>
      <c r="BP43" s="231">
        <v>6137.70005</v>
      </c>
      <c r="BQ43" s="263">
        <v>0.43666</v>
      </c>
      <c r="BR43" s="231">
        <v>2728.0926588100806</v>
      </c>
      <c r="BS43" s="222">
        <v>-0.8998420106414033</v>
      </c>
      <c r="BT43" s="264">
        <v>75</v>
      </c>
      <c r="BU43" s="231">
        <v>16084</v>
      </c>
      <c r="BV43" s="231">
        <v>3810</v>
      </c>
      <c r="BW43" s="250">
        <v>153</v>
      </c>
      <c r="BX43" s="250">
        <v>10501</v>
      </c>
      <c r="BY43" s="241">
        <v>45.2167995333463</v>
      </c>
      <c r="BZ43" s="250">
        <v>196</v>
      </c>
      <c r="CA43" s="243">
        <v>65989</v>
      </c>
      <c r="CB43" s="243">
        <v>109</v>
      </c>
      <c r="CC43" s="243">
        <v>35964</v>
      </c>
      <c r="CD43" s="244">
        <v>98.7837837837838</v>
      </c>
      <c r="CE43" s="240">
        <v>4</v>
      </c>
      <c r="CF43" s="240">
        <v>146</v>
      </c>
      <c r="CG43" s="271">
        <v>100</v>
      </c>
      <c r="CH43" s="243">
        <v>59</v>
      </c>
      <c r="CI43" s="243">
        <v>32530</v>
      </c>
      <c r="CJ43" s="244">
        <v>61.797853</v>
      </c>
      <c r="CK43" s="16"/>
    </row>
    <row r="44" spans="1:89" ht="15.75" customHeight="1">
      <c r="A44" s="130">
        <v>30</v>
      </c>
      <c r="B44" s="131" t="s">
        <v>62</v>
      </c>
      <c r="C44" s="246">
        <v>4724.68</v>
      </c>
      <c r="D44" s="218">
        <v>442178</v>
      </c>
      <c r="E44" s="219">
        <v>2.1365830050341716</v>
      </c>
      <c r="F44" s="220">
        <v>913599</v>
      </c>
      <c r="G44" s="221">
        <v>193.36738149461974</v>
      </c>
      <c r="H44" s="222">
        <v>-0.9738950599620197</v>
      </c>
      <c r="I44" s="223">
        <v>6.1</v>
      </c>
      <c r="J44" s="223">
        <v>14.3</v>
      </c>
      <c r="K44" s="222">
        <v>-8.2</v>
      </c>
      <c r="L44" s="240">
        <v>11844</v>
      </c>
      <c r="M44" s="251">
        <v>13796</v>
      </c>
      <c r="N44" s="252">
        <v>-1952</v>
      </c>
      <c r="O44" s="226">
        <v>1.43</v>
      </c>
      <c r="P44" s="227">
        <v>79.94</v>
      </c>
      <c r="Q44" s="227">
        <v>86.47</v>
      </c>
      <c r="R44" s="265">
        <v>809204</v>
      </c>
      <c r="S44" s="266">
        <v>463096</v>
      </c>
      <c r="T44" s="266">
        <v>37648</v>
      </c>
      <c r="U44" s="266">
        <v>103330</v>
      </c>
      <c r="V44" s="267">
        <v>322118</v>
      </c>
      <c r="W44" s="231">
        <v>17976</v>
      </c>
      <c r="X44" s="240">
        <v>5732</v>
      </c>
      <c r="Y44" s="240">
        <v>2104</v>
      </c>
      <c r="Z44" s="240">
        <v>10140</v>
      </c>
      <c r="AA44" s="254">
        <v>303</v>
      </c>
      <c r="AB44" s="255">
        <v>9</v>
      </c>
      <c r="AC44" s="256">
        <v>530</v>
      </c>
      <c r="AD44" s="255">
        <v>47</v>
      </c>
      <c r="AE44" s="256">
        <v>2790</v>
      </c>
      <c r="AF44" s="255">
        <v>7</v>
      </c>
      <c r="AG44" s="256">
        <v>1830</v>
      </c>
      <c r="AH44" s="240">
        <v>20</v>
      </c>
      <c r="AI44" s="240">
        <v>300</v>
      </c>
      <c r="AJ44" s="257">
        <v>4493</v>
      </c>
      <c r="AK44" s="257">
        <v>1104</v>
      </c>
      <c r="AL44" s="257">
        <v>31600</v>
      </c>
      <c r="AM44" s="257">
        <v>9260</v>
      </c>
      <c r="AN44" s="257">
        <v>22300</v>
      </c>
      <c r="AO44" s="255">
        <v>360130</v>
      </c>
      <c r="AP44" s="257">
        <v>134314</v>
      </c>
      <c r="AQ44" s="240">
        <v>166</v>
      </c>
      <c r="AR44" s="240">
        <v>1581</v>
      </c>
      <c r="AS44" s="233">
        <v>13065</v>
      </c>
      <c r="AT44" s="230">
        <v>6164</v>
      </c>
      <c r="AU44" s="232">
        <v>1664</v>
      </c>
      <c r="AV44" s="232">
        <v>53497</v>
      </c>
      <c r="AW44" s="232">
        <v>2647595</v>
      </c>
      <c r="AX44" s="259">
        <v>12878</v>
      </c>
      <c r="AY44" s="259">
        <v>78128</v>
      </c>
      <c r="AZ44" s="259">
        <v>2243015</v>
      </c>
      <c r="BA44" s="234">
        <v>4468</v>
      </c>
      <c r="BB44" s="235">
        <v>13749.847</v>
      </c>
      <c r="BC44" s="241">
        <v>1065.577</v>
      </c>
      <c r="BD44" s="241">
        <v>1887.269</v>
      </c>
      <c r="BE44" s="241">
        <v>94.4</v>
      </c>
      <c r="BF44" s="241">
        <v>10797.001</v>
      </c>
      <c r="BG44" s="241">
        <v>84.7</v>
      </c>
      <c r="BH44" s="231">
        <v>756810</v>
      </c>
      <c r="BI44" s="240">
        <v>543619</v>
      </c>
      <c r="BJ44" s="240">
        <v>161040</v>
      </c>
      <c r="BK44" s="240">
        <v>1419</v>
      </c>
      <c r="BL44" s="261">
        <v>31</v>
      </c>
      <c r="BM44" s="261">
        <v>1651</v>
      </c>
      <c r="BN44" s="262">
        <v>6483.62342</v>
      </c>
      <c r="BO44" s="232">
        <v>875.47461</v>
      </c>
      <c r="BP44" s="231">
        <v>6266.75534</v>
      </c>
      <c r="BQ44" s="263">
        <v>0.33779</v>
      </c>
      <c r="BR44" s="231">
        <v>2986.1511699077605</v>
      </c>
      <c r="BS44" s="222">
        <v>0.7651248893946485</v>
      </c>
      <c r="BT44" s="264">
        <v>83</v>
      </c>
      <c r="BU44" s="231">
        <v>12952</v>
      </c>
      <c r="BV44" s="231">
        <v>2941</v>
      </c>
      <c r="BW44" s="240">
        <v>68</v>
      </c>
      <c r="BX44" s="240">
        <v>4370</v>
      </c>
      <c r="BY44" s="241">
        <v>26.16609783845279</v>
      </c>
      <c r="BZ44" s="240">
        <v>247</v>
      </c>
      <c r="CA44" s="243">
        <v>43676</v>
      </c>
      <c r="CB44" s="243">
        <v>128</v>
      </c>
      <c r="CC44" s="243">
        <v>23677</v>
      </c>
      <c r="CD44" s="244">
        <v>99.3247547458275</v>
      </c>
      <c r="CE44" s="240">
        <v>1</v>
      </c>
      <c r="CF44" s="310">
        <v>746</v>
      </c>
      <c r="CG44" s="244">
        <v>100</v>
      </c>
      <c r="CH44" s="243">
        <v>47</v>
      </c>
      <c r="CI44" s="243">
        <v>23349</v>
      </c>
      <c r="CJ44" s="244">
        <v>54.028614</v>
      </c>
      <c r="CK44" s="16"/>
    </row>
    <row r="45" spans="1:89" ht="6" customHeight="1">
      <c r="A45" s="135"/>
      <c r="B45" s="131"/>
      <c r="C45" s="217"/>
      <c r="D45" s="218"/>
      <c r="E45" s="219"/>
      <c r="F45" s="220"/>
      <c r="G45" s="221"/>
      <c r="H45" s="222"/>
      <c r="I45" s="223"/>
      <c r="J45" s="223"/>
      <c r="K45" s="222"/>
      <c r="L45" s="224"/>
      <c r="M45" s="224"/>
      <c r="N45" s="225"/>
      <c r="O45" s="226"/>
      <c r="P45" s="227"/>
      <c r="Q45" s="227"/>
      <c r="R45" s="224"/>
      <c r="S45" s="228"/>
      <c r="T45" s="228"/>
      <c r="U45" s="228"/>
      <c r="V45" s="224"/>
      <c r="W45" s="224"/>
      <c r="X45" s="224"/>
      <c r="Y45" s="224"/>
      <c r="Z45" s="224"/>
      <c r="AA45" s="229"/>
      <c r="AB45" s="224"/>
      <c r="AC45" s="224"/>
      <c r="AD45" s="224"/>
      <c r="AE45" s="224"/>
      <c r="AF45" s="224"/>
      <c r="AG45" s="224"/>
      <c r="AH45" s="231"/>
      <c r="AI45" s="231"/>
      <c r="AJ45" s="229"/>
      <c r="AK45" s="229"/>
      <c r="AL45" s="229"/>
      <c r="AM45" s="229"/>
      <c r="AN45" s="229"/>
      <c r="AO45" s="232"/>
      <c r="AP45" s="229"/>
      <c r="AQ45" s="231"/>
      <c r="AR45" s="231"/>
      <c r="AS45" s="233"/>
      <c r="AT45" s="230"/>
      <c r="AU45" s="231"/>
      <c r="AV45" s="231"/>
      <c r="AW45" s="231"/>
      <c r="AX45" s="229"/>
      <c r="AY45" s="229"/>
      <c r="AZ45" s="229"/>
      <c r="BA45" s="234"/>
      <c r="BB45" s="235"/>
      <c r="BC45" s="235"/>
      <c r="BD45" s="221"/>
      <c r="BE45" s="236"/>
      <c r="BF45" s="235"/>
      <c r="BG45" s="236"/>
      <c r="BH45" s="231"/>
      <c r="BI45" s="231"/>
      <c r="BJ45" s="231"/>
      <c r="BK45" s="231"/>
      <c r="BL45" s="231"/>
      <c r="BM45" s="231"/>
      <c r="BN45" s="224"/>
      <c r="BO45" s="232"/>
      <c r="BP45" s="231"/>
      <c r="BQ45" s="237"/>
      <c r="BR45" s="238"/>
      <c r="BS45" s="239"/>
      <c r="BT45" s="231"/>
      <c r="BU45" s="231"/>
      <c r="BV45" s="231"/>
      <c r="BW45" s="240"/>
      <c r="BX45" s="240"/>
      <c r="BY45" s="241"/>
      <c r="BZ45" s="240"/>
      <c r="CA45" s="240"/>
      <c r="CB45" s="242"/>
      <c r="CC45" s="243"/>
      <c r="CD45" s="244"/>
      <c r="CE45" s="240"/>
      <c r="CF45" s="240"/>
      <c r="CG45" s="244"/>
      <c r="CH45" s="243"/>
      <c r="CI45" s="243"/>
      <c r="CJ45" s="244"/>
      <c r="CK45" s="16"/>
    </row>
    <row r="46" spans="1:89" ht="15.75" customHeight="1">
      <c r="A46" s="130">
        <v>31</v>
      </c>
      <c r="B46" s="131" t="s">
        <v>63</v>
      </c>
      <c r="C46" s="246">
        <v>3507.14</v>
      </c>
      <c r="D46" s="218">
        <v>239170</v>
      </c>
      <c r="E46" s="219">
        <v>2.328715976083957</v>
      </c>
      <c r="F46" s="220">
        <v>548629</v>
      </c>
      <c r="G46" s="221">
        <v>156.4320215332151</v>
      </c>
      <c r="H46" s="222">
        <v>-0.8633790320686221</v>
      </c>
      <c r="I46" s="223">
        <v>6.8</v>
      </c>
      <c r="J46" s="223">
        <v>14</v>
      </c>
      <c r="K46" s="222">
        <v>-7.2</v>
      </c>
      <c r="L46" s="240">
        <v>8895</v>
      </c>
      <c r="M46" s="251">
        <v>9931</v>
      </c>
      <c r="N46" s="252">
        <v>-1036</v>
      </c>
      <c r="O46" s="226">
        <v>1.51</v>
      </c>
      <c r="P46" s="227">
        <v>80.17</v>
      </c>
      <c r="Q46" s="227">
        <v>87.27</v>
      </c>
      <c r="R46" s="265">
        <v>477048</v>
      </c>
      <c r="S46" s="266">
        <v>286412</v>
      </c>
      <c r="T46" s="266">
        <v>22264</v>
      </c>
      <c r="U46" s="266">
        <v>62097</v>
      </c>
      <c r="V46" s="267">
        <v>202051</v>
      </c>
      <c r="W46" s="231">
        <v>13989</v>
      </c>
      <c r="X46" s="240">
        <v>1905</v>
      </c>
      <c r="Y46" s="240">
        <v>2119</v>
      </c>
      <c r="Z46" s="240">
        <v>9965</v>
      </c>
      <c r="AA46" s="268">
        <v>636</v>
      </c>
      <c r="AB46" s="255">
        <v>109</v>
      </c>
      <c r="AC46" s="256">
        <v>8980</v>
      </c>
      <c r="AD46" s="255">
        <v>257</v>
      </c>
      <c r="AE46" s="256">
        <v>21000</v>
      </c>
      <c r="AF46" s="255">
        <v>16</v>
      </c>
      <c r="AG46" s="256">
        <v>59500</v>
      </c>
      <c r="AH46" s="240">
        <v>8</v>
      </c>
      <c r="AI46" s="240">
        <v>261</v>
      </c>
      <c r="AJ46" s="257">
        <v>61130</v>
      </c>
      <c r="AK46" s="257">
        <v>764</v>
      </c>
      <c r="AL46" s="257">
        <v>34100</v>
      </c>
      <c r="AM46" s="257">
        <v>23300</v>
      </c>
      <c r="AN46" s="257">
        <v>10900</v>
      </c>
      <c r="AO46" s="255">
        <v>258432</v>
      </c>
      <c r="AP46" s="257">
        <v>139206</v>
      </c>
      <c r="AQ46" s="240">
        <v>254</v>
      </c>
      <c r="AR46" s="240">
        <v>586</v>
      </c>
      <c r="AS46" s="233">
        <v>91390</v>
      </c>
      <c r="AT46" s="230">
        <v>18546</v>
      </c>
      <c r="AU46" s="232">
        <v>814</v>
      </c>
      <c r="AV46" s="232">
        <v>33444</v>
      </c>
      <c r="AW46" s="232">
        <v>781583</v>
      </c>
      <c r="AX46" s="259">
        <v>6938</v>
      </c>
      <c r="AY46" s="259">
        <v>47136</v>
      </c>
      <c r="AZ46" s="259">
        <v>1333286</v>
      </c>
      <c r="BA46" s="234">
        <v>2828</v>
      </c>
      <c r="BB46" s="235">
        <v>8878.385</v>
      </c>
      <c r="BC46" s="241">
        <v>591.489</v>
      </c>
      <c r="BD46" s="241">
        <v>1646.751</v>
      </c>
      <c r="BE46" s="241">
        <v>99</v>
      </c>
      <c r="BF46" s="241">
        <v>6640.145</v>
      </c>
      <c r="BG46" s="241">
        <v>89.9</v>
      </c>
      <c r="BH46" s="231">
        <v>467712</v>
      </c>
      <c r="BI46" s="240">
        <v>346392</v>
      </c>
      <c r="BJ46" s="240">
        <v>98936</v>
      </c>
      <c r="BK46" s="240">
        <v>618</v>
      </c>
      <c r="BL46" s="261">
        <v>19</v>
      </c>
      <c r="BM46" s="261">
        <v>694</v>
      </c>
      <c r="BN46" s="262">
        <v>3890.22024</v>
      </c>
      <c r="BO46" s="232">
        <v>503.11</v>
      </c>
      <c r="BP46" s="231">
        <v>3747.88937</v>
      </c>
      <c r="BQ46" s="263">
        <v>0.28689</v>
      </c>
      <c r="BR46" s="231">
        <v>2439.2127312198363</v>
      </c>
      <c r="BS46" s="222">
        <v>-0.8495333786503164</v>
      </c>
      <c r="BT46" s="264">
        <v>43</v>
      </c>
      <c r="BU46" s="231">
        <v>8372</v>
      </c>
      <c r="BV46" s="231">
        <v>1871</v>
      </c>
      <c r="BW46" s="240">
        <v>20</v>
      </c>
      <c r="BX46" s="240">
        <v>1943</v>
      </c>
      <c r="BY46" s="241">
        <v>17.7762982689747</v>
      </c>
      <c r="BZ46" s="240">
        <v>118</v>
      </c>
      <c r="CA46" s="243">
        <v>28027</v>
      </c>
      <c r="CB46" s="243">
        <v>58</v>
      </c>
      <c r="CC46" s="243">
        <v>14316</v>
      </c>
      <c r="CD46" s="244">
        <v>98.4516928158547</v>
      </c>
      <c r="CE46" s="240">
        <v>4</v>
      </c>
      <c r="CF46" s="310">
        <v>793</v>
      </c>
      <c r="CG46" s="244">
        <v>97.8021978021978</v>
      </c>
      <c r="CH46" s="243">
        <v>32</v>
      </c>
      <c r="CI46" s="243">
        <v>14321</v>
      </c>
      <c r="CJ46" s="244">
        <v>46.311997</v>
      </c>
      <c r="CK46" s="16"/>
    </row>
    <row r="47" spans="1:89" ht="15.75" customHeight="1">
      <c r="A47" s="130">
        <v>32</v>
      </c>
      <c r="B47" s="131" t="s">
        <v>64</v>
      </c>
      <c r="C47" s="246">
        <v>6707.9</v>
      </c>
      <c r="D47" s="218">
        <v>292968</v>
      </c>
      <c r="E47" s="219">
        <v>2.29710753392862</v>
      </c>
      <c r="F47" s="220">
        <v>664887</v>
      </c>
      <c r="G47" s="221">
        <v>99.11999284425826</v>
      </c>
      <c r="H47" s="222">
        <v>-0.9296316936014996</v>
      </c>
      <c r="I47" s="223">
        <v>6.7</v>
      </c>
      <c r="J47" s="223">
        <v>15</v>
      </c>
      <c r="K47" s="222">
        <v>-8.3</v>
      </c>
      <c r="L47" s="240">
        <v>10770</v>
      </c>
      <c r="M47" s="251">
        <v>11908</v>
      </c>
      <c r="N47" s="252">
        <v>-1138</v>
      </c>
      <c r="O47" s="226">
        <v>1.62</v>
      </c>
      <c r="P47" s="227">
        <v>80.79</v>
      </c>
      <c r="Q47" s="227">
        <v>87.64</v>
      </c>
      <c r="R47" s="265">
        <v>580537</v>
      </c>
      <c r="S47" s="266">
        <v>348142</v>
      </c>
      <c r="T47" s="266">
        <v>22922</v>
      </c>
      <c r="U47" s="266">
        <v>81878</v>
      </c>
      <c r="V47" s="267">
        <v>243342</v>
      </c>
      <c r="W47" s="231">
        <v>14594</v>
      </c>
      <c r="X47" s="240">
        <v>1320</v>
      </c>
      <c r="Y47" s="240">
        <v>2174</v>
      </c>
      <c r="Z47" s="240">
        <v>11100</v>
      </c>
      <c r="AA47" s="268">
        <v>875</v>
      </c>
      <c r="AB47" s="255">
        <v>86</v>
      </c>
      <c r="AC47" s="256">
        <v>10900</v>
      </c>
      <c r="AD47" s="255">
        <v>746</v>
      </c>
      <c r="AE47" s="256">
        <v>32800</v>
      </c>
      <c r="AF47" s="255">
        <v>5</v>
      </c>
      <c r="AG47" s="256">
        <v>35500</v>
      </c>
      <c r="AH47" s="240">
        <v>15</v>
      </c>
      <c r="AI47" s="240">
        <v>939</v>
      </c>
      <c r="AJ47" s="257">
        <v>73148</v>
      </c>
      <c r="AK47" s="257">
        <v>620</v>
      </c>
      <c r="AL47" s="257">
        <v>36200</v>
      </c>
      <c r="AM47" s="257">
        <v>29200</v>
      </c>
      <c r="AN47" s="257">
        <v>6970</v>
      </c>
      <c r="AO47" s="255">
        <v>527839</v>
      </c>
      <c r="AP47" s="257">
        <v>199575</v>
      </c>
      <c r="AQ47" s="240">
        <v>429</v>
      </c>
      <c r="AR47" s="240">
        <v>1576</v>
      </c>
      <c r="AS47" s="233">
        <v>89364</v>
      </c>
      <c r="AT47" s="230">
        <v>16878</v>
      </c>
      <c r="AU47" s="240">
        <v>1111</v>
      </c>
      <c r="AV47" s="240">
        <v>41867</v>
      </c>
      <c r="AW47" s="232">
        <v>1237192</v>
      </c>
      <c r="AX47" s="259">
        <v>9349</v>
      </c>
      <c r="AY47" s="259">
        <v>56263</v>
      </c>
      <c r="AZ47" s="259">
        <v>1576844</v>
      </c>
      <c r="BA47" s="234">
        <v>2755</v>
      </c>
      <c r="BB47" s="235">
        <v>18166.284</v>
      </c>
      <c r="BC47" s="241">
        <v>973.857</v>
      </c>
      <c r="BD47" s="241">
        <v>2503.714</v>
      </c>
      <c r="BE47" s="241">
        <v>98.8</v>
      </c>
      <c r="BF47" s="241">
        <v>14688.713</v>
      </c>
      <c r="BG47" s="241">
        <v>79.3</v>
      </c>
      <c r="BH47" s="231">
        <v>554263</v>
      </c>
      <c r="BI47" s="240">
        <v>409442</v>
      </c>
      <c r="BJ47" s="240">
        <v>117549</v>
      </c>
      <c r="BK47" s="240">
        <v>774</v>
      </c>
      <c r="BL47" s="261">
        <v>10</v>
      </c>
      <c r="BM47" s="261">
        <v>868</v>
      </c>
      <c r="BN47" s="262">
        <v>5496.801</v>
      </c>
      <c r="BO47" s="232">
        <v>629.54496</v>
      </c>
      <c r="BP47" s="231">
        <v>5205.65669</v>
      </c>
      <c r="BQ47" s="263">
        <v>0.2657</v>
      </c>
      <c r="BR47" s="231">
        <v>2951.0344471262074</v>
      </c>
      <c r="BS47" s="222">
        <v>2.2808149787354326</v>
      </c>
      <c r="BT47" s="264">
        <v>47</v>
      </c>
      <c r="BU47" s="231">
        <v>9848</v>
      </c>
      <c r="BV47" s="231">
        <v>2108</v>
      </c>
      <c r="BW47" s="240">
        <v>85</v>
      </c>
      <c r="BX47" s="240">
        <v>2595</v>
      </c>
      <c r="BY47" s="241">
        <v>21.865615615615617</v>
      </c>
      <c r="BZ47" s="240">
        <v>197</v>
      </c>
      <c r="CA47" s="243">
        <v>33162</v>
      </c>
      <c r="CB47" s="243">
        <v>95</v>
      </c>
      <c r="CC47" s="243">
        <v>17040</v>
      </c>
      <c r="CD47" s="244">
        <v>99.2384406165005</v>
      </c>
      <c r="CE47" s="240">
        <v>3</v>
      </c>
      <c r="CF47" s="310">
        <v>1649</v>
      </c>
      <c r="CG47" s="244">
        <v>98.780487804878</v>
      </c>
      <c r="CH47" s="243">
        <v>47</v>
      </c>
      <c r="CI47" s="243">
        <v>17145</v>
      </c>
      <c r="CJ47" s="244">
        <v>47.370224</v>
      </c>
      <c r="CK47" s="16"/>
    </row>
    <row r="48" spans="1:89" ht="15.75" customHeight="1">
      <c r="A48" s="130">
        <v>33</v>
      </c>
      <c r="B48" s="131" t="s">
        <v>65</v>
      </c>
      <c r="C48" s="274">
        <v>7114.33</v>
      </c>
      <c r="D48" s="218">
        <v>859930</v>
      </c>
      <c r="E48" s="219">
        <v>2.202358331492098</v>
      </c>
      <c r="F48" s="220">
        <v>1876265</v>
      </c>
      <c r="G48" s="221">
        <v>263.73038641727334</v>
      </c>
      <c r="H48" s="222">
        <v>-0.644291136773789</v>
      </c>
      <c r="I48" s="223">
        <v>7.1</v>
      </c>
      <c r="J48" s="223">
        <v>12.4</v>
      </c>
      <c r="K48" s="222">
        <v>-5.3</v>
      </c>
      <c r="L48" s="240">
        <v>29224</v>
      </c>
      <c r="M48" s="251">
        <v>32419</v>
      </c>
      <c r="N48" s="252">
        <v>-3195</v>
      </c>
      <c r="O48" s="226">
        <v>1.45</v>
      </c>
      <c r="P48" s="227">
        <v>81.03</v>
      </c>
      <c r="Q48" s="227">
        <v>87.67</v>
      </c>
      <c r="R48" s="265">
        <v>1590385</v>
      </c>
      <c r="S48" s="266">
        <v>934872</v>
      </c>
      <c r="T48" s="266">
        <v>39064</v>
      </c>
      <c r="U48" s="266">
        <v>251952</v>
      </c>
      <c r="V48" s="267">
        <v>643856</v>
      </c>
      <c r="W48" s="231">
        <v>28047</v>
      </c>
      <c r="X48" s="240">
        <v>2823</v>
      </c>
      <c r="Y48" s="240">
        <v>3407</v>
      </c>
      <c r="Z48" s="240">
        <v>21817</v>
      </c>
      <c r="AA48" s="268">
        <v>1509</v>
      </c>
      <c r="AB48" s="255">
        <v>207</v>
      </c>
      <c r="AC48" s="256">
        <v>16800</v>
      </c>
      <c r="AD48" s="255">
        <v>406</v>
      </c>
      <c r="AE48" s="256">
        <v>34900</v>
      </c>
      <c r="AF48" s="255">
        <v>20</v>
      </c>
      <c r="AG48" s="256">
        <v>47400</v>
      </c>
      <c r="AH48" s="240">
        <v>62</v>
      </c>
      <c r="AI48" s="240">
        <v>9323</v>
      </c>
      <c r="AJ48" s="257">
        <v>113747</v>
      </c>
      <c r="AK48" s="257">
        <v>1414</v>
      </c>
      <c r="AL48" s="257">
        <v>62700</v>
      </c>
      <c r="AM48" s="257">
        <v>49300</v>
      </c>
      <c r="AN48" s="257">
        <v>13400</v>
      </c>
      <c r="AO48" s="255">
        <v>488606</v>
      </c>
      <c r="AP48" s="257">
        <v>172916</v>
      </c>
      <c r="AQ48" s="240">
        <v>339</v>
      </c>
      <c r="AR48" s="240">
        <v>872</v>
      </c>
      <c r="AS48" s="233">
        <v>2579</v>
      </c>
      <c r="AT48" s="230">
        <v>1642</v>
      </c>
      <c r="AU48" s="232">
        <v>3147</v>
      </c>
      <c r="AV48" s="232">
        <v>151056</v>
      </c>
      <c r="AW48" s="232">
        <v>7704136</v>
      </c>
      <c r="AX48" s="259">
        <v>21434</v>
      </c>
      <c r="AY48" s="259">
        <v>164813</v>
      </c>
      <c r="AZ48" s="259">
        <v>5637082</v>
      </c>
      <c r="BA48" s="234">
        <v>9056</v>
      </c>
      <c r="BB48" s="235">
        <v>32085.199</v>
      </c>
      <c r="BC48" s="241">
        <v>1020.548</v>
      </c>
      <c r="BD48" s="241">
        <v>3551.727</v>
      </c>
      <c r="BE48" s="241">
        <v>98.4</v>
      </c>
      <c r="BF48" s="241">
        <v>27512.924</v>
      </c>
      <c r="BG48" s="241">
        <v>81.1</v>
      </c>
      <c r="BH48" s="231">
        <v>1552170</v>
      </c>
      <c r="BI48" s="240">
        <v>1165033</v>
      </c>
      <c r="BJ48" s="240">
        <v>296237</v>
      </c>
      <c r="BK48" s="240">
        <v>4683</v>
      </c>
      <c r="BL48" s="261">
        <v>57</v>
      </c>
      <c r="BM48" s="261">
        <v>5239</v>
      </c>
      <c r="BN48" s="262">
        <v>8016.1815</v>
      </c>
      <c r="BO48" s="232">
        <v>1126.14596</v>
      </c>
      <c r="BP48" s="231">
        <v>7788.25653</v>
      </c>
      <c r="BQ48" s="263">
        <v>0.53481</v>
      </c>
      <c r="BR48" s="231">
        <v>2793.718441166268</v>
      </c>
      <c r="BS48" s="222">
        <v>-0.5843468250382932</v>
      </c>
      <c r="BT48" s="264">
        <v>161</v>
      </c>
      <c r="BU48" s="231">
        <v>27355</v>
      </c>
      <c r="BV48" s="231">
        <v>6290</v>
      </c>
      <c r="BW48" s="240">
        <v>216</v>
      </c>
      <c r="BX48" s="240">
        <v>11881</v>
      </c>
      <c r="BY48" s="241">
        <v>35.77256181749718</v>
      </c>
      <c r="BZ48" s="240">
        <v>389</v>
      </c>
      <c r="CA48" s="243">
        <v>97981</v>
      </c>
      <c r="CB48" s="243">
        <v>165</v>
      </c>
      <c r="CC48" s="243">
        <v>50820</v>
      </c>
      <c r="CD48" s="244">
        <v>98.6926135678997</v>
      </c>
      <c r="CE48" s="240" t="s">
        <v>92</v>
      </c>
      <c r="CF48" s="240" t="s">
        <v>92</v>
      </c>
      <c r="CG48" s="271" t="s">
        <v>92</v>
      </c>
      <c r="CH48" s="243">
        <v>86</v>
      </c>
      <c r="CI48" s="243">
        <v>49501</v>
      </c>
      <c r="CJ48" s="244">
        <v>54.210338</v>
      </c>
      <c r="CK48" s="16"/>
    </row>
    <row r="49" spans="1:89" ht="15.75" customHeight="1">
      <c r="A49" s="130">
        <v>34</v>
      </c>
      <c r="B49" s="131" t="s">
        <v>66</v>
      </c>
      <c r="C49" s="246">
        <v>8479.22</v>
      </c>
      <c r="D49" s="218">
        <v>1329862</v>
      </c>
      <c r="E49" s="219">
        <v>2.114863797897827</v>
      </c>
      <c r="F49" s="220">
        <v>2779630</v>
      </c>
      <c r="G49" s="221">
        <v>327.81670955583184</v>
      </c>
      <c r="H49" s="222">
        <v>-0.7169334450595098</v>
      </c>
      <c r="I49" s="223">
        <v>6.8</v>
      </c>
      <c r="J49" s="223">
        <v>11.6</v>
      </c>
      <c r="K49" s="222">
        <v>-4.8</v>
      </c>
      <c r="L49" s="240">
        <v>45392</v>
      </c>
      <c r="M49" s="251">
        <v>52551</v>
      </c>
      <c r="N49" s="252">
        <v>-7159</v>
      </c>
      <c r="O49" s="226">
        <v>1.42</v>
      </c>
      <c r="P49" s="227">
        <v>81.08</v>
      </c>
      <c r="Q49" s="227">
        <v>87.33</v>
      </c>
      <c r="R49" s="265">
        <v>2391985</v>
      </c>
      <c r="S49" s="266">
        <v>1431008</v>
      </c>
      <c r="T49" s="266">
        <v>39064</v>
      </c>
      <c r="U49" s="266">
        <v>373510</v>
      </c>
      <c r="V49" s="267">
        <v>1018434</v>
      </c>
      <c r="W49" s="231">
        <v>21491</v>
      </c>
      <c r="X49" s="240">
        <v>1989</v>
      </c>
      <c r="Y49" s="240">
        <v>2580</v>
      </c>
      <c r="Z49" s="240">
        <v>16922</v>
      </c>
      <c r="AA49" s="256">
        <v>1159</v>
      </c>
      <c r="AB49" s="255">
        <v>121</v>
      </c>
      <c r="AC49" s="256">
        <v>8900</v>
      </c>
      <c r="AD49" s="255">
        <v>460</v>
      </c>
      <c r="AE49" s="256">
        <v>25700</v>
      </c>
      <c r="AF49" s="255">
        <v>24</v>
      </c>
      <c r="AG49" s="256">
        <v>138300</v>
      </c>
      <c r="AH49" s="240">
        <v>43</v>
      </c>
      <c r="AI49" s="240">
        <v>9926</v>
      </c>
      <c r="AJ49" s="257">
        <v>48811</v>
      </c>
      <c r="AK49" s="257">
        <v>1190</v>
      </c>
      <c r="AL49" s="257">
        <v>52800</v>
      </c>
      <c r="AM49" s="257">
        <v>39600</v>
      </c>
      <c r="AN49" s="257">
        <v>13100</v>
      </c>
      <c r="AO49" s="255">
        <v>618092</v>
      </c>
      <c r="AP49" s="257">
        <v>252114</v>
      </c>
      <c r="AQ49" s="240">
        <v>295</v>
      </c>
      <c r="AR49" s="240">
        <v>2162</v>
      </c>
      <c r="AS49" s="233">
        <v>18958</v>
      </c>
      <c r="AT49" s="230">
        <v>6134</v>
      </c>
      <c r="AU49" s="232">
        <v>4577</v>
      </c>
      <c r="AV49" s="232">
        <v>218639</v>
      </c>
      <c r="AW49" s="232">
        <v>9741531</v>
      </c>
      <c r="AX49" s="259">
        <v>33337</v>
      </c>
      <c r="AY49" s="259">
        <v>268104</v>
      </c>
      <c r="AZ49" s="259">
        <v>12476488</v>
      </c>
      <c r="BA49" s="234">
        <v>11337</v>
      </c>
      <c r="BB49" s="235">
        <v>28838.318</v>
      </c>
      <c r="BC49" s="241">
        <v>1498.313</v>
      </c>
      <c r="BD49" s="241">
        <v>3693.386</v>
      </c>
      <c r="BE49" s="241">
        <v>99.4</v>
      </c>
      <c r="BF49" s="241">
        <v>23646.619</v>
      </c>
      <c r="BG49" s="241">
        <v>89.6</v>
      </c>
      <c r="BH49" s="231">
        <v>1916224</v>
      </c>
      <c r="BI49" s="240">
        <v>1466059</v>
      </c>
      <c r="BJ49" s="240">
        <v>323293</v>
      </c>
      <c r="BK49" s="240">
        <v>4655</v>
      </c>
      <c r="BL49" s="261">
        <v>70</v>
      </c>
      <c r="BM49" s="261">
        <v>5495</v>
      </c>
      <c r="BN49" s="262">
        <v>11388.99465</v>
      </c>
      <c r="BO49" s="232">
        <v>1475.30726</v>
      </c>
      <c r="BP49" s="231">
        <v>10993.41194</v>
      </c>
      <c r="BQ49" s="263">
        <v>0.61848</v>
      </c>
      <c r="BR49" s="231">
        <v>3153.382408574135</v>
      </c>
      <c r="BS49" s="222">
        <v>-1.7540832783854918</v>
      </c>
      <c r="BT49" s="264">
        <v>237</v>
      </c>
      <c r="BU49" s="231">
        <v>37996</v>
      </c>
      <c r="BV49" s="231">
        <v>7805</v>
      </c>
      <c r="BW49" s="240">
        <v>217</v>
      </c>
      <c r="BX49" s="240">
        <v>20027</v>
      </c>
      <c r="BY49" s="241">
        <v>36.506598085922676</v>
      </c>
      <c r="BZ49" s="240">
        <v>471</v>
      </c>
      <c r="CA49" s="243">
        <v>147671</v>
      </c>
      <c r="CB49" s="243">
        <v>266</v>
      </c>
      <c r="CC49" s="243">
        <v>75326</v>
      </c>
      <c r="CD49" s="244">
        <v>98.9017743720034</v>
      </c>
      <c r="CE49" s="240">
        <v>5</v>
      </c>
      <c r="CF49" s="310">
        <v>1651</v>
      </c>
      <c r="CG49" s="244">
        <v>100</v>
      </c>
      <c r="CH49" s="243">
        <v>129</v>
      </c>
      <c r="CI49" s="243">
        <v>68044</v>
      </c>
      <c r="CJ49" s="244">
        <v>61.821662</v>
      </c>
      <c r="CK49" s="16"/>
    </row>
    <row r="50" spans="1:89" ht="15.75" customHeight="1">
      <c r="A50" s="130">
        <v>35</v>
      </c>
      <c r="B50" s="131" t="s">
        <v>67</v>
      </c>
      <c r="C50" s="246">
        <v>6112.55</v>
      </c>
      <c r="D50" s="240">
        <v>660853</v>
      </c>
      <c r="E50" s="219">
        <v>2.0521114377932763</v>
      </c>
      <c r="F50" s="220">
        <v>1327518</v>
      </c>
      <c r="G50" s="221">
        <v>217.17908237969422</v>
      </c>
      <c r="H50" s="222">
        <v>-1.0834844071683882</v>
      </c>
      <c r="I50" s="223">
        <v>6.1</v>
      </c>
      <c r="J50" s="223">
        <v>14.8</v>
      </c>
      <c r="K50" s="222">
        <v>-8.7</v>
      </c>
      <c r="L50" s="240">
        <v>22187</v>
      </c>
      <c r="M50" s="251">
        <v>25254</v>
      </c>
      <c r="N50" s="252">
        <v>-3067</v>
      </c>
      <c r="O50" s="226">
        <v>1.49</v>
      </c>
      <c r="P50" s="227">
        <v>80.51</v>
      </c>
      <c r="Q50" s="227">
        <v>86.88</v>
      </c>
      <c r="R50" s="265">
        <v>1169949</v>
      </c>
      <c r="S50" s="266">
        <v>658062</v>
      </c>
      <c r="T50" s="266">
        <v>26924</v>
      </c>
      <c r="U50" s="266">
        <v>173947</v>
      </c>
      <c r="V50" s="267">
        <v>457191</v>
      </c>
      <c r="W50" s="231">
        <v>15346</v>
      </c>
      <c r="X50" s="240">
        <v>1515</v>
      </c>
      <c r="Y50" s="240">
        <v>1820</v>
      </c>
      <c r="Z50" s="240">
        <v>12011</v>
      </c>
      <c r="AA50" s="256">
        <v>931</v>
      </c>
      <c r="AB50" s="255">
        <v>54</v>
      </c>
      <c r="AC50" s="256">
        <v>2480</v>
      </c>
      <c r="AD50" s="255">
        <v>350</v>
      </c>
      <c r="AE50" s="256">
        <v>14500</v>
      </c>
      <c r="AF50" s="255">
        <v>8</v>
      </c>
      <c r="AG50" s="256">
        <v>33300</v>
      </c>
      <c r="AH50" s="240">
        <v>14</v>
      </c>
      <c r="AI50" s="240">
        <v>1778</v>
      </c>
      <c r="AJ50" s="257">
        <v>15535</v>
      </c>
      <c r="AK50" s="257">
        <v>589</v>
      </c>
      <c r="AL50" s="257">
        <v>44500</v>
      </c>
      <c r="AM50" s="257">
        <v>37100</v>
      </c>
      <c r="AN50" s="257">
        <v>7400</v>
      </c>
      <c r="AO50" s="255">
        <v>439738</v>
      </c>
      <c r="AP50" s="257">
        <v>114907</v>
      </c>
      <c r="AQ50" s="240">
        <v>228</v>
      </c>
      <c r="AR50" s="240">
        <v>2858</v>
      </c>
      <c r="AS50" s="233">
        <v>22811</v>
      </c>
      <c r="AT50" s="230">
        <v>12315</v>
      </c>
      <c r="AU50" s="232">
        <v>1671</v>
      </c>
      <c r="AV50" s="232">
        <v>95585</v>
      </c>
      <c r="AW50" s="232">
        <v>6553479</v>
      </c>
      <c r="AX50" s="259">
        <v>17063</v>
      </c>
      <c r="AY50" s="259">
        <v>115813</v>
      </c>
      <c r="AZ50" s="259">
        <v>3130851</v>
      </c>
      <c r="BA50" s="234">
        <v>6386</v>
      </c>
      <c r="BB50" s="235">
        <v>16470.335</v>
      </c>
      <c r="BC50" s="241">
        <v>1114.634</v>
      </c>
      <c r="BD50" s="241">
        <v>2800.508</v>
      </c>
      <c r="BE50" s="241">
        <v>98.5</v>
      </c>
      <c r="BF50" s="241">
        <v>12555.193</v>
      </c>
      <c r="BG50" s="241">
        <v>92.5</v>
      </c>
      <c r="BH50" s="231">
        <v>1069768</v>
      </c>
      <c r="BI50" s="240">
        <v>818542</v>
      </c>
      <c r="BJ50" s="240">
        <v>193592</v>
      </c>
      <c r="BK50" s="240">
        <v>2458</v>
      </c>
      <c r="BL50" s="261">
        <v>34</v>
      </c>
      <c r="BM50" s="261">
        <v>2948</v>
      </c>
      <c r="BN50" s="262">
        <v>7449.43228</v>
      </c>
      <c r="BO50" s="232">
        <v>768.618</v>
      </c>
      <c r="BP50" s="231">
        <v>7190.28382</v>
      </c>
      <c r="BQ50" s="263">
        <v>0.45738</v>
      </c>
      <c r="BR50" s="231">
        <v>3248.868301305701</v>
      </c>
      <c r="BS50" s="222">
        <v>-1.1469233583776721</v>
      </c>
      <c r="BT50" s="270">
        <v>142</v>
      </c>
      <c r="BU50" s="231">
        <v>24783</v>
      </c>
      <c r="BV50" s="231">
        <v>3682</v>
      </c>
      <c r="BW50" s="240">
        <v>162</v>
      </c>
      <c r="BX50" s="240">
        <v>13104</v>
      </c>
      <c r="BY50" s="241">
        <v>50.827142149579</v>
      </c>
      <c r="BZ50" s="240">
        <v>300</v>
      </c>
      <c r="CA50" s="243">
        <v>65000</v>
      </c>
      <c r="CB50" s="243">
        <v>161</v>
      </c>
      <c r="CC50" s="243">
        <v>33721</v>
      </c>
      <c r="CD50" s="244">
        <v>98.1273071036284</v>
      </c>
      <c r="CE50" s="240" t="s">
        <v>92</v>
      </c>
      <c r="CF50" s="240" t="s">
        <v>92</v>
      </c>
      <c r="CG50" s="271" t="s">
        <v>92</v>
      </c>
      <c r="CH50" s="243">
        <v>78</v>
      </c>
      <c r="CI50" s="243">
        <v>30983</v>
      </c>
      <c r="CJ50" s="244">
        <v>44.206417</v>
      </c>
      <c r="CK50" s="16"/>
    </row>
    <row r="51" spans="1:89" ht="6" customHeight="1">
      <c r="A51" s="135"/>
      <c r="B51" s="131"/>
      <c r="C51" s="217"/>
      <c r="D51" s="218"/>
      <c r="E51" s="219"/>
      <c r="F51" s="220"/>
      <c r="G51" s="221"/>
      <c r="H51" s="222"/>
      <c r="I51" s="223"/>
      <c r="J51" s="223"/>
      <c r="K51" s="222"/>
      <c r="L51" s="224"/>
      <c r="M51" s="224"/>
      <c r="N51" s="225"/>
      <c r="O51" s="226"/>
      <c r="P51" s="227"/>
      <c r="Q51" s="227"/>
      <c r="R51" s="224"/>
      <c r="S51" s="228"/>
      <c r="T51" s="228"/>
      <c r="U51" s="228"/>
      <c r="V51" s="224"/>
      <c r="W51" s="224"/>
      <c r="X51" s="224"/>
      <c r="Y51" s="224"/>
      <c r="Z51" s="224"/>
      <c r="AA51" s="229"/>
      <c r="AB51" s="224"/>
      <c r="AC51" s="224"/>
      <c r="AD51" s="224"/>
      <c r="AE51" s="224"/>
      <c r="AF51" s="224"/>
      <c r="AG51" s="224"/>
      <c r="AH51" s="231"/>
      <c r="AI51" s="231"/>
      <c r="AJ51" s="229"/>
      <c r="AK51" s="229"/>
      <c r="AL51" s="229"/>
      <c r="AM51" s="229"/>
      <c r="AN51" s="229"/>
      <c r="AO51" s="232"/>
      <c r="AP51" s="229"/>
      <c r="AQ51" s="231"/>
      <c r="AR51" s="231"/>
      <c r="AS51" s="233"/>
      <c r="AT51" s="230"/>
      <c r="AU51" s="231"/>
      <c r="AV51" s="231"/>
      <c r="AW51" s="231"/>
      <c r="AX51" s="229"/>
      <c r="AY51" s="229"/>
      <c r="AZ51" s="229"/>
      <c r="BA51" s="234"/>
      <c r="BB51" s="235"/>
      <c r="BC51" s="235"/>
      <c r="BD51" s="221"/>
      <c r="BE51" s="236"/>
      <c r="BF51" s="235"/>
      <c r="BG51" s="236"/>
      <c r="BH51" s="231"/>
      <c r="BI51" s="231"/>
      <c r="BJ51" s="231"/>
      <c r="BK51" s="231"/>
      <c r="BL51" s="231"/>
      <c r="BM51" s="231"/>
      <c r="BN51" s="224"/>
      <c r="BO51" s="232"/>
      <c r="BP51" s="231"/>
      <c r="BQ51" s="237"/>
      <c r="BR51" s="238"/>
      <c r="BS51" s="239"/>
      <c r="BT51" s="231"/>
      <c r="BU51" s="231"/>
      <c r="BV51" s="231"/>
      <c r="BW51" s="240"/>
      <c r="BX51" s="240"/>
      <c r="BY51" s="241"/>
      <c r="BZ51" s="240"/>
      <c r="CA51" s="240"/>
      <c r="CB51" s="242"/>
      <c r="CC51" s="243"/>
      <c r="CD51" s="244"/>
      <c r="CE51" s="240"/>
      <c r="CF51" s="240"/>
      <c r="CG51" s="244"/>
      <c r="CH51" s="243"/>
      <c r="CI51" s="243"/>
      <c r="CJ51" s="244"/>
      <c r="CK51" s="16"/>
    </row>
    <row r="52" spans="1:89" ht="15.75" customHeight="1">
      <c r="A52" s="130">
        <v>36</v>
      </c>
      <c r="B52" s="131" t="s">
        <v>68</v>
      </c>
      <c r="C52" s="246">
        <v>4146.99</v>
      </c>
      <c r="D52" s="218">
        <v>337478</v>
      </c>
      <c r="E52" s="219">
        <v>2.1781271668079105</v>
      </c>
      <c r="F52" s="220">
        <v>711975</v>
      </c>
      <c r="G52" s="221">
        <v>171.68476413012812</v>
      </c>
      <c r="H52" s="248">
        <v>-1.05397889540677</v>
      </c>
      <c r="I52" s="223">
        <v>6.1</v>
      </c>
      <c r="J52" s="223">
        <v>14.8</v>
      </c>
      <c r="K52" s="272">
        <v>-8.7</v>
      </c>
      <c r="L52" s="240">
        <v>9585</v>
      </c>
      <c r="M52" s="251">
        <v>11322</v>
      </c>
      <c r="N52" s="252">
        <v>-1737</v>
      </c>
      <c r="O52" s="226">
        <v>1.44</v>
      </c>
      <c r="P52" s="227">
        <v>80.32</v>
      </c>
      <c r="Q52" s="227">
        <v>86.66</v>
      </c>
      <c r="R52" s="255">
        <v>614003</v>
      </c>
      <c r="S52" s="253">
        <v>344033</v>
      </c>
      <c r="T52" s="273">
        <v>26269</v>
      </c>
      <c r="U52" s="273">
        <v>80697</v>
      </c>
      <c r="V52" s="240">
        <v>237067</v>
      </c>
      <c r="W52" s="231">
        <v>14263</v>
      </c>
      <c r="X52" s="240">
        <v>2905</v>
      </c>
      <c r="Y52" s="240">
        <v>1659</v>
      </c>
      <c r="Z52" s="240">
        <v>9699</v>
      </c>
      <c r="AA52" s="256">
        <v>479</v>
      </c>
      <c r="AB52" s="255">
        <v>81</v>
      </c>
      <c r="AC52" s="256">
        <v>3920</v>
      </c>
      <c r="AD52" s="255">
        <v>170</v>
      </c>
      <c r="AE52" s="256">
        <v>22500</v>
      </c>
      <c r="AF52" s="255">
        <v>20</v>
      </c>
      <c r="AG52" s="256">
        <v>46500</v>
      </c>
      <c r="AH52" s="240">
        <v>17</v>
      </c>
      <c r="AI52" s="240">
        <v>831</v>
      </c>
      <c r="AJ52" s="257">
        <v>26431</v>
      </c>
      <c r="AK52" s="257">
        <v>955</v>
      </c>
      <c r="AL52" s="257">
        <v>28100</v>
      </c>
      <c r="AM52" s="257">
        <v>19200</v>
      </c>
      <c r="AN52" s="257">
        <v>8910</v>
      </c>
      <c r="AO52" s="255">
        <v>313071</v>
      </c>
      <c r="AP52" s="257">
        <v>116628</v>
      </c>
      <c r="AQ52" s="240">
        <v>267</v>
      </c>
      <c r="AR52" s="240">
        <v>1321</v>
      </c>
      <c r="AS52" s="233">
        <v>9368</v>
      </c>
      <c r="AT52" s="230">
        <v>4524</v>
      </c>
      <c r="AU52" s="232">
        <v>1089</v>
      </c>
      <c r="AV52" s="232">
        <v>47404</v>
      </c>
      <c r="AW52" s="232">
        <v>1908126</v>
      </c>
      <c r="AX52" s="259">
        <v>9451</v>
      </c>
      <c r="AY52" s="259">
        <v>60017</v>
      </c>
      <c r="AZ52" s="259">
        <v>1661608</v>
      </c>
      <c r="BA52" s="234">
        <v>3085</v>
      </c>
      <c r="BB52" s="235">
        <v>15192.725</v>
      </c>
      <c r="BC52" s="241">
        <v>706.568</v>
      </c>
      <c r="BD52" s="241">
        <v>1783.651</v>
      </c>
      <c r="BE52" s="241">
        <v>97.3</v>
      </c>
      <c r="BF52" s="241">
        <v>12702.506</v>
      </c>
      <c r="BG52" s="241">
        <v>80.4</v>
      </c>
      <c r="BH52" s="231">
        <v>618971</v>
      </c>
      <c r="BI52" s="240">
        <v>456887</v>
      </c>
      <c r="BJ52" s="240">
        <v>128565</v>
      </c>
      <c r="BK52" s="240">
        <v>2121</v>
      </c>
      <c r="BL52" s="261">
        <v>32</v>
      </c>
      <c r="BM52" s="261">
        <v>2478</v>
      </c>
      <c r="BN52" s="262">
        <v>5562.13424</v>
      </c>
      <c r="BO52" s="232">
        <v>639.04</v>
      </c>
      <c r="BP52" s="231">
        <v>5254.46638</v>
      </c>
      <c r="BQ52" s="263">
        <v>0.32716</v>
      </c>
      <c r="BR52" s="231">
        <v>3152.6178528440228</v>
      </c>
      <c r="BS52" s="222">
        <v>-0.28894423471530084</v>
      </c>
      <c r="BT52" s="264">
        <v>107</v>
      </c>
      <c r="BU52" s="231">
        <v>13691</v>
      </c>
      <c r="BV52" s="231">
        <v>2567</v>
      </c>
      <c r="BW52" s="240">
        <v>106</v>
      </c>
      <c r="BX52" s="240">
        <v>4670</v>
      </c>
      <c r="BY52" s="241">
        <v>49.48134667879891</v>
      </c>
      <c r="BZ52" s="240">
        <v>187</v>
      </c>
      <c r="CA52" s="243">
        <v>34181</v>
      </c>
      <c r="CB52" s="243">
        <v>89</v>
      </c>
      <c r="CC52" s="243">
        <v>17432</v>
      </c>
      <c r="CD52" s="244">
        <v>99.0419787493468</v>
      </c>
      <c r="CE52" s="240" t="s">
        <v>92</v>
      </c>
      <c r="CF52" s="240" t="s">
        <v>92</v>
      </c>
      <c r="CG52" s="271" t="s">
        <v>92</v>
      </c>
      <c r="CH52" s="243">
        <v>37</v>
      </c>
      <c r="CI52" s="243">
        <v>16965</v>
      </c>
      <c r="CJ52" s="244">
        <v>56.540945</v>
      </c>
      <c r="CK52" s="16"/>
    </row>
    <row r="53" spans="1:89" ht="15.75" customHeight="1">
      <c r="A53" s="130">
        <v>37</v>
      </c>
      <c r="B53" s="131" t="s">
        <v>69</v>
      </c>
      <c r="C53" s="274">
        <v>1876.92</v>
      </c>
      <c r="D53" s="218">
        <v>445747</v>
      </c>
      <c r="E53" s="219">
        <v>2.184921042654241</v>
      </c>
      <c r="F53" s="220">
        <v>942224</v>
      </c>
      <c r="G53" s="221">
        <v>502.00541312362805</v>
      </c>
      <c r="H53" s="222">
        <v>-0.8439937531833929</v>
      </c>
      <c r="I53" s="223">
        <v>6.7</v>
      </c>
      <c r="J53" s="223">
        <v>13.3</v>
      </c>
      <c r="K53" s="222">
        <v>-6.6</v>
      </c>
      <c r="L53" s="240">
        <v>16733</v>
      </c>
      <c r="M53" s="251">
        <v>18592</v>
      </c>
      <c r="N53" s="252">
        <v>-1859</v>
      </c>
      <c r="O53" s="226">
        <v>1.51</v>
      </c>
      <c r="P53" s="227">
        <v>80.85</v>
      </c>
      <c r="Q53" s="227">
        <v>87.21</v>
      </c>
      <c r="R53" s="265">
        <v>814589</v>
      </c>
      <c r="S53" s="266">
        <v>477620</v>
      </c>
      <c r="T53" s="266">
        <v>23074</v>
      </c>
      <c r="U53" s="266">
        <v>120089</v>
      </c>
      <c r="V53" s="267">
        <v>334457</v>
      </c>
      <c r="W53" s="231">
        <v>16023</v>
      </c>
      <c r="X53" s="240">
        <v>1752</v>
      </c>
      <c r="Y53" s="240">
        <v>1826</v>
      </c>
      <c r="Z53" s="240">
        <v>12445</v>
      </c>
      <c r="AA53" s="256">
        <v>566</v>
      </c>
      <c r="AB53" s="255">
        <v>61</v>
      </c>
      <c r="AC53" s="256">
        <v>4950</v>
      </c>
      <c r="AD53" s="255">
        <v>159</v>
      </c>
      <c r="AE53" s="256">
        <v>21800</v>
      </c>
      <c r="AF53" s="255">
        <v>22</v>
      </c>
      <c r="AG53" s="256">
        <v>30700</v>
      </c>
      <c r="AH53" s="240">
        <v>52</v>
      </c>
      <c r="AI53" s="240">
        <v>5310</v>
      </c>
      <c r="AJ53" s="257">
        <v>36097</v>
      </c>
      <c r="AK53" s="257">
        <v>808</v>
      </c>
      <c r="AL53" s="257">
        <v>29300</v>
      </c>
      <c r="AM53" s="257">
        <v>24400</v>
      </c>
      <c r="AN53" s="257">
        <v>4860</v>
      </c>
      <c r="AO53" s="255">
        <v>87183</v>
      </c>
      <c r="AP53" s="257">
        <v>25628</v>
      </c>
      <c r="AQ53" s="240">
        <v>8</v>
      </c>
      <c r="AR53" s="240">
        <v>1234</v>
      </c>
      <c r="AS53" s="233">
        <v>12113</v>
      </c>
      <c r="AT53" s="230">
        <v>5488</v>
      </c>
      <c r="AU53" s="232">
        <v>1774</v>
      </c>
      <c r="AV53" s="232">
        <v>70080</v>
      </c>
      <c r="AW53" s="232">
        <v>2711583</v>
      </c>
      <c r="AX53" s="259">
        <v>12673</v>
      </c>
      <c r="AY53" s="259">
        <v>91751</v>
      </c>
      <c r="AZ53" s="259">
        <v>3788362</v>
      </c>
      <c r="BA53" s="234">
        <v>4901</v>
      </c>
      <c r="BB53" s="235">
        <v>10213.881</v>
      </c>
      <c r="BC53" s="241">
        <v>356.236</v>
      </c>
      <c r="BD53" s="241">
        <v>1568.352</v>
      </c>
      <c r="BE53" s="241">
        <v>99.9</v>
      </c>
      <c r="BF53" s="241">
        <v>8289.293</v>
      </c>
      <c r="BG53" s="241">
        <v>95.2</v>
      </c>
      <c r="BH53" s="231">
        <v>793864</v>
      </c>
      <c r="BI53" s="240">
        <v>593067</v>
      </c>
      <c r="BJ53" s="240">
        <v>152321</v>
      </c>
      <c r="BK53" s="240">
        <v>3287</v>
      </c>
      <c r="BL53" s="261">
        <v>37</v>
      </c>
      <c r="BM53" s="261">
        <v>3957</v>
      </c>
      <c r="BN53" s="262">
        <v>4928.1832</v>
      </c>
      <c r="BO53" s="232">
        <v>507.88</v>
      </c>
      <c r="BP53" s="231">
        <v>4785.24231</v>
      </c>
      <c r="BQ53" s="263">
        <v>0.48747</v>
      </c>
      <c r="BR53" s="231">
        <v>3020.7605700568743</v>
      </c>
      <c r="BS53" s="222">
        <v>1.8592758318930744</v>
      </c>
      <c r="BT53" s="264">
        <v>88</v>
      </c>
      <c r="BU53" s="231">
        <v>14137</v>
      </c>
      <c r="BV53" s="231">
        <v>2886</v>
      </c>
      <c r="BW53" s="240">
        <v>115</v>
      </c>
      <c r="BX53" s="240">
        <v>8261</v>
      </c>
      <c r="BY53" s="241">
        <v>45.66620270783247</v>
      </c>
      <c r="BZ53" s="240">
        <v>160</v>
      </c>
      <c r="CA53" s="243">
        <v>49196</v>
      </c>
      <c r="CB53" s="243">
        <v>75</v>
      </c>
      <c r="CC53" s="243">
        <v>25629</v>
      </c>
      <c r="CD53" s="244">
        <v>99.0212264150944</v>
      </c>
      <c r="CE53" s="240" t="s">
        <v>92</v>
      </c>
      <c r="CF53" s="240" t="s">
        <v>92</v>
      </c>
      <c r="CG53" s="271" t="s">
        <v>92</v>
      </c>
      <c r="CH53" s="243">
        <v>40</v>
      </c>
      <c r="CI53" s="243">
        <v>24657</v>
      </c>
      <c r="CJ53" s="244">
        <v>55.209198</v>
      </c>
      <c r="CK53" s="16"/>
    </row>
    <row r="54" spans="1:89" ht="15.75" customHeight="1">
      <c r="A54" s="130">
        <v>38</v>
      </c>
      <c r="B54" s="131" t="s">
        <v>70</v>
      </c>
      <c r="C54" s="246">
        <v>5676.12</v>
      </c>
      <c r="D54" s="218">
        <v>656649</v>
      </c>
      <c r="E54" s="219">
        <v>2.0655525250171705</v>
      </c>
      <c r="F54" s="220">
        <v>1320921</v>
      </c>
      <c r="G54" s="221">
        <v>232.7154817022896</v>
      </c>
      <c r="H54" s="222">
        <v>-1.0428208303460862</v>
      </c>
      <c r="I54" s="223">
        <v>6.1</v>
      </c>
      <c r="J54" s="223">
        <v>14.3</v>
      </c>
      <c r="K54" s="222">
        <v>-8.2</v>
      </c>
      <c r="L54" s="240">
        <v>18562</v>
      </c>
      <c r="M54" s="251">
        <v>21412</v>
      </c>
      <c r="N54" s="252">
        <v>-2850</v>
      </c>
      <c r="O54" s="226">
        <v>1.4</v>
      </c>
      <c r="P54" s="227">
        <v>80.16</v>
      </c>
      <c r="Q54" s="227">
        <v>86.82</v>
      </c>
      <c r="R54" s="265">
        <v>1146017</v>
      </c>
      <c r="S54" s="266">
        <v>654362</v>
      </c>
      <c r="T54" s="266">
        <v>44086</v>
      </c>
      <c r="U54" s="266">
        <v>155733</v>
      </c>
      <c r="V54" s="267">
        <v>454543</v>
      </c>
      <c r="W54" s="231">
        <v>21221</v>
      </c>
      <c r="X54" s="240">
        <v>4528</v>
      </c>
      <c r="Y54" s="240">
        <v>2417</v>
      </c>
      <c r="Z54" s="240">
        <v>14276</v>
      </c>
      <c r="AA54" s="256">
        <v>673</v>
      </c>
      <c r="AB54" s="255">
        <v>88</v>
      </c>
      <c r="AC54" s="256">
        <v>4770</v>
      </c>
      <c r="AD54" s="255">
        <v>154</v>
      </c>
      <c r="AE54" s="256">
        <v>10000</v>
      </c>
      <c r="AF54" s="255">
        <v>74</v>
      </c>
      <c r="AG54" s="256">
        <v>192000</v>
      </c>
      <c r="AH54" s="240">
        <v>37</v>
      </c>
      <c r="AI54" s="240">
        <v>2275</v>
      </c>
      <c r="AJ54" s="257">
        <v>30431</v>
      </c>
      <c r="AK54" s="257">
        <v>1226</v>
      </c>
      <c r="AL54" s="257">
        <v>46200</v>
      </c>
      <c r="AM54" s="257">
        <v>21700</v>
      </c>
      <c r="AN54" s="257">
        <v>24500</v>
      </c>
      <c r="AO54" s="255">
        <v>401018</v>
      </c>
      <c r="AP54" s="257">
        <v>146815</v>
      </c>
      <c r="AQ54" s="240">
        <v>523</v>
      </c>
      <c r="AR54" s="240">
        <v>3444</v>
      </c>
      <c r="AS54" s="233">
        <v>81166</v>
      </c>
      <c r="AT54" s="230">
        <v>17042</v>
      </c>
      <c r="AU54" s="232">
        <v>2055</v>
      </c>
      <c r="AV54" s="232">
        <v>78189</v>
      </c>
      <c r="AW54" s="232">
        <v>4308818</v>
      </c>
      <c r="AX54" s="259">
        <v>17077</v>
      </c>
      <c r="AY54" s="259">
        <v>116560</v>
      </c>
      <c r="AZ54" s="259">
        <v>4039818</v>
      </c>
      <c r="BA54" s="234">
        <v>6255</v>
      </c>
      <c r="BB54" s="235">
        <v>18241.69</v>
      </c>
      <c r="BC54" s="241">
        <v>1083.595</v>
      </c>
      <c r="BD54" s="241">
        <v>2884.828</v>
      </c>
      <c r="BE54" s="241">
        <v>94.7</v>
      </c>
      <c r="BF54" s="241">
        <v>14273.267</v>
      </c>
      <c r="BG54" s="241">
        <v>85.4</v>
      </c>
      <c r="BH54" s="231">
        <v>1025939</v>
      </c>
      <c r="BI54" s="240">
        <v>746220</v>
      </c>
      <c r="BJ54" s="240">
        <v>216883</v>
      </c>
      <c r="BK54" s="240">
        <v>2260</v>
      </c>
      <c r="BL54" s="261">
        <v>50</v>
      </c>
      <c r="BM54" s="261">
        <v>2465</v>
      </c>
      <c r="BN54" s="262">
        <v>7312.56676</v>
      </c>
      <c r="BO54" s="232">
        <v>803.43</v>
      </c>
      <c r="BP54" s="231">
        <v>7136.83278</v>
      </c>
      <c r="BQ54" s="263">
        <v>0.44767</v>
      </c>
      <c r="BR54" s="231">
        <v>2716.996211839857</v>
      </c>
      <c r="BS54" s="222">
        <v>0.847860849182083</v>
      </c>
      <c r="BT54" s="264">
        <v>134</v>
      </c>
      <c r="BU54" s="231">
        <v>20594</v>
      </c>
      <c r="BV54" s="231">
        <v>3847</v>
      </c>
      <c r="BW54" s="250">
        <v>121</v>
      </c>
      <c r="BX54" s="250">
        <v>9937</v>
      </c>
      <c r="BY54" s="241">
        <v>39.99617261506076</v>
      </c>
      <c r="BZ54" s="250">
        <v>281</v>
      </c>
      <c r="CA54" s="243">
        <v>66494</v>
      </c>
      <c r="CB54" s="243">
        <v>132</v>
      </c>
      <c r="CC54" s="243">
        <v>33330</v>
      </c>
      <c r="CD54" s="244">
        <v>98.8163491769928</v>
      </c>
      <c r="CE54" s="240" t="s">
        <v>92</v>
      </c>
      <c r="CF54" s="240" t="s">
        <v>92</v>
      </c>
      <c r="CG54" s="271" t="s">
        <v>92</v>
      </c>
      <c r="CH54" s="243">
        <v>65</v>
      </c>
      <c r="CI54" s="243">
        <v>31473</v>
      </c>
      <c r="CJ54" s="244">
        <v>53.888363</v>
      </c>
      <c r="CK54" s="16"/>
    </row>
    <row r="55" spans="1:89" ht="15.75" customHeight="1">
      <c r="A55" s="130">
        <v>39</v>
      </c>
      <c r="B55" s="131" t="s">
        <v>71</v>
      </c>
      <c r="C55" s="246">
        <v>7103.6</v>
      </c>
      <c r="D55" s="218">
        <v>351413</v>
      </c>
      <c r="E55" s="219">
        <v>1.9963148773665174</v>
      </c>
      <c r="F55" s="220">
        <v>684039</v>
      </c>
      <c r="G55" s="221">
        <v>96.29469564727744</v>
      </c>
      <c r="H55" s="222">
        <v>-1.0828210612166986</v>
      </c>
      <c r="I55" s="223">
        <v>6</v>
      </c>
      <c r="J55" s="223">
        <v>15.3</v>
      </c>
      <c r="K55" s="222">
        <v>-9.3</v>
      </c>
      <c r="L55" s="240">
        <v>9302</v>
      </c>
      <c r="M55" s="251">
        <v>10830</v>
      </c>
      <c r="N55" s="252">
        <v>-1528</v>
      </c>
      <c r="O55" s="226">
        <v>1.45</v>
      </c>
      <c r="P55" s="227">
        <v>80.26</v>
      </c>
      <c r="Q55" s="227">
        <v>87.01</v>
      </c>
      <c r="R55" s="265">
        <v>603987</v>
      </c>
      <c r="S55" s="266">
        <v>344704</v>
      </c>
      <c r="T55" s="266">
        <v>34801</v>
      </c>
      <c r="U55" s="266">
        <v>58334</v>
      </c>
      <c r="V55" s="267">
        <v>251569</v>
      </c>
      <c r="W55" s="231">
        <v>12345</v>
      </c>
      <c r="X55" s="240">
        <v>4112</v>
      </c>
      <c r="Y55" s="240">
        <v>1032</v>
      </c>
      <c r="Z55" s="240">
        <v>7201</v>
      </c>
      <c r="AA55" s="256">
        <v>496</v>
      </c>
      <c r="AB55" s="255">
        <v>44</v>
      </c>
      <c r="AC55" s="256">
        <v>3090</v>
      </c>
      <c r="AD55" s="255">
        <v>135</v>
      </c>
      <c r="AE55" s="256">
        <v>6000</v>
      </c>
      <c r="AF55" s="255">
        <v>15</v>
      </c>
      <c r="AG55" s="256">
        <v>24300</v>
      </c>
      <c r="AH55" s="240">
        <v>11</v>
      </c>
      <c r="AI55" s="240">
        <v>260</v>
      </c>
      <c r="AJ55" s="257">
        <v>19878</v>
      </c>
      <c r="AK55" s="257">
        <v>1113</v>
      </c>
      <c r="AL55" s="257">
        <v>26200</v>
      </c>
      <c r="AM55" s="257">
        <v>19800</v>
      </c>
      <c r="AN55" s="257">
        <v>6450</v>
      </c>
      <c r="AO55" s="255">
        <v>594234</v>
      </c>
      <c r="AP55" s="257">
        <v>233412</v>
      </c>
      <c r="AQ55" s="240">
        <v>497</v>
      </c>
      <c r="AR55" s="240">
        <v>1599</v>
      </c>
      <c r="AS55" s="233">
        <v>64547</v>
      </c>
      <c r="AT55" s="230">
        <v>24023</v>
      </c>
      <c r="AU55" s="232">
        <v>1084</v>
      </c>
      <c r="AV55" s="232">
        <v>25416</v>
      </c>
      <c r="AW55" s="232">
        <v>585527</v>
      </c>
      <c r="AX55" s="259">
        <v>9926</v>
      </c>
      <c r="AY55" s="259">
        <v>61193</v>
      </c>
      <c r="AZ55" s="259">
        <v>1627627</v>
      </c>
      <c r="BA55" s="234">
        <v>2757</v>
      </c>
      <c r="BB55" s="235">
        <v>14127.569</v>
      </c>
      <c r="BC55" s="241">
        <v>1081.213</v>
      </c>
      <c r="BD55" s="241">
        <v>2098.858</v>
      </c>
      <c r="BE55" s="241">
        <v>99.1</v>
      </c>
      <c r="BF55" s="241">
        <v>10947.498</v>
      </c>
      <c r="BG55" s="241">
        <v>84.5</v>
      </c>
      <c r="BH55" s="231">
        <v>562692</v>
      </c>
      <c r="BI55" s="240">
        <v>396914</v>
      </c>
      <c r="BJ55" s="240">
        <v>128869</v>
      </c>
      <c r="BK55" s="240">
        <v>1046</v>
      </c>
      <c r="BL55" s="261">
        <v>25</v>
      </c>
      <c r="BM55" s="261">
        <v>1142</v>
      </c>
      <c r="BN55" s="262">
        <v>5076.75757</v>
      </c>
      <c r="BO55" s="232">
        <v>760.97261</v>
      </c>
      <c r="BP55" s="231">
        <v>4923.30159</v>
      </c>
      <c r="BQ55" s="263">
        <v>0.27382</v>
      </c>
      <c r="BR55" s="231">
        <v>2662.75916905731</v>
      </c>
      <c r="BS55" s="222">
        <v>0.5938733769135545</v>
      </c>
      <c r="BT55" s="264">
        <v>122</v>
      </c>
      <c r="BU55" s="231">
        <v>16104</v>
      </c>
      <c r="BV55" s="231">
        <v>2305</v>
      </c>
      <c r="BW55" s="240">
        <v>37</v>
      </c>
      <c r="BX55" s="240">
        <v>2342</v>
      </c>
      <c r="BY55" s="241">
        <v>18.993635640413682</v>
      </c>
      <c r="BZ55" s="240">
        <v>225</v>
      </c>
      <c r="CA55" s="243">
        <v>31226</v>
      </c>
      <c r="CB55" s="243">
        <v>127</v>
      </c>
      <c r="CC55" s="243">
        <v>16988</v>
      </c>
      <c r="CD55" s="244">
        <v>99.0128679710911</v>
      </c>
      <c r="CE55" s="240">
        <v>2</v>
      </c>
      <c r="CF55" s="310">
        <v>193</v>
      </c>
      <c r="CG55" s="244">
        <v>100</v>
      </c>
      <c r="CH55" s="243">
        <v>46</v>
      </c>
      <c r="CI55" s="243">
        <v>17139</v>
      </c>
      <c r="CJ55" s="244">
        <v>51.225022</v>
      </c>
      <c r="CK55" s="16"/>
    </row>
    <row r="56" spans="1:89" ht="6" customHeight="1">
      <c r="A56" s="135"/>
      <c r="B56" s="131"/>
      <c r="C56" s="217"/>
      <c r="D56" s="218"/>
      <c r="E56" s="219"/>
      <c r="F56" s="220"/>
      <c r="G56" s="221"/>
      <c r="H56" s="222"/>
      <c r="I56" s="223"/>
      <c r="J56" s="223"/>
      <c r="K56" s="222"/>
      <c r="L56" s="224"/>
      <c r="M56" s="224"/>
      <c r="N56" s="225"/>
      <c r="O56" s="226"/>
      <c r="P56" s="227"/>
      <c r="Q56" s="227"/>
      <c r="R56" s="224"/>
      <c r="S56" s="228"/>
      <c r="T56" s="228"/>
      <c r="U56" s="228"/>
      <c r="V56" s="224"/>
      <c r="W56" s="224"/>
      <c r="X56" s="224"/>
      <c r="Y56" s="224"/>
      <c r="Z56" s="224"/>
      <c r="AA56" s="229"/>
      <c r="AB56" s="224"/>
      <c r="AC56" s="224"/>
      <c r="AD56" s="224"/>
      <c r="AE56" s="224"/>
      <c r="AF56" s="224"/>
      <c r="AG56" s="224"/>
      <c r="AH56" s="231"/>
      <c r="AI56" s="231"/>
      <c r="AJ56" s="229"/>
      <c r="AK56" s="229"/>
      <c r="AL56" s="229"/>
      <c r="AM56" s="229"/>
      <c r="AN56" s="229"/>
      <c r="AO56" s="232"/>
      <c r="AP56" s="229"/>
      <c r="AQ56" s="231"/>
      <c r="AR56" s="231"/>
      <c r="AS56" s="233"/>
      <c r="AT56" s="230"/>
      <c r="AU56" s="231"/>
      <c r="AV56" s="231"/>
      <c r="AW56" s="231"/>
      <c r="AX56" s="229"/>
      <c r="AY56" s="229"/>
      <c r="AZ56" s="229"/>
      <c r="BA56" s="234"/>
      <c r="BB56" s="235"/>
      <c r="BC56" s="235"/>
      <c r="BD56" s="221"/>
      <c r="BE56" s="236"/>
      <c r="BF56" s="235"/>
      <c r="BG56" s="236"/>
      <c r="BH56" s="231"/>
      <c r="BI56" s="231"/>
      <c r="BJ56" s="231"/>
      <c r="BK56" s="231"/>
      <c r="BL56" s="231"/>
      <c r="BM56" s="231"/>
      <c r="BN56" s="224"/>
      <c r="BO56" s="232"/>
      <c r="BP56" s="231"/>
      <c r="BQ56" s="237"/>
      <c r="BR56" s="238"/>
      <c r="BS56" s="239"/>
      <c r="BT56" s="231"/>
      <c r="BU56" s="231"/>
      <c r="BV56" s="231"/>
      <c r="BW56" s="240"/>
      <c r="BX56" s="240"/>
      <c r="BY56" s="241"/>
      <c r="BZ56" s="240"/>
      <c r="CA56" s="240"/>
      <c r="CB56" s="242"/>
      <c r="CC56" s="243"/>
      <c r="CD56" s="244"/>
      <c r="CE56" s="240"/>
      <c r="CF56" s="240"/>
      <c r="CG56" s="244"/>
      <c r="CH56" s="243"/>
      <c r="CI56" s="243"/>
      <c r="CJ56" s="244"/>
      <c r="CK56" s="16"/>
    </row>
    <row r="57" spans="1:89" ht="15.75" customHeight="1">
      <c r="A57" s="130">
        <v>40</v>
      </c>
      <c r="B57" s="131" t="s">
        <v>72</v>
      </c>
      <c r="C57" s="274">
        <v>4986.86</v>
      </c>
      <c r="D57" s="218">
        <v>2473308</v>
      </c>
      <c r="E57" s="219">
        <v>2.071824051028016</v>
      </c>
      <c r="F57" s="220">
        <v>5123748</v>
      </c>
      <c r="G57" s="221">
        <v>1027.4497379112308</v>
      </c>
      <c r="H57" s="222">
        <v>-0.22328183401899124</v>
      </c>
      <c r="I57" s="223">
        <v>7.4</v>
      </c>
      <c r="J57" s="223">
        <v>11.2</v>
      </c>
      <c r="K57" s="222">
        <v>-3.7</v>
      </c>
      <c r="L57" s="240">
        <v>102269</v>
      </c>
      <c r="M57" s="251">
        <v>96477</v>
      </c>
      <c r="N57" s="252">
        <v>5792</v>
      </c>
      <c r="O57" s="226">
        <v>1.37</v>
      </c>
      <c r="P57" s="227">
        <v>80.66</v>
      </c>
      <c r="Q57" s="227">
        <v>87.14</v>
      </c>
      <c r="R57" s="265">
        <v>4306495</v>
      </c>
      <c r="S57" s="266">
        <v>2546552</v>
      </c>
      <c r="T57" s="266">
        <v>60792</v>
      </c>
      <c r="U57" s="266">
        <v>506586</v>
      </c>
      <c r="V57" s="267">
        <v>1979174</v>
      </c>
      <c r="W57" s="231">
        <v>27239</v>
      </c>
      <c r="X57" s="240">
        <v>6955</v>
      </c>
      <c r="Y57" s="240">
        <v>3404</v>
      </c>
      <c r="Z57" s="240">
        <v>16880</v>
      </c>
      <c r="AA57" s="256">
        <v>1637</v>
      </c>
      <c r="AB57" s="255">
        <v>183</v>
      </c>
      <c r="AC57" s="256">
        <v>11700</v>
      </c>
      <c r="AD57" s="255">
        <v>169</v>
      </c>
      <c r="AE57" s="256">
        <v>23400</v>
      </c>
      <c r="AF57" s="255">
        <v>43</v>
      </c>
      <c r="AG57" s="256">
        <v>82000</v>
      </c>
      <c r="AH57" s="240">
        <v>64</v>
      </c>
      <c r="AI57" s="240">
        <v>3244</v>
      </c>
      <c r="AJ57" s="257">
        <v>73603</v>
      </c>
      <c r="AK57" s="257">
        <v>1977</v>
      </c>
      <c r="AL57" s="257">
        <v>79300</v>
      </c>
      <c r="AM57" s="257">
        <v>64000</v>
      </c>
      <c r="AN57" s="257">
        <v>15300</v>
      </c>
      <c r="AO57" s="255">
        <v>222313</v>
      </c>
      <c r="AP57" s="257">
        <v>105412</v>
      </c>
      <c r="AQ57" s="240">
        <v>177</v>
      </c>
      <c r="AR57" s="240">
        <v>2386</v>
      </c>
      <c r="AS57" s="233">
        <v>16411</v>
      </c>
      <c r="AT57" s="230">
        <v>8888</v>
      </c>
      <c r="AU57" s="232">
        <v>5009</v>
      </c>
      <c r="AV57" s="232">
        <v>222453</v>
      </c>
      <c r="AW57" s="232">
        <v>9912191</v>
      </c>
      <c r="AX57" s="259">
        <v>59520</v>
      </c>
      <c r="AY57" s="259">
        <v>481314</v>
      </c>
      <c r="AZ57" s="259">
        <v>22834731</v>
      </c>
      <c r="BA57" s="234">
        <v>21429</v>
      </c>
      <c r="BB57" s="235">
        <v>37690.265</v>
      </c>
      <c r="BC57" s="241">
        <v>1194.2</v>
      </c>
      <c r="BD57" s="241">
        <v>3518.099</v>
      </c>
      <c r="BE57" s="241">
        <v>98.2</v>
      </c>
      <c r="BF57" s="241">
        <v>32977.966</v>
      </c>
      <c r="BG57" s="241">
        <v>86.7</v>
      </c>
      <c r="BH57" s="231">
        <v>3438493</v>
      </c>
      <c r="BI57" s="240">
        <v>2633441</v>
      </c>
      <c r="BJ57" s="240">
        <v>575707</v>
      </c>
      <c r="BK57" s="240">
        <v>20066</v>
      </c>
      <c r="BL57" s="261">
        <v>101</v>
      </c>
      <c r="BM57" s="261">
        <v>25587</v>
      </c>
      <c r="BN57" s="262">
        <v>21365.93058</v>
      </c>
      <c r="BO57" s="232">
        <v>2816.77522</v>
      </c>
      <c r="BP57" s="231">
        <v>20181.60695</v>
      </c>
      <c r="BQ57" s="263">
        <v>0.6582</v>
      </c>
      <c r="BR57" s="231">
        <v>2838.3973738833133</v>
      </c>
      <c r="BS57" s="222">
        <v>-0.9897735202754637</v>
      </c>
      <c r="BT57" s="264">
        <v>456</v>
      </c>
      <c r="BU57" s="231">
        <v>82664</v>
      </c>
      <c r="BV57" s="231">
        <v>16784</v>
      </c>
      <c r="BW57" s="240">
        <v>418</v>
      </c>
      <c r="BX57" s="240">
        <v>54742</v>
      </c>
      <c r="BY57" s="241">
        <v>45.31140504555011</v>
      </c>
      <c r="BZ57" s="240">
        <v>723</v>
      </c>
      <c r="CA57" s="243">
        <v>279290</v>
      </c>
      <c r="CB57" s="243">
        <v>360</v>
      </c>
      <c r="CC57" s="243">
        <v>139657</v>
      </c>
      <c r="CD57" s="244">
        <v>98.402215110869</v>
      </c>
      <c r="CE57" s="240">
        <v>5</v>
      </c>
      <c r="CF57" s="310">
        <v>1626</v>
      </c>
      <c r="CG57" s="244">
        <v>95.1456310679612</v>
      </c>
      <c r="CH57" s="243">
        <v>164</v>
      </c>
      <c r="CI57" s="243">
        <v>123508</v>
      </c>
      <c r="CJ57" s="244">
        <v>54.548809</v>
      </c>
      <c r="CK57" s="16"/>
    </row>
    <row r="58" spans="1:89" ht="15.75" customHeight="1">
      <c r="A58" s="130">
        <v>41</v>
      </c>
      <c r="B58" s="131" t="s">
        <v>73</v>
      </c>
      <c r="C58" s="246">
        <v>2440.67</v>
      </c>
      <c r="D58" s="240">
        <v>339161</v>
      </c>
      <c r="E58" s="219">
        <v>2.4125739692948187</v>
      </c>
      <c r="F58" s="220">
        <v>805971</v>
      </c>
      <c r="G58" s="221">
        <v>330.22530698537696</v>
      </c>
      <c r="H58" s="222">
        <v>-0.6742317996850052</v>
      </c>
      <c r="I58" s="223">
        <v>7.3</v>
      </c>
      <c r="J58" s="223">
        <v>12.7</v>
      </c>
      <c r="K58" s="222">
        <v>-5.4</v>
      </c>
      <c r="L58" s="240">
        <v>16009</v>
      </c>
      <c r="M58" s="251">
        <v>17292</v>
      </c>
      <c r="N58" s="252">
        <v>-1283</v>
      </c>
      <c r="O58" s="226">
        <v>1.56</v>
      </c>
      <c r="P58" s="311">
        <v>80.65</v>
      </c>
      <c r="Q58" s="311">
        <v>87.12</v>
      </c>
      <c r="R58" s="265">
        <v>689640</v>
      </c>
      <c r="S58" s="266">
        <v>417178</v>
      </c>
      <c r="T58" s="266">
        <v>31283</v>
      </c>
      <c r="U58" s="266">
        <v>100320</v>
      </c>
      <c r="V58" s="267">
        <v>285575</v>
      </c>
      <c r="W58" s="231">
        <v>13417</v>
      </c>
      <c r="X58" s="240">
        <v>4060</v>
      </c>
      <c r="Y58" s="240">
        <v>1814</v>
      </c>
      <c r="Z58" s="240">
        <v>7543</v>
      </c>
      <c r="AA58" s="256">
        <v>1188</v>
      </c>
      <c r="AB58" s="255">
        <v>39</v>
      </c>
      <c r="AC58" s="256">
        <v>2140</v>
      </c>
      <c r="AD58" s="255">
        <v>532</v>
      </c>
      <c r="AE58" s="256">
        <v>52800</v>
      </c>
      <c r="AF58" s="255">
        <v>34</v>
      </c>
      <c r="AG58" s="256">
        <v>82600</v>
      </c>
      <c r="AH58" s="240">
        <v>24</v>
      </c>
      <c r="AI58" s="240">
        <v>267</v>
      </c>
      <c r="AJ58" s="257">
        <v>14346</v>
      </c>
      <c r="AK58" s="257">
        <v>1219</v>
      </c>
      <c r="AL58" s="257">
        <v>50500</v>
      </c>
      <c r="AM58" s="257">
        <v>41800</v>
      </c>
      <c r="AN58" s="257">
        <v>8640</v>
      </c>
      <c r="AO58" s="255">
        <v>110610</v>
      </c>
      <c r="AP58" s="257">
        <v>43505</v>
      </c>
      <c r="AQ58" s="240">
        <v>113</v>
      </c>
      <c r="AR58" s="240">
        <v>1609</v>
      </c>
      <c r="AS58" s="233">
        <v>6531</v>
      </c>
      <c r="AT58" s="230">
        <v>3264</v>
      </c>
      <c r="AU58" s="232">
        <v>1303</v>
      </c>
      <c r="AV58" s="232">
        <v>61907</v>
      </c>
      <c r="AW58" s="232">
        <v>2069835</v>
      </c>
      <c r="AX58" s="259">
        <v>10278</v>
      </c>
      <c r="AY58" s="259">
        <v>68363</v>
      </c>
      <c r="AZ58" s="259">
        <v>1756466</v>
      </c>
      <c r="BA58" s="234">
        <v>4599</v>
      </c>
      <c r="BB58" s="235">
        <v>10947.166</v>
      </c>
      <c r="BC58" s="241">
        <v>631.886</v>
      </c>
      <c r="BD58" s="241">
        <v>1262.534</v>
      </c>
      <c r="BE58" s="241">
        <v>100</v>
      </c>
      <c r="BF58" s="241">
        <v>9052.746</v>
      </c>
      <c r="BG58" s="241">
        <v>96.3</v>
      </c>
      <c r="BH58" s="231">
        <v>687001</v>
      </c>
      <c r="BI58" s="240">
        <v>511718</v>
      </c>
      <c r="BJ58" s="240">
        <v>135139</v>
      </c>
      <c r="BK58" s="240">
        <v>3506</v>
      </c>
      <c r="BL58" s="261">
        <v>23</v>
      </c>
      <c r="BM58" s="261">
        <v>4539</v>
      </c>
      <c r="BN58" s="262">
        <v>5921.23408</v>
      </c>
      <c r="BO58" s="232">
        <v>811.649</v>
      </c>
      <c r="BP58" s="231">
        <v>5757.338</v>
      </c>
      <c r="BQ58" s="263">
        <v>0.35551</v>
      </c>
      <c r="BR58" s="231">
        <v>2854.311837622434</v>
      </c>
      <c r="BS58" s="245">
        <v>-0.3703507741413139</v>
      </c>
      <c r="BT58" s="270">
        <v>100</v>
      </c>
      <c r="BU58" s="231">
        <v>14451</v>
      </c>
      <c r="BV58" s="231">
        <v>2445</v>
      </c>
      <c r="BW58" s="240">
        <v>49</v>
      </c>
      <c r="BX58" s="240">
        <v>3398</v>
      </c>
      <c r="BY58" s="241">
        <v>20.646447387156485</v>
      </c>
      <c r="BZ58" s="240">
        <v>164</v>
      </c>
      <c r="CA58" s="243">
        <v>43903</v>
      </c>
      <c r="CB58" s="243">
        <v>92</v>
      </c>
      <c r="CC58" s="243">
        <v>23530</v>
      </c>
      <c r="CD58" s="244">
        <v>98.7157420892361</v>
      </c>
      <c r="CE58" s="240">
        <v>6</v>
      </c>
      <c r="CF58" s="310">
        <v>2400</v>
      </c>
      <c r="CG58" s="244">
        <v>96.4705882352941</v>
      </c>
      <c r="CH58" s="243">
        <v>45</v>
      </c>
      <c r="CI58" s="243">
        <v>22422</v>
      </c>
      <c r="CJ58" s="244">
        <v>45.735099</v>
      </c>
      <c r="CK58" s="16"/>
    </row>
    <row r="59" spans="1:89" ht="15.75" customHeight="1">
      <c r="A59" s="130">
        <v>42</v>
      </c>
      <c r="B59" s="131" t="s">
        <v>74</v>
      </c>
      <c r="C59" s="246">
        <v>4130.98</v>
      </c>
      <c r="D59" s="218">
        <v>633550</v>
      </c>
      <c r="E59" s="219">
        <v>2.1087885723305186</v>
      </c>
      <c r="F59" s="220">
        <v>1296839</v>
      </c>
      <c r="G59" s="221">
        <v>313.9301085940867</v>
      </c>
      <c r="H59" s="248">
        <v>-1.1794406381994593</v>
      </c>
      <c r="I59" s="223">
        <v>6.9</v>
      </c>
      <c r="J59" s="223">
        <v>14.2</v>
      </c>
      <c r="K59" s="272">
        <v>-7.3</v>
      </c>
      <c r="L59" s="240">
        <v>21590</v>
      </c>
      <c r="M59" s="251">
        <v>27489</v>
      </c>
      <c r="N59" s="252">
        <v>-5899</v>
      </c>
      <c r="O59" s="226">
        <v>1.6</v>
      </c>
      <c r="P59" s="311">
        <v>80.38</v>
      </c>
      <c r="Q59" s="311">
        <v>86.97</v>
      </c>
      <c r="R59" s="255">
        <v>1136430</v>
      </c>
      <c r="S59" s="253">
        <v>648138</v>
      </c>
      <c r="T59" s="273">
        <v>43201</v>
      </c>
      <c r="U59" s="273">
        <v>125402</v>
      </c>
      <c r="V59" s="240">
        <v>479535</v>
      </c>
      <c r="W59" s="231">
        <v>17500</v>
      </c>
      <c r="X59" s="240">
        <v>5524</v>
      </c>
      <c r="Y59" s="240">
        <v>2384</v>
      </c>
      <c r="Z59" s="240">
        <v>9592</v>
      </c>
      <c r="AA59" s="256">
        <v>508</v>
      </c>
      <c r="AB59" s="255">
        <v>132</v>
      </c>
      <c r="AC59" s="256">
        <v>6530</v>
      </c>
      <c r="AD59" s="255">
        <v>2180</v>
      </c>
      <c r="AE59" s="256">
        <v>88100</v>
      </c>
      <c r="AF59" s="255">
        <v>79</v>
      </c>
      <c r="AG59" s="256">
        <v>195900</v>
      </c>
      <c r="AH59" s="240">
        <v>56</v>
      </c>
      <c r="AI59" s="240">
        <v>1798</v>
      </c>
      <c r="AJ59" s="257">
        <v>45575</v>
      </c>
      <c r="AK59" s="257">
        <v>1491</v>
      </c>
      <c r="AL59" s="257">
        <v>45900</v>
      </c>
      <c r="AM59" s="257">
        <v>21000</v>
      </c>
      <c r="AN59" s="257">
        <v>24900</v>
      </c>
      <c r="AO59" s="255">
        <v>246301</v>
      </c>
      <c r="AP59" s="257">
        <v>71737</v>
      </c>
      <c r="AQ59" s="240">
        <v>106</v>
      </c>
      <c r="AR59" s="240">
        <v>5998</v>
      </c>
      <c r="AS59" s="233">
        <v>228051</v>
      </c>
      <c r="AT59" s="230">
        <v>56443</v>
      </c>
      <c r="AU59" s="240">
        <v>1581</v>
      </c>
      <c r="AV59" s="240">
        <v>54630</v>
      </c>
      <c r="AW59" s="232">
        <v>1719212</v>
      </c>
      <c r="AX59" s="259">
        <v>17542</v>
      </c>
      <c r="AY59" s="259">
        <v>111140</v>
      </c>
      <c r="AZ59" s="259">
        <v>3242019</v>
      </c>
      <c r="BA59" s="234">
        <v>4612</v>
      </c>
      <c r="BB59" s="235">
        <v>18032.025</v>
      </c>
      <c r="BC59" s="241">
        <v>994.735</v>
      </c>
      <c r="BD59" s="241">
        <v>1662.767</v>
      </c>
      <c r="BE59" s="241">
        <v>95.5</v>
      </c>
      <c r="BF59" s="241">
        <v>15374.523</v>
      </c>
      <c r="BG59" s="241">
        <v>92.2</v>
      </c>
      <c r="BH59" s="231">
        <v>956352</v>
      </c>
      <c r="BI59" s="240">
        <v>700942</v>
      </c>
      <c r="BJ59" s="240">
        <v>184291</v>
      </c>
      <c r="BK59" s="240">
        <v>2804</v>
      </c>
      <c r="BL59" s="261">
        <v>27</v>
      </c>
      <c r="BM59" s="261">
        <v>3505</v>
      </c>
      <c r="BN59" s="262">
        <v>8037.14264</v>
      </c>
      <c r="BO59" s="232">
        <v>1023.48527</v>
      </c>
      <c r="BP59" s="231">
        <v>7851.90607</v>
      </c>
      <c r="BQ59" s="263">
        <v>0.34825</v>
      </c>
      <c r="BR59" s="231">
        <v>2655.3476854628925</v>
      </c>
      <c r="BS59" s="245">
        <v>-0.34666753519168036</v>
      </c>
      <c r="BT59" s="264">
        <v>148</v>
      </c>
      <c r="BU59" s="231">
        <v>25756</v>
      </c>
      <c r="BV59" s="231">
        <v>4399</v>
      </c>
      <c r="BW59" s="240">
        <v>102</v>
      </c>
      <c r="BX59" s="240">
        <v>7646</v>
      </c>
      <c r="BY59" s="221">
        <v>27.68008569133268</v>
      </c>
      <c r="BZ59" s="240">
        <v>323</v>
      </c>
      <c r="CA59" s="243">
        <v>68834</v>
      </c>
      <c r="CB59" s="243">
        <v>186</v>
      </c>
      <c r="CC59" s="243">
        <v>35782</v>
      </c>
      <c r="CD59" s="244">
        <v>99.3054967392225</v>
      </c>
      <c r="CE59" s="240">
        <v>2</v>
      </c>
      <c r="CF59" s="310">
        <v>55</v>
      </c>
      <c r="CG59" s="244">
        <v>100</v>
      </c>
      <c r="CH59" s="243">
        <v>79</v>
      </c>
      <c r="CI59" s="243">
        <v>34415</v>
      </c>
      <c r="CJ59" s="244">
        <v>47.618637</v>
      </c>
      <c r="CK59" s="16"/>
    </row>
    <row r="60" spans="1:89" ht="15.75" customHeight="1">
      <c r="A60" s="130">
        <v>43</v>
      </c>
      <c r="B60" s="131" t="s">
        <v>75</v>
      </c>
      <c r="C60" s="274">
        <v>7409.39</v>
      </c>
      <c r="D60" s="218">
        <v>792950</v>
      </c>
      <c r="E60" s="219">
        <v>2.218065451793934</v>
      </c>
      <c r="F60" s="220">
        <v>1728263</v>
      </c>
      <c r="G60" s="221">
        <v>233.2530748145259</v>
      </c>
      <c r="H60" s="222">
        <v>-0.5774604053037995</v>
      </c>
      <c r="I60" s="223">
        <v>7.4</v>
      </c>
      <c r="J60" s="223">
        <v>12.9</v>
      </c>
      <c r="K60" s="222">
        <v>-5.5</v>
      </c>
      <c r="L60" s="240">
        <v>29204</v>
      </c>
      <c r="M60" s="251">
        <v>29854</v>
      </c>
      <c r="N60" s="252">
        <v>-650</v>
      </c>
      <c r="O60" s="226">
        <v>1.59</v>
      </c>
      <c r="P60" s="311">
        <v>81.22</v>
      </c>
      <c r="Q60" s="311">
        <v>87.49</v>
      </c>
      <c r="R60" s="265">
        <v>1484736</v>
      </c>
      <c r="S60" s="266">
        <v>874582</v>
      </c>
      <c r="T60" s="266">
        <v>75594</v>
      </c>
      <c r="U60" s="266">
        <v>184704</v>
      </c>
      <c r="V60" s="267">
        <v>614284</v>
      </c>
      <c r="W60" s="231">
        <v>32616</v>
      </c>
      <c r="X60" s="240">
        <v>10812</v>
      </c>
      <c r="Y60" s="240">
        <v>3731</v>
      </c>
      <c r="Z60" s="240">
        <v>18073</v>
      </c>
      <c r="AA60" s="229">
        <v>1563</v>
      </c>
      <c r="AB60" s="255">
        <v>494</v>
      </c>
      <c r="AC60" s="256">
        <v>43600</v>
      </c>
      <c r="AD60" s="255">
        <v>2170</v>
      </c>
      <c r="AE60" s="256">
        <v>133600</v>
      </c>
      <c r="AF60" s="255">
        <v>146</v>
      </c>
      <c r="AG60" s="256">
        <v>339400</v>
      </c>
      <c r="AH60" s="240">
        <v>38</v>
      </c>
      <c r="AI60" s="240">
        <v>2493</v>
      </c>
      <c r="AJ60" s="257">
        <v>259179</v>
      </c>
      <c r="AK60" s="257">
        <v>3407</v>
      </c>
      <c r="AL60" s="257">
        <v>107500</v>
      </c>
      <c r="AM60" s="257">
        <v>66100</v>
      </c>
      <c r="AN60" s="257">
        <v>41400</v>
      </c>
      <c r="AO60" s="255">
        <v>466250</v>
      </c>
      <c r="AP60" s="257">
        <v>169868</v>
      </c>
      <c r="AQ60" s="240">
        <v>964</v>
      </c>
      <c r="AR60" s="240">
        <v>2829</v>
      </c>
      <c r="AS60" s="233">
        <v>13080</v>
      </c>
      <c r="AT60" s="230">
        <v>4741</v>
      </c>
      <c r="AU60" s="232">
        <v>1922</v>
      </c>
      <c r="AV60" s="232">
        <v>94131</v>
      </c>
      <c r="AW60" s="232">
        <v>2852312</v>
      </c>
      <c r="AX60" s="259">
        <v>19897</v>
      </c>
      <c r="AY60" s="259">
        <v>139011</v>
      </c>
      <c r="AZ60" s="259">
        <v>4292321</v>
      </c>
      <c r="BA60" s="234">
        <v>10119</v>
      </c>
      <c r="BB60" s="235">
        <v>26008.824</v>
      </c>
      <c r="BC60" s="241">
        <v>1250.984</v>
      </c>
      <c r="BD60" s="241">
        <v>2958.307</v>
      </c>
      <c r="BE60" s="241">
        <v>99.5</v>
      </c>
      <c r="BF60" s="241">
        <v>21799.533</v>
      </c>
      <c r="BG60" s="241">
        <v>90</v>
      </c>
      <c r="BH60" s="231">
        <v>1400016</v>
      </c>
      <c r="BI60" s="240">
        <v>1042520</v>
      </c>
      <c r="BJ60" s="240">
        <v>283054</v>
      </c>
      <c r="BK60" s="240">
        <v>3188</v>
      </c>
      <c r="BL60" s="261">
        <v>39</v>
      </c>
      <c r="BM60" s="261">
        <v>3936</v>
      </c>
      <c r="BN60" s="262">
        <v>9446.02592</v>
      </c>
      <c r="BO60" s="232">
        <v>1288.1867</v>
      </c>
      <c r="BP60" s="231">
        <v>9017.84321</v>
      </c>
      <c r="BQ60" s="263">
        <v>0.42692</v>
      </c>
      <c r="BR60" s="231">
        <v>2713.5919555341143</v>
      </c>
      <c r="BS60" s="245">
        <v>1.1785877349048486</v>
      </c>
      <c r="BT60" s="264">
        <v>208</v>
      </c>
      <c r="BU60" s="231">
        <v>32745</v>
      </c>
      <c r="BV60" s="231">
        <v>5415</v>
      </c>
      <c r="BW60" s="240">
        <v>101</v>
      </c>
      <c r="BX60" s="240">
        <v>8189</v>
      </c>
      <c r="BY60" s="221">
        <v>20.523600229313967</v>
      </c>
      <c r="BZ60" s="240">
        <v>338</v>
      </c>
      <c r="CA60" s="243">
        <v>96415</v>
      </c>
      <c r="CB60" s="243">
        <v>172</v>
      </c>
      <c r="CC60" s="243">
        <v>48862</v>
      </c>
      <c r="CD60" s="244">
        <v>99.2050874403816</v>
      </c>
      <c r="CE60" s="240">
        <v>2</v>
      </c>
      <c r="CF60" s="310">
        <v>149</v>
      </c>
      <c r="CG60" s="244">
        <v>100</v>
      </c>
      <c r="CH60" s="243">
        <v>73</v>
      </c>
      <c r="CI60" s="243">
        <v>44284</v>
      </c>
      <c r="CJ60" s="244">
        <v>47.213559</v>
      </c>
      <c r="CK60" s="16"/>
    </row>
    <row r="61" spans="1:89" ht="15.75" customHeight="1">
      <c r="A61" s="130">
        <v>44</v>
      </c>
      <c r="B61" s="131" t="s">
        <v>76</v>
      </c>
      <c r="C61" s="274">
        <v>6340.7</v>
      </c>
      <c r="D61" s="218">
        <v>541588</v>
      </c>
      <c r="E61" s="219">
        <v>2.108215100777713</v>
      </c>
      <c r="F61" s="220">
        <v>1114449</v>
      </c>
      <c r="G61" s="221">
        <v>175.76119355907076</v>
      </c>
      <c r="H61" s="222">
        <v>-0.8366760036018976</v>
      </c>
      <c r="I61" s="223">
        <v>6.6</v>
      </c>
      <c r="J61" s="223">
        <v>13.7</v>
      </c>
      <c r="K61" s="222">
        <v>-7.1</v>
      </c>
      <c r="L61" s="240">
        <v>18796</v>
      </c>
      <c r="M61" s="251">
        <v>20731</v>
      </c>
      <c r="N61" s="252">
        <v>-1935</v>
      </c>
      <c r="O61" s="226">
        <v>1.54</v>
      </c>
      <c r="P61" s="311">
        <v>81.08</v>
      </c>
      <c r="Q61" s="311">
        <v>87.31</v>
      </c>
      <c r="R61" s="265">
        <v>965719</v>
      </c>
      <c r="S61" s="266">
        <v>550479</v>
      </c>
      <c r="T61" s="266">
        <v>33759</v>
      </c>
      <c r="U61" s="266">
        <v>127640</v>
      </c>
      <c r="V61" s="267">
        <v>389080</v>
      </c>
      <c r="W61" s="231">
        <v>18273</v>
      </c>
      <c r="X61" s="240">
        <v>2965</v>
      </c>
      <c r="Y61" s="240">
        <v>1961</v>
      </c>
      <c r="Z61" s="240">
        <v>13347</v>
      </c>
      <c r="AA61" s="229">
        <v>955</v>
      </c>
      <c r="AB61" s="255">
        <v>98</v>
      </c>
      <c r="AC61" s="256">
        <v>12500</v>
      </c>
      <c r="AD61" s="255">
        <v>1050</v>
      </c>
      <c r="AE61" s="256">
        <v>51500</v>
      </c>
      <c r="AF61" s="255">
        <v>38</v>
      </c>
      <c r="AG61" s="256">
        <v>136900</v>
      </c>
      <c r="AH61" s="240">
        <v>18</v>
      </c>
      <c r="AI61" s="240">
        <v>1067</v>
      </c>
      <c r="AJ61" s="257">
        <v>70970</v>
      </c>
      <c r="AK61" s="257">
        <v>1208</v>
      </c>
      <c r="AL61" s="257">
        <v>54500</v>
      </c>
      <c r="AM61" s="257">
        <v>38800</v>
      </c>
      <c r="AN61" s="257">
        <v>15700</v>
      </c>
      <c r="AO61" s="255">
        <v>454565</v>
      </c>
      <c r="AP61" s="257">
        <v>163881</v>
      </c>
      <c r="AQ61" s="240">
        <v>1014</v>
      </c>
      <c r="AR61" s="240">
        <v>1914</v>
      </c>
      <c r="AS61" s="233">
        <v>35518</v>
      </c>
      <c r="AT61" s="230">
        <v>9352</v>
      </c>
      <c r="AU61" s="232">
        <v>1371</v>
      </c>
      <c r="AV61" s="232">
        <v>66019</v>
      </c>
      <c r="AW61" s="232">
        <v>4298945</v>
      </c>
      <c r="AX61" s="259">
        <v>14115</v>
      </c>
      <c r="AY61" s="259">
        <v>95817</v>
      </c>
      <c r="AZ61" s="259">
        <v>2579946</v>
      </c>
      <c r="BA61" s="234">
        <v>5312</v>
      </c>
      <c r="BB61" s="235">
        <v>18373.13</v>
      </c>
      <c r="BC61" s="241">
        <v>1057.277</v>
      </c>
      <c r="BD61" s="241">
        <v>2534.507</v>
      </c>
      <c r="BE61" s="241">
        <v>98.9</v>
      </c>
      <c r="BF61" s="241">
        <v>14781.346</v>
      </c>
      <c r="BG61" s="241">
        <v>91.4</v>
      </c>
      <c r="BH61" s="231">
        <v>927052</v>
      </c>
      <c r="BI61" s="240">
        <v>695046</v>
      </c>
      <c r="BJ61" s="240">
        <v>182749</v>
      </c>
      <c r="BK61" s="240">
        <v>2360</v>
      </c>
      <c r="BL61" s="261">
        <v>36</v>
      </c>
      <c r="BM61" s="261">
        <v>2832</v>
      </c>
      <c r="BN61" s="262">
        <v>7088.70862</v>
      </c>
      <c r="BO61" s="232">
        <v>923.426</v>
      </c>
      <c r="BP61" s="231">
        <v>6844.01988</v>
      </c>
      <c r="BQ61" s="263">
        <v>0.3954</v>
      </c>
      <c r="BR61" s="231">
        <v>2695.3824863263944</v>
      </c>
      <c r="BS61" s="245">
        <v>-2.5134595173738448</v>
      </c>
      <c r="BT61" s="264">
        <v>153</v>
      </c>
      <c r="BU61" s="231">
        <v>19633</v>
      </c>
      <c r="BV61" s="231">
        <v>3370</v>
      </c>
      <c r="BW61" s="240">
        <v>158</v>
      </c>
      <c r="BX61" s="240">
        <v>7547</v>
      </c>
      <c r="BY61" s="241">
        <v>49.98306424297166</v>
      </c>
      <c r="BZ61" s="240">
        <v>266</v>
      </c>
      <c r="CA61" s="243">
        <v>56464</v>
      </c>
      <c r="CB61" s="243">
        <v>129</v>
      </c>
      <c r="CC61" s="243">
        <v>29624</v>
      </c>
      <c r="CD61" s="244">
        <v>99.2527888865502</v>
      </c>
      <c r="CE61" s="240">
        <v>2</v>
      </c>
      <c r="CF61" s="310">
        <v>1283</v>
      </c>
      <c r="CG61" s="244">
        <v>97.0149253731343</v>
      </c>
      <c r="CH61" s="243">
        <v>55</v>
      </c>
      <c r="CI61" s="243">
        <v>29300</v>
      </c>
      <c r="CJ61" s="244">
        <v>49.743643</v>
      </c>
      <c r="CK61" s="16"/>
    </row>
    <row r="62" spans="1:89" ht="15.75" customHeight="1">
      <c r="A62" s="130">
        <v>45</v>
      </c>
      <c r="B62" s="131" t="s">
        <v>77</v>
      </c>
      <c r="C62" s="274">
        <v>7735</v>
      </c>
      <c r="D62" s="218">
        <v>529506</v>
      </c>
      <c r="E62" s="219">
        <v>2.053559355323641</v>
      </c>
      <c r="F62" s="220">
        <v>1061240</v>
      </c>
      <c r="G62" s="221">
        <v>137.19974143503555</v>
      </c>
      <c r="H62" s="222">
        <v>-0.7793742567148104</v>
      </c>
      <c r="I62" s="223">
        <v>7.2</v>
      </c>
      <c r="J62" s="223">
        <v>13.8</v>
      </c>
      <c r="K62" s="222">
        <v>-6.6</v>
      </c>
      <c r="L62" s="240">
        <v>18054</v>
      </c>
      <c r="M62" s="251">
        <v>19620</v>
      </c>
      <c r="N62" s="252">
        <v>-1566</v>
      </c>
      <c r="O62" s="226">
        <v>1.64</v>
      </c>
      <c r="P62" s="311">
        <v>80.34</v>
      </c>
      <c r="Q62" s="311">
        <v>87.12</v>
      </c>
      <c r="R62" s="265">
        <v>912798</v>
      </c>
      <c r="S62" s="266">
        <v>533427</v>
      </c>
      <c r="T62" s="266">
        <v>52406</v>
      </c>
      <c r="U62" s="266">
        <v>110264</v>
      </c>
      <c r="V62" s="267">
        <v>370757</v>
      </c>
      <c r="W62" s="231">
        <v>20314</v>
      </c>
      <c r="X62" s="240">
        <v>7040</v>
      </c>
      <c r="Y62" s="240">
        <v>1670</v>
      </c>
      <c r="Z62" s="240">
        <v>11604</v>
      </c>
      <c r="AA62" s="229">
        <v>778</v>
      </c>
      <c r="AB62" s="255">
        <v>209</v>
      </c>
      <c r="AC62" s="256">
        <v>13600</v>
      </c>
      <c r="AD62" s="255">
        <v>4940</v>
      </c>
      <c r="AE62" s="256">
        <v>254500</v>
      </c>
      <c r="AF62" s="255">
        <v>335</v>
      </c>
      <c r="AG62" s="256">
        <v>764200</v>
      </c>
      <c r="AH62" s="240">
        <v>54</v>
      </c>
      <c r="AI62" s="240">
        <v>2768</v>
      </c>
      <c r="AJ62" s="257">
        <v>79296</v>
      </c>
      <c r="AK62" s="257">
        <v>3348</v>
      </c>
      <c r="AL62" s="257">
        <v>64800</v>
      </c>
      <c r="AM62" s="257">
        <v>34600</v>
      </c>
      <c r="AN62" s="257">
        <v>30100</v>
      </c>
      <c r="AO62" s="255">
        <v>585908</v>
      </c>
      <c r="AP62" s="257">
        <v>282813</v>
      </c>
      <c r="AQ62" s="240">
        <v>1879</v>
      </c>
      <c r="AR62" s="240">
        <v>950</v>
      </c>
      <c r="AS62" s="233">
        <v>118947</v>
      </c>
      <c r="AT62" s="230">
        <v>22388</v>
      </c>
      <c r="AU62" s="232">
        <v>1337</v>
      </c>
      <c r="AV62" s="232">
        <v>55285</v>
      </c>
      <c r="AW62" s="232">
        <v>1634585</v>
      </c>
      <c r="AX62" s="259">
        <v>13629</v>
      </c>
      <c r="AY62" s="259">
        <v>91773</v>
      </c>
      <c r="AZ62" s="259">
        <v>2909552</v>
      </c>
      <c r="BA62" s="234">
        <v>5772</v>
      </c>
      <c r="BB62" s="235">
        <v>19998.757</v>
      </c>
      <c r="BC62" s="241">
        <v>1179.512</v>
      </c>
      <c r="BD62" s="241">
        <v>2019.395</v>
      </c>
      <c r="BE62" s="241">
        <v>100</v>
      </c>
      <c r="BF62" s="241">
        <v>16799.85</v>
      </c>
      <c r="BG62" s="241">
        <v>86.2</v>
      </c>
      <c r="BH62" s="231">
        <v>952449</v>
      </c>
      <c r="BI62" s="240">
        <v>679692</v>
      </c>
      <c r="BJ62" s="240">
        <v>209395</v>
      </c>
      <c r="BK62" s="240">
        <v>4461</v>
      </c>
      <c r="BL62" s="261">
        <v>30</v>
      </c>
      <c r="BM62" s="261">
        <v>5059</v>
      </c>
      <c r="BN62" s="262">
        <v>6885.09671</v>
      </c>
      <c r="BO62" s="232">
        <v>799.02537</v>
      </c>
      <c r="BP62" s="231">
        <v>6676.31552</v>
      </c>
      <c r="BQ62" s="263">
        <v>0.35767</v>
      </c>
      <c r="BR62" s="231">
        <v>2426.1375082740956</v>
      </c>
      <c r="BS62" s="245">
        <v>-1.5542382879969519</v>
      </c>
      <c r="BT62" s="264">
        <v>137</v>
      </c>
      <c r="BU62" s="231">
        <v>18636</v>
      </c>
      <c r="BV62" s="231">
        <v>2879</v>
      </c>
      <c r="BW62" s="250">
        <v>91</v>
      </c>
      <c r="BX62" s="250">
        <v>5238</v>
      </c>
      <c r="BY62" s="312">
        <v>24.48185165702262</v>
      </c>
      <c r="BZ62" s="250">
        <v>235</v>
      </c>
      <c r="CA62" s="243">
        <v>59639</v>
      </c>
      <c r="CB62" s="243">
        <v>134</v>
      </c>
      <c r="CC62" s="243">
        <v>30562</v>
      </c>
      <c r="CD62" s="244">
        <v>98.2240016425418</v>
      </c>
      <c r="CE62" s="240">
        <v>2</v>
      </c>
      <c r="CF62" s="240">
        <v>179</v>
      </c>
      <c r="CG62" s="271" t="s">
        <v>92</v>
      </c>
      <c r="CH62" s="243">
        <v>51</v>
      </c>
      <c r="CI62" s="243">
        <v>28856</v>
      </c>
      <c r="CJ62" s="244">
        <v>46.203253</v>
      </c>
      <c r="CK62" s="16"/>
    </row>
    <row r="63" spans="1:89" ht="15.75" customHeight="1">
      <c r="A63" s="130">
        <v>46</v>
      </c>
      <c r="B63" s="131" t="s">
        <v>78</v>
      </c>
      <c r="C63" s="274">
        <v>9186.42</v>
      </c>
      <c r="D63" s="240">
        <v>810817</v>
      </c>
      <c r="E63" s="219">
        <v>1.9953331022906524</v>
      </c>
      <c r="F63" s="220">
        <v>1576391</v>
      </c>
      <c r="G63" s="221">
        <v>171.600144561211</v>
      </c>
      <c r="H63" s="222">
        <v>-0.7470458162915802</v>
      </c>
      <c r="I63" s="223">
        <v>7.4</v>
      </c>
      <c r="J63" s="223">
        <v>14</v>
      </c>
      <c r="K63" s="222">
        <v>-6.6</v>
      </c>
      <c r="L63" s="240">
        <v>26452</v>
      </c>
      <c r="M63" s="251">
        <v>28000</v>
      </c>
      <c r="N63" s="252">
        <v>-1548</v>
      </c>
      <c r="O63" s="226">
        <v>1.65</v>
      </c>
      <c r="P63" s="311">
        <v>80.02</v>
      </c>
      <c r="Q63" s="311">
        <v>86.78</v>
      </c>
      <c r="R63" s="265">
        <v>1338085</v>
      </c>
      <c r="S63" s="266">
        <v>768983</v>
      </c>
      <c r="T63" s="266">
        <v>63892</v>
      </c>
      <c r="U63" s="266">
        <v>147554</v>
      </c>
      <c r="V63" s="267">
        <v>557537</v>
      </c>
      <c r="W63" s="231">
        <v>28276</v>
      </c>
      <c r="X63" s="240">
        <v>8781</v>
      </c>
      <c r="Y63" s="240">
        <v>2939</v>
      </c>
      <c r="Z63" s="240">
        <v>16556</v>
      </c>
      <c r="AA63" s="229">
        <v>891</v>
      </c>
      <c r="AB63" s="255">
        <v>147</v>
      </c>
      <c r="AC63" s="256">
        <v>13100</v>
      </c>
      <c r="AD63" s="255">
        <v>6690</v>
      </c>
      <c r="AE63" s="256">
        <v>337800</v>
      </c>
      <c r="AF63" s="255">
        <v>452</v>
      </c>
      <c r="AG63" s="256">
        <v>1199000</v>
      </c>
      <c r="AH63" s="240">
        <v>103</v>
      </c>
      <c r="AI63" s="240">
        <v>11731</v>
      </c>
      <c r="AJ63" s="257">
        <v>78207</v>
      </c>
      <c r="AK63" s="257">
        <v>4772</v>
      </c>
      <c r="AL63" s="257">
        <v>112900</v>
      </c>
      <c r="AM63" s="257">
        <v>35200</v>
      </c>
      <c r="AN63" s="257">
        <v>77600</v>
      </c>
      <c r="AO63" s="255">
        <v>588683</v>
      </c>
      <c r="AP63" s="257">
        <v>198281</v>
      </c>
      <c r="AQ63" s="240">
        <v>572</v>
      </c>
      <c r="AR63" s="240">
        <v>3115</v>
      </c>
      <c r="AS63" s="233">
        <v>53799</v>
      </c>
      <c r="AT63" s="230">
        <v>18224</v>
      </c>
      <c r="AU63" s="232">
        <v>1944</v>
      </c>
      <c r="AV63" s="232">
        <v>69563</v>
      </c>
      <c r="AW63" s="232">
        <v>1993967</v>
      </c>
      <c r="AX63" s="259">
        <v>21093</v>
      </c>
      <c r="AY63" s="259">
        <v>139235</v>
      </c>
      <c r="AZ63" s="259">
        <v>4449162</v>
      </c>
      <c r="BA63" s="234">
        <v>8129</v>
      </c>
      <c r="BB63" s="235">
        <v>27281.08</v>
      </c>
      <c r="BC63" s="241">
        <v>1311.044</v>
      </c>
      <c r="BD63" s="241">
        <v>3538.469</v>
      </c>
      <c r="BE63" s="241">
        <v>100</v>
      </c>
      <c r="BF63" s="241">
        <v>22431.567</v>
      </c>
      <c r="BG63" s="241">
        <v>90.2</v>
      </c>
      <c r="BH63" s="231">
        <v>1358593</v>
      </c>
      <c r="BI63" s="240">
        <v>959298</v>
      </c>
      <c r="BJ63" s="240">
        <v>310683</v>
      </c>
      <c r="BK63" s="240">
        <v>3532</v>
      </c>
      <c r="BL63" s="261">
        <v>47</v>
      </c>
      <c r="BM63" s="261">
        <v>3970</v>
      </c>
      <c r="BN63" s="262">
        <v>9068.3943</v>
      </c>
      <c r="BO63" s="232">
        <v>1180.11291</v>
      </c>
      <c r="BP63" s="231">
        <v>8536.06371</v>
      </c>
      <c r="BQ63" s="263">
        <v>0.35338</v>
      </c>
      <c r="BR63" s="238">
        <v>2557.9758593889</v>
      </c>
      <c r="BS63" s="245">
        <v>0.00038156150092709043</v>
      </c>
      <c r="BT63" s="270">
        <v>234</v>
      </c>
      <c r="BU63" s="231">
        <v>32164</v>
      </c>
      <c r="BV63" s="231">
        <v>4653</v>
      </c>
      <c r="BW63" s="250">
        <v>142</v>
      </c>
      <c r="BX63" s="250">
        <v>8439</v>
      </c>
      <c r="BY63" s="312">
        <v>26.743940990516336</v>
      </c>
      <c r="BZ63" s="250">
        <v>498</v>
      </c>
      <c r="CA63" s="243">
        <v>88636</v>
      </c>
      <c r="CB63" s="243">
        <v>223</v>
      </c>
      <c r="CC63" s="243">
        <v>45294</v>
      </c>
      <c r="CD63" s="244">
        <v>99.0298507462687</v>
      </c>
      <c r="CE63" s="250">
        <v>9</v>
      </c>
      <c r="CF63" s="310">
        <v>993</v>
      </c>
      <c r="CG63" s="244">
        <v>100</v>
      </c>
      <c r="CH63" s="243">
        <v>89</v>
      </c>
      <c r="CI63" s="243">
        <v>43029</v>
      </c>
      <c r="CJ63" s="244">
        <v>45.127544</v>
      </c>
      <c r="CK63" s="16"/>
    </row>
    <row r="64" spans="1:89" ht="15.75" customHeight="1">
      <c r="A64" s="130">
        <v>47</v>
      </c>
      <c r="B64" s="131" t="s">
        <v>79</v>
      </c>
      <c r="C64" s="313">
        <v>2282.15</v>
      </c>
      <c r="D64" s="218">
        <v>676643</v>
      </c>
      <c r="E64" s="219">
        <v>2.1953733357176533</v>
      </c>
      <c r="F64" s="314">
        <v>1468463</v>
      </c>
      <c r="G64" s="221">
        <v>643.4559516245645</v>
      </c>
      <c r="H64" s="248">
        <v>0.06698558072341701</v>
      </c>
      <c r="I64" s="223">
        <v>10</v>
      </c>
      <c r="J64" s="223">
        <v>9.4</v>
      </c>
      <c r="K64" s="272">
        <v>0.7</v>
      </c>
      <c r="L64" s="240">
        <v>26844</v>
      </c>
      <c r="M64" s="251">
        <v>27051</v>
      </c>
      <c r="N64" s="230">
        <v>-207</v>
      </c>
      <c r="O64" s="226">
        <v>1.8</v>
      </c>
      <c r="P64" s="311">
        <v>80.27</v>
      </c>
      <c r="Q64" s="311">
        <v>87.44</v>
      </c>
      <c r="R64" s="255">
        <v>1195862</v>
      </c>
      <c r="S64" s="228">
        <v>730954</v>
      </c>
      <c r="T64" s="273">
        <v>28223</v>
      </c>
      <c r="U64" s="273">
        <v>105387</v>
      </c>
      <c r="V64" s="240">
        <v>597344</v>
      </c>
      <c r="W64" s="231">
        <v>10875</v>
      </c>
      <c r="X64" s="240">
        <v>3621</v>
      </c>
      <c r="Y64" s="240">
        <v>1347</v>
      </c>
      <c r="Z64" s="240">
        <v>5907</v>
      </c>
      <c r="AA64" s="229">
        <v>21.6</v>
      </c>
      <c r="AB64" s="255">
        <v>65</v>
      </c>
      <c r="AC64" s="256">
        <v>4040</v>
      </c>
      <c r="AD64" s="255">
        <v>2170</v>
      </c>
      <c r="AE64" s="256">
        <v>78000</v>
      </c>
      <c r="AF64" s="255">
        <v>219</v>
      </c>
      <c r="AG64" s="256">
        <v>211700</v>
      </c>
      <c r="AH64" s="240">
        <v>38</v>
      </c>
      <c r="AI64" s="240">
        <v>1547</v>
      </c>
      <c r="AJ64" s="257">
        <v>23017</v>
      </c>
      <c r="AK64" s="257">
        <v>910</v>
      </c>
      <c r="AL64" s="257">
        <v>36500</v>
      </c>
      <c r="AM64" s="257">
        <v>800</v>
      </c>
      <c r="AN64" s="257">
        <v>35700</v>
      </c>
      <c r="AO64" s="255">
        <v>115602</v>
      </c>
      <c r="AP64" s="257">
        <v>30624</v>
      </c>
      <c r="AQ64" s="240">
        <v>2</v>
      </c>
      <c r="AR64" s="255">
        <v>2733</v>
      </c>
      <c r="AS64" s="233">
        <v>12928</v>
      </c>
      <c r="AT64" s="230">
        <v>9410</v>
      </c>
      <c r="AU64" s="232">
        <v>1058</v>
      </c>
      <c r="AV64" s="232">
        <v>25359</v>
      </c>
      <c r="AW64" s="232">
        <v>485909</v>
      </c>
      <c r="AX64" s="259">
        <v>15843</v>
      </c>
      <c r="AY64" s="259">
        <v>115860</v>
      </c>
      <c r="AZ64" s="259">
        <v>2915374</v>
      </c>
      <c r="BA64" s="260">
        <v>5570</v>
      </c>
      <c r="BB64" s="235">
        <v>8138.812</v>
      </c>
      <c r="BC64" s="241">
        <v>499.967</v>
      </c>
      <c r="BD64" s="241">
        <v>1077.12</v>
      </c>
      <c r="BE64" s="241">
        <v>99.4</v>
      </c>
      <c r="BF64" s="241">
        <v>6561.725</v>
      </c>
      <c r="BG64" s="241">
        <v>85.1</v>
      </c>
      <c r="BH64" s="231">
        <v>1177006</v>
      </c>
      <c r="BI64" s="240">
        <v>880127</v>
      </c>
      <c r="BJ64" s="240">
        <v>210624</v>
      </c>
      <c r="BK64" s="240">
        <v>2783</v>
      </c>
      <c r="BL64" s="261">
        <v>26</v>
      </c>
      <c r="BM64" s="315">
        <v>3319</v>
      </c>
      <c r="BN64" s="262">
        <v>8794.69095</v>
      </c>
      <c r="BO64" s="232">
        <v>560.287</v>
      </c>
      <c r="BP64" s="231">
        <v>8667.65908</v>
      </c>
      <c r="BQ64" s="263">
        <v>0.37469</v>
      </c>
      <c r="BR64" s="231">
        <v>2396.3448218766057</v>
      </c>
      <c r="BS64" s="222">
        <v>0.6945877062398343</v>
      </c>
      <c r="BT64" s="264">
        <v>90</v>
      </c>
      <c r="BU64" s="232">
        <v>18602</v>
      </c>
      <c r="BV64" s="232">
        <v>3887</v>
      </c>
      <c r="BW64" s="255">
        <v>182</v>
      </c>
      <c r="BX64" s="255">
        <v>9692</v>
      </c>
      <c r="BY64" s="316">
        <v>44.44175491679274</v>
      </c>
      <c r="BZ64" s="255">
        <v>268</v>
      </c>
      <c r="CA64" s="242">
        <v>101342</v>
      </c>
      <c r="CB64" s="242">
        <v>149</v>
      </c>
      <c r="CC64" s="242">
        <v>49716</v>
      </c>
      <c r="CD64" s="317">
        <v>97.6948894940156</v>
      </c>
      <c r="CE64" s="255" t="s">
        <v>92</v>
      </c>
      <c r="CF64" s="255" t="s">
        <v>92</v>
      </c>
      <c r="CG64" s="318" t="s">
        <v>92</v>
      </c>
      <c r="CH64" s="242">
        <v>63</v>
      </c>
      <c r="CI64" s="242">
        <v>43221</v>
      </c>
      <c r="CJ64" s="317">
        <v>40.793302</v>
      </c>
      <c r="CK64" s="16"/>
    </row>
    <row r="65" spans="1:89" ht="4.5" customHeight="1">
      <c r="A65" s="136"/>
      <c r="B65" s="137"/>
      <c r="C65" s="205"/>
      <c r="D65" s="59"/>
      <c r="E65" s="60"/>
      <c r="F65" s="24"/>
      <c r="G65" s="61"/>
      <c r="H65" s="62"/>
      <c r="I65" s="50"/>
      <c r="J65" s="50"/>
      <c r="K65" s="63"/>
      <c r="L65" s="26"/>
      <c r="M65" s="59"/>
      <c r="N65" s="25"/>
      <c r="O65" s="51"/>
      <c r="P65" s="43"/>
      <c r="Q65" s="43"/>
      <c r="R65" s="26"/>
      <c r="S65" s="44"/>
      <c r="T65" s="64"/>
      <c r="U65" s="64"/>
      <c r="V65" s="26"/>
      <c r="W65" s="27"/>
      <c r="X65" s="26"/>
      <c r="Y65" s="26"/>
      <c r="Z65" s="26"/>
      <c r="AA65" s="39"/>
      <c r="AB65" s="26"/>
      <c r="AC65" s="65"/>
      <c r="AD65" s="66"/>
      <c r="AE65" s="66"/>
      <c r="AF65" s="66"/>
      <c r="AG65" s="66"/>
      <c r="AH65" s="26"/>
      <c r="AI65" s="26"/>
      <c r="AJ65" s="67"/>
      <c r="AK65" s="68"/>
      <c r="AL65" s="69"/>
      <c r="AM65" s="70"/>
      <c r="AN65" s="71"/>
      <c r="AO65" s="26"/>
      <c r="AP65" s="40"/>
      <c r="AQ65" s="26"/>
      <c r="AR65" s="26"/>
      <c r="AS65" s="72"/>
      <c r="AT65" s="25"/>
      <c r="AU65" s="27"/>
      <c r="AV65" s="27"/>
      <c r="AW65" s="27"/>
      <c r="AX65" s="45"/>
      <c r="AY65" s="45"/>
      <c r="AZ65" s="45"/>
      <c r="BA65" s="41"/>
      <c r="BB65" s="210"/>
      <c r="BC65" s="211"/>
      <c r="BD65" s="211"/>
      <c r="BE65" s="211"/>
      <c r="BF65" s="211"/>
      <c r="BG65" s="211"/>
      <c r="BH65" s="27"/>
      <c r="BI65" s="26"/>
      <c r="BJ65" s="26"/>
      <c r="BK65" s="26"/>
      <c r="BL65" s="53"/>
      <c r="BM65" s="53"/>
      <c r="BN65" s="28"/>
      <c r="BO65" s="27"/>
      <c r="BP65" s="27"/>
      <c r="BQ65" s="29"/>
      <c r="BR65" s="27"/>
      <c r="BS65" s="46"/>
      <c r="BT65" s="30"/>
      <c r="BU65" s="27"/>
      <c r="BV65" s="27"/>
      <c r="BW65" s="26"/>
      <c r="BX65" s="26"/>
      <c r="BY65" s="31"/>
      <c r="BZ65" s="26"/>
      <c r="CA65" s="32"/>
      <c r="CB65" s="32"/>
      <c r="CC65" s="32"/>
      <c r="CD65" s="33"/>
      <c r="CE65" s="26"/>
      <c r="CF65" s="26"/>
      <c r="CG65" s="26"/>
      <c r="CH65" s="32"/>
      <c r="CI65" s="32"/>
      <c r="CJ65" s="33"/>
      <c r="CK65" s="16"/>
    </row>
    <row r="66" spans="1:89" ht="4.5" customHeight="1">
      <c r="A66" s="138"/>
      <c r="B66" s="139"/>
      <c r="C66" s="206"/>
      <c r="D66" s="73"/>
      <c r="E66" s="74"/>
      <c r="F66" s="75"/>
      <c r="G66" s="76"/>
      <c r="H66" s="77"/>
      <c r="I66" s="78"/>
      <c r="J66" s="78"/>
      <c r="K66" s="79"/>
      <c r="L66" s="80"/>
      <c r="M66" s="73"/>
      <c r="N66" s="81"/>
      <c r="O66" s="82"/>
      <c r="P66" s="83"/>
      <c r="Q66" s="83"/>
      <c r="R66" s="80"/>
      <c r="S66" s="84"/>
      <c r="T66" s="85"/>
      <c r="U66" s="85"/>
      <c r="V66" s="80"/>
      <c r="W66" s="86"/>
      <c r="X66" s="80"/>
      <c r="Y66" s="80"/>
      <c r="Z66" s="80"/>
      <c r="AA66" s="87"/>
      <c r="AB66" s="80"/>
      <c r="AC66" s="88"/>
      <c r="AD66" s="89"/>
      <c r="AE66" s="89"/>
      <c r="AF66" s="89"/>
      <c r="AG66" s="89"/>
      <c r="AH66" s="80"/>
      <c r="AI66" s="80"/>
      <c r="AJ66" s="90"/>
      <c r="AK66" s="91"/>
      <c r="AL66" s="92"/>
      <c r="AM66" s="93"/>
      <c r="AN66" s="94"/>
      <c r="AO66" s="80"/>
      <c r="AP66" s="95"/>
      <c r="AQ66" s="80"/>
      <c r="AR66" s="80"/>
      <c r="AS66" s="96"/>
      <c r="AT66" s="81"/>
      <c r="AU66" s="86"/>
      <c r="AV66" s="86"/>
      <c r="AW66" s="86"/>
      <c r="AX66" s="97"/>
      <c r="AY66" s="97"/>
      <c r="AZ66" s="97"/>
      <c r="BA66" s="98"/>
      <c r="BB66" s="99"/>
      <c r="BC66" s="100"/>
      <c r="BD66" s="100"/>
      <c r="BE66" s="100"/>
      <c r="BF66" s="100"/>
      <c r="BG66" s="100"/>
      <c r="BH66" s="86"/>
      <c r="BI66" s="80"/>
      <c r="BJ66" s="80"/>
      <c r="BK66" s="80"/>
      <c r="BL66" s="101"/>
      <c r="BM66" s="101"/>
      <c r="BN66" s="102"/>
      <c r="BO66" s="86"/>
      <c r="BP66" s="86"/>
      <c r="BQ66" s="103"/>
      <c r="BR66" s="86"/>
      <c r="BS66" s="104"/>
      <c r="BT66" s="105"/>
      <c r="BU66" s="86"/>
      <c r="BV66" s="86"/>
      <c r="BW66" s="80"/>
      <c r="BX66" s="80"/>
      <c r="BY66" s="106"/>
      <c r="BZ66" s="80"/>
      <c r="CA66" s="107"/>
      <c r="CB66" s="107"/>
      <c r="CC66" s="107"/>
      <c r="CD66" s="108"/>
      <c r="CE66" s="80"/>
      <c r="CF66" s="80"/>
      <c r="CG66" s="80"/>
      <c r="CH66" s="107"/>
      <c r="CI66" s="107"/>
      <c r="CJ66" s="108"/>
      <c r="CK66" s="16"/>
    </row>
    <row r="67" spans="1:77" s="132" customFormat="1" ht="12" customHeight="1">
      <c r="A67" s="140"/>
      <c r="B67" s="141"/>
      <c r="C67" s="129" t="s">
        <v>111</v>
      </c>
      <c r="D67" s="129"/>
      <c r="E67" s="129"/>
      <c r="G67" s="142"/>
      <c r="H67" s="143"/>
      <c r="I67" s="144"/>
      <c r="J67" s="145"/>
      <c r="K67" s="146"/>
      <c r="L67" s="129"/>
      <c r="M67" s="129"/>
      <c r="N67" s="147"/>
      <c r="P67" s="142" t="s">
        <v>227</v>
      </c>
      <c r="Q67" s="148"/>
      <c r="T67" s="129"/>
      <c r="U67" s="129"/>
      <c r="V67" s="129"/>
      <c r="W67" s="129" t="s">
        <v>100</v>
      </c>
      <c r="X67" s="129"/>
      <c r="Y67" s="129"/>
      <c r="Z67" s="129"/>
      <c r="AC67" s="129"/>
      <c r="AD67" s="142"/>
      <c r="AE67" s="129"/>
      <c r="AF67" s="129"/>
      <c r="AG67" s="129"/>
      <c r="AH67" s="129"/>
      <c r="AI67" s="148"/>
      <c r="AJ67" s="129"/>
      <c r="AK67" s="129"/>
      <c r="AL67" s="129"/>
      <c r="AM67" s="129"/>
      <c r="AN67" s="129"/>
      <c r="AQ67" s="149"/>
      <c r="AR67" s="149" t="s">
        <v>195</v>
      </c>
      <c r="AS67" s="129"/>
      <c r="AU67" s="129"/>
      <c r="AW67" s="129"/>
      <c r="AX67" s="129" t="s">
        <v>185</v>
      </c>
      <c r="AY67" s="129"/>
      <c r="AZ67" s="129"/>
      <c r="BA67" s="129"/>
      <c r="BB67" s="129" t="s">
        <v>197</v>
      </c>
      <c r="BC67" s="129"/>
      <c r="BD67" s="129"/>
      <c r="BE67" s="129"/>
      <c r="BF67" s="148"/>
      <c r="BG67" s="129"/>
      <c r="BH67" s="129"/>
      <c r="BI67" s="129" t="s">
        <v>0</v>
      </c>
      <c r="BJ67" s="142"/>
      <c r="BK67" s="150"/>
      <c r="BL67" s="150"/>
      <c r="BN67" s="129"/>
      <c r="BO67" s="129"/>
      <c r="BP67" s="129"/>
      <c r="BQ67" s="151"/>
      <c r="BR67" s="129" t="s">
        <v>199</v>
      </c>
      <c r="BS67" s="129"/>
      <c r="BU67" s="152"/>
      <c r="BV67" s="148"/>
      <c r="BW67" s="148"/>
      <c r="BY67" s="148"/>
    </row>
    <row r="68" spans="1:77" s="132" customFormat="1" ht="12" customHeight="1">
      <c r="A68" s="140"/>
      <c r="B68" s="141"/>
      <c r="C68" s="129"/>
      <c r="D68" s="129"/>
      <c r="E68" s="129"/>
      <c r="G68" s="142"/>
      <c r="H68" s="143"/>
      <c r="I68" s="144"/>
      <c r="J68" s="145"/>
      <c r="K68" s="146"/>
      <c r="L68" s="129"/>
      <c r="M68" s="129"/>
      <c r="N68" s="147"/>
      <c r="P68" s="148"/>
      <c r="Q68" s="148"/>
      <c r="S68" s="148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48"/>
      <c r="AJ68" s="129"/>
      <c r="AK68" s="129"/>
      <c r="AL68" s="129"/>
      <c r="AM68" s="129"/>
      <c r="AN68" s="129"/>
      <c r="AO68" s="129"/>
      <c r="AP68" s="149"/>
      <c r="AQ68" s="149"/>
      <c r="AR68" s="149" t="s">
        <v>196</v>
      </c>
      <c r="AS68" s="129"/>
      <c r="AU68" s="129"/>
      <c r="AW68" s="129"/>
      <c r="AX68" s="129"/>
      <c r="AY68" s="129"/>
      <c r="AZ68" s="129"/>
      <c r="BA68" s="129"/>
      <c r="BB68" s="148" t="s">
        <v>198</v>
      </c>
      <c r="BC68" s="129"/>
      <c r="BD68" s="129"/>
      <c r="BE68" s="129"/>
      <c r="BF68" s="148"/>
      <c r="BG68" s="129"/>
      <c r="BH68" s="129"/>
      <c r="BI68" s="129"/>
      <c r="BJ68" s="142"/>
      <c r="BK68" s="150"/>
      <c r="BL68" s="150"/>
      <c r="BN68" s="129"/>
      <c r="BO68" s="129"/>
      <c r="BP68" s="129"/>
      <c r="BQ68" s="129"/>
      <c r="BR68" s="153"/>
      <c r="BS68" s="129"/>
      <c r="BT68" s="129"/>
      <c r="BU68" s="152"/>
      <c r="BV68" s="148"/>
      <c r="BW68" s="148"/>
      <c r="BY68" s="148"/>
    </row>
    <row r="69" ht="12.75">
      <c r="P69" s="2"/>
    </row>
    <row r="70" spans="16:56" ht="12.75">
      <c r="P70" s="2"/>
      <c r="BD70" s="38"/>
    </row>
    <row r="71" ht="12.75">
      <c r="P71" s="2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P79" s="2"/>
    </row>
    <row r="80" ht="12.75">
      <c r="P80" s="2"/>
    </row>
    <row r="81" ht="12.75">
      <c r="P81" s="2"/>
    </row>
    <row r="82" ht="12.75">
      <c r="P82" s="2"/>
    </row>
    <row r="83" ht="12.75">
      <c r="P83" s="2"/>
    </row>
    <row r="84" ht="12.75">
      <c r="P84" s="2"/>
    </row>
    <row r="85" spans="1:88" s="5" customFormat="1" ht="12.75">
      <c r="A85" s="1"/>
      <c r="B85" s="204"/>
      <c r="C85" s="34"/>
      <c r="D85" s="2"/>
      <c r="E85" s="2"/>
      <c r="F85" s="2"/>
      <c r="G85" s="3"/>
      <c r="H85" s="35"/>
      <c r="I85" s="47"/>
      <c r="K85" s="48"/>
      <c r="L85" s="2"/>
      <c r="M85" s="2"/>
      <c r="N85" s="2"/>
      <c r="O85" s="2"/>
      <c r="P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6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3"/>
      <c r="BP85" s="3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</row>
    <row r="86" spans="1:88" s="5" customFormat="1" ht="12.75">
      <c r="A86" s="1"/>
      <c r="B86" s="204"/>
      <c r="C86" s="34"/>
      <c r="D86" s="2"/>
      <c r="E86" s="2"/>
      <c r="F86" s="2"/>
      <c r="G86" s="3"/>
      <c r="H86" s="35"/>
      <c r="I86" s="47"/>
      <c r="K86" s="48"/>
      <c r="L86" s="2"/>
      <c r="M86" s="2"/>
      <c r="N86" s="2"/>
      <c r="O86" s="2"/>
      <c r="P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3"/>
      <c r="BP86" s="3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</row>
    <row r="87" spans="1:88" s="5" customFormat="1" ht="12.75">
      <c r="A87" s="1"/>
      <c r="B87" s="204"/>
      <c r="C87" s="34"/>
      <c r="D87" s="2"/>
      <c r="E87" s="2"/>
      <c r="F87" s="2"/>
      <c r="G87" s="3"/>
      <c r="H87" s="35"/>
      <c r="I87" s="47"/>
      <c r="K87" s="48"/>
      <c r="L87" s="2"/>
      <c r="M87" s="2"/>
      <c r="N87" s="2"/>
      <c r="O87" s="2"/>
      <c r="P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3"/>
      <c r="BP87" s="3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</row>
    <row r="88" spans="1:88" s="5" customFormat="1" ht="12.75">
      <c r="A88" s="1"/>
      <c r="B88" s="204"/>
      <c r="C88" s="34"/>
      <c r="D88" s="2"/>
      <c r="E88" s="2"/>
      <c r="F88" s="2"/>
      <c r="G88" s="3"/>
      <c r="H88" s="35"/>
      <c r="I88" s="47"/>
      <c r="K88" s="48"/>
      <c r="L88" s="2"/>
      <c r="M88" s="2"/>
      <c r="N88" s="2"/>
      <c r="O88" s="2"/>
      <c r="P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3"/>
      <c r="BP88" s="3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</row>
    <row r="89" spans="1:88" s="5" customFormat="1" ht="12.75">
      <c r="A89" s="1"/>
      <c r="B89" s="204"/>
      <c r="C89" s="34"/>
      <c r="D89" s="2"/>
      <c r="E89" s="2"/>
      <c r="F89" s="2"/>
      <c r="G89" s="3"/>
      <c r="H89" s="35"/>
      <c r="I89" s="47"/>
      <c r="K89" s="48"/>
      <c r="L89" s="2"/>
      <c r="M89" s="2"/>
      <c r="N89" s="2"/>
      <c r="O89" s="2"/>
      <c r="P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3"/>
      <c r="BP89" s="3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</row>
    <row r="90" spans="1:88" s="5" customFormat="1" ht="12.75">
      <c r="A90" s="1"/>
      <c r="B90" s="204"/>
      <c r="C90" s="34"/>
      <c r="D90" s="2"/>
      <c r="E90" s="2"/>
      <c r="F90" s="2"/>
      <c r="G90" s="3"/>
      <c r="H90" s="35"/>
      <c r="I90" s="47"/>
      <c r="K90" s="48"/>
      <c r="L90" s="2"/>
      <c r="M90" s="2"/>
      <c r="N90" s="2"/>
      <c r="O90" s="2"/>
      <c r="P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3"/>
      <c r="BP90" s="3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</row>
    <row r="91" spans="1:88" s="5" customFormat="1" ht="12.75">
      <c r="A91" s="1"/>
      <c r="B91" s="204"/>
      <c r="C91" s="34"/>
      <c r="D91" s="2"/>
      <c r="E91" s="2"/>
      <c r="F91" s="2"/>
      <c r="G91" s="3"/>
      <c r="H91" s="35"/>
      <c r="I91" s="47"/>
      <c r="K91" s="48"/>
      <c r="L91" s="2"/>
      <c r="M91" s="2"/>
      <c r="N91" s="2"/>
      <c r="O91" s="2"/>
      <c r="P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6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3"/>
      <c r="BP91" s="3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</row>
    <row r="92" spans="1:88" s="5" customFormat="1" ht="12.75">
      <c r="A92" s="1"/>
      <c r="B92" s="204"/>
      <c r="C92" s="34"/>
      <c r="D92" s="2"/>
      <c r="E92" s="2"/>
      <c r="F92" s="2"/>
      <c r="G92" s="3"/>
      <c r="H92" s="35"/>
      <c r="I92" s="47"/>
      <c r="K92" s="48"/>
      <c r="L92" s="2"/>
      <c r="M92" s="2"/>
      <c r="N92" s="2"/>
      <c r="O92" s="2"/>
      <c r="P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6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3"/>
      <c r="BP92" s="3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</row>
    <row r="93" spans="1:88" s="5" customFormat="1" ht="12.75">
      <c r="A93" s="1"/>
      <c r="B93" s="204"/>
      <c r="C93" s="34"/>
      <c r="D93" s="2"/>
      <c r="E93" s="2"/>
      <c r="F93" s="2"/>
      <c r="G93" s="3"/>
      <c r="H93" s="35"/>
      <c r="I93" s="47"/>
      <c r="K93" s="48"/>
      <c r="L93" s="2"/>
      <c r="M93" s="2"/>
      <c r="N93" s="2"/>
      <c r="O93" s="2"/>
      <c r="P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6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3"/>
      <c r="BP93" s="3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</row>
    <row r="94" spans="1:88" s="5" customFormat="1" ht="12.75">
      <c r="A94" s="1"/>
      <c r="B94" s="204"/>
      <c r="C94" s="34"/>
      <c r="D94" s="2"/>
      <c r="E94" s="2"/>
      <c r="F94" s="2"/>
      <c r="G94" s="3"/>
      <c r="H94" s="35"/>
      <c r="I94" s="47"/>
      <c r="K94" s="48"/>
      <c r="L94" s="2"/>
      <c r="M94" s="2"/>
      <c r="N94" s="2"/>
      <c r="O94" s="2"/>
      <c r="P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6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3"/>
      <c r="BP94" s="3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</row>
    <row r="95" spans="1:88" s="5" customFormat="1" ht="12.75">
      <c r="A95" s="1"/>
      <c r="B95" s="204"/>
      <c r="C95" s="34"/>
      <c r="D95" s="2"/>
      <c r="E95" s="2"/>
      <c r="F95" s="2"/>
      <c r="G95" s="3"/>
      <c r="H95" s="35"/>
      <c r="I95" s="47"/>
      <c r="K95" s="48"/>
      <c r="L95" s="2"/>
      <c r="M95" s="2"/>
      <c r="N95" s="2"/>
      <c r="O95" s="2"/>
      <c r="P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3"/>
      <c r="BP95" s="3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</row>
    <row r="96" spans="1:88" s="5" customFormat="1" ht="12.75">
      <c r="A96" s="1"/>
      <c r="B96" s="204"/>
      <c r="C96" s="34"/>
      <c r="D96" s="2"/>
      <c r="E96" s="2"/>
      <c r="F96" s="2"/>
      <c r="G96" s="3"/>
      <c r="H96" s="35"/>
      <c r="I96" s="47"/>
      <c r="K96" s="48"/>
      <c r="L96" s="2"/>
      <c r="M96" s="2"/>
      <c r="N96" s="2"/>
      <c r="O96" s="2"/>
      <c r="P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3"/>
      <c r="BP96" s="3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</row>
    <row r="97" spans="1:88" s="5" customFormat="1" ht="12.75">
      <c r="A97" s="1"/>
      <c r="B97" s="204"/>
      <c r="C97" s="34"/>
      <c r="D97" s="2"/>
      <c r="E97" s="2"/>
      <c r="F97" s="2"/>
      <c r="G97" s="3"/>
      <c r="H97" s="35"/>
      <c r="I97" s="47"/>
      <c r="K97" s="48"/>
      <c r="L97" s="2"/>
      <c r="M97" s="2"/>
      <c r="N97" s="2"/>
      <c r="O97" s="2"/>
      <c r="P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3"/>
      <c r="BP97" s="3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</row>
    <row r="98" spans="1:88" s="5" customFormat="1" ht="12.75">
      <c r="A98" s="1"/>
      <c r="B98" s="204"/>
      <c r="C98" s="34"/>
      <c r="D98" s="2"/>
      <c r="E98" s="2"/>
      <c r="F98" s="2"/>
      <c r="G98" s="3"/>
      <c r="H98" s="35"/>
      <c r="I98" s="47"/>
      <c r="K98" s="48"/>
      <c r="L98" s="2"/>
      <c r="M98" s="2"/>
      <c r="N98" s="2"/>
      <c r="O98" s="2"/>
      <c r="P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3"/>
      <c r="BP98" s="3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</row>
    <row r="99" spans="1:88" s="5" customFormat="1" ht="12.75">
      <c r="A99" s="1"/>
      <c r="B99" s="204"/>
      <c r="C99" s="34"/>
      <c r="D99" s="2"/>
      <c r="E99" s="2"/>
      <c r="F99" s="2"/>
      <c r="G99" s="3"/>
      <c r="H99" s="35"/>
      <c r="I99" s="47"/>
      <c r="K99" s="48"/>
      <c r="L99" s="2"/>
      <c r="M99" s="2"/>
      <c r="N99" s="2"/>
      <c r="O99" s="2"/>
      <c r="P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3"/>
      <c r="BP99" s="3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</row>
    <row r="100" spans="1:88" s="5" customFormat="1" ht="12.75">
      <c r="A100" s="1"/>
      <c r="B100" s="204"/>
      <c r="C100" s="34"/>
      <c r="D100" s="2"/>
      <c r="E100" s="2"/>
      <c r="F100" s="2"/>
      <c r="G100" s="3"/>
      <c r="H100" s="35"/>
      <c r="I100" s="47"/>
      <c r="K100" s="48"/>
      <c r="L100" s="2"/>
      <c r="M100" s="2"/>
      <c r="N100" s="2"/>
      <c r="O100" s="2"/>
      <c r="P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3"/>
      <c r="BP100" s="3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</row>
    <row r="101" spans="1:88" s="5" customFormat="1" ht="12.75">
      <c r="A101" s="1"/>
      <c r="B101" s="204"/>
      <c r="C101" s="34"/>
      <c r="D101" s="2"/>
      <c r="E101" s="2"/>
      <c r="F101" s="2"/>
      <c r="G101" s="3"/>
      <c r="H101" s="35"/>
      <c r="I101" s="47"/>
      <c r="K101" s="48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3"/>
      <c r="BP101" s="3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</row>
    <row r="102" spans="1:88" s="5" customFormat="1" ht="12.75">
      <c r="A102" s="1"/>
      <c r="B102" s="204"/>
      <c r="C102" s="34"/>
      <c r="D102" s="2"/>
      <c r="E102" s="2"/>
      <c r="F102" s="2"/>
      <c r="G102" s="3"/>
      <c r="H102" s="35"/>
      <c r="I102" s="47"/>
      <c r="K102" s="48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6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3"/>
      <c r="BP102" s="3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</row>
    <row r="103" spans="1:88" s="5" customFormat="1" ht="12.75">
      <c r="A103" s="1"/>
      <c r="B103" s="204"/>
      <c r="C103" s="34"/>
      <c r="D103" s="2"/>
      <c r="E103" s="2"/>
      <c r="F103" s="2"/>
      <c r="G103" s="3"/>
      <c r="H103" s="35"/>
      <c r="I103" s="47"/>
      <c r="K103" s="48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6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3"/>
      <c r="BP103" s="3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</row>
    <row r="104" spans="1:88" s="5" customFormat="1" ht="12.75">
      <c r="A104" s="1"/>
      <c r="B104" s="204"/>
      <c r="C104" s="34"/>
      <c r="D104" s="2"/>
      <c r="E104" s="2"/>
      <c r="F104" s="2"/>
      <c r="G104" s="3"/>
      <c r="H104" s="35"/>
      <c r="I104" s="47"/>
      <c r="K104" s="48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3"/>
      <c r="BP104" s="3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</row>
    <row r="105" spans="1:88" s="5" customFormat="1" ht="12.75">
      <c r="A105" s="1"/>
      <c r="B105" s="204"/>
      <c r="C105" s="34"/>
      <c r="D105" s="2"/>
      <c r="E105" s="2"/>
      <c r="F105" s="2"/>
      <c r="G105" s="3"/>
      <c r="H105" s="35"/>
      <c r="I105" s="47"/>
      <c r="K105" s="48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3"/>
      <c r="BP105" s="3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</row>
    <row r="106" spans="1:88" s="5" customFormat="1" ht="12.75">
      <c r="A106" s="1"/>
      <c r="B106" s="204"/>
      <c r="C106" s="34"/>
      <c r="D106" s="2"/>
      <c r="E106" s="2"/>
      <c r="F106" s="2"/>
      <c r="G106" s="3"/>
      <c r="H106" s="35"/>
      <c r="I106" s="47"/>
      <c r="K106" s="48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3"/>
      <c r="BP106" s="3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</row>
    <row r="107" spans="1:88" s="5" customFormat="1" ht="12.75">
      <c r="A107" s="1"/>
      <c r="B107" s="204"/>
      <c r="C107" s="34"/>
      <c r="D107" s="2"/>
      <c r="E107" s="2"/>
      <c r="F107" s="2"/>
      <c r="G107" s="3"/>
      <c r="H107" s="35"/>
      <c r="I107" s="47"/>
      <c r="K107" s="48"/>
      <c r="L107" s="2"/>
      <c r="M107" s="2"/>
      <c r="N107" s="2"/>
      <c r="O107" s="2"/>
      <c r="P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3"/>
      <c r="BP107" s="3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</row>
    <row r="108" spans="1:88" s="5" customFormat="1" ht="12.75">
      <c r="A108" s="1"/>
      <c r="B108" s="204"/>
      <c r="C108" s="34"/>
      <c r="D108" s="2"/>
      <c r="E108" s="2"/>
      <c r="F108" s="2"/>
      <c r="G108" s="3"/>
      <c r="H108" s="35"/>
      <c r="I108" s="47"/>
      <c r="K108" s="48"/>
      <c r="L108" s="2"/>
      <c r="M108" s="2"/>
      <c r="N108" s="2"/>
      <c r="O108" s="2"/>
      <c r="P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3"/>
      <c r="BP108" s="3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</row>
    <row r="109" spans="1:88" s="5" customFormat="1" ht="12.75">
      <c r="A109" s="1"/>
      <c r="B109" s="204"/>
      <c r="C109" s="34"/>
      <c r="D109" s="2"/>
      <c r="E109" s="2"/>
      <c r="F109" s="2"/>
      <c r="G109" s="3"/>
      <c r="H109" s="35"/>
      <c r="I109" s="47"/>
      <c r="K109" s="48"/>
      <c r="L109" s="2"/>
      <c r="M109" s="2"/>
      <c r="N109" s="2"/>
      <c r="O109" s="2"/>
      <c r="P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3"/>
      <c r="BP109" s="3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</row>
    <row r="110" spans="1:88" s="5" customFormat="1" ht="12.75">
      <c r="A110" s="1"/>
      <c r="B110" s="204"/>
      <c r="C110" s="34"/>
      <c r="D110" s="2"/>
      <c r="E110" s="2"/>
      <c r="F110" s="2"/>
      <c r="G110" s="3"/>
      <c r="H110" s="35"/>
      <c r="I110" s="47"/>
      <c r="K110" s="48"/>
      <c r="L110" s="2"/>
      <c r="M110" s="2"/>
      <c r="N110" s="2"/>
      <c r="O110" s="2"/>
      <c r="P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3"/>
      <c r="BP110" s="3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</row>
    <row r="111" spans="1:88" s="5" customFormat="1" ht="12.75">
      <c r="A111" s="1"/>
      <c r="B111" s="204"/>
      <c r="C111" s="34"/>
      <c r="D111" s="2"/>
      <c r="E111" s="2"/>
      <c r="F111" s="2"/>
      <c r="G111" s="3"/>
      <c r="H111" s="35"/>
      <c r="I111" s="47"/>
      <c r="K111" s="48"/>
      <c r="L111" s="2"/>
      <c r="M111" s="2"/>
      <c r="N111" s="2"/>
      <c r="O111" s="2"/>
      <c r="P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3"/>
      <c r="BP111" s="3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</row>
    <row r="112" spans="1:88" s="5" customFormat="1" ht="12.75">
      <c r="A112" s="1"/>
      <c r="B112" s="204"/>
      <c r="C112" s="34"/>
      <c r="D112" s="2"/>
      <c r="E112" s="2"/>
      <c r="F112" s="2"/>
      <c r="G112" s="3"/>
      <c r="H112" s="35"/>
      <c r="I112" s="47"/>
      <c r="K112" s="48"/>
      <c r="L112" s="2"/>
      <c r="M112" s="2"/>
      <c r="N112" s="2"/>
      <c r="O112" s="2"/>
      <c r="P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3"/>
      <c r="BP112" s="3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</row>
    <row r="113" spans="1:88" s="5" customFormat="1" ht="12.75">
      <c r="A113" s="1"/>
      <c r="B113" s="204"/>
      <c r="C113" s="34"/>
      <c r="D113" s="2"/>
      <c r="E113" s="2"/>
      <c r="F113" s="2"/>
      <c r="G113" s="3"/>
      <c r="H113" s="35"/>
      <c r="I113" s="47"/>
      <c r="K113" s="48"/>
      <c r="L113" s="2"/>
      <c r="M113" s="2"/>
      <c r="N113" s="2"/>
      <c r="O113" s="2"/>
      <c r="P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3"/>
      <c r="BP113" s="3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</row>
    <row r="114" spans="1:88" s="5" customFormat="1" ht="12.75">
      <c r="A114" s="1"/>
      <c r="B114" s="204"/>
      <c r="C114" s="34"/>
      <c r="D114" s="2"/>
      <c r="E114" s="2"/>
      <c r="F114" s="2"/>
      <c r="G114" s="3"/>
      <c r="H114" s="35"/>
      <c r="I114" s="47"/>
      <c r="K114" s="48"/>
      <c r="L114" s="2"/>
      <c r="M114" s="2"/>
      <c r="N114" s="2"/>
      <c r="O114" s="2"/>
      <c r="P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3"/>
      <c r="BP114" s="3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</row>
    <row r="115" spans="1:88" s="5" customFormat="1" ht="12.75">
      <c r="A115" s="1"/>
      <c r="B115" s="204"/>
      <c r="C115" s="34"/>
      <c r="D115" s="2"/>
      <c r="E115" s="2"/>
      <c r="F115" s="2"/>
      <c r="G115" s="3"/>
      <c r="H115" s="35"/>
      <c r="I115" s="47"/>
      <c r="K115" s="48"/>
      <c r="L115" s="2"/>
      <c r="M115" s="2"/>
      <c r="N115" s="2"/>
      <c r="O115" s="2"/>
      <c r="P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3"/>
      <c r="BP115" s="3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</row>
    <row r="116" spans="1:88" s="5" customFormat="1" ht="12.75">
      <c r="A116" s="1"/>
      <c r="B116" s="204"/>
      <c r="C116" s="34"/>
      <c r="D116" s="2"/>
      <c r="E116" s="2"/>
      <c r="F116" s="2"/>
      <c r="G116" s="3"/>
      <c r="H116" s="35"/>
      <c r="I116" s="47"/>
      <c r="K116" s="48"/>
      <c r="L116" s="2"/>
      <c r="M116" s="2"/>
      <c r="N116" s="2"/>
      <c r="O116" s="2"/>
      <c r="P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3"/>
      <c r="BP116" s="3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</row>
  </sheetData>
  <sheetProtection/>
  <mergeCells count="41">
    <mergeCell ref="A9:B9"/>
    <mergeCell ref="AO3:AO4"/>
    <mergeCell ref="AP3:AP4"/>
    <mergeCell ref="AQ3:AQ4"/>
    <mergeCell ref="BA3:BA4"/>
    <mergeCell ref="I3:K3"/>
    <mergeCell ref="L3:N3"/>
    <mergeCell ref="CB2:CD2"/>
    <mergeCell ref="BR2:BS2"/>
    <mergeCell ref="BT2:BV2"/>
    <mergeCell ref="AF2:AG2"/>
    <mergeCell ref="AH2:AI2"/>
    <mergeCell ref="BD3:BE3"/>
    <mergeCell ref="BF3:BG3"/>
    <mergeCell ref="BN3:BO3"/>
    <mergeCell ref="BN2:BP2"/>
    <mergeCell ref="W3:Z3"/>
    <mergeCell ref="AJ3:AJ4"/>
    <mergeCell ref="AK3:AK4"/>
    <mergeCell ref="BW2:BY2"/>
    <mergeCell ref="BZ2:CA2"/>
    <mergeCell ref="AD2:AE2"/>
    <mergeCell ref="CE2:CG2"/>
    <mergeCell ref="CH2:CJ2"/>
    <mergeCell ref="A3:B4"/>
    <mergeCell ref="C3:C4"/>
    <mergeCell ref="D3:D4"/>
    <mergeCell ref="F3:F4"/>
    <mergeCell ref="BB2:BG2"/>
    <mergeCell ref="BH2:BJ2"/>
    <mergeCell ref="BK2:BM2"/>
    <mergeCell ref="A7:B7"/>
    <mergeCell ref="AL2:AN2"/>
    <mergeCell ref="AR2:AT2"/>
    <mergeCell ref="AU2:AW2"/>
    <mergeCell ref="AX2:AZ2"/>
    <mergeCell ref="I2:N2"/>
    <mergeCell ref="P2:Q2"/>
    <mergeCell ref="S2:V2"/>
    <mergeCell ref="W2:Z2"/>
    <mergeCell ref="AB2:AC2"/>
  </mergeCells>
  <printOptions horizontalCentered="1"/>
  <pageMargins left="0" right="0" top="0.7874015748031497" bottom="0" header="0.1968503937007874" footer="0.1968503937007874"/>
  <pageSetup fitToWidth="0" horizontalDpi="600" verticalDpi="600" orientation="portrait" paperSize="9" scale="80" r:id="rId2"/>
  <colBreaks count="11" manualBreakCount="11">
    <brk id="8" max="67" man="1"/>
    <brk id="15" max="67" man="1"/>
    <brk id="22" max="67" man="1"/>
    <brk id="29" max="67" man="1"/>
    <brk id="37" max="67" man="1"/>
    <brk id="43" max="63" man="1"/>
    <brk id="49" max="67" man="1"/>
    <brk id="53" max="67" man="1"/>
    <brk id="62" max="67" man="1"/>
    <brk id="69" max="63" man="1"/>
    <brk id="79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馬場 佳</cp:lastModifiedBy>
  <cp:lastPrinted>2022-12-23T01:41:54Z</cp:lastPrinted>
  <dcterms:created xsi:type="dcterms:W3CDTF">2000-09-21T06:57:34Z</dcterms:created>
  <dcterms:modified xsi:type="dcterms:W3CDTF">2022-12-23T02:08:06Z</dcterms:modified>
  <cp:category/>
  <cp:version/>
  <cp:contentType/>
  <cp:contentStatus/>
</cp:coreProperties>
</file>