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3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4" i="12" l="1"/>
  <c r="AA33" i="12"/>
  <c r="AA32" i="12"/>
  <c r="AA31" i="12"/>
  <c r="AA35" i="12"/>
  <c r="AA30" i="12"/>
  <c r="AA29" i="12"/>
  <c r="AA28" i="12"/>
  <c r="AA23" i="12"/>
  <c r="V23" i="12"/>
  <c r="Q2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<sst xmlns="http://schemas.openxmlformats.org/spreadsheetml/2006/main" count="1131" uniqueCount="629">
  <si>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</si>
  <si>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</si>
  <si>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</si>
  <si>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</si>
  <si>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</si>
  <si>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</si>
  <si>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</si>
  <si>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</si>
  <si>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</si>
  <si>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</si>
  <si>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</si>
  <si>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</si>
  <si>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</si>
  <si>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</si>
  <si>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</si>
  <si>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</si>
  <si>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</si>
  <si>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</si>
  <si>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</si>
  <si>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</si>
  <si>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</si>
  <si>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</si>
  <si>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</si>
  <si>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</si>
  <si>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</si>
  <si>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</si>
  <si>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</si>
  <si>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</si>
  <si>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</si>
  <si>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</si>
  <si>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</si>
  <si>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</si>
  <si>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</si>
  <si>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</si>
  <si>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</si>
  <si>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</si>
  <si>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</si>
  <si>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</si>
  <si>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</si>
  <si>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</si>
  <si>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</si>
  <si>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</si>
  <si>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</si>
  <si>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</si>
  <si>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</si>
  <si>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</si>
  <si>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</si>
  <si>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</si>
  <si>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</si>
  <si>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</si>
  <si>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</si>
  <si>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</si>
  <si>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</si>
  <si>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</si>
  <si>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</si>
  <si>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</si>
  <si>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</si>
  <si>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</si>
  <si>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</si>
  <si>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</si>
  <si>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</si>
  <si>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</si>
  <si>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</si>
  <si>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</si>
  <si>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</si>
  <si>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</si>
  <si>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</si>
  <si>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</si>
  <si>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</si>
  <si>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</si>
  <si>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</si>
  <si>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</si>
  <si>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</si>
  <si>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</si>
  <si>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</si>
  <si>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</si>
  <si>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</si>
  <si>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</si>
  <si>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</si>
  <si>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</si>
  <si>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</si>
  <si>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</si>
  <si>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</si>
  <si>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</si>
  <si>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</si>
  <si>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</si>
  <si>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</si>
  <si>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</si>
  <si>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</si>
  <si>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</si>
  <si>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</si>
  <si>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</si>
  <si>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</si>
  <si>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</si>
  <si>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</si>
  <si>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</si>
  <si>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</si>
  <si>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</si>
  <si>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</si>
  <si>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</si>
  <si>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</si>
  <si>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</si>
  <si>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</si>
  <si>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</si>
  <si>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</si>
  <si>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</si>
  <si>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</si>
  <si>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</si>
  <si>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</si>
  <si>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</si>
  <si>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</si>
  <si>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</si>
  <si>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</si>
  <si>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</si>
  <si>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</si>
  <si>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</si>
  <si>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</si>
  <si>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</si>
  <si>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</si>
  <si>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</si>
  <si>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</si>
  <si>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</si>
  <si>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</si>
  <si>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</si>
  <si>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</si>
  <si>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</si>
  <si>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</si>
  <si>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</si>
  <si>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</si>
  <si>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</si>
  <si>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</si>
  <si>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</si>
  <si>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</si>
  <si>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</si>
  <si>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</si>
  <si>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</si>
  <si>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</si>
  <si>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</si>
  <si>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</si>
  <si>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</si>
  <si>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</si>
  <si>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</si>
  <si>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</si>
  <si>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</si>
  <si>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</si>
  <si>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</si>
  <si>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</si>
  <si>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</si>
  <si>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</si>
  <si>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</si>
  <si>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</si>
  <si>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</si>
  <si>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</si>
  <si>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</si>
  <si>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</si>
  <si>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</si>
  <si>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</si>
  <si>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</si>
  <si>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</si>
  <si>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</si>
  <si>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</si>
  <si>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</si>
  <si>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</si>
  <si>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</si>
  <si>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</si>
  <si>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</si>
  <si>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</si>
  <si>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</si>
  <si>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</si>
  <si>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</si>
  <si>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</si>
  <si>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</si>
  <si>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</si>
  <si>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</si>
  <si>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</si>
  <si>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</si>
  <si>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</si>
  <si>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</si>
  <si>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</si>
  <si>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</si>
  <si>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</si>
  <si>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</si>
  <si>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</si>
  <si>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</si>
  <si>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</si>
  <si>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</si>
  <si>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</si>
  <si>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</si>
  <si>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</si>
  <si>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</si>
  <si>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</si>
  <si>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</si>
  <si>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</si>
  <si>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</si>
  <si>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</si>
  <si>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</si>
  <si>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</si>
  <si>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</si>
  <si>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</si>
  <si>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</si>
  <si>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</si>
  <si>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</si>
  <si>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</si>
  <si>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</si>
  <si>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</si>
  <si>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</si>
  <si>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</si>
  <si>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</si>
  <si>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</si>
  <si>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</si>
  <si>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</si>
  <si>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</si>
  <si>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</si>
  <si>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</si>
  <si>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</si>
  <si>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</si>
  <si>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</si>
  <si>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</si>
  <si>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</si>
  <si>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</si>
  <si>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</si>
  <si>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</si>
  <si>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</si>
  <si>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</si>
  <si>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</si>
  <si>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</si>
  <si>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</si>
  <si>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</si>
  <si>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</si>
  <si>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</si>
  <si>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</si>
  <si>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</si>
  <si>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</si>
  <si>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</si>
  <si>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</si>
  <si>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</si>
  <si>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</si>
  <si>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</si>
  <si>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</si>
  <si>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</si>
  <si>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</si>
  <si>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</si>
  <si>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</si>
  <si>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</si>
  <si>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</si>
  <si>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</si>
  <si>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</si>
  <si>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</si>
  <si>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</si>
  <si>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</si>
  <si>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</si>
  <si>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</si>
  <si>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</si>
  <si>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</si>
  <si>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</si>
  <si>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</si>
  <si>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</si>
  <si>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</si>
  <si>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</si>
  <si>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</si>
  <si>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</si>
  <si>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</si>
  <si>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</si>
  <si>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</si>
  <si>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</si>
  <si>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</si>
  <si>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</si>
  <si>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</si>
  <si>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</si>
  <si>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</si>
  <si>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</si>
  <si>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</si>
  <si>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</si>
  <si>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</si>
  <si>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</si>
  <si>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</si>
  <si>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</si>
  <si>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</si>
  <si>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</si>
  <si>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</si>
  <si>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</si>
  <si>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</si>
  <si>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</si>
  <si>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</si>
  <si>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</si>
  <si>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</si>
  <si>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</si>
  <si>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</si>
  <si>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</si>
  <si>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</si>
  <si>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</si>
  <si>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</si>
  <si>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</si>
  <si>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</si>
  <si>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</si>
  <si>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</si>
  <si>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</si>
  <si>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</si>
  <si>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</si>
  <si>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</si>
  <si>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</si>
  <si>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</si>
  <si>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</si>
  <si>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</si>
  <si>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</si>
  <si>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</si>
  <si>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</si>
  <si>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</si>
  <si>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</si>
  <si>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</si>
  <si>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</si>
  <si>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</si>
  <si>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</si>
  <si>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</si>
  <si>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</si>
  <si>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</si>
  <si>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</si>
  <si>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</si>
  <si>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</si>
  <si>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</si>
  <si>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</si>
  <si>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</si>
  <si>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</si>
  <si>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</si>
  <si>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</si>
  <si>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</si>
  <si>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</si>
  <si>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</si>
  <si>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</si>
  <si>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</si>
  <si>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</si>
  <si>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</si>
  <si>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</si>
  <si>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</si>
  <si>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</si>
  <si>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</si>
  <si>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</si>
  <si>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</si>
  <si>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</si>
  <si>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</si>
  <si>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</si>
  <si>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</si>
  <si>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</si>
  <si>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</si>
  <si>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</si>
  <si>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</si>
  <si>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</si>
  <si>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</si>
  <si>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</si>
  <si>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</si>
  <si>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</si>
  <si>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</si>
  <si>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</si>
  <si>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</si>
  <si>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</si>
  <si>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</si>
  <si>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</si>
  <si>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</si>
  <si>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</si>
  <si>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</si>
  <si>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</si>
  <si>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</si>
  <si>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</si>
  <si>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</si>
  <si>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</si>
  <si>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</si>
  <si>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</si>
  <si>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</si>
  <si>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</si>
  <si>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</si>
  <si>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</si>
  <si>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</si>
  <si>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</si>
  <si>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</si>
  <si>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</si>
  <si>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</si>
  <si>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</si>
  <si>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</si>
  <si>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</si>
  <si>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</si>
  <si>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</si>
  <si>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</si>
  <si>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</si>
  <si>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</si>
  <si>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</si>
  <si>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</si>
  <si>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</si>
  <si>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</si>
  <si>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</si>
  <si>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</si>
  <si>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</si>
  <si>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</si>
  <si>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</si>
  <si>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</si>
  <si>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</si>
  <si>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</si>
  <si>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</si>
  <si>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</si>
  <si>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</si>
  <si>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</si>
  <si>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</si>
  <si>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</si>
  <si>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</si>
  <si>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</si>
  <si>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</si>
  <si>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</si>
  <si>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</si>
  <si>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</si>
  <si>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</si>
  <si>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</si>
  <si>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</si>
  <si>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</si>
  <si>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</si>
  <si>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</si>
  <si>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</si>
  <si>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</si>
  <si>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</si>
  <si>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</si>
  <si>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</si>
  <si>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</si>
  <si>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</si>
  <si>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</si>
  <si>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</si>
  <si>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</si>
  <si>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</si>
  <si>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</si>
  <si>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</si>
  <si>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</si>
  <si>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</si>
  <si>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</si>
  <si>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</si>
  <si>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</si>
  <si>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</si>
  <si>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</si>
  <si>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</si>
  <si>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</si>
  <si>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</si>
  <si>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</si>
  <si>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</si>
  <si>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</si>
  <si>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</si>
  <si>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</si>
  <si>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</si>
  <si>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</si>
  <si>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</si>
  <si>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</si>
  <si>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</si>
  <si>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</si>
  <si>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</si>
  <si>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</si>
  <si>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</si>
  <si>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</si>
  <si>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</si>
  <si>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</si>
  <si>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</si>
  <si>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</si>
  <si>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</si>
  <si>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</si>
  <si>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</si>
  <si>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</si>
  <si>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</si>
  <si>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</si>
  <si>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</si>
  <si>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</si>
  <si>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</si>
  <si>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</si>
  <si>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</si>
  <si>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</si>
  <si>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</si>
  <si>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</si>
  <si>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</si>
  <si>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</si>
  <si>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</si>
  <si>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</si>
  <si>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</si>
  <si>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</si>
  <si>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</si>
  <si>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</si>
  <si>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</si>
  <si>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</si>
  <si>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</si>
  <si>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</si>
  <si>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</si>
  <si>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</si>
  <si>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</si>
  <si>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</si>
  <si>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</si>
  <si>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</si>
  <si>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</si>
  <si>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</si>
  <si>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</si>
  <si>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工場用地等整備事業特別会計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</si>
  <si>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</si>
  <si>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</si>
  <si>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</si>
  <si>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</si>
  <si>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</si>
  <si>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</si>
  <si>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</si>
  <si>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</si>
  <si>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</si>
  <si>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</si>
  <si>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</si>
  <si>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</si>
  <si>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</si>
  <si>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</si>
  <si>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</si>
  <si>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</si>
  <si>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</si>
  <si>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</si>
  <si>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</si>
  <si>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</si>
  <si>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</si>
  <si>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</si>
  <si>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</si>
  <si>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</si>
  <si>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</si>
  <si>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</si>
  <si>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</si>
  <si>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</si>
  <si>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</si>
  <si>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</si>
  <si>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</si>
  <si>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</si>
  <si>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</si>
  <si>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</si>
  <si>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</si>
  <si>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</si>
  <si>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</si>
  <si>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</si>
  <si>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</si>
  <si>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</si>
  <si>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</si>
  <si>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</si>
  <si>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</si>
  <si>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</si>
  <si>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</si>
  <si>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</si>
  <si>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</si>
  <si>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</si>
  <si>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</si>
  <si>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</si>
  <si>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</si>
  <si>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</si>
  <si>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</si>
  <si>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</si>
  <si>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</si>
  <si>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</si>
  <si>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</si>
  <si>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</si>
  <si>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</si>
  <si>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</si>
  <si>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</si>
  <si>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</si>
  <si>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</si>
  <si>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</si>
  <si>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</si>
  <si>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</si>
  <si>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</si>
  <si>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</si>
  <si>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</si>
  <si>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</si>
  <si>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</si>
  <si>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</si>
  <si>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</si>
  <si>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</si>
  <si>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</si>
  <si>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</si>
  <si>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</si>
  <si>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</si>
  <si>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</si>
  <si>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</si>
  <si>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</si>
  <si>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</si>
  <si>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</si>
  <si>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8.63</t>
  </si>
  <si>
    <t>▲ 3.37</t>
  </si>
  <si>
    <t>水道事業会計</t>
  </si>
  <si>
    <t>工業用水道事業会計</t>
  </si>
  <si>
    <t>病院事業会計</t>
  </si>
  <si>
    <t>一般会計</t>
  </si>
  <si>
    <t>下水道事業会計</t>
  </si>
  <si>
    <t>国民健康保険特別会計</t>
  </si>
  <si>
    <t>介護保険特別会計</t>
  </si>
  <si>
    <t>亜炭鉱害復旧施設維持管理事業特別会計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</si>
  <si>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</si>
  <si>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</si>
  <si>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</si>
  <si>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</si>
  <si>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</si>
  <si>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</si>
  <si>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</si>
  <si>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</si>
  <si>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</si>
  <si>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</si>
  <si>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</si>
  <si>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</si>
  <si>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t>
    <phoneticPr fontId="2"/>
  </si>
  <si>
    <t>東日本大震災復旧・復興基金</t>
    <phoneticPr fontId="2"/>
  </si>
  <si>
    <t>市有建物等維持補修基金</t>
    <phoneticPr fontId="2"/>
  </si>
  <si>
    <t>みらいへつなぐ復旧復興基金</t>
    <rPh sb="7" eb="9">
      <t>フッキュウ</t>
    </rPh>
    <rPh sb="9" eb="11">
      <t>フッコウ</t>
    </rPh>
    <rPh sb="11" eb="13">
      <t>キキン</t>
    </rPh>
    <phoneticPr fontId="2"/>
  </si>
  <si>
    <t>帰還環境整備交付金基金</t>
    <rPh sb="0" eb="2">
      <t>キカン</t>
    </rPh>
    <rPh sb="2" eb="4">
      <t>カンキョウ</t>
    </rPh>
    <rPh sb="4" eb="6">
      <t>セイビ</t>
    </rPh>
    <rPh sb="6" eb="9">
      <t>コウフキン</t>
    </rPh>
    <rPh sb="9" eb="11">
      <t>キキン</t>
    </rPh>
    <phoneticPr fontId="2"/>
  </si>
  <si>
    <t>庁舎建設基金</t>
    <rPh sb="0" eb="2">
      <t>チョウシャ</t>
    </rPh>
    <rPh sb="2" eb="4">
      <t>ケンセツ</t>
    </rPh>
    <rPh sb="4" eb="6">
      <t>キキン</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</si>
  <si>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</si>
  <si>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</si>
  <si>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</si>
  <si>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福島県広域高齢者医療広域連合（一般会計）</t>
    <rPh sb="15" eb="17">
      <t>イッパン</t>
    </rPh>
    <rPh sb="17" eb="19">
      <t>カイケイ</t>
    </rPh>
    <phoneticPr fontId="2"/>
  </si>
  <si>
    <t>福島県広域高齢者医療広域連合（後期高齢者医療特別会計）</t>
  </si>
  <si>
    <t>福島県市民交通災害共済組合（一般会計）</t>
  </si>
  <si>
    <t>福島県市町村総合事務組合（一般会計）</t>
  </si>
  <si>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</si>
  <si>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</si>
  <si>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</si>
  <si>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</si>
  <si>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</si>
  <si>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</si>
  <si>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</si>
  <si>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</si>
  <si>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</si>
  <si>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</si>
  <si>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</si>
  <si>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</si>
  <si>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</si>
  <si>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</si>
  <si>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</si>
  <si>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</si>
  <si>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</si>
  <si>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財務書類整備中</t>
    <rPh sb="0" eb="2">
      <t>ザイム</t>
    </rPh>
    <rPh sb="2" eb="4">
      <t>ショルイ</t>
    </rPh>
    <rPh sb="4" eb="6">
      <t>セイビ</t>
    </rPh>
    <rPh sb="6" eb="7">
      <t>チュウ</t>
    </rPh>
    <phoneticPr fontId="5"/>
  </si>
  <si>
    <t>　将来負担比率は、一般会計が負担する将来の負担額を充当可能な基金額などの充当可能財源が上回るため生じなかった。しかし、これら充当可能財源は、復旧・復興関係基金の影響が大きいもので、今後の復旧・復興事業の財源となるものであることから、今後も市債の残高や新規発行の適正管理に努め、将来負担比率の軽減を図る必要がある。
　実質公債費比率は類似団体平均と比較して高い状況が続いているものの、令和3年度においては0.2ポイント減少した。これは、元利償還金の額は増加したものの、公営企業への繰出金が減少したことによるものである。引き続き交付税措置の有利な地方債の発行など適正管理に努め、公債費の負担軽減を図っていく。</t>
    <rPh sb="208" eb="210">
      <t>ゲンショウ</t>
    </rPh>
    <rPh sb="217" eb="222">
      <t>ガンリショウカンキン</t>
    </rPh>
    <rPh sb="223" eb="224">
      <t>ガク</t>
    </rPh>
    <rPh sb="225" eb="227">
      <t>ゾウカ</t>
    </rPh>
    <rPh sb="233" eb="237">
      <t>コウエイキギョウ</t>
    </rPh>
    <rPh sb="239" eb="240">
      <t>ク</t>
    </rPh>
    <rPh sb="240" eb="241">
      <t>ダ</t>
    </rPh>
    <rPh sb="241" eb="242">
      <t>キン</t>
    </rPh>
    <rPh sb="243" eb="24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</si>
</sst>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57" xfId="14" applyNumberFormat="1" applyFont="1" applyBorder="1" applyAlignment="1" applyProtection="1">
      <alignment horizontal="right" vertical="center" shrinkToFit="1"/>
      <protection locked="0"/>
    </xf>
    <xf numFmtId="177" fontId="34" fillId="0" borderId="31" xfId="14" applyNumberFormat="1" applyFont="1" applyBorder="1" applyAlignment="1" applyProtection="1">
      <alignment horizontal="right" vertical="center" shrinkToFit="1"/>
      <protection locked="0"/>
    </xf>
    <xf numFmtId="177" fontId="34" fillId="0" borderId="32" xfId="14"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189"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90"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9C78-440E-AB02-802F20299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184956</c:v>
                </c:pt>
                <c:pt idx="1">
                  <c:v>204240</c:v>
                </c:pt>
                <c:pt idx="2">
                  <c:v>119148</c:v>
                </c:pt>
                <c:pt idx="3">
                  <c:v>219296</c:v>
                </c:pt>
                <c:pt idx="4">
                  <c:v>217920</c:v>
                </c:pt>
              </c:numCache>
            </c:numRef>
          </c:val>
          <c:smooth val="0"/>
          <c:extLst>
            <c:ext xmlns:c16="http://schemas.microsoft.com/office/drawing/2014/chart" uri="{C3380CC4-5D6E-409C-BE32-E72D297353CC}">
              <c16:uniqueId val="{00000001-9C78-440E-AB02-802F20299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17.41</c:v>
                </c:pt>
                <c:pt idx="1">
                  <c:v>8.0299999999999994</c:v>
                </c:pt>
                <c:pt idx="2">
                  <c:v>7.26</c:v>
                </c:pt>
                <c:pt idx="3">
                  <c:v>9.7899999999999991</c:v>
                </c:pt>
                <c:pt idx="4">
                  <c:v>13.04</c:v>
                </c:pt>
              </c:numCache>
            </c:numRef>
          </c:val>
          <c:extLst>
            <c:ext xmlns:c16="http://schemas.microsoft.com/office/drawing/2014/chart" uri="{C3380CC4-5D6E-409C-BE32-E72D297353CC}">
              <c16:uniqueId val="{00000000-BFE2-43FF-9D0E-77B1ADB73A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22.78</c:v>
                </c:pt>
                <c:pt idx="1">
                  <c:v>23.62</c:v>
                </c:pt>
                <c:pt idx="2">
                  <c:v>21.07</c:v>
                </c:pt>
                <c:pt idx="3">
                  <c:v>18.39</c:v>
                </c:pt>
                <c:pt idx="4">
                  <c:v>20.81</c:v>
                </c:pt>
              </c:numCache>
            </c:numRef>
          </c:val>
          <c:extLst>
            <c:ext xmlns:c16="http://schemas.microsoft.com/office/drawing/2014/chart" uri="{C3380CC4-5D6E-409C-BE32-E72D297353CC}">
              <c16:uniqueId val="{00000001-BFE2-43FF-9D0E-77B1ADB73A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6.18</c:v>
                </c:pt>
                <c:pt idx="1">
                  <c:v>-8.6300000000000008</c:v>
                </c:pt>
                <c:pt idx="2">
                  <c:v>-3.37</c:v>
                </c:pt>
                <c:pt idx="3">
                  <c:v>0.52</c:v>
                </c:pt>
                <c:pt idx="4">
                  <c:v>9.7799999999999994</c:v>
                </c:pt>
              </c:numCache>
            </c:numRef>
          </c:val>
          <c:smooth val="0"/>
          <c:extLst>
            <c:ext xmlns:c16="http://schemas.microsoft.com/office/drawing/2014/chart" uri="{C3380CC4-5D6E-409C-BE32-E72D297353CC}">
              <c16:uniqueId val="{00000002-BFE2-43FF-9D0E-77B1ADB73A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0.05</c:v>
                </c:pt>
                <c:pt idx="4">
                  <c:v>#N/A</c:v>
                </c:pt>
                <c:pt idx="5">
                  <c:v>0.21</c:v>
                </c:pt>
                <c:pt idx="6">
                  <c:v>#N/A</c:v>
                </c:pt>
                <c:pt idx="7">
                  <c:v>0.02</c:v>
                </c:pt>
                <c:pt idx="8">
                  <c:v>#N/A</c:v>
                </c:pt>
                <c:pt idx="9">
                  <c:v>0.01</c:v>
                </c:pt>
              </c:numCache>
            </c:numRef>
          </c:val>
          <c:extLst>
            <c:ext xmlns:c16="http://schemas.microsoft.com/office/drawing/2014/chart" uri="{C3380CC4-5D6E-409C-BE32-E72D297353CC}">
              <c16:uniqueId val="{00000000-D05C-41F9-BB13-1623F3CD8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5C-41F9-BB13-1623F3CD89A6}"/>
            </c:ext>
          </c:extLst>
        </c:ser>
        <c:ser>
          <c:idx val="2"/>
          <c:order val="2"/>
          <c:tx>
            <c:strRef>
              <c:f>データシート!$A$29</c:f>
              <c:strCache>
                <c:ptCount val="1"/>
                <c:pt idx="0">
                  <c:v>亜炭鉱害復旧施設維持管理事業特別会計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D05C-41F9-BB13-1623F3CD89A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1.92</c:v>
                </c:pt>
                <c:pt idx="2">
                  <c:v>#N/A</c:v>
                </c:pt>
                <c:pt idx="3">
                  <c:v>1.42</c:v>
                </c:pt>
                <c:pt idx="4">
                  <c:v>#N/A</c:v>
                </c:pt>
                <c:pt idx="5">
                  <c:v>1.39</c:v>
                </c:pt>
                <c:pt idx="6">
                  <c:v>#N/A</c:v>
                </c:pt>
                <c:pt idx="7">
                  <c:v>1.75</c:v>
                </c:pt>
                <c:pt idx="8">
                  <c:v>#N/A</c:v>
                </c:pt>
                <c:pt idx="9">
                  <c:v>0.3</c:v>
                </c:pt>
              </c:numCache>
            </c:numRef>
          </c:val>
          <c:extLst>
            <c:ext xmlns:c16="http://schemas.microsoft.com/office/drawing/2014/chart" uri="{C3380CC4-5D6E-409C-BE32-E72D297353CC}">
              <c16:uniqueId val="{00000003-D05C-41F9-BB13-1623F3CD89A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2.39</c:v>
                </c:pt>
                <c:pt idx="2">
                  <c:v>#N/A</c:v>
                </c:pt>
                <c:pt idx="3">
                  <c:v>1.31</c:v>
                </c:pt>
                <c:pt idx="4">
                  <c:v>#N/A</c:v>
                </c:pt>
                <c:pt idx="5">
                  <c:v>2.36</c:v>
                </c:pt>
                <c:pt idx="6">
                  <c:v>#N/A</c:v>
                </c:pt>
                <c:pt idx="7">
                  <c:v>7.0000000000000007E-2</c:v>
                </c:pt>
                <c:pt idx="8">
                  <c:v>#N/A</c:v>
                </c:pt>
                <c:pt idx="9">
                  <c:v>0.47</c:v>
                </c:pt>
              </c:numCache>
            </c:numRef>
          </c:val>
          <c:extLst>
            <c:ext xmlns:c16="http://schemas.microsoft.com/office/drawing/2014/chart" uri="{C3380CC4-5D6E-409C-BE32-E72D297353CC}">
              <c16:uniqueId val="{00000004-D05C-41F9-BB13-1623F3CD89A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5.2</c:v>
                </c:pt>
                <c:pt idx="2">
                  <c:v>#N/A</c:v>
                </c:pt>
                <c:pt idx="3">
                  <c:v>5.4</c:v>
                </c:pt>
                <c:pt idx="4">
                  <c:v>#N/A</c:v>
                </c:pt>
                <c:pt idx="5">
                  <c:v>6.04</c:v>
                </c:pt>
                <c:pt idx="6">
                  <c:v>#N/A</c:v>
                </c:pt>
                <c:pt idx="7">
                  <c:v>6.36</c:v>
                </c:pt>
                <c:pt idx="8">
                  <c:v>#N/A</c:v>
                </c:pt>
                <c:pt idx="9">
                  <c:v>6.64</c:v>
                </c:pt>
              </c:numCache>
            </c:numRef>
          </c:val>
          <c:extLst>
            <c:ext xmlns:c16="http://schemas.microsoft.com/office/drawing/2014/chart" uri="{C3380CC4-5D6E-409C-BE32-E72D297353CC}">
              <c16:uniqueId val="{00000005-D05C-41F9-BB13-1623F3CD89A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17.34</c:v>
                </c:pt>
                <c:pt idx="2">
                  <c:v>#N/A</c:v>
                </c:pt>
                <c:pt idx="3">
                  <c:v>7.96</c:v>
                </c:pt>
                <c:pt idx="4">
                  <c:v>#N/A</c:v>
                </c:pt>
                <c:pt idx="5">
                  <c:v>7.21</c:v>
                </c:pt>
                <c:pt idx="6">
                  <c:v>#N/A</c:v>
                </c:pt>
                <c:pt idx="7">
                  <c:v>9.76</c:v>
                </c:pt>
                <c:pt idx="8">
                  <c:v>#N/A</c:v>
                </c:pt>
                <c:pt idx="9">
                  <c:v>13</c:v>
                </c:pt>
              </c:numCache>
            </c:numRef>
          </c:val>
          <c:extLst>
            <c:ext xmlns:c16="http://schemas.microsoft.com/office/drawing/2014/chart" uri="{C3380CC4-5D6E-409C-BE32-E72D297353CC}">
              <c16:uniqueId val="{00000006-D05C-41F9-BB13-1623F3CD89A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13.76</c:v>
                </c:pt>
                <c:pt idx="2">
                  <c:v>#N/A</c:v>
                </c:pt>
                <c:pt idx="3">
                  <c:v>12.04</c:v>
                </c:pt>
                <c:pt idx="4">
                  <c:v>#N/A</c:v>
                </c:pt>
                <c:pt idx="5">
                  <c:v>11.38</c:v>
                </c:pt>
                <c:pt idx="6">
                  <c:v>#N/A</c:v>
                </c:pt>
                <c:pt idx="7">
                  <c:v>11.18</c:v>
                </c:pt>
                <c:pt idx="8">
                  <c:v>#N/A</c:v>
                </c:pt>
                <c:pt idx="9">
                  <c:v>15.78</c:v>
                </c:pt>
              </c:numCache>
            </c:numRef>
          </c:val>
          <c:extLst>
            <c:ext xmlns:c16="http://schemas.microsoft.com/office/drawing/2014/chart" uri="{C3380CC4-5D6E-409C-BE32-E72D297353CC}">
              <c16:uniqueId val="{00000007-D05C-41F9-BB13-1623F3CD89A6}"/>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12.33</c:v>
                </c:pt>
                <c:pt idx="2">
                  <c:v>#N/A</c:v>
                </c:pt>
                <c:pt idx="3">
                  <c:v>13.77</c:v>
                </c:pt>
                <c:pt idx="4">
                  <c:v>#N/A</c:v>
                </c:pt>
                <c:pt idx="5">
                  <c:v>14.73</c:v>
                </c:pt>
                <c:pt idx="6">
                  <c:v>#N/A</c:v>
                </c:pt>
                <c:pt idx="7">
                  <c:v>15.41</c:v>
                </c:pt>
                <c:pt idx="8">
                  <c:v>#N/A</c:v>
                </c:pt>
                <c:pt idx="9">
                  <c:v>16.03</c:v>
                </c:pt>
              </c:numCache>
            </c:numRef>
          </c:val>
          <c:extLst>
            <c:ext xmlns:c16="http://schemas.microsoft.com/office/drawing/2014/chart" uri="{C3380CC4-5D6E-409C-BE32-E72D297353CC}">
              <c16:uniqueId val="{00000008-D05C-41F9-BB13-1623F3CD89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25.88</c:v>
                </c:pt>
                <c:pt idx="2">
                  <c:v>#N/A</c:v>
                </c:pt>
                <c:pt idx="3">
                  <c:v>27.49</c:v>
                </c:pt>
                <c:pt idx="4">
                  <c:v>#N/A</c:v>
                </c:pt>
                <c:pt idx="5">
                  <c:v>26.87</c:v>
                </c:pt>
                <c:pt idx="6">
                  <c:v>#N/A</c:v>
                </c:pt>
                <c:pt idx="7">
                  <c:v>24.89</c:v>
                </c:pt>
                <c:pt idx="8">
                  <c:v>#N/A</c:v>
                </c:pt>
                <c:pt idx="9">
                  <c:v>21.6</c:v>
                </c:pt>
              </c:numCache>
            </c:numRef>
          </c:val>
          <c:extLst>
            <c:ext xmlns:c16="http://schemas.microsoft.com/office/drawing/2014/chart" uri="{C3380CC4-5D6E-409C-BE32-E72D297353CC}">
              <c16:uniqueId val="{00000009-D05C-41F9-BB13-1623F3CD8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2843</c:v>
                </c:pt>
                <c:pt idx="5">
                  <c:v>2909</c:v>
                </c:pt>
                <c:pt idx="8">
                  <c:v>2896</c:v>
                </c:pt>
                <c:pt idx="11">
                  <c:v>2830</c:v>
                </c:pt>
                <c:pt idx="14">
                  <c:v>2816</c:v>
                </c:pt>
              </c:numCache>
            </c:numRef>
          </c:val>
          <c:extLst>
            <c:ext xmlns:c16="http://schemas.microsoft.com/office/drawing/2014/chart" uri="{C3380CC4-5D6E-409C-BE32-E72D297353CC}">
              <c16:uniqueId val="{00000000-45F0-43EC-AFA0-5E121C5619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0-43EC-AFA0-5E121C5619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170</c:v>
                </c:pt>
                <c:pt idx="3">
                  <c:v>126</c:v>
                </c:pt>
                <c:pt idx="6">
                  <c:v>85</c:v>
                </c:pt>
                <c:pt idx="9">
                  <c:v>82</c:v>
                </c:pt>
                <c:pt idx="12">
                  <c:v>81</c:v>
                </c:pt>
              </c:numCache>
            </c:numRef>
          </c:val>
          <c:extLst>
            <c:ext xmlns:c16="http://schemas.microsoft.com/office/drawing/2014/chart" uri="{C3380CC4-5D6E-409C-BE32-E72D297353CC}">
              <c16:uniqueId val="{00000002-45F0-43EC-AFA0-5E121C5619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47</c:v>
                </c:pt>
                <c:pt idx="6">
                  <c:v>47</c:v>
                </c:pt>
                <c:pt idx="9">
                  <c:v>44</c:v>
                </c:pt>
                <c:pt idx="12">
                  <c:v>10</c:v>
                </c:pt>
              </c:numCache>
            </c:numRef>
          </c:val>
          <c:extLst>
            <c:ext xmlns:c16="http://schemas.microsoft.com/office/drawing/2014/chart" uri="{C3380CC4-5D6E-409C-BE32-E72D297353CC}">
              <c16:uniqueId val="{00000003-45F0-43EC-AFA0-5E121C5619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957</c:v>
                </c:pt>
                <c:pt idx="3">
                  <c:v>1018</c:v>
                </c:pt>
                <c:pt idx="6">
                  <c:v>1156</c:v>
                </c:pt>
                <c:pt idx="9">
                  <c:v>1034</c:v>
                </c:pt>
                <c:pt idx="12">
                  <c:v>930</c:v>
                </c:pt>
              </c:numCache>
            </c:numRef>
          </c:val>
          <c:extLst>
            <c:ext xmlns:c16="http://schemas.microsoft.com/office/drawing/2014/chart" uri="{C3380CC4-5D6E-409C-BE32-E72D297353CC}">
              <c16:uniqueId val="{00000004-45F0-43EC-AFA0-5E121C5619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0-43EC-AFA0-5E121C5619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0-43EC-AFA0-5E121C5619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3023</c:v>
                </c:pt>
                <c:pt idx="3">
                  <c:v>3084</c:v>
                </c:pt>
                <c:pt idx="6">
                  <c:v>3161</c:v>
                </c:pt>
                <c:pt idx="9">
                  <c:v>3072</c:v>
                </c:pt>
                <c:pt idx="12">
                  <c:v>3153</c:v>
                </c:pt>
              </c:numCache>
            </c:numRef>
          </c:val>
          <c:extLst>
            <c:ext xmlns:c16="http://schemas.microsoft.com/office/drawing/2014/chart" uri="{C3380CC4-5D6E-409C-BE32-E72D297353CC}">
              <c16:uniqueId val="{00000007-45F0-43EC-AFA0-5E121C5619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1361</c:v>
                </c:pt>
                <c:pt idx="2">
                  <c:v>#N/A</c:v>
                </c:pt>
                <c:pt idx="3">
                  <c:v>#N/A</c:v>
                </c:pt>
                <c:pt idx="4">
                  <c:v>1366</c:v>
                </c:pt>
                <c:pt idx="5">
                  <c:v>#N/A</c:v>
                </c:pt>
                <c:pt idx="6">
                  <c:v>#N/A</c:v>
                </c:pt>
                <c:pt idx="7">
                  <c:v>1553</c:v>
                </c:pt>
                <c:pt idx="8">
                  <c:v>#N/A</c:v>
                </c:pt>
                <c:pt idx="9">
                  <c:v>#N/A</c:v>
                </c:pt>
                <c:pt idx="10">
                  <c:v>1402</c:v>
                </c:pt>
                <c:pt idx="11">
                  <c:v>#N/A</c:v>
                </c:pt>
                <c:pt idx="12">
                  <c:v>#N/A</c:v>
                </c:pt>
                <c:pt idx="13">
                  <c:v>1358</c:v>
                </c:pt>
                <c:pt idx="14">
                  <c:v>#N/A</c:v>
                </c:pt>
              </c:numCache>
            </c:numRef>
          </c:val>
          <c:smooth val="0"/>
          <c:extLst>
            <c:ext xmlns:c16="http://schemas.microsoft.com/office/drawing/2014/chart" uri="{C3380CC4-5D6E-409C-BE32-E72D297353CC}">
              <c16:uniqueId val="{00000008-45F0-43EC-AFA0-5E121C5619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30076</c:v>
                </c:pt>
                <c:pt idx="5">
                  <c:v>30104</c:v>
                </c:pt>
                <c:pt idx="8">
                  <c:v>28722</c:v>
                </c:pt>
                <c:pt idx="11">
                  <c:v>27712</c:v>
                </c:pt>
                <c:pt idx="14">
                  <c:v>26902</c:v>
                </c:pt>
              </c:numCache>
            </c:numRef>
          </c:val>
          <c:extLst>
            <c:ext xmlns:c16="http://schemas.microsoft.com/office/drawing/2014/chart" uri="{C3380CC4-5D6E-409C-BE32-E72D297353CC}">
              <c16:uniqueId val="{00000000-A562-42A6-AF62-6B39E29804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1592</c:v>
                </c:pt>
                <c:pt idx="5">
                  <c:v>1536</c:v>
                </c:pt>
                <c:pt idx="8">
                  <c:v>1456</c:v>
                </c:pt>
                <c:pt idx="11">
                  <c:v>1463</c:v>
                </c:pt>
                <c:pt idx="14">
                  <c:v>1357</c:v>
                </c:pt>
              </c:numCache>
            </c:numRef>
          </c:val>
          <c:extLst>
            <c:ext xmlns:c16="http://schemas.microsoft.com/office/drawing/2014/chart" uri="{C3380CC4-5D6E-409C-BE32-E72D297353CC}">
              <c16:uniqueId val="{00000001-A562-42A6-AF62-6B39E29804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25697</c:v>
                </c:pt>
                <c:pt idx="5">
                  <c:v>25617</c:v>
                </c:pt>
                <c:pt idx="8">
                  <c:v>24830</c:v>
                </c:pt>
                <c:pt idx="11">
                  <c:v>23632</c:v>
                </c:pt>
                <c:pt idx="14">
                  <c:v>24817</c:v>
                </c:pt>
              </c:numCache>
            </c:numRef>
          </c:val>
          <c:extLst>
            <c:ext xmlns:c16="http://schemas.microsoft.com/office/drawing/2014/chart" uri="{C3380CC4-5D6E-409C-BE32-E72D297353CC}">
              <c16:uniqueId val="{00000002-A562-42A6-AF62-6B39E29804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62-42A6-AF62-6B39E29804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62-42A6-AF62-6B39E29804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2-42A6-AF62-6B39E29804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4062</c:v>
                </c:pt>
                <c:pt idx="3">
                  <c:v>3848</c:v>
                </c:pt>
                <c:pt idx="6">
                  <c:v>3858</c:v>
                </c:pt>
                <c:pt idx="9">
                  <c:v>4007</c:v>
                </c:pt>
                <c:pt idx="12">
                  <c:v>3746</c:v>
                </c:pt>
              </c:numCache>
            </c:numRef>
          </c:val>
          <c:extLst>
            <c:ext xmlns:c16="http://schemas.microsoft.com/office/drawing/2014/chart" uri="{C3380CC4-5D6E-409C-BE32-E72D297353CC}">
              <c16:uniqueId val="{00000006-A562-42A6-AF62-6B39E29804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94</c:v>
                </c:pt>
                <c:pt idx="6">
                  <c:v>59</c:v>
                </c:pt>
                <c:pt idx="9">
                  <c:v>25</c:v>
                </c:pt>
                <c:pt idx="12">
                  <c:v>47</c:v>
                </c:pt>
              </c:numCache>
            </c:numRef>
          </c:val>
          <c:extLst>
            <c:ext xmlns:c16="http://schemas.microsoft.com/office/drawing/2014/chart" uri="{C3380CC4-5D6E-409C-BE32-E72D297353CC}">
              <c16:uniqueId val="{00000007-A562-42A6-AF62-6B39E29804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10754</c:v>
                </c:pt>
                <c:pt idx="3">
                  <c:v>10138</c:v>
                </c:pt>
                <c:pt idx="6">
                  <c:v>10084</c:v>
                </c:pt>
                <c:pt idx="9">
                  <c:v>9716</c:v>
                </c:pt>
                <c:pt idx="12">
                  <c:v>8923</c:v>
                </c:pt>
              </c:numCache>
            </c:numRef>
          </c:val>
          <c:extLst>
            <c:ext xmlns:c16="http://schemas.microsoft.com/office/drawing/2014/chart" uri="{C3380CC4-5D6E-409C-BE32-E72D297353CC}">
              <c16:uniqueId val="{00000008-A562-42A6-AF62-6B39E29804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459</c:v>
                </c:pt>
                <c:pt idx="3">
                  <c:v>342</c:v>
                </c:pt>
                <c:pt idx="6">
                  <c:v>261</c:v>
                </c:pt>
                <c:pt idx="9">
                  <c:v>182</c:v>
                </c:pt>
                <c:pt idx="12">
                  <c:v>103</c:v>
                </c:pt>
              </c:numCache>
            </c:numRef>
          </c:val>
          <c:extLst>
            <c:ext xmlns:c16="http://schemas.microsoft.com/office/drawing/2014/chart" uri="{C3380CC4-5D6E-409C-BE32-E72D297353CC}">
              <c16:uniqueId val="{00000009-A562-42A6-AF62-6B39E29804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30008</c:v>
                </c:pt>
                <c:pt idx="3">
                  <c:v>29189</c:v>
                </c:pt>
                <c:pt idx="6">
                  <c:v>28380</c:v>
                </c:pt>
                <c:pt idx="9">
                  <c:v>27828</c:v>
                </c:pt>
                <c:pt idx="12">
                  <c:v>26852</c:v>
                </c:pt>
              </c:numCache>
            </c:numRef>
          </c:val>
          <c:extLst>
            <c:ext xmlns:c16="http://schemas.microsoft.com/office/drawing/2014/chart" uri="{C3380CC4-5D6E-409C-BE32-E72D297353CC}">
              <c16:uniqueId val="{0000000A-A562-42A6-AF62-6B39E29804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62-42A6-AF62-6B39E29804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3795</c:v>
                </c:pt>
                <c:pt idx="1">
                  <c:v>3392</c:v>
                </c:pt>
                <c:pt idx="2">
                  <c:v>4023</c:v>
                </c:pt>
              </c:numCache>
            </c:numRef>
          </c:val>
          <c:extLst>
            <c:ext xmlns:c16="http://schemas.microsoft.com/office/drawing/2014/chart" uri="{C3380CC4-5D6E-409C-BE32-E72D297353CC}">
              <c16:uniqueId val="{00000000-6B50-4388-A88F-CB5DC33D4F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3429</c:v>
                </c:pt>
                <c:pt idx="1">
                  <c:v>3373</c:v>
                </c:pt>
                <c:pt idx="2">
                  <c:v>2554</c:v>
                </c:pt>
              </c:numCache>
            </c:numRef>
          </c:val>
          <c:extLst>
            <c:ext xmlns:c16="http://schemas.microsoft.com/office/drawing/2014/chart" uri="{C3380CC4-5D6E-409C-BE32-E72D297353CC}">
              <c16:uniqueId val="{00000001-6B50-4388-A88F-CB5DC33D4F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21263</c:v>
                </c:pt>
                <c:pt idx="1">
                  <c:v>19809</c:v>
                </c:pt>
                <c:pt idx="2">
                  <c:v>17237</c:v>
                </c:pt>
              </c:numCache>
            </c:numRef>
          </c:val>
          <c:extLst>
            <c:ext xmlns:c16="http://schemas.microsoft.com/office/drawing/2014/chart" uri="{C3380CC4-5D6E-409C-BE32-E72D297353CC}">
              <c16:uniqueId val="{00000002-6B50-4388-A88F-CB5DC33D4F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{64B04FFF-5DD6-4E52-8F45-29B8D82152C9}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EDF-42E2-99FD-8B2376282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{0ACA6B27-153A-42CE-852A-D0B6766190E7}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DF-42E2-99FD-8B2376282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{6AE81C4D-C70E-4DE2-9C1B-D2348EB18AAC}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DF-42E2-99FD-8B2376282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{C99D0D59-89BE-4A74-B751-3B4C7A109AAE}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DF-42E2-99FD-8B2376282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{8B41BF5D-DDD2-4925-A061-44CFBB5C7F88}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DF-42E2-99FD-8B23762825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{F373A292-2AB3-4E31-A6D9-213B56034D33}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EDF-42E2-99FD-8B23762825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{B9EF6B25-FFB6-4F3A-A29E-E44B71DD22A8}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EDF-42E2-99FD-8B23762825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{827BECF2-97BD-47C6-B7BE-ABD8F3262D87}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EDF-42E2-99FD-8B23762825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{463F4CF1-D38C-4E5E-A1FC-38D1E5BDF69E}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EDF-42E2-99FD-8B2376282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DF-42E2-99FD-8B23762825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{9A3DBCFF-D415-4FCD-B22C-2365A2BC963B}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EDF-42E2-99FD-8B23762825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{3F08C882-EFEE-4F9F-B028-C78E0FDD423D}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DF-42E2-99FD-8B2376282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{3044EB11-0DBE-48AE-8890-6E0F6D51A05A}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DF-42E2-99FD-8B2376282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{1F67F6EE-F23E-4D79-81DE-2BFDB0B1B9D5}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DF-42E2-99FD-8B2376282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{5F2D0C5A-F497-473B-9AC5-A3BFBFD0DB21}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DF-42E2-99FD-8B23762825F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{DA528984-DE89-47C9-96A9-4D8CAE15890D}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EDF-42E2-99FD-8B23762825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{6D071C89-EB84-45F0-AFD2-7E6FA46DC247}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EDF-42E2-99FD-8B23762825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{85288871-7CB1-46F0-B2B1-A7C52230982F}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EDF-42E2-99FD-8B23762825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{D83379ED-F83E-44E1-BDD5-53AF59CC915E}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EDF-42E2-99FD-8B2376282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numCache>
            </c:numRef>
          </c:xVal>
          <c:yVal>
            <c:numRef>
              <c:f>公会計指標分析・財政指標組合せ分析表!$BP$55:$DC$55</c:f>
              <c:numCache>
                <c:formatCode>#,##0.0;"▲ "#,##0.0</c:formatCode>
                <c:ptCount val="40"/>
                <c:pt idx="0">
                  <c:v>31.3</c:v>
                </c:pt>
                <c:pt idx="8">
                  <c:v>25.3</c:v>
                </c:pt>
              </c:numCache>
            </c:numRef>
          </c:yVal>
          <c:smooth val="0"/>
          <c:extLst>
            <c:ext xmlns:c16="http://schemas.microsoft.com/office/drawing/2014/chart" uri="{C3380CC4-5D6E-409C-BE32-E72D297353CC}">
              <c16:uniqueId val="{00000013-9EDF-42E2-99FD-8B23762825F9}"/>
            </c:ext>
          </c:extLst>
        </c:ser>
        <c:dLbls>
          <c:showLegendKey val="0"/>
          <c:showVal val="1"/>
          <c:showCatName val="0"/>
          <c:showSerName val="0"/>
          <c:showPercent val="0"/>
          <c:showBubbleSize val="0"/>
        </c:dLbls>
        <c:axId val="46179840"/>
        <c:axId val="46181760"/>
      </c:scatterChart>
      <c:valAx>
        <c:axId val="46179840"/>
        <c:scaling>
          <c:orientation val="maxMin"/>
          <c:max val="6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2"/>
          <c:min val="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{A652F584-97CE-4B05-B041-5BCA8A63E5FE}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657-4AED-A67D-15C08AEE2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{B6217C27-C527-4EAA-8402-2CFF13AC346A}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7-4AED-A67D-15C08AEE2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{9BFB9971-E72C-4BE6-B3AC-469D0C60E20E}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7-4AED-A67D-15C08AEE2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{C095C8D4-E38C-42C6-A693-6C42611E09F9}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7-4AED-A67D-15C08AEE2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{04DF5CB1-A586-479A-87C8-B38C0F67B23A}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7-4AED-A67D-15C08AEE2D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{1F0B8BA0-9F12-42A6-BD46-D296A82A384F}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657-4AED-A67D-15C08AEE2D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{593642D7-DE7B-432D-BFC7-822472DFE144}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657-4AED-A67D-15C08AEE2D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{14BA8231-4D1E-4B26-8D0C-8CA5448FE423}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657-4AED-A67D-15C08AEE2D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{89C1F81F-1816-46C0-8CFE-C6C13F12A7E6}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657-4AED-A67D-15C08AEE2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8.3000000000000007</c:v>
                </c:pt>
                <c:pt idx="16">
                  <c:v>9.3000000000000007</c:v>
                </c:pt>
                <c:pt idx="24">
                  <c:v>9.3000000000000007</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57-4AED-A67D-15C08AEE2D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{546B26E0-317B-433D-BBDB-92E28BE834F0}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657-4AED-A67D-15C08AEE2D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{437D8C33-5926-48F0-A22C-A3CDA0D8699B}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7-4AED-A67D-15C08AEE2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{BD571191-7CB7-4244-863E-5533A20B3300}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7-4AED-A67D-15C08AEE2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{81E56AF5-B252-4EB4-A4BF-3208B0B3B5DE}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7-4AED-A67D-15C08AEE2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{07E559C2-A96D-4D75-8E46-F1CB095D9619}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7-4AED-A67D-15C08AEE2D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{E49BE3D9-984F-4657-91B0-65F9455F417B}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657-4AED-A67D-15C08AEE2D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{DA869C58-69DE-4CAD-B7CA-3A0DA54840DE}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657-4AED-A67D-15C08AEE2D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{7598D61C-9A58-4A58-99E9-552E65E64D7A}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657-4AED-A67D-15C08AEE2D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{6CABA4F2-6076-4F47-844A-EEBC75A4B4D0}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657-4AED-A67D-15C08AEE2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657-4AED-A67D-15C08AEE2DCE}"/>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年度の元利償還金は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償還の進捗に伴い減少し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公営企業の元利償還金に対する繰出金が減少しており、実質公債費比率（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今後は控除財源となる災害復旧費の漸減により実質公債費比率の増が想定されることから、地方債の新規発行の適正管理に努めていく。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復興事業の進捗に伴い、復興関連基金の活用が進んでいることから、基金全体として約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地方財政法に基づく財政調整基金や減債基金、公共施設の維持補修等将来負担が重荷となる年度に備えるための基金については、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必要な積み立てを行い、ある程度の残高を確保しながら活用を行っていく。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・東日本大震災復旧・復興基金、帰還環境整備交付金基金：東日本大震災及び福島第一原子力発電所事故からの復旧・復興に向けた事業の推進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・みらいへつなぐ復興基金：市復興総合計画後期基本計画に掲げる、教育・子育て、健康づくり等の中長期に取り組む復興関連事業の推進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・市有建物等維持補修基金：市が保有する建物等の維持補修への活用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・庁舎建設基金：新庁舎建設への活用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復旧・復興関連基金：市の復興総合計画後期基本計画の成果達成に向け、計画的に必要な事業への活用を行っていく。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市有建物等維持補修基金：施設老朽化の進行に伴い、今後必要額の増加が見込まれるため、一定の残高を確保しながら活用を進めていく。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歳入の上振れなどで前年度決算剰余金が大きく増加したことに伴い、積立額が取崩額を上回ったもの。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一次的な収支均衡や災害などへの備えのために必要な積み立てを行い、残高を標準財政規模の２０％程度確保するように努めていく。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被災施設に係る償還及び繰上償還のための取り崩しによるもの。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将来負担への備えのため、一定の残高を確保しながら活用を行っていく。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2" name="直線コネクタ 71"/>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3"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4" name="直線コネクタ 73"/>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5"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6" name="直線コネクタ 75"/>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7"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8" name="フローチャート: 判断 77"/>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9" name="フローチャート: 判断 78"/>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0" name="フローチャート: 判断 79"/>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1" name="フローチャート: 判断 80"/>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2" name="フローチャート: 判断 81"/>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103717</xdr:rowOff>
    </xdr:from>
    <xdr:to>
      <xdr:col>11</xdr:col>
      <xdr:colOff>187325</xdr:colOff>
      <xdr:row>29</xdr:row>
      <xdr:rowOff>33867</xdr:rowOff>
    </xdr:to>
    <xdr:sp macro="" textlink="">
      <xdr:nvSpPr>
        <xdr:cNvPr id="88" name="楕円 87"/>
        <xdr:cNvSpPr/>
      </xdr:nvSpPr>
      <xdr:spPr>
        <a:xfrm>
          <a:off x="2476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125307</xdr:rowOff>
    </xdr:from>
    <xdr:to>
      <xdr:col>7</xdr:col>
      <xdr:colOff>187325</xdr:colOff>
      <xdr:row>29</xdr:row>
      <xdr:rowOff>55457</xdr:rowOff>
    </xdr:to>
    <xdr:sp macro="" textlink="">
      <xdr:nvSpPr>
        <xdr:cNvPr id="89" name="楕円 88"/>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29</xdr:row>
      <xdr:rowOff>4657</xdr:rowOff>
    </xdr:to>
    <xdr:cxnSp macro="">
      <xdr:nvCxnSpPr>
        <xdr:cNvPr id="90" name="直線コネクタ 89"/>
        <xdr:cNvCxnSpPr/>
      </xdr:nvCxnSpPr>
      <xdr:spPr>
        <a:xfrm flipV="1">
          <a:off x="1765300" y="57266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50394</xdr:rowOff>
    </xdr:from>
    <xdr:ext cx="405111" cy="259045"/>
    <xdr:sp macro="" textlink="">
      <xdr:nvSpPr>
        <xdr:cNvPr id="95" name="n_3mainValue有形固定資産減価償却率"/>
        <xdr:cNvSpPr txBox="1"/>
      </xdr:nvSpPr>
      <xdr:spPr>
        <a:xfrm>
          <a:off x="2324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96" name="n_4mainValue有形固定資産減価償却率"/>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交付税措置の</a:t>
          </a:r>
          <a:r>
            <a:rPr kumimoji="1" lang="ja-JP" altLang="en-US" sz="1100">
              <a:solidFill>
                <a:schemeClr val="dk1"/>
              </a:solidFill>
              <a:effectLst/>
              <a:latin typeface="+mn-lt"/>
              <a:ea typeface="+mn-ea"/>
              <a:cs typeface="+mn-cs"/>
            </a:rPr>
            <a:t>有利な</a:t>
          </a:r>
          <a:r>
            <a:rPr kumimoji="1" lang="ja-JP" altLang="ja-JP" sz="1100">
              <a:solidFill>
                <a:schemeClr val="dk1"/>
              </a:solidFill>
              <a:effectLst/>
              <a:latin typeface="+mn-lt"/>
              <a:ea typeface="+mn-ea"/>
              <a:cs typeface="+mn-cs"/>
            </a:rPr>
            <a:t>地方債の活用と、繰上償還の実施により、将来負担の低減に努めている。</a:t>
          </a:r>
          <a:endParaRPr lang="ja-JP" altLang="ja-JP">
            <a:effectLst/>
          </a:endParaRPr>
        </a:p>
        <a:p>
          <a:r>
            <a:rPr kumimoji="1" lang="ja-JP" altLang="ja-JP" sz="1100">
              <a:solidFill>
                <a:schemeClr val="dk1"/>
              </a:solidFill>
              <a:effectLst/>
              <a:latin typeface="+mn-lt"/>
              <a:ea typeface="+mn-ea"/>
              <a:cs typeface="+mn-cs"/>
            </a:rPr>
            <a:t>　類似団体平均よりも低い水準となっている要因は、復旧復興事業について、複数年度に渡る事業の財源を先行して受け入れていることから、業務活動収支が一時的に高水準となっているためである。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7" name="直線コネクタ 126"/>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28"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29" name="直線コネクタ 128"/>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2"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3" name="フローチャート: 判断 132"/>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4" name="フローチャート: 判断 133"/>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5" name="フローチャート: 判断 134"/>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6" name="フローチャート: 判断 135"/>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7" name="フローチャート: 判断 136"/>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156936</xdr:rowOff>
    </xdr:from>
    <xdr:to>
      <xdr:col>76</xdr:col>
      <xdr:colOff>73025</xdr:colOff>
      <xdr:row>28</xdr:row>
      <xdr:rowOff>87086</xdr:rowOff>
    </xdr:to>
    <xdr:sp macro="" textlink="">
      <xdr:nvSpPr>
        <xdr:cNvPr id="143" name="楕円 142"/>
        <xdr:cNvSpPr/>
      </xdr:nvSpPr>
      <xdr:spPr>
        <a:xfrm>
          <a:off x="14744700" y="5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8363</xdr:rowOff>
    </xdr:from>
    <xdr:ext cx="469744" cy="259045"/>
    <xdr:sp macro="" textlink="">
      <xdr:nvSpPr>
        <xdr:cNvPr id="144" name="債務償還比率該当値テキスト"/>
        <xdr:cNvSpPr txBox="1"/>
      </xdr:nvSpPr>
      <xdr:spPr>
        <a:xfrm>
          <a:off x="14846300" y="54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136924</xdr:rowOff>
    </xdr:from>
    <xdr:to>
      <xdr:col>72</xdr:col>
      <xdr:colOff>123825</xdr:colOff>
      <xdr:row>29</xdr:row>
      <xdr:rowOff>67074</xdr:rowOff>
    </xdr:to>
    <xdr:sp macro="" textlink="">
      <xdr:nvSpPr>
        <xdr:cNvPr id="145" name="楕円 144"/>
        <xdr:cNvSpPr/>
      </xdr:nvSpPr>
      <xdr:spPr>
        <a:xfrm>
          <a:off x="14033500" y="57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36286</xdr:rowOff>
    </xdr:from>
    <xdr:to>
      <xdr:col>76</xdr:col>
      <xdr:colOff>22225</xdr:colOff>
      <xdr:row>29</xdr:row>
      <xdr:rowOff>16274</xdr:rowOff>
    </xdr:to>
    <xdr:cxnSp macro="">
      <xdr:nvCxnSpPr>
        <xdr:cNvPr id="146" name="直線コネクタ 145"/>
        <xdr:cNvCxnSpPr/>
      </xdr:nvCxnSpPr>
      <xdr:spPr>
        <a:xfrm flipV="1">
          <a:off x="14084300" y="5608411"/>
          <a:ext cx="711200" cy="15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164066</xdr:rowOff>
    </xdr:from>
    <xdr:to>
      <xdr:col>68</xdr:col>
      <xdr:colOff>123825</xdr:colOff>
      <xdr:row>29</xdr:row>
      <xdr:rowOff>94216</xdr:rowOff>
    </xdr:to>
    <xdr:sp macro="" textlink="">
      <xdr:nvSpPr>
        <xdr:cNvPr id="147" name="楕円 146"/>
        <xdr:cNvSpPr/>
      </xdr:nvSpPr>
      <xdr:spPr>
        <a:xfrm>
          <a:off x="13271500" y="57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16274</xdr:rowOff>
    </xdr:from>
    <xdr:to>
      <xdr:col>72</xdr:col>
      <xdr:colOff>73025</xdr:colOff>
      <xdr:row>29</xdr:row>
      <xdr:rowOff>43416</xdr:rowOff>
    </xdr:to>
    <xdr:cxnSp macro="">
      <xdr:nvCxnSpPr>
        <xdr:cNvPr id="148" name="直線コネクタ 147"/>
        <xdr:cNvCxnSpPr/>
      </xdr:nvCxnSpPr>
      <xdr:spPr>
        <a:xfrm flipV="1">
          <a:off x="13322300" y="5759849"/>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84954</xdr:rowOff>
    </xdr:from>
    <xdr:to>
      <xdr:col>64</xdr:col>
      <xdr:colOff>123825</xdr:colOff>
      <xdr:row>29</xdr:row>
      <xdr:rowOff>15104</xdr:rowOff>
    </xdr:to>
    <xdr:sp macro="" textlink="">
      <xdr:nvSpPr>
        <xdr:cNvPr id="149" name="楕円 148"/>
        <xdr:cNvSpPr/>
      </xdr:nvSpPr>
      <xdr:spPr>
        <a:xfrm>
          <a:off x="12509500" y="56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135754</xdr:rowOff>
    </xdr:from>
    <xdr:to>
      <xdr:col>68</xdr:col>
      <xdr:colOff>73025</xdr:colOff>
      <xdr:row>29</xdr:row>
      <xdr:rowOff>43416</xdr:rowOff>
    </xdr:to>
    <xdr:cxnSp macro="">
      <xdr:nvCxnSpPr>
        <xdr:cNvPr id="150" name="直線コネクタ 149"/>
        <xdr:cNvCxnSpPr/>
      </xdr:nvCxnSpPr>
      <xdr:spPr>
        <a:xfrm>
          <a:off x="12560300" y="5707879"/>
          <a:ext cx="762000" cy="7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36259</xdr:rowOff>
    </xdr:from>
    <xdr:to>
      <xdr:col>60</xdr:col>
      <xdr:colOff>123825</xdr:colOff>
      <xdr:row>29</xdr:row>
      <xdr:rowOff>137859</xdr:rowOff>
    </xdr:to>
    <xdr:sp macro="" textlink="">
      <xdr:nvSpPr>
        <xdr:cNvPr id="151" name="楕円 150"/>
        <xdr:cNvSpPr/>
      </xdr:nvSpPr>
      <xdr:spPr>
        <a:xfrm>
          <a:off x="11747500" y="57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135754</xdr:rowOff>
    </xdr:from>
    <xdr:to>
      <xdr:col>64</xdr:col>
      <xdr:colOff>73025</xdr:colOff>
      <xdr:row>29</xdr:row>
      <xdr:rowOff>87059</xdr:rowOff>
    </xdr:to>
    <xdr:cxnSp macro="">
      <xdr:nvCxnSpPr>
        <xdr:cNvPr id="152" name="直線コネクタ 151"/>
        <xdr:cNvCxnSpPr/>
      </xdr:nvCxnSpPr>
      <xdr:spPr>
        <a:xfrm flipV="1">
          <a:off x="11798300" y="5707879"/>
          <a:ext cx="762000" cy="1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3"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4"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5"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6"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83601</xdr:rowOff>
    </xdr:from>
    <xdr:ext cx="469744" cy="259045"/>
    <xdr:sp macro="" textlink="">
      <xdr:nvSpPr>
        <xdr:cNvPr id="157" name="n_1mainValue債務償還比率"/>
        <xdr:cNvSpPr txBox="1"/>
      </xdr:nvSpPr>
      <xdr:spPr>
        <a:xfrm>
          <a:off x="13836727" y="548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110743</xdr:rowOff>
    </xdr:from>
    <xdr:ext cx="469744" cy="259045"/>
    <xdr:sp macro="" textlink="">
      <xdr:nvSpPr>
        <xdr:cNvPr id="158" name="n_2mainValue債務償還比率"/>
        <xdr:cNvSpPr txBox="1"/>
      </xdr:nvSpPr>
      <xdr:spPr>
        <a:xfrm>
          <a:off x="13087427" y="551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31631</xdr:rowOff>
    </xdr:from>
    <xdr:ext cx="469744" cy="259045"/>
    <xdr:sp macro="" textlink="">
      <xdr:nvSpPr>
        <xdr:cNvPr id="159" name="n_3mainValue債務償還比率"/>
        <xdr:cNvSpPr txBox="1"/>
      </xdr:nvSpPr>
      <xdr:spPr>
        <a:xfrm>
          <a:off x="12325427" y="543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154386</xdr:rowOff>
    </xdr:from>
    <xdr:ext cx="469744" cy="259045"/>
    <xdr:sp macro="" textlink="">
      <xdr:nvSpPr>
        <xdr:cNvPr id="160" name="n_4mainValue債務償還比率"/>
        <xdr:cNvSpPr txBox="1"/>
      </xdr:nvSpPr>
      <xdr:spPr>
        <a:xfrm>
          <a:off x="11563427"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123698</xdr:rowOff>
    </xdr:from>
    <xdr:to>
      <xdr:col>10</xdr:col>
      <xdr:colOff>165100</xdr:colOff>
      <xdr:row>36</xdr:row>
      <xdr:rowOff>53848</xdr:rowOff>
    </xdr:to>
    <xdr:sp macro="" textlink="">
      <xdr:nvSpPr>
        <xdr:cNvPr id="71" name="楕円 70"/>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84836</xdr:rowOff>
    </xdr:from>
    <xdr:to>
      <xdr:col>6</xdr:col>
      <xdr:colOff>38100</xdr:colOff>
      <xdr:row>36</xdr:row>
      <xdr:rowOff>14986</xdr:rowOff>
    </xdr:to>
    <xdr:sp macro="" textlink="">
      <xdr:nvSpPr>
        <xdr:cNvPr id="72" name="楕円 71"/>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3048</xdr:rowOff>
    </xdr:to>
    <xdr:cxnSp macro="">
      <xdr:nvCxnSpPr>
        <xdr:cNvPr id="73" name="直線コネクタ 72"/>
        <xdr:cNvCxnSpPr/>
      </xdr:nvCxnSpPr>
      <xdr:spPr>
        <a:xfrm>
          <a:off x="1130300" y="61363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7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75" name="n_2aveValue【道路】&#10;有形固定資産減価償却率"/>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76"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77"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78" name="n_3mainValue【道路】&#10;有形固定資産減価償却率"/>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79" name="n_4mainValue【道路】&#10;有形固定資産減価償却率"/>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05" name="直線コネクタ 104"/>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06"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07" name="直線コネクタ 106"/>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08"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09" name="直線コネクタ 108"/>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0"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1" name="フローチャート: 判断 110"/>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2" name="フローチャート: 判断 111"/>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3" name="フローチャート: 判断 112"/>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14" name="フローチャート: 判断 113"/>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15" name="フローチャート: 判断 114"/>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26592</xdr:rowOff>
    </xdr:from>
    <xdr:to>
      <xdr:col>55</xdr:col>
      <xdr:colOff>50800</xdr:colOff>
      <xdr:row>40</xdr:row>
      <xdr:rowOff>128192</xdr:rowOff>
    </xdr:to>
    <xdr:sp macro="" textlink="">
      <xdr:nvSpPr>
        <xdr:cNvPr id="121" name="楕円 120"/>
        <xdr:cNvSpPr/>
      </xdr:nvSpPr>
      <xdr:spPr>
        <a:xfrm>
          <a:off x="10426700" y="68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49469</xdr:rowOff>
    </xdr:from>
    <xdr:ext cx="534377" cy="259045"/>
    <xdr:sp macro="" textlink="">
      <xdr:nvSpPr>
        <xdr:cNvPr id="122" name="【道路】&#10;一人当たり延長該当値テキスト"/>
        <xdr:cNvSpPr txBox="1"/>
      </xdr:nvSpPr>
      <xdr:spPr>
        <a:xfrm>
          <a:off x="10515600" y="67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38561</xdr:rowOff>
    </xdr:from>
    <xdr:to>
      <xdr:col>41</xdr:col>
      <xdr:colOff>101600</xdr:colOff>
      <xdr:row>40</xdr:row>
      <xdr:rowOff>140161</xdr:rowOff>
    </xdr:to>
    <xdr:sp macro="" textlink="">
      <xdr:nvSpPr>
        <xdr:cNvPr id="123" name="楕円 122"/>
        <xdr:cNvSpPr/>
      </xdr:nvSpPr>
      <xdr:spPr>
        <a:xfrm>
          <a:off x="7810500" y="68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43296</xdr:rowOff>
    </xdr:from>
    <xdr:to>
      <xdr:col>36</xdr:col>
      <xdr:colOff>165100</xdr:colOff>
      <xdr:row>40</xdr:row>
      <xdr:rowOff>144896</xdr:rowOff>
    </xdr:to>
    <xdr:sp macro="" textlink="">
      <xdr:nvSpPr>
        <xdr:cNvPr id="124" name="楕円 123"/>
        <xdr:cNvSpPr/>
      </xdr:nvSpPr>
      <xdr:spPr>
        <a:xfrm>
          <a:off x="6921500" y="69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89361</xdr:rowOff>
    </xdr:from>
    <xdr:to>
      <xdr:col>41</xdr:col>
      <xdr:colOff>50800</xdr:colOff>
      <xdr:row>40</xdr:row>
      <xdr:rowOff>94096</xdr:rowOff>
    </xdr:to>
    <xdr:cxnSp macro="">
      <xdr:nvCxnSpPr>
        <xdr:cNvPr id="125" name="直線コネクタ 124"/>
        <xdr:cNvCxnSpPr/>
      </xdr:nvCxnSpPr>
      <xdr:spPr>
        <a:xfrm flipV="1">
          <a:off x="6972300" y="694736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26"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27"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28"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29"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156688</xdr:rowOff>
    </xdr:from>
    <xdr:ext cx="534377" cy="259045"/>
    <xdr:sp macro="" textlink="">
      <xdr:nvSpPr>
        <xdr:cNvPr id="130" name="n_3mainValue【道路】&#10;一人当たり延長"/>
        <xdr:cNvSpPr txBox="1"/>
      </xdr:nvSpPr>
      <xdr:spPr>
        <a:xfrm>
          <a:off x="7594111" y="66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161423</xdr:rowOff>
    </xdr:from>
    <xdr:ext cx="534377" cy="259045"/>
    <xdr:sp macro="" textlink="">
      <xdr:nvSpPr>
        <xdr:cNvPr id="131" name="n_4mainValue【道路】&#10;一人当たり延長"/>
        <xdr:cNvSpPr txBox="1"/>
      </xdr:nvSpPr>
      <xdr:spPr>
        <a:xfrm>
          <a:off x="6705111" y="66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57" name="直線コネクタ 156"/>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58"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59" name="直線コネクタ 158"/>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60"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61" name="直線コネクタ 160"/>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62"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63" name="フローチャート: 判断 162"/>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4" name="フローチャート: 判断 163"/>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5" name="フローチャート: 判断 16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66" name="フローチャート: 判断 165"/>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7" name="フローチャート: 判断 166"/>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34109</xdr:rowOff>
    </xdr:from>
    <xdr:to>
      <xdr:col>10</xdr:col>
      <xdr:colOff>165100</xdr:colOff>
      <xdr:row>61</xdr:row>
      <xdr:rowOff>135709</xdr:rowOff>
    </xdr:to>
    <xdr:sp macro="" textlink="">
      <xdr:nvSpPr>
        <xdr:cNvPr id="173" name="楕円 172"/>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9616</xdr:rowOff>
    </xdr:from>
    <xdr:to>
      <xdr:col>6</xdr:col>
      <xdr:colOff>38100</xdr:colOff>
      <xdr:row>61</xdr:row>
      <xdr:rowOff>111216</xdr:rowOff>
    </xdr:to>
    <xdr:sp macro="" textlink="">
      <xdr:nvSpPr>
        <xdr:cNvPr id="174" name="楕円 173"/>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84909</xdr:rowOff>
    </xdr:to>
    <xdr:cxnSp macro="">
      <xdr:nvCxnSpPr>
        <xdr:cNvPr id="175" name="直線コネクタ 174"/>
        <xdr:cNvCxnSpPr/>
      </xdr:nvCxnSpPr>
      <xdr:spPr>
        <a:xfrm>
          <a:off x="1130300" y="105188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76"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7"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78"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79"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80"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181"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7" name="テキスト ボックス 19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9" name="テキスト ボックス 19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05" name="直線コネクタ 204"/>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06"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07" name="直線コネクタ 206"/>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08"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09" name="直線コネクタ 208"/>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10"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11" name="フローチャート: 判断 210"/>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12" name="フローチャート: 判断 211"/>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13" name="フローチャート: 判断 212"/>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14" name="フローチャート: 判断 213"/>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15" name="フローチャート: 判断 214"/>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27439</xdr:rowOff>
    </xdr:from>
    <xdr:to>
      <xdr:col>41</xdr:col>
      <xdr:colOff>101600</xdr:colOff>
      <xdr:row>60</xdr:row>
      <xdr:rowOff>129039</xdr:rowOff>
    </xdr:to>
    <xdr:sp macro="" textlink="">
      <xdr:nvSpPr>
        <xdr:cNvPr id="221" name="楕円 220"/>
        <xdr:cNvSpPr/>
      </xdr:nvSpPr>
      <xdr:spPr>
        <a:xfrm>
          <a:off x="7810500" y="10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33564</xdr:rowOff>
    </xdr:from>
    <xdr:to>
      <xdr:col>36</xdr:col>
      <xdr:colOff>165100</xdr:colOff>
      <xdr:row>60</xdr:row>
      <xdr:rowOff>135164</xdr:rowOff>
    </xdr:to>
    <xdr:sp macro="" textlink="">
      <xdr:nvSpPr>
        <xdr:cNvPr id="222" name="楕円 221"/>
        <xdr:cNvSpPr/>
      </xdr:nvSpPr>
      <xdr:spPr>
        <a:xfrm>
          <a:off x="6921500" y="103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78239</xdr:rowOff>
    </xdr:from>
    <xdr:to>
      <xdr:col>41</xdr:col>
      <xdr:colOff>50800</xdr:colOff>
      <xdr:row>60</xdr:row>
      <xdr:rowOff>84364</xdr:rowOff>
    </xdr:to>
    <xdr:cxnSp macro="">
      <xdr:nvCxnSpPr>
        <xdr:cNvPr id="223" name="直線コネクタ 222"/>
        <xdr:cNvCxnSpPr/>
      </xdr:nvCxnSpPr>
      <xdr:spPr>
        <a:xfrm flipV="1">
          <a:off x="6972300" y="10365239"/>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24"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25"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26"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27"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145566</xdr:rowOff>
    </xdr:from>
    <xdr:ext cx="599010" cy="259045"/>
    <xdr:sp macro="" textlink="">
      <xdr:nvSpPr>
        <xdr:cNvPr id="228" name="n_3mainValue【橋りょう・トンネル】&#10;一人当たり有形固定資産（償却資産）額"/>
        <xdr:cNvSpPr txBox="1"/>
      </xdr:nvSpPr>
      <xdr:spPr>
        <a:xfrm>
          <a:off x="7561795" y="1008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151691</xdr:rowOff>
    </xdr:from>
    <xdr:ext cx="599010" cy="259045"/>
    <xdr:sp macro="" textlink="">
      <xdr:nvSpPr>
        <xdr:cNvPr id="229" name="n_4mainValue【橋りょう・トンネル】&#10;一人当たり有形固定資産（償却資産）額"/>
        <xdr:cNvSpPr txBox="1"/>
      </xdr:nvSpPr>
      <xdr:spPr>
        <a:xfrm>
          <a:off x="6672795" y="100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2" name="テキスト ボックス 24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8" name="テキスト ボックス 2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52" name="直線コネクタ 251"/>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3"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4" name="直線コネクタ 25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55"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56" name="直線コネクタ 255"/>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57"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58" name="フローチャート: 判断 25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59" name="フローチャート: 判断 258"/>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60" name="フローチャート: 判断 259"/>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61" name="フローチャート: 判断 260"/>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62" name="フローチャート: 判断 261"/>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94742</xdr:rowOff>
    </xdr:from>
    <xdr:to>
      <xdr:col>10</xdr:col>
      <xdr:colOff>165100</xdr:colOff>
      <xdr:row>79</xdr:row>
      <xdr:rowOff>24892</xdr:rowOff>
    </xdr:to>
    <xdr:sp macro="" textlink="">
      <xdr:nvSpPr>
        <xdr:cNvPr id="268" name="楕円 267"/>
        <xdr:cNvSpPr/>
      </xdr:nvSpPr>
      <xdr:spPr>
        <a:xfrm>
          <a:off x="1968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49022</xdr:rowOff>
    </xdr:from>
    <xdr:to>
      <xdr:col>6</xdr:col>
      <xdr:colOff>38100</xdr:colOff>
      <xdr:row>78</xdr:row>
      <xdr:rowOff>150622</xdr:rowOff>
    </xdr:to>
    <xdr:sp macro="" textlink="">
      <xdr:nvSpPr>
        <xdr:cNvPr id="269" name="楕円 268"/>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145542</xdr:rowOff>
    </xdr:to>
    <xdr:cxnSp macro="">
      <xdr:nvCxnSpPr>
        <xdr:cNvPr id="270" name="直線コネクタ 269"/>
        <xdr:cNvCxnSpPr/>
      </xdr:nvCxnSpPr>
      <xdr:spPr>
        <a:xfrm>
          <a:off x="1130300" y="134729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71"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72"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273"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74"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41419</xdr:rowOff>
    </xdr:from>
    <xdr:ext cx="405111" cy="259045"/>
    <xdr:sp macro="" textlink="">
      <xdr:nvSpPr>
        <xdr:cNvPr id="275" name="n_3mainValue【公営住宅】&#10;有形固定資産減価償却率"/>
        <xdr:cNvSpPr txBox="1"/>
      </xdr:nvSpPr>
      <xdr:spPr>
        <a:xfrm>
          <a:off x="18167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276" name="n_4mainValue【公営住宅】&#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00" name="直線コネクタ 299"/>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1"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2" name="直線コネクタ 301"/>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03"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04" name="直線コネクタ 303"/>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5"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6" name="フローチャート: 判断 305"/>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07" name="フローチャート: 判断 306"/>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08" name="フローチャート: 判断 307"/>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09" name="フローチャート: 判断 308"/>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10" name="フローチャート: 判断 309"/>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20065</xdr:rowOff>
    </xdr:from>
    <xdr:to>
      <xdr:col>41</xdr:col>
      <xdr:colOff>101600</xdr:colOff>
      <xdr:row>78</xdr:row>
      <xdr:rowOff>121665</xdr:rowOff>
    </xdr:to>
    <xdr:sp macro="" textlink="">
      <xdr:nvSpPr>
        <xdr:cNvPr id="316" name="楕円 315"/>
        <xdr:cNvSpPr/>
      </xdr:nvSpPr>
      <xdr:spPr>
        <a:xfrm>
          <a:off x="7810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73406</xdr:rowOff>
    </xdr:from>
    <xdr:to>
      <xdr:col>36</xdr:col>
      <xdr:colOff>165100</xdr:colOff>
      <xdr:row>79</xdr:row>
      <xdr:rowOff>3556</xdr:rowOff>
    </xdr:to>
    <xdr:sp macro="" textlink="">
      <xdr:nvSpPr>
        <xdr:cNvPr id="317" name="楕円 316"/>
        <xdr:cNvSpPr/>
      </xdr:nvSpPr>
      <xdr:spPr>
        <a:xfrm>
          <a:off x="6921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70865</xdr:rowOff>
    </xdr:from>
    <xdr:to>
      <xdr:col>41</xdr:col>
      <xdr:colOff>50800</xdr:colOff>
      <xdr:row>78</xdr:row>
      <xdr:rowOff>124206</xdr:rowOff>
    </xdr:to>
    <xdr:cxnSp macro="">
      <xdr:nvCxnSpPr>
        <xdr:cNvPr id="318" name="直線コネクタ 317"/>
        <xdr:cNvCxnSpPr/>
      </xdr:nvCxnSpPr>
      <xdr:spPr>
        <a:xfrm flipV="1">
          <a:off x="6972300" y="1344396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1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2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2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2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138192</xdr:rowOff>
    </xdr:from>
    <xdr:ext cx="469744" cy="259045"/>
    <xdr:sp macro="" textlink="">
      <xdr:nvSpPr>
        <xdr:cNvPr id="323" name="n_3mainValue【公営住宅】&#10;一人当たり面積"/>
        <xdr:cNvSpPr txBox="1"/>
      </xdr:nvSpPr>
      <xdr:spPr>
        <a:xfrm>
          <a:off x="7626427" y="1316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20083</xdr:rowOff>
    </xdr:from>
    <xdr:ext cx="469744" cy="259045"/>
    <xdr:sp macro="" textlink="">
      <xdr:nvSpPr>
        <xdr:cNvPr id="324" name="n_4mainValue【公営住宅】&#10;一人当たり面積"/>
        <xdr:cNvSpPr txBox="1"/>
      </xdr:nvSpPr>
      <xdr:spPr>
        <a:xfrm>
          <a:off x="67374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65" name="直線コネクタ 364"/>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366"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367" name="直線コネクタ 366"/>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68"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69" name="直線コネクタ 368"/>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70"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1" name="フローチャート: 判断 370"/>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72" name="フローチャート: 判断 371"/>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73" name="フローチャート: 判断 372"/>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74" name="フローチャート: 判断 373"/>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75" name="フローチャート: 判断 374"/>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13970</xdr:rowOff>
    </xdr:from>
    <xdr:to>
      <xdr:col>72</xdr:col>
      <xdr:colOff>38100</xdr:colOff>
      <xdr:row>39</xdr:row>
      <xdr:rowOff>115570</xdr:rowOff>
    </xdr:to>
    <xdr:sp macro="" textlink="">
      <xdr:nvSpPr>
        <xdr:cNvPr id="381" name="楕円 380"/>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164465</xdr:rowOff>
    </xdr:from>
    <xdr:to>
      <xdr:col>67</xdr:col>
      <xdr:colOff>101600</xdr:colOff>
      <xdr:row>39</xdr:row>
      <xdr:rowOff>94615</xdr:rowOff>
    </xdr:to>
    <xdr:sp macro="" textlink="">
      <xdr:nvSpPr>
        <xdr:cNvPr id="382" name="楕円 381"/>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43815</xdr:rowOff>
    </xdr:from>
    <xdr:to>
      <xdr:col>71</xdr:col>
      <xdr:colOff>177800</xdr:colOff>
      <xdr:row>39</xdr:row>
      <xdr:rowOff>64770</xdr:rowOff>
    </xdr:to>
    <xdr:cxnSp macro="">
      <xdr:nvCxnSpPr>
        <xdr:cNvPr id="383" name="直線コネクタ 382"/>
        <xdr:cNvCxnSpPr/>
      </xdr:nvCxnSpPr>
      <xdr:spPr>
        <a:xfrm>
          <a:off x="12814300" y="67303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384"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85"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86"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87"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388" name="n_3mainValue【認定こども園・幼稚園・保育所】&#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85742</xdr:rowOff>
    </xdr:from>
    <xdr:ext cx="405111" cy="259045"/>
    <xdr:sp macro="" textlink="">
      <xdr:nvSpPr>
        <xdr:cNvPr id="389" name="n_4mainValue【認定こども園・幼稚園・保育所】&#10;有形固定資産減価償却率"/>
        <xdr:cNvSpPr txBox="1"/>
      </xdr:nvSpPr>
      <xdr:spPr>
        <a:xfrm>
          <a:off x="12611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1" name="テキスト ボックス 40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3" name="テキスト ボックス 40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5" name="テキスト ボックス 40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7" name="テキスト ボックス 40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9" name="テキスト ボックス 40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13" name="直線コネクタ 41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5" name="直線コネクタ 41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1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17" name="直線コネクタ 41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1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19" name="フローチャート: 判断 41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20" name="フローチャート: 判断 41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21" name="フローチャート: 判断 42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22" name="フローチャート: 判断 42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23" name="フローチャート: 判断 42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9" name="楕円 428"/>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30" name="【認定こども園・幼稚園・保育所】&#10;一人当たり面積該当値テキスト"/>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25400</xdr:rowOff>
    </xdr:from>
    <xdr:to>
      <xdr:col>102</xdr:col>
      <xdr:colOff>165100</xdr:colOff>
      <xdr:row>40</xdr:row>
      <xdr:rowOff>127000</xdr:rowOff>
    </xdr:to>
    <xdr:sp macro="" textlink="">
      <xdr:nvSpPr>
        <xdr:cNvPr id="431" name="楕円 430"/>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29210</xdr:rowOff>
    </xdr:from>
    <xdr:to>
      <xdr:col>98</xdr:col>
      <xdr:colOff>38100</xdr:colOff>
      <xdr:row>40</xdr:row>
      <xdr:rowOff>130810</xdr:rowOff>
    </xdr:to>
    <xdr:sp macro="" textlink="">
      <xdr:nvSpPr>
        <xdr:cNvPr id="432" name="楕円 431"/>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80010</xdr:rowOff>
    </xdr:to>
    <xdr:cxnSp macro="">
      <xdr:nvCxnSpPr>
        <xdr:cNvPr id="433" name="直線コネクタ 432"/>
        <xdr:cNvCxnSpPr/>
      </xdr:nvCxnSpPr>
      <xdr:spPr>
        <a:xfrm flipV="1">
          <a:off x="18656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34"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35"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36"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37"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38"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439" name="n_4mainValue【認定こども園・幼稚園・保育所】&#10;一人当たり面積"/>
        <xdr:cNvSpPr txBox="1"/>
      </xdr:nvSpPr>
      <xdr:spPr>
        <a:xfrm>
          <a:off x="18421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1" name="直線コネクタ 45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2" name="テキスト ボックス 45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3" name="直線コネクタ 45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4" name="テキスト ボックス 45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5" name="直線コネクタ 45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6" name="テキスト ボックス 45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7" name="直線コネクタ 45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8" name="テキスト ボックス 45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0" name="テキスト ボックス 4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462" name="直線コネクタ 461"/>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463"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464" name="直線コネクタ 463"/>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65"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66" name="直線コネクタ 465"/>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467"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468" name="フローチャート: 判断 467"/>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469" name="フローチャート: 判断 468"/>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470" name="フローチャート: 判断 46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471" name="フローチャート: 判断 470"/>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472" name="フローチャート: 判断 471"/>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116078</xdr:rowOff>
    </xdr:from>
    <xdr:to>
      <xdr:col>72</xdr:col>
      <xdr:colOff>38100</xdr:colOff>
      <xdr:row>62</xdr:row>
      <xdr:rowOff>46228</xdr:rowOff>
    </xdr:to>
    <xdr:sp macro="" textlink="">
      <xdr:nvSpPr>
        <xdr:cNvPr id="478" name="楕円 477"/>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61214</xdr:rowOff>
    </xdr:from>
    <xdr:to>
      <xdr:col>67</xdr:col>
      <xdr:colOff>101600</xdr:colOff>
      <xdr:row>61</xdr:row>
      <xdr:rowOff>162814</xdr:rowOff>
    </xdr:to>
    <xdr:sp macro="" textlink="">
      <xdr:nvSpPr>
        <xdr:cNvPr id="479" name="楕円 478"/>
        <xdr:cNvSpPr/>
      </xdr:nvSpPr>
      <xdr:spPr>
        <a:xfrm>
          <a:off x="1276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112014</xdr:rowOff>
    </xdr:from>
    <xdr:to>
      <xdr:col>71</xdr:col>
      <xdr:colOff>177800</xdr:colOff>
      <xdr:row>61</xdr:row>
      <xdr:rowOff>166878</xdr:rowOff>
    </xdr:to>
    <xdr:cxnSp macro="">
      <xdr:nvCxnSpPr>
        <xdr:cNvPr id="480" name="直線コネクタ 479"/>
        <xdr:cNvCxnSpPr/>
      </xdr:nvCxnSpPr>
      <xdr:spPr>
        <a:xfrm>
          <a:off x="12814300" y="10570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481"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482"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483"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484"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485" name="n_3mainValue【学校施設】&#10;有形固定資産減価償却率"/>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153941</xdr:rowOff>
    </xdr:from>
    <xdr:ext cx="405111" cy="259045"/>
    <xdr:sp macro="" textlink="">
      <xdr:nvSpPr>
        <xdr:cNvPr id="486" name="n_4mainValue【学校施設】&#10;有形固定資産減価償却率"/>
        <xdr:cNvSpPr txBox="1"/>
      </xdr:nvSpPr>
      <xdr:spPr>
        <a:xfrm>
          <a:off x="12611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11" name="直線コネクタ 510"/>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12"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13" name="直線コネクタ 512"/>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14"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15" name="直線コネクタ 514"/>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16"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17" name="フローチャート: 判断 516"/>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18" name="フローチャート: 判断 517"/>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19" name="フローチャート: 判断 518"/>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20" name="フローチャート: 判断 519"/>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21" name="フローチャート: 判断 520"/>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81788</xdr:rowOff>
    </xdr:from>
    <xdr:to>
      <xdr:col>102</xdr:col>
      <xdr:colOff>165100</xdr:colOff>
      <xdr:row>60</xdr:row>
      <xdr:rowOff>11938</xdr:rowOff>
    </xdr:to>
    <xdr:sp macro="" textlink="">
      <xdr:nvSpPr>
        <xdr:cNvPr id="527" name="楕円 526"/>
        <xdr:cNvSpPr/>
      </xdr:nvSpPr>
      <xdr:spPr>
        <a:xfrm>
          <a:off x="19494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26162</xdr:rowOff>
    </xdr:from>
    <xdr:to>
      <xdr:col>98</xdr:col>
      <xdr:colOff>38100</xdr:colOff>
      <xdr:row>60</xdr:row>
      <xdr:rowOff>127762</xdr:rowOff>
    </xdr:to>
    <xdr:sp macro="" textlink="">
      <xdr:nvSpPr>
        <xdr:cNvPr id="528" name="楕円 527"/>
        <xdr:cNvSpPr/>
      </xdr:nvSpPr>
      <xdr:spPr>
        <a:xfrm>
          <a:off x="18605500" y="10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132588</xdr:rowOff>
    </xdr:from>
    <xdr:to>
      <xdr:col>102</xdr:col>
      <xdr:colOff>114300</xdr:colOff>
      <xdr:row>60</xdr:row>
      <xdr:rowOff>76962</xdr:rowOff>
    </xdr:to>
    <xdr:cxnSp macro="">
      <xdr:nvCxnSpPr>
        <xdr:cNvPr id="529" name="直線コネクタ 528"/>
        <xdr:cNvCxnSpPr/>
      </xdr:nvCxnSpPr>
      <xdr:spPr>
        <a:xfrm flipV="1">
          <a:off x="18656300" y="102481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30"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31"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532"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533"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28465</xdr:rowOff>
    </xdr:from>
    <xdr:ext cx="469744" cy="259045"/>
    <xdr:sp macro="" textlink="">
      <xdr:nvSpPr>
        <xdr:cNvPr id="534" name="n_3mainValue【学校施設】&#10;一人当たり面積"/>
        <xdr:cNvSpPr txBox="1"/>
      </xdr:nvSpPr>
      <xdr:spPr>
        <a:xfrm>
          <a:off x="193104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144289</xdr:rowOff>
    </xdr:from>
    <xdr:ext cx="469744" cy="259045"/>
    <xdr:sp macro="" textlink="">
      <xdr:nvSpPr>
        <xdr:cNvPr id="535" name="n_4mainValue【学校施設】&#10;一人当たり面積"/>
        <xdr:cNvSpPr txBox="1"/>
      </xdr:nvSpPr>
      <xdr:spPr>
        <a:xfrm>
          <a:off x="184214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560" name="直線コネクタ 559"/>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2" name="直線コネクタ 56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63"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64" name="直線コネクタ 563"/>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565"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66" name="フローチャート: 判断 565"/>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567" name="フローチャート: 判断 566"/>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68" name="フローチャート: 判断 567"/>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69" name="フローチャート: 判断 568"/>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570" name="フローチャート: 判断 569"/>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63500</xdr:rowOff>
    </xdr:from>
    <xdr:to>
      <xdr:col>72</xdr:col>
      <xdr:colOff>38100</xdr:colOff>
      <xdr:row>80</xdr:row>
      <xdr:rowOff>165100</xdr:rowOff>
    </xdr:to>
    <xdr:sp macro="" textlink="">
      <xdr:nvSpPr>
        <xdr:cNvPr id="576" name="楕円 575"/>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135889</xdr:rowOff>
    </xdr:from>
    <xdr:to>
      <xdr:col>67</xdr:col>
      <xdr:colOff>101600</xdr:colOff>
      <xdr:row>83</xdr:row>
      <xdr:rowOff>66039</xdr:rowOff>
    </xdr:to>
    <xdr:sp macro="" textlink="">
      <xdr:nvSpPr>
        <xdr:cNvPr id="577" name="楕円 576"/>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83</xdr:row>
      <xdr:rowOff>15239</xdr:rowOff>
    </xdr:to>
    <xdr:cxnSp macro="">
      <xdr:nvCxnSpPr>
        <xdr:cNvPr id="578" name="直線コネクタ 577"/>
        <xdr:cNvCxnSpPr/>
      </xdr:nvCxnSpPr>
      <xdr:spPr>
        <a:xfrm flipV="1">
          <a:off x="12814300" y="1383030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579"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80"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581" name="n_3aveValue【児童館】&#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582"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583" name="n_3mainValue【児童館】&#10;有形固定資産減価償却率"/>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584" name="n_4mainValue【児童館】&#10;有形固定資産減価償却率"/>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8" name="直線コネクタ 60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10" name="直線コネクタ 60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1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12" name="直線コネクタ 61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7" name="フローチャート: 判断 61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158750</xdr:rowOff>
    </xdr:from>
    <xdr:to>
      <xdr:col>102</xdr:col>
      <xdr:colOff>165100</xdr:colOff>
      <xdr:row>84</xdr:row>
      <xdr:rowOff>88900</xdr:rowOff>
    </xdr:to>
    <xdr:sp macro="" textlink="">
      <xdr:nvSpPr>
        <xdr:cNvPr id="624" name="楕円 62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25" name="楕円 624"/>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133350</xdr:rowOff>
    </xdr:to>
    <xdr:cxnSp macro="">
      <xdr:nvCxnSpPr>
        <xdr:cNvPr id="626" name="直線コネクタ 625"/>
        <xdr:cNvCxnSpPr/>
      </xdr:nvCxnSpPr>
      <xdr:spPr>
        <a:xfrm flipV="1">
          <a:off x="18656300" y="14439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9"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0"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1"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632"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58" name="直線コネクタ 657"/>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59"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0" name="直線コネクタ 65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1"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2" name="直線コネクタ 661"/>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3"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4" name="フローチャート: 判断 663"/>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5" name="フローチャート: 判断 664"/>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66" name="フローチャート: 判断 665"/>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67" name="フローチャート: 判断 666"/>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68" name="フローチャート: 判断 667"/>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156029</xdr:rowOff>
    </xdr:from>
    <xdr:to>
      <xdr:col>72</xdr:col>
      <xdr:colOff>38100</xdr:colOff>
      <xdr:row>109</xdr:row>
      <xdr:rowOff>86179</xdr:rowOff>
    </xdr:to>
    <xdr:sp macro="" textlink="">
      <xdr:nvSpPr>
        <xdr:cNvPr id="674" name="楕円 673"/>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156029</xdr:rowOff>
    </xdr:from>
    <xdr:to>
      <xdr:col>67</xdr:col>
      <xdr:colOff>101600</xdr:colOff>
      <xdr:row>109</xdr:row>
      <xdr:rowOff>86179</xdr:rowOff>
    </xdr:to>
    <xdr:sp macro="" textlink="">
      <xdr:nvSpPr>
        <xdr:cNvPr id="675" name="楕円 674"/>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76" name="直線コネクタ 675"/>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77"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78"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79"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80"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81"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82"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3" name="直線コネクタ 6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4" name="テキスト ボックス 6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5" name="直線コネクタ 6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6" name="テキスト ボックス 6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7" name="直線コネクタ 6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8" name="テキスト ボックス 6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9" name="直線コネクタ 6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0" name="テキスト ボックス 6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04" name="直線コネクタ 703"/>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0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06" name="直線コネクタ 70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07"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08" name="直線コネクタ 70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09"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10" name="フローチャート: 判断 709"/>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11" name="フローチャート: 判断 710"/>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12" name="フローチャート: 判断 711"/>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13" name="フローチャート: 判断 712"/>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14" name="フローチャート: 判断 713"/>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20" name="楕円 719"/>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13988</xdr:rowOff>
    </xdr:from>
    <xdr:ext cx="469744" cy="259045"/>
    <xdr:sp macro="" textlink="">
      <xdr:nvSpPr>
        <xdr:cNvPr id="721" name="【公民館】&#10;一人当たり面積該当値テキスト"/>
        <xdr:cNvSpPr txBox="1"/>
      </xdr:nvSpPr>
      <xdr:spPr>
        <a:xfrm>
          <a:off x="22199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20828</xdr:rowOff>
    </xdr:from>
    <xdr:to>
      <xdr:col>102</xdr:col>
      <xdr:colOff>165100</xdr:colOff>
      <xdr:row>108</xdr:row>
      <xdr:rowOff>122428</xdr:rowOff>
    </xdr:to>
    <xdr:sp macro="" textlink="">
      <xdr:nvSpPr>
        <xdr:cNvPr id="722" name="楕円 721"/>
        <xdr:cNvSpPr/>
      </xdr:nvSpPr>
      <xdr:spPr>
        <a:xfrm>
          <a:off x="19494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20828</xdr:rowOff>
    </xdr:from>
    <xdr:to>
      <xdr:col>98</xdr:col>
      <xdr:colOff>38100</xdr:colOff>
      <xdr:row>108</xdr:row>
      <xdr:rowOff>122428</xdr:rowOff>
    </xdr:to>
    <xdr:sp macro="" textlink="">
      <xdr:nvSpPr>
        <xdr:cNvPr id="723" name="楕円 722"/>
        <xdr:cNvSpPr/>
      </xdr:nvSpPr>
      <xdr:spPr>
        <a:xfrm>
          <a:off x="18605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71628</xdr:rowOff>
    </xdr:from>
    <xdr:to>
      <xdr:col>102</xdr:col>
      <xdr:colOff>114300</xdr:colOff>
      <xdr:row>108</xdr:row>
      <xdr:rowOff>71628</xdr:rowOff>
    </xdr:to>
    <xdr:cxnSp macro="">
      <xdr:nvCxnSpPr>
        <xdr:cNvPr id="724" name="直線コネクタ 723"/>
        <xdr:cNvCxnSpPr/>
      </xdr:nvCxnSpPr>
      <xdr:spPr>
        <a:xfrm>
          <a:off x="18656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25"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26"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27"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28"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729" name="n_3mainValue【公民館】&#10;一人当たり面積"/>
        <xdr:cNvSpPr txBox="1"/>
      </xdr:nvSpPr>
      <xdr:spPr>
        <a:xfrm>
          <a:off x="19310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113555</xdr:rowOff>
    </xdr:from>
    <xdr:ext cx="469744" cy="259045"/>
    <xdr:sp macro="" textlink="">
      <xdr:nvSpPr>
        <xdr:cNvPr id="730" name="n_4mainValue【公民館】&#10;一人当たり面積"/>
        <xdr:cNvSpPr txBox="1"/>
      </xdr:nvSpPr>
      <xdr:spPr>
        <a:xfrm>
          <a:off x="18421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74386</xdr:rowOff>
    </xdr:from>
    <xdr:to>
      <xdr:col>10</xdr:col>
      <xdr:colOff>165100</xdr:colOff>
      <xdr:row>35</xdr:row>
      <xdr:rowOff>4536</xdr:rowOff>
    </xdr:to>
    <xdr:sp macro="" textlink="">
      <xdr:nvSpPr>
        <xdr:cNvPr id="74" name="楕円 73"/>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41728</xdr:rowOff>
    </xdr:from>
    <xdr:to>
      <xdr:col>6</xdr:col>
      <xdr:colOff>38100</xdr:colOff>
      <xdr:row>34</xdr:row>
      <xdr:rowOff>143328</xdr:rowOff>
    </xdr:to>
    <xdr:sp macro="" textlink="">
      <xdr:nvSpPr>
        <xdr:cNvPr id="75" name="楕円 74"/>
        <xdr:cNvSpPr/>
      </xdr:nvSpPr>
      <xdr:spPr>
        <a:xfrm>
          <a:off x="107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92528</xdr:rowOff>
    </xdr:from>
    <xdr:to>
      <xdr:col>10</xdr:col>
      <xdr:colOff>114300</xdr:colOff>
      <xdr:row>34</xdr:row>
      <xdr:rowOff>125186</xdr:rowOff>
    </xdr:to>
    <xdr:cxnSp macro="">
      <xdr:nvCxnSpPr>
        <xdr:cNvPr id="76" name="直線コネクタ 75"/>
        <xdr:cNvCxnSpPr/>
      </xdr:nvCxnSpPr>
      <xdr:spPr>
        <a:xfrm>
          <a:off x="1130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77"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78"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79"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0"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1" name="n_3mainValue【図書館】&#10;有形固定資産減価償却率"/>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159855</xdr:rowOff>
    </xdr:from>
    <xdr:ext cx="405111" cy="259045"/>
    <xdr:sp macro="" textlink="">
      <xdr:nvSpPr>
        <xdr:cNvPr id="82" name="n_4mainValue【図書館】&#10;有形固定資産減価償却率"/>
        <xdr:cNvSpPr txBox="1"/>
      </xdr:nvSpPr>
      <xdr:spPr>
        <a:xfrm>
          <a:off x="927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06" name="直線コネクタ 105"/>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09"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0" name="直線コネクタ 109"/>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1"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2" name="フローチャート: 判断 111"/>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16" name="フローチャート: 判断 115"/>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22" name="楕円 121"/>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23" name="【図書館】&#10;一人当たり面積該当値テキスト"/>
        <xdr:cNvSpPr txBox="1"/>
      </xdr:nvSpPr>
      <xdr:spPr>
        <a:xfrm>
          <a:off x="10515600"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57150</xdr:rowOff>
    </xdr:from>
    <xdr:to>
      <xdr:col>41</xdr:col>
      <xdr:colOff>101600</xdr:colOff>
      <xdr:row>35</xdr:row>
      <xdr:rowOff>158750</xdr:rowOff>
    </xdr:to>
    <xdr:sp macro="" textlink="">
      <xdr:nvSpPr>
        <xdr:cNvPr id="124" name="楕円 123"/>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69850</xdr:rowOff>
    </xdr:from>
    <xdr:to>
      <xdr:col>36</xdr:col>
      <xdr:colOff>165100</xdr:colOff>
      <xdr:row>36</xdr:row>
      <xdr:rowOff>0</xdr:rowOff>
    </xdr:to>
    <xdr:sp macro="" textlink="">
      <xdr:nvSpPr>
        <xdr:cNvPr id="125" name="楕円 124"/>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107950</xdr:rowOff>
    </xdr:from>
    <xdr:to>
      <xdr:col>41</xdr:col>
      <xdr:colOff>50800</xdr:colOff>
      <xdr:row>35</xdr:row>
      <xdr:rowOff>120650</xdr:rowOff>
    </xdr:to>
    <xdr:cxnSp macro="">
      <xdr:nvCxnSpPr>
        <xdr:cNvPr id="126" name="直線コネクタ 125"/>
        <xdr:cNvCxnSpPr/>
      </xdr:nvCxnSpPr>
      <xdr:spPr>
        <a:xfrm flipV="1">
          <a:off x="6972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29"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30"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31"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16527</xdr:rowOff>
    </xdr:from>
    <xdr:ext cx="469744" cy="259045"/>
    <xdr:sp macro="" textlink="">
      <xdr:nvSpPr>
        <xdr:cNvPr id="132" name="n_4mainValue【図書館】&#10;一人当たり面積"/>
        <xdr:cNvSpPr txBox="1"/>
      </xdr:nvSpPr>
      <xdr:spPr>
        <a:xfrm>
          <a:off x="6737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58" name="直線コネクタ 157"/>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59"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60" name="直線コネクタ 15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61"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62" name="直線コネクタ 161"/>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63"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64" name="フローチャート: 判断 163"/>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65" name="フローチャート: 判断 164"/>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66" name="フローチャート: 判断 165"/>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67" name="フローチャート: 判断 16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68" name="フローチャート: 判断 167"/>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87993</xdr:rowOff>
    </xdr:from>
    <xdr:to>
      <xdr:col>10</xdr:col>
      <xdr:colOff>165100</xdr:colOff>
      <xdr:row>63</xdr:row>
      <xdr:rowOff>18143</xdr:rowOff>
    </xdr:to>
    <xdr:sp macro="" textlink="">
      <xdr:nvSpPr>
        <xdr:cNvPr id="174" name="楕円 173"/>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50437</xdr:rowOff>
    </xdr:from>
    <xdr:to>
      <xdr:col>6</xdr:col>
      <xdr:colOff>38100</xdr:colOff>
      <xdr:row>62</xdr:row>
      <xdr:rowOff>152037</xdr:rowOff>
    </xdr:to>
    <xdr:sp macro="" textlink="">
      <xdr:nvSpPr>
        <xdr:cNvPr id="175" name="楕円 174"/>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101237</xdr:rowOff>
    </xdr:from>
    <xdr:to>
      <xdr:col>10</xdr:col>
      <xdr:colOff>114300</xdr:colOff>
      <xdr:row>62</xdr:row>
      <xdr:rowOff>138793</xdr:rowOff>
    </xdr:to>
    <xdr:cxnSp macro="">
      <xdr:nvCxnSpPr>
        <xdr:cNvPr id="176" name="直線コネクタ 175"/>
        <xdr:cNvCxnSpPr/>
      </xdr:nvCxnSpPr>
      <xdr:spPr>
        <a:xfrm>
          <a:off x="1130300" y="107311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77"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78"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79"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80"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181" name="n_3mainValue【体育館・プール】&#10;有形固定資産減価償却率"/>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182" name="n_4mainValue【体育館・プール】&#10;有形固定資産減価償却率"/>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06" name="直線コネクタ 205"/>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7"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8" name="直線コネクタ 207"/>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9"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10" name="直線コネクタ 209"/>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11"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12" name="フローチャート: 判断 211"/>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13" name="フローチャート: 判断 212"/>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14" name="フローチャート: 判断 213"/>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5" name="フローチャート: 判断 214"/>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16" name="フローチャート: 判断 215"/>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145415</xdr:rowOff>
    </xdr:from>
    <xdr:to>
      <xdr:col>55</xdr:col>
      <xdr:colOff>50800</xdr:colOff>
      <xdr:row>62</xdr:row>
      <xdr:rowOff>75565</xdr:rowOff>
    </xdr:to>
    <xdr:sp macro="" textlink="">
      <xdr:nvSpPr>
        <xdr:cNvPr id="222" name="楕円 221"/>
        <xdr:cNvSpPr/>
      </xdr:nvSpPr>
      <xdr:spPr>
        <a:xfrm>
          <a:off x="10426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168292</xdr:rowOff>
    </xdr:from>
    <xdr:ext cx="469744" cy="259045"/>
    <xdr:sp macro="" textlink="">
      <xdr:nvSpPr>
        <xdr:cNvPr id="223" name="【体育館・プール】&#10;一人当たり面積該当値テキスト"/>
        <xdr:cNvSpPr txBox="1"/>
      </xdr:nvSpPr>
      <xdr:spPr>
        <a:xfrm>
          <a:off x="10515600"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145415</xdr:rowOff>
    </xdr:from>
    <xdr:to>
      <xdr:col>41</xdr:col>
      <xdr:colOff>101600</xdr:colOff>
      <xdr:row>62</xdr:row>
      <xdr:rowOff>75565</xdr:rowOff>
    </xdr:to>
    <xdr:sp macro="" textlink="">
      <xdr:nvSpPr>
        <xdr:cNvPr id="224" name="楕円 223"/>
        <xdr:cNvSpPr/>
      </xdr:nvSpPr>
      <xdr:spPr>
        <a:xfrm>
          <a:off x="781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151130</xdr:rowOff>
    </xdr:from>
    <xdr:to>
      <xdr:col>36</xdr:col>
      <xdr:colOff>165100</xdr:colOff>
      <xdr:row>62</xdr:row>
      <xdr:rowOff>81280</xdr:rowOff>
    </xdr:to>
    <xdr:sp macro="" textlink="">
      <xdr:nvSpPr>
        <xdr:cNvPr id="225" name="楕円 224"/>
        <xdr:cNvSpPr/>
      </xdr:nvSpPr>
      <xdr:spPr>
        <a:xfrm>
          <a:off x="692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24765</xdr:rowOff>
    </xdr:from>
    <xdr:to>
      <xdr:col>41</xdr:col>
      <xdr:colOff>50800</xdr:colOff>
      <xdr:row>62</xdr:row>
      <xdr:rowOff>30480</xdr:rowOff>
    </xdr:to>
    <xdr:cxnSp macro="">
      <xdr:nvCxnSpPr>
        <xdr:cNvPr id="226" name="直線コネクタ 225"/>
        <xdr:cNvCxnSpPr/>
      </xdr:nvCxnSpPr>
      <xdr:spPr>
        <a:xfrm flipV="1">
          <a:off x="6972300" y="10654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2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2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2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3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66692</xdr:rowOff>
    </xdr:from>
    <xdr:ext cx="469744" cy="259045"/>
    <xdr:sp macro="" textlink="">
      <xdr:nvSpPr>
        <xdr:cNvPr id="231" name="n_3mainValue【体育館・プール】&#10;一人当たり面積"/>
        <xdr:cNvSpPr txBox="1"/>
      </xdr:nvSpPr>
      <xdr:spPr>
        <a:xfrm>
          <a:off x="76264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72407</xdr:rowOff>
    </xdr:from>
    <xdr:ext cx="469744" cy="259045"/>
    <xdr:sp macro="" textlink="">
      <xdr:nvSpPr>
        <xdr:cNvPr id="232" name="n_4mainValue【体育館・プール】&#10;一人当たり面積"/>
        <xdr:cNvSpPr txBox="1"/>
      </xdr:nvSpPr>
      <xdr:spPr>
        <a:xfrm>
          <a:off x="6737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57" name="直線コネクタ 256"/>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58"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59" name="直線コネクタ 258"/>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60"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61" name="直線コネクタ 260"/>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62"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63" name="フローチャート: 判断 262"/>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64" name="フローチャート: 判断 26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65" name="フローチャート: 判断 264"/>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66" name="フローチャート: 判断 265"/>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67" name="フローチャート: 判断 266"/>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84455</xdr:rowOff>
    </xdr:from>
    <xdr:to>
      <xdr:col>10</xdr:col>
      <xdr:colOff>165100</xdr:colOff>
      <xdr:row>82</xdr:row>
      <xdr:rowOff>14605</xdr:rowOff>
    </xdr:to>
    <xdr:sp macro="" textlink="">
      <xdr:nvSpPr>
        <xdr:cNvPr id="273" name="楕円 272"/>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274" name="楕円 273"/>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135255</xdr:rowOff>
    </xdr:to>
    <xdr:cxnSp macro="">
      <xdr:nvCxnSpPr>
        <xdr:cNvPr id="275" name="直線コネクタ 274"/>
        <xdr:cNvCxnSpPr/>
      </xdr:nvCxnSpPr>
      <xdr:spPr>
        <a:xfrm>
          <a:off x="1130300" y="13976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276"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77"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278"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279"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80" name="n_3main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281" name="n_4mainValue【福祉施設】&#10;有形固定資産減価償却率"/>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03" name="直線コネクタ 302"/>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4"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5" name="直線コネクタ 304"/>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06"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07" name="直線コネクタ 306"/>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08"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09" name="フローチャート: 判断 308"/>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10" name="フローチャート: 判断 309"/>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11" name="フローチャート: 判断 310"/>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12" name="フローチャート: 判断 311"/>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13" name="フローチャート: 判断 312"/>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21589</xdr:rowOff>
    </xdr:from>
    <xdr:to>
      <xdr:col>41</xdr:col>
      <xdr:colOff>101600</xdr:colOff>
      <xdr:row>83</xdr:row>
      <xdr:rowOff>123189</xdr:rowOff>
    </xdr:to>
    <xdr:sp macro="" textlink="">
      <xdr:nvSpPr>
        <xdr:cNvPr id="319" name="楕円 318"/>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20" name="楕円 319"/>
        <xdr:cNvSpPr/>
      </xdr:nvSpPr>
      <xdr:spPr>
        <a:xfrm>
          <a:off x="6921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81535</xdr:rowOff>
    </xdr:to>
    <xdr:cxnSp macro="">
      <xdr:nvCxnSpPr>
        <xdr:cNvPr id="321" name="直線コネクタ 320"/>
        <xdr:cNvCxnSpPr/>
      </xdr:nvCxnSpPr>
      <xdr:spPr>
        <a:xfrm flipV="1">
          <a:off x="6972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2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23"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24"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25"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main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27" name="n_4mainValue【福祉施設】&#10;一人当たり面積"/>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0" name="テキスト ボックス 33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0" name="テキスト ボックス 34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52" name="直線コネクタ 35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5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54" name="直線コネクタ 35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5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56" name="直線コネクタ 35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5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58" name="フローチャート: 判断 35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59" name="フローチャート: 判断 35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60" name="フローチャート: 判断 35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61" name="フローチャート: 判断 36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62" name="フローチャート: 判断 36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139700</xdr:rowOff>
    </xdr:from>
    <xdr:to>
      <xdr:col>10</xdr:col>
      <xdr:colOff>165100</xdr:colOff>
      <xdr:row>101</xdr:row>
      <xdr:rowOff>69850</xdr:rowOff>
    </xdr:to>
    <xdr:sp macro="" textlink="">
      <xdr:nvSpPr>
        <xdr:cNvPr id="368" name="楕円 367"/>
        <xdr:cNvSpPr/>
      </xdr:nvSpPr>
      <xdr:spPr>
        <a:xfrm>
          <a:off x="196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101600</xdr:rowOff>
    </xdr:from>
    <xdr:to>
      <xdr:col>6</xdr:col>
      <xdr:colOff>38100</xdr:colOff>
      <xdr:row>101</xdr:row>
      <xdr:rowOff>31750</xdr:rowOff>
    </xdr:to>
    <xdr:sp macro="" textlink="">
      <xdr:nvSpPr>
        <xdr:cNvPr id="369" name="楕円 368"/>
        <xdr:cNvSpPr/>
      </xdr:nvSpPr>
      <xdr:spPr>
        <a:xfrm>
          <a:off x="1079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152400</xdr:rowOff>
    </xdr:from>
    <xdr:to>
      <xdr:col>10</xdr:col>
      <xdr:colOff>114300</xdr:colOff>
      <xdr:row>101</xdr:row>
      <xdr:rowOff>19050</xdr:rowOff>
    </xdr:to>
    <xdr:cxnSp macro="">
      <xdr:nvCxnSpPr>
        <xdr:cNvPr id="370" name="直線コネクタ 369"/>
        <xdr:cNvCxnSpPr/>
      </xdr:nvCxnSpPr>
      <xdr:spPr>
        <a:xfrm>
          <a:off x="1130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71"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72"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73"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74"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86377</xdr:rowOff>
    </xdr:from>
    <xdr:ext cx="405111" cy="259045"/>
    <xdr:sp macro="" textlink="">
      <xdr:nvSpPr>
        <xdr:cNvPr id="375" name="n_3mainValue【市民会館】&#10;有形固定資産減価償却率"/>
        <xdr:cNvSpPr txBox="1"/>
      </xdr:nvSpPr>
      <xdr:spPr>
        <a:xfrm>
          <a:off x="1816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48277</xdr:rowOff>
    </xdr:from>
    <xdr:ext cx="405111" cy="259045"/>
    <xdr:sp macro="" textlink="">
      <xdr:nvSpPr>
        <xdr:cNvPr id="376" name="n_4mainValue【市民会館】&#10;有形固定資産減価償却率"/>
        <xdr:cNvSpPr txBox="1"/>
      </xdr:nvSpPr>
      <xdr:spPr>
        <a:xfrm>
          <a:off x="927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00" name="直線コネクタ 399"/>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0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02" name="直線コネクタ 40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03"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04" name="直線コネクタ 403"/>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05"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06" name="フローチャート: 判断 405"/>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07" name="フローチャート: 判断 406"/>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08" name="フローチャート: 判断 407"/>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10" name="フローチャート: 判断 409"/>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416" name="楕円 415"/>
        <xdr:cNvSpPr/>
      </xdr:nvSpPr>
      <xdr:spPr>
        <a:xfrm>
          <a:off x="781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147320</xdr:rowOff>
    </xdr:from>
    <xdr:to>
      <xdr:col>36</xdr:col>
      <xdr:colOff>165100</xdr:colOff>
      <xdr:row>106</xdr:row>
      <xdr:rowOff>77470</xdr:rowOff>
    </xdr:to>
    <xdr:sp macro="" textlink="">
      <xdr:nvSpPr>
        <xdr:cNvPr id="417" name="楕円 416"/>
        <xdr:cNvSpPr/>
      </xdr:nvSpPr>
      <xdr:spPr>
        <a:xfrm>
          <a:off x="692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22861</xdr:rowOff>
    </xdr:from>
    <xdr:to>
      <xdr:col>41</xdr:col>
      <xdr:colOff>50800</xdr:colOff>
      <xdr:row>106</xdr:row>
      <xdr:rowOff>26670</xdr:rowOff>
    </xdr:to>
    <xdr:cxnSp macro="">
      <xdr:nvCxnSpPr>
        <xdr:cNvPr id="418" name="直線コネクタ 417"/>
        <xdr:cNvCxnSpPr/>
      </xdr:nvCxnSpPr>
      <xdr:spPr>
        <a:xfrm flipV="1">
          <a:off x="6972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19"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20"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22"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23" name="n_3main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68597</xdr:rowOff>
    </xdr:from>
    <xdr:ext cx="469744" cy="259045"/>
    <xdr:sp macro="" textlink="">
      <xdr:nvSpPr>
        <xdr:cNvPr id="424" name="n_4mainValue【市民会館】&#10;一人当たり面積"/>
        <xdr:cNvSpPr txBox="1"/>
      </xdr:nvSpPr>
      <xdr:spPr>
        <a:xfrm>
          <a:off x="6737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5" name="テキスト ボックス 4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7" name="テキスト ボックス 43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7" name="テキスト ボックス 44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50" name="直線コネクタ 449"/>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52" name="直線コネクタ 45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53"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54" name="直線コネクタ 453"/>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55"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56" name="フローチャート: 判断 455"/>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57" name="フローチャート: 判断 45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58" name="フローチャート: 判断 45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59" name="フローチャート: 判断 45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60" name="フローチャート: 判断 45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95613</xdr:rowOff>
    </xdr:from>
    <xdr:to>
      <xdr:col>72</xdr:col>
      <xdr:colOff>38100</xdr:colOff>
      <xdr:row>40</xdr:row>
      <xdr:rowOff>25763</xdr:rowOff>
    </xdr:to>
    <xdr:sp macro="" textlink="">
      <xdr:nvSpPr>
        <xdr:cNvPr id="466" name="楕円 465"/>
        <xdr:cNvSpPr/>
      </xdr:nvSpPr>
      <xdr:spPr>
        <a:xfrm>
          <a:off x="1365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53159</xdr:rowOff>
    </xdr:from>
    <xdr:to>
      <xdr:col>67</xdr:col>
      <xdr:colOff>101600</xdr:colOff>
      <xdr:row>39</xdr:row>
      <xdr:rowOff>154759</xdr:rowOff>
    </xdr:to>
    <xdr:sp macro="" textlink="">
      <xdr:nvSpPr>
        <xdr:cNvPr id="467" name="楕円 466"/>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146413</xdr:rowOff>
    </xdr:to>
    <xdr:cxnSp macro="">
      <xdr:nvCxnSpPr>
        <xdr:cNvPr id="468" name="直線コネクタ 467"/>
        <xdr:cNvCxnSpPr/>
      </xdr:nvCxnSpPr>
      <xdr:spPr>
        <a:xfrm>
          <a:off x="12814300" y="67905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69"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70"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471"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472"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16890</xdr:rowOff>
    </xdr:from>
    <xdr:ext cx="405111" cy="259045"/>
    <xdr:sp macro="" textlink="">
      <xdr:nvSpPr>
        <xdr:cNvPr id="473" name="n_3mainValue【一般廃棄物処理施設】&#10;有形固定資産減価償却率"/>
        <xdr:cNvSpPr txBox="1"/>
      </xdr:nvSpPr>
      <xdr:spPr>
        <a:xfrm>
          <a:off x="13500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474"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6" name="テキスト ボックス 4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8" name="テキスト ボックス 4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0" name="テキスト ボックス 4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2" name="テキスト ボックス 4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96" name="直線コネクタ 495"/>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97"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98" name="直線コネクタ 497"/>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99"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00" name="直線コネクタ 499"/>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01"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02" name="フローチャート: 判断 501"/>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03" name="フローチャート: 判断 502"/>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04" name="フローチャート: 判断 50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05" name="フローチャート: 判断 504"/>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06" name="フローチャート: 判断 505"/>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44579</xdr:rowOff>
    </xdr:from>
    <xdr:to>
      <xdr:col>102</xdr:col>
      <xdr:colOff>165100</xdr:colOff>
      <xdr:row>40</xdr:row>
      <xdr:rowOff>146179</xdr:rowOff>
    </xdr:to>
    <xdr:sp macro="" textlink="">
      <xdr:nvSpPr>
        <xdr:cNvPr id="512" name="楕円 511"/>
        <xdr:cNvSpPr/>
      </xdr:nvSpPr>
      <xdr:spPr>
        <a:xfrm>
          <a:off x="19494500" y="6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47537</xdr:rowOff>
    </xdr:from>
    <xdr:to>
      <xdr:col>98</xdr:col>
      <xdr:colOff>38100</xdr:colOff>
      <xdr:row>40</xdr:row>
      <xdr:rowOff>149137</xdr:rowOff>
    </xdr:to>
    <xdr:sp macro="" textlink="">
      <xdr:nvSpPr>
        <xdr:cNvPr id="513" name="楕円 512"/>
        <xdr:cNvSpPr/>
      </xdr:nvSpPr>
      <xdr:spPr>
        <a:xfrm>
          <a:off x="18605500" y="69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95379</xdr:rowOff>
    </xdr:from>
    <xdr:to>
      <xdr:col>102</xdr:col>
      <xdr:colOff>114300</xdr:colOff>
      <xdr:row>40</xdr:row>
      <xdr:rowOff>98337</xdr:rowOff>
    </xdr:to>
    <xdr:cxnSp macro="">
      <xdr:nvCxnSpPr>
        <xdr:cNvPr id="514" name="直線コネクタ 513"/>
        <xdr:cNvCxnSpPr/>
      </xdr:nvCxnSpPr>
      <xdr:spPr>
        <a:xfrm flipV="1">
          <a:off x="18656300" y="6953379"/>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15"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16"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17"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18"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137306</xdr:rowOff>
    </xdr:from>
    <xdr:ext cx="534377" cy="259045"/>
    <xdr:sp macro="" textlink="">
      <xdr:nvSpPr>
        <xdr:cNvPr id="519" name="n_3mainValue【一般廃棄物処理施設】&#10;一人当たり有形固定資産（償却資産）額"/>
        <xdr:cNvSpPr txBox="1"/>
      </xdr:nvSpPr>
      <xdr:spPr>
        <a:xfrm>
          <a:off x="19278111" y="69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140264</xdr:rowOff>
    </xdr:from>
    <xdr:ext cx="534377" cy="259045"/>
    <xdr:sp macro="" textlink="">
      <xdr:nvSpPr>
        <xdr:cNvPr id="520" name="n_4mainValue【一般廃棄物処理施設】&#10;一人当たり有形固定資産（償却資産）額"/>
        <xdr:cNvSpPr txBox="1"/>
      </xdr:nvSpPr>
      <xdr:spPr>
        <a:xfrm>
          <a:off x="18389111" y="69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1" name="テキスト ボックス 53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3" name="テキスト ボックス 53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3" name="テキスト ボックス 54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46" name="直線コネクタ 545"/>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8" name="直線コネクタ 54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49"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50" name="直線コネクタ 549"/>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1"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2" name="フローチャート: 判断 551"/>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53" name="フローチャート: 判断 552"/>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54" name="フローチャート: 判断 553"/>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55" name="フローチャート: 判断 554"/>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56" name="フローチャート: 判断 555"/>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171269</xdr:rowOff>
    </xdr:from>
    <xdr:to>
      <xdr:col>72</xdr:col>
      <xdr:colOff>38100</xdr:colOff>
      <xdr:row>58</xdr:row>
      <xdr:rowOff>101419</xdr:rowOff>
    </xdr:to>
    <xdr:sp macro="" textlink="">
      <xdr:nvSpPr>
        <xdr:cNvPr id="562" name="楕円 561"/>
        <xdr:cNvSpPr/>
      </xdr:nvSpPr>
      <xdr:spPr>
        <a:xfrm>
          <a:off x="13652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136978</xdr:rowOff>
    </xdr:from>
    <xdr:to>
      <xdr:col>67</xdr:col>
      <xdr:colOff>101600</xdr:colOff>
      <xdr:row>58</xdr:row>
      <xdr:rowOff>67128</xdr:rowOff>
    </xdr:to>
    <xdr:sp macro="" textlink="">
      <xdr:nvSpPr>
        <xdr:cNvPr id="563" name="楕円 562"/>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50619</xdr:rowOff>
    </xdr:to>
    <xdr:cxnSp macro="">
      <xdr:nvCxnSpPr>
        <xdr:cNvPr id="564" name="直線コネクタ 563"/>
        <xdr:cNvCxnSpPr/>
      </xdr:nvCxnSpPr>
      <xdr:spPr>
        <a:xfrm>
          <a:off x="12814300" y="99604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5"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6"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7"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8"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117946</xdr:rowOff>
    </xdr:from>
    <xdr:ext cx="405111" cy="259045"/>
    <xdr:sp macro="" textlink="">
      <xdr:nvSpPr>
        <xdr:cNvPr id="569" name="n_3mainValue【保健センター・保健所】&#10;有形固定資産減価償却率"/>
        <xdr:cNvSpPr txBox="1"/>
      </xdr:nvSpPr>
      <xdr:spPr>
        <a:xfrm>
          <a:off x="13500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570"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6" name="直線コネクタ 59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8" name="直線コネクタ 59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00" name="直線コネクタ 59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01"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2" name="フローチャート: 判断 601"/>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3" name="フローチャート: 判断 602"/>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4" name="フローチャート: 判断 603"/>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5" name="フローチャート: 判断 604"/>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6" name="フローチャート: 判断 605"/>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612" name="楕円 611"/>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613" name="【保健センター・保健所】&#10;一人当たり面積該当値テキスト"/>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39007</xdr:rowOff>
    </xdr:from>
    <xdr:to>
      <xdr:col>102</xdr:col>
      <xdr:colOff>165100</xdr:colOff>
      <xdr:row>61</xdr:row>
      <xdr:rowOff>140607</xdr:rowOff>
    </xdr:to>
    <xdr:sp macro="" textlink="">
      <xdr:nvSpPr>
        <xdr:cNvPr id="614" name="楕円 613"/>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49893</xdr:rowOff>
    </xdr:from>
    <xdr:to>
      <xdr:col>98</xdr:col>
      <xdr:colOff>38100</xdr:colOff>
      <xdr:row>61</xdr:row>
      <xdr:rowOff>151493</xdr:rowOff>
    </xdr:to>
    <xdr:sp macro="" textlink="">
      <xdr:nvSpPr>
        <xdr:cNvPr id="615" name="楕円 614"/>
        <xdr:cNvSpPr/>
      </xdr:nvSpPr>
      <xdr:spPr>
        <a:xfrm>
          <a:off x="18605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89807</xdr:rowOff>
    </xdr:from>
    <xdr:to>
      <xdr:col>102</xdr:col>
      <xdr:colOff>114300</xdr:colOff>
      <xdr:row>61</xdr:row>
      <xdr:rowOff>100693</xdr:rowOff>
    </xdr:to>
    <xdr:cxnSp macro="">
      <xdr:nvCxnSpPr>
        <xdr:cNvPr id="616" name="直線コネクタ 615"/>
        <xdr:cNvCxnSpPr/>
      </xdr:nvCxnSpPr>
      <xdr:spPr>
        <a:xfrm flipV="1">
          <a:off x="18656300" y="1054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19"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20"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157134</xdr:rowOff>
    </xdr:from>
    <xdr:ext cx="469744" cy="259045"/>
    <xdr:sp macro="" textlink="">
      <xdr:nvSpPr>
        <xdr:cNvPr id="621" name="n_3mainValue【保健センター・保健所】&#10;一人当たり面積"/>
        <xdr:cNvSpPr txBox="1"/>
      </xdr:nvSpPr>
      <xdr:spPr>
        <a:xfrm>
          <a:off x="19310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168020</xdr:rowOff>
    </xdr:from>
    <xdr:ext cx="469744" cy="259045"/>
    <xdr:sp macro="" textlink="">
      <xdr:nvSpPr>
        <xdr:cNvPr id="622" name="n_4mainValue【保健センター・保健所】&#10;一人当たり面積"/>
        <xdr:cNvSpPr txBox="1"/>
      </xdr:nvSpPr>
      <xdr:spPr>
        <a:xfrm>
          <a:off x="184214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48" name="直線コネクタ 647"/>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49"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0" name="直線コネクタ 649"/>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1"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2" name="直線コネクタ 651"/>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3"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4" name="フローチャート: 判断 653"/>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5" name="フローチャート: 判断 654"/>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6" name="フローチャート: 判断 655"/>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7" name="フローチャート: 判断 65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58" name="フローチャート: 判断 657"/>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104866</xdr:rowOff>
    </xdr:from>
    <xdr:to>
      <xdr:col>72</xdr:col>
      <xdr:colOff>38100</xdr:colOff>
      <xdr:row>82</xdr:row>
      <xdr:rowOff>35016</xdr:rowOff>
    </xdr:to>
    <xdr:sp macro="" textlink="">
      <xdr:nvSpPr>
        <xdr:cNvPr id="664" name="楕円 663"/>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68943</xdr:rowOff>
    </xdr:from>
    <xdr:to>
      <xdr:col>67</xdr:col>
      <xdr:colOff>101600</xdr:colOff>
      <xdr:row>81</xdr:row>
      <xdr:rowOff>170543</xdr:rowOff>
    </xdr:to>
    <xdr:sp macro="" textlink="">
      <xdr:nvSpPr>
        <xdr:cNvPr id="665" name="楕円 664"/>
        <xdr:cNvSpPr/>
      </xdr:nvSpPr>
      <xdr:spPr>
        <a:xfrm>
          <a:off x="12763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119743</xdr:rowOff>
    </xdr:from>
    <xdr:to>
      <xdr:col>71</xdr:col>
      <xdr:colOff>177800</xdr:colOff>
      <xdr:row>81</xdr:row>
      <xdr:rowOff>155666</xdr:rowOff>
    </xdr:to>
    <xdr:cxnSp macro="">
      <xdr:nvCxnSpPr>
        <xdr:cNvPr id="666" name="直線コネクタ 665"/>
        <xdr:cNvCxnSpPr/>
      </xdr:nvCxnSpPr>
      <xdr:spPr>
        <a:xfrm>
          <a:off x="12814300" y="1400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67"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68"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69"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70"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1" name="n_3mainValue【消防施設】&#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15620</xdr:rowOff>
    </xdr:from>
    <xdr:ext cx="405111" cy="259045"/>
    <xdr:sp macro="" textlink="">
      <xdr:nvSpPr>
        <xdr:cNvPr id="672" name="n_4mainValue【消防施設】&#10;有形固定資産減価償却率"/>
        <xdr:cNvSpPr txBox="1"/>
      </xdr:nvSpPr>
      <xdr:spPr>
        <a:xfrm>
          <a:off x="12611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94" name="直線コネクタ 693"/>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97"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98" name="直線コネクタ 69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699"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00" name="フローチャート: 判断 699"/>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1" name="フローチャート: 判断 700"/>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2" name="フローチャート: 判断 70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3" name="フローチャート: 判断 702"/>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4" name="フローチャート: 判断 70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154178</xdr:rowOff>
    </xdr:from>
    <xdr:to>
      <xdr:col>102</xdr:col>
      <xdr:colOff>165100</xdr:colOff>
      <xdr:row>78</xdr:row>
      <xdr:rowOff>84328</xdr:rowOff>
    </xdr:to>
    <xdr:sp macro="" textlink="">
      <xdr:nvSpPr>
        <xdr:cNvPr id="710" name="楕円 709"/>
        <xdr:cNvSpPr/>
      </xdr:nvSpPr>
      <xdr:spPr>
        <a:xfrm>
          <a:off x="19494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78</xdr:row>
      <xdr:rowOff>19304</xdr:rowOff>
    </xdr:from>
    <xdr:to>
      <xdr:col>98</xdr:col>
      <xdr:colOff>38100</xdr:colOff>
      <xdr:row>78</xdr:row>
      <xdr:rowOff>120904</xdr:rowOff>
    </xdr:to>
    <xdr:sp macro="" textlink="">
      <xdr:nvSpPr>
        <xdr:cNvPr id="711" name="楕円 710"/>
        <xdr:cNvSpPr/>
      </xdr:nvSpPr>
      <xdr:spPr>
        <a:xfrm>
          <a:off x="18605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33528</xdr:rowOff>
    </xdr:from>
    <xdr:to>
      <xdr:col>102</xdr:col>
      <xdr:colOff>114300</xdr:colOff>
      <xdr:row>78</xdr:row>
      <xdr:rowOff>70104</xdr:rowOff>
    </xdr:to>
    <xdr:cxnSp macro="">
      <xdr:nvCxnSpPr>
        <xdr:cNvPr id="712" name="直線コネクタ 711"/>
        <xdr:cNvCxnSpPr/>
      </xdr:nvCxnSpPr>
      <xdr:spPr>
        <a:xfrm flipV="1">
          <a:off x="18656300" y="13406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13"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15"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16"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100855</xdr:rowOff>
    </xdr:from>
    <xdr:ext cx="469744" cy="259045"/>
    <xdr:sp macro="" textlink="">
      <xdr:nvSpPr>
        <xdr:cNvPr id="717" name="n_3mainValue【消防施設】&#10;一人当たり面積"/>
        <xdr:cNvSpPr txBox="1"/>
      </xdr:nvSpPr>
      <xdr:spPr>
        <a:xfrm>
          <a:off x="193104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137431</xdr:rowOff>
    </xdr:from>
    <xdr:ext cx="469744" cy="259045"/>
    <xdr:sp macro="" textlink="">
      <xdr:nvSpPr>
        <xdr:cNvPr id="718" name="n_4mainValue【消防施設】&#10;一人当たり面積"/>
        <xdr:cNvSpPr txBox="1"/>
      </xdr:nvSpPr>
      <xdr:spPr>
        <a:xfrm>
          <a:off x="18421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1" name="テキスト ボックス 7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1" name="テキスト ボックス 7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44" name="直線コネクタ 74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4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46" name="直線コネクタ 74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4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48" name="直線コネクタ 74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4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50" name="フローチャート: 判断 74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51" name="フローチャート: 判断 75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2" name="フローチャート: 判断 75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53" name="フローチャート: 判断 75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54" name="フローチャート: 判断 75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110308</xdr:rowOff>
    </xdr:from>
    <xdr:to>
      <xdr:col>72</xdr:col>
      <xdr:colOff>38100</xdr:colOff>
      <xdr:row>105</xdr:row>
      <xdr:rowOff>40458</xdr:rowOff>
    </xdr:to>
    <xdr:sp macro="" textlink="">
      <xdr:nvSpPr>
        <xdr:cNvPr id="760" name="楕円 759"/>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761" name="楕円 760"/>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154577</xdr:rowOff>
    </xdr:from>
    <xdr:to>
      <xdr:col>71</xdr:col>
      <xdr:colOff>177800</xdr:colOff>
      <xdr:row>104</xdr:row>
      <xdr:rowOff>161108</xdr:rowOff>
    </xdr:to>
    <xdr:cxnSp macro="">
      <xdr:nvCxnSpPr>
        <xdr:cNvPr id="762" name="直線コネクタ 761"/>
        <xdr:cNvCxnSpPr/>
      </xdr:nvCxnSpPr>
      <xdr:spPr>
        <a:xfrm>
          <a:off x="12814300" y="1798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63"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6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65"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66"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67" name="n_3mainValue【庁舎】&#10;有形固定資産減価償却率"/>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68" name="n_4main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79" name="直線コネクタ 77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0" name="テキスト ボックス 77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1" name="直線コネクタ 78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2" name="テキスト ボックス 78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83" name="直線コネクタ 78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84" name="テキスト ボックス 78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87" name="直線コネクタ 78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88" name="テキスト ボックス 78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9" name="直線コネクタ 7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0" name="テキスト ボックス 7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1" name="直線コネクタ 79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2" name="テキスト ボックス 79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96" name="直線コネクタ 795"/>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97"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98" name="直線コネクタ 797"/>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00" name="直線コネクタ 79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01"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02" name="フローチャート: 判断 80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03" name="フローチャート: 判断 80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04" name="フローチャート: 判断 80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05" name="フローチャート: 判断 804"/>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06" name="フローチャート: 判断 805"/>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73977</xdr:rowOff>
    </xdr:from>
    <xdr:to>
      <xdr:col>102</xdr:col>
      <xdr:colOff>165100</xdr:colOff>
      <xdr:row>106</xdr:row>
      <xdr:rowOff>4127</xdr:rowOff>
    </xdr:to>
    <xdr:sp macro="" textlink="">
      <xdr:nvSpPr>
        <xdr:cNvPr id="812" name="楕円 811"/>
        <xdr:cNvSpPr/>
      </xdr:nvSpPr>
      <xdr:spPr>
        <a:xfrm>
          <a:off x="19494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125413</xdr:rowOff>
    </xdr:from>
    <xdr:to>
      <xdr:col>98</xdr:col>
      <xdr:colOff>38100</xdr:colOff>
      <xdr:row>106</xdr:row>
      <xdr:rowOff>55563</xdr:rowOff>
    </xdr:to>
    <xdr:sp macro="" textlink="">
      <xdr:nvSpPr>
        <xdr:cNvPr id="813" name="楕円 812"/>
        <xdr:cNvSpPr/>
      </xdr:nvSpPr>
      <xdr:spPr>
        <a:xfrm>
          <a:off x="186055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124777</xdr:rowOff>
    </xdr:from>
    <xdr:to>
      <xdr:col>102</xdr:col>
      <xdr:colOff>114300</xdr:colOff>
      <xdr:row>106</xdr:row>
      <xdr:rowOff>4763</xdr:rowOff>
    </xdr:to>
    <xdr:cxnSp macro="">
      <xdr:nvCxnSpPr>
        <xdr:cNvPr id="814" name="直線コネクタ 813"/>
        <xdr:cNvCxnSpPr/>
      </xdr:nvCxnSpPr>
      <xdr:spPr>
        <a:xfrm flipV="1">
          <a:off x="18656300" y="1812702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15"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16"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17"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18"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20654</xdr:rowOff>
    </xdr:from>
    <xdr:ext cx="469744" cy="259045"/>
    <xdr:sp macro="" textlink="">
      <xdr:nvSpPr>
        <xdr:cNvPr id="819" name="n_3mainValue【庁舎】&#10;一人当たり面積"/>
        <xdr:cNvSpPr txBox="1"/>
      </xdr:nvSpPr>
      <xdr:spPr>
        <a:xfrm>
          <a:off x="19310427" y="1785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46690</xdr:rowOff>
    </xdr:from>
    <xdr:ext cx="469744" cy="259045"/>
    <xdr:sp macro="" textlink="">
      <xdr:nvSpPr>
        <xdr:cNvPr id="820" name="n_4mainValue【庁舎】&#10;一人当たり面積"/>
        <xdr:cNvSpPr txBox="1"/>
      </xdr:nvSpPr>
      <xdr:spPr>
        <a:xfrm>
          <a:off x="18421427"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年度に比べ、太陽光発電の新規設置等により固定資産税は増額となった一方、新型コロナウイルス感染症の影響により経済活動が抑制され、市民税は減少となり、財政力指数は</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新型コロナウイルス感染症対策地方税減収補てん特別交付金の皆増や普通交付税、法人事業税交付金の増などにより経常一般財源が増加したことや、歳出では地方債の償還の進行による公債費の減など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経常一般財源については、今後減少傾向が想定される一方で、施設の維持管理費等の経常支出は増加傾向にあることから、既存事業の見直し・統合・廃止を進め、歳出抑制策に取り組んでいく。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95673</xdr:rowOff>
    </xdr:to>
    <xdr:cxnSp macro="">
      <xdr:nvCxnSpPr>
        <xdr:cNvPr id="132" name="直線コネクタ 131"/>
        <xdr:cNvCxnSpPr/>
      </xdr:nvCxnSpPr>
      <xdr:spPr>
        <a:xfrm flipV="1">
          <a:off x="4114800" y="1087543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157480</xdr:rowOff>
    </xdr:to>
    <xdr:cxnSp macro="">
      <xdr:nvCxnSpPr>
        <xdr:cNvPr id="135" name="直線コネクタ 134"/>
        <xdr:cNvCxnSpPr/>
      </xdr:nvCxnSpPr>
      <xdr:spPr>
        <a:xfrm flipV="1">
          <a:off x="3225800" y="1106847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65</xdr:row>
      <xdr:rowOff>157480</xdr:rowOff>
    </xdr:to>
    <xdr:cxnSp macro="">
      <xdr:nvCxnSpPr>
        <xdr:cNvPr id="138" name="直線コネクタ 137"/>
        <xdr:cNvCxnSpPr/>
      </xdr:nvCxnSpPr>
      <xdr:spPr>
        <a:xfrm>
          <a:off x="2336800" y="1082717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127846</xdr:rowOff>
    </xdr:to>
    <xdr:cxnSp macro="">
      <xdr:nvCxnSpPr>
        <xdr:cNvPr id="141" name="直線コネクタ 140"/>
        <xdr:cNvCxnSpPr/>
      </xdr:nvCxnSpPr>
      <xdr:spPr>
        <a:xfrm flipV="1">
          <a:off x="1447800" y="1082717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43" name="テキスト ボックス 142"/>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8" name="テキスト ボックス 157"/>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類似団体と比較して高くなっている主な要因は、東本大震災からの復旧・復興事業（主に除染関連）に係る物件費となっている。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復興関連事業の進捗に伴って減少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、復興関連事業としてため池除染等については今度も継続が見込まれることから、類似団体と比較すると高水準で推移するものと思われる。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87643</xdr:rowOff>
    </xdr:from>
    <xdr:to>
      <xdr:col>23</xdr:col>
      <xdr:colOff>133350</xdr:colOff>
      <xdr:row>84</xdr:row>
      <xdr:rowOff>45160</xdr:rowOff>
    </xdr:to>
    <xdr:cxnSp macro="">
      <xdr:nvCxnSpPr>
        <xdr:cNvPr id="190" name="直線コネクタ 189"/>
        <xdr:cNvCxnSpPr/>
      </xdr:nvCxnSpPr>
      <xdr:spPr>
        <a:xfrm flipV="1">
          <a:off x="4953000" y="13803643"/>
          <a:ext cx="0" cy="643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17237</xdr:rowOff>
    </xdr:from>
    <xdr:ext cx="762000" cy="259045"/>
    <xdr:sp macro="" textlink="">
      <xdr:nvSpPr>
        <xdr:cNvPr id="191" name="人件費・物件費等の状況最小値テキスト"/>
        <xdr:cNvSpPr txBox="1"/>
      </xdr:nvSpPr>
      <xdr:spPr>
        <a:xfrm>
          <a:off x="5041900" y="144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45160</xdr:rowOff>
    </xdr:from>
    <xdr:to>
      <xdr:col>24</xdr:col>
      <xdr:colOff>12700</xdr:colOff>
      <xdr:row>84</xdr:row>
      <xdr:rowOff>45160</xdr:rowOff>
    </xdr:to>
    <xdr:cxnSp macro="">
      <xdr:nvCxnSpPr>
        <xdr:cNvPr id="192" name="直線コネクタ 191"/>
        <xdr:cNvCxnSpPr/>
      </xdr:nvCxnSpPr>
      <xdr:spPr>
        <a:xfrm>
          <a:off x="4864100" y="1444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2570</xdr:rowOff>
    </xdr:from>
    <xdr:ext cx="762000" cy="259045"/>
    <xdr:sp macro="" textlink="">
      <xdr:nvSpPr>
        <xdr:cNvPr id="193" name="人件費・物件費等の状況最大値テキスト"/>
        <xdr:cNvSpPr txBox="1"/>
      </xdr:nvSpPr>
      <xdr:spPr>
        <a:xfrm>
          <a:off x="5041900" y="135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87643</xdr:rowOff>
    </xdr:from>
    <xdr:to>
      <xdr:col>24</xdr:col>
      <xdr:colOff>12700</xdr:colOff>
      <xdr:row>80</xdr:row>
      <xdr:rowOff>87643</xdr:rowOff>
    </xdr:to>
    <xdr:cxnSp macro="">
      <xdr:nvCxnSpPr>
        <xdr:cNvPr id="194" name="直線コネクタ 193"/>
        <xdr:cNvCxnSpPr/>
      </xdr:nvCxnSpPr>
      <xdr:spPr>
        <a:xfrm>
          <a:off x="4864100" y="1380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45160</xdr:rowOff>
    </xdr:from>
    <xdr:to>
      <xdr:col>23</xdr:col>
      <xdr:colOff>133350</xdr:colOff>
      <xdr:row>85</xdr:row>
      <xdr:rowOff>5090</xdr:rowOff>
    </xdr:to>
    <xdr:cxnSp macro="">
      <xdr:nvCxnSpPr>
        <xdr:cNvPr id="195" name="直線コネクタ 194"/>
        <xdr:cNvCxnSpPr/>
      </xdr:nvCxnSpPr>
      <xdr:spPr>
        <a:xfrm flipV="1">
          <a:off x="4114800" y="14446960"/>
          <a:ext cx="8382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60144</xdr:rowOff>
    </xdr:from>
    <xdr:ext cx="762000" cy="259045"/>
    <xdr:sp macro="" textlink="">
      <xdr:nvSpPr>
        <xdr:cNvPr id="196" name="人件費・物件費等の状況平均値テキスト"/>
        <xdr:cNvSpPr txBox="1"/>
      </xdr:nvSpPr>
      <xdr:spPr>
        <a:xfrm>
          <a:off x="5041900" y="13776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43617</xdr:rowOff>
    </xdr:from>
    <xdr:to>
      <xdr:col>23</xdr:col>
      <xdr:colOff>184150</xdr:colOff>
      <xdr:row>81</xdr:row>
      <xdr:rowOff>145217</xdr:rowOff>
    </xdr:to>
    <xdr:sp macro="" textlink="">
      <xdr:nvSpPr>
        <xdr:cNvPr id="197" name="フローチャート: 判断 196"/>
        <xdr:cNvSpPr/>
      </xdr:nvSpPr>
      <xdr:spPr>
        <a:xfrm>
          <a:off x="4902200" y="13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159933</xdr:rowOff>
    </xdr:from>
    <xdr:to>
      <xdr:col>19</xdr:col>
      <xdr:colOff>133350</xdr:colOff>
      <xdr:row>85</xdr:row>
      <xdr:rowOff>5090</xdr:rowOff>
    </xdr:to>
    <xdr:cxnSp macro="">
      <xdr:nvCxnSpPr>
        <xdr:cNvPr id="198" name="直線コネクタ 197"/>
        <xdr:cNvCxnSpPr/>
      </xdr:nvCxnSpPr>
      <xdr:spPr>
        <a:xfrm>
          <a:off x="3225800" y="14390283"/>
          <a:ext cx="889000" cy="1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16329</xdr:rowOff>
    </xdr:from>
    <xdr:to>
      <xdr:col>19</xdr:col>
      <xdr:colOff>184150</xdr:colOff>
      <xdr:row>81</xdr:row>
      <xdr:rowOff>117929</xdr:rowOff>
    </xdr:to>
    <xdr:sp macro="" textlink="">
      <xdr:nvSpPr>
        <xdr:cNvPr id="199" name="フローチャート: 判断 198"/>
        <xdr:cNvSpPr/>
      </xdr:nvSpPr>
      <xdr:spPr>
        <a:xfrm>
          <a:off x="4064000" y="1390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128106</xdr:rowOff>
    </xdr:from>
    <xdr:ext cx="736600" cy="259045"/>
    <xdr:sp macro="" textlink="">
      <xdr:nvSpPr>
        <xdr:cNvPr id="200" name="テキスト ボックス 199"/>
        <xdr:cNvSpPr txBox="1"/>
      </xdr:nvSpPr>
      <xdr:spPr>
        <a:xfrm>
          <a:off x="3733800" y="1367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135376</xdr:rowOff>
    </xdr:from>
    <xdr:to>
      <xdr:col>15</xdr:col>
      <xdr:colOff>82550</xdr:colOff>
      <xdr:row>83</xdr:row>
      <xdr:rowOff>159933</xdr:rowOff>
    </xdr:to>
    <xdr:cxnSp macro="">
      <xdr:nvCxnSpPr>
        <xdr:cNvPr id="201" name="直線コネクタ 200"/>
        <xdr:cNvCxnSpPr/>
      </xdr:nvCxnSpPr>
      <xdr:spPr>
        <a:xfrm>
          <a:off x="2336800" y="1436572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148299</xdr:rowOff>
    </xdr:from>
    <xdr:to>
      <xdr:col>15</xdr:col>
      <xdr:colOff>133350</xdr:colOff>
      <xdr:row>81</xdr:row>
      <xdr:rowOff>78449</xdr:rowOff>
    </xdr:to>
    <xdr:sp macro="" textlink="">
      <xdr:nvSpPr>
        <xdr:cNvPr id="202" name="フローチャート: 判断 201"/>
        <xdr:cNvSpPr/>
      </xdr:nvSpPr>
      <xdr:spPr>
        <a:xfrm>
          <a:off x="3175000" y="1386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88626</xdr:rowOff>
    </xdr:from>
    <xdr:ext cx="762000" cy="259045"/>
    <xdr:sp macro="" textlink="">
      <xdr:nvSpPr>
        <xdr:cNvPr id="203" name="テキスト ボックス 202"/>
        <xdr:cNvSpPr txBox="1"/>
      </xdr:nvSpPr>
      <xdr:spPr>
        <a:xfrm>
          <a:off x="2844800" y="1363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135376</xdr:rowOff>
    </xdr:from>
    <xdr:to>
      <xdr:col>11</xdr:col>
      <xdr:colOff>31750</xdr:colOff>
      <xdr:row>89</xdr:row>
      <xdr:rowOff>27863</xdr:rowOff>
    </xdr:to>
    <xdr:cxnSp macro="">
      <xdr:nvCxnSpPr>
        <xdr:cNvPr id="204" name="直線コネクタ 203"/>
        <xdr:cNvCxnSpPr/>
      </xdr:nvCxnSpPr>
      <xdr:spPr>
        <a:xfrm flipV="1">
          <a:off x="1447800" y="14365726"/>
          <a:ext cx="889000" cy="9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134227</xdr:rowOff>
    </xdr:from>
    <xdr:to>
      <xdr:col>11</xdr:col>
      <xdr:colOff>82550</xdr:colOff>
      <xdr:row>81</xdr:row>
      <xdr:rowOff>64377</xdr:rowOff>
    </xdr:to>
    <xdr:sp macro="" textlink="">
      <xdr:nvSpPr>
        <xdr:cNvPr id="205" name="フローチャート: 判断 204"/>
        <xdr:cNvSpPr/>
      </xdr:nvSpPr>
      <xdr:spPr>
        <a:xfrm>
          <a:off x="2286000" y="1385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74554</xdr:rowOff>
    </xdr:from>
    <xdr:ext cx="762000" cy="259045"/>
    <xdr:sp macro="" textlink="">
      <xdr:nvSpPr>
        <xdr:cNvPr id="206" name="テキスト ボックス 205"/>
        <xdr:cNvSpPr txBox="1"/>
      </xdr:nvSpPr>
      <xdr:spPr>
        <a:xfrm>
          <a:off x="1955800" y="136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133133</xdr:rowOff>
    </xdr:from>
    <xdr:to>
      <xdr:col>7</xdr:col>
      <xdr:colOff>31750</xdr:colOff>
      <xdr:row>81</xdr:row>
      <xdr:rowOff>63283</xdr:rowOff>
    </xdr:to>
    <xdr:sp macro="" textlink="">
      <xdr:nvSpPr>
        <xdr:cNvPr id="207" name="フローチャート: 判断 206"/>
        <xdr:cNvSpPr/>
      </xdr:nvSpPr>
      <xdr:spPr>
        <a:xfrm>
          <a:off x="13970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73460</xdr:rowOff>
    </xdr:from>
    <xdr:ext cx="762000" cy="259045"/>
    <xdr:sp macro="" textlink="">
      <xdr:nvSpPr>
        <xdr:cNvPr id="208" name="テキスト ボックス 207"/>
        <xdr:cNvSpPr txBox="1"/>
      </xdr:nvSpPr>
      <xdr:spPr>
        <a:xfrm>
          <a:off x="1066800" y="1361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165810</xdr:rowOff>
    </xdr:from>
    <xdr:to>
      <xdr:col>23</xdr:col>
      <xdr:colOff>184150</xdr:colOff>
      <xdr:row>84</xdr:row>
      <xdr:rowOff>95960</xdr:rowOff>
    </xdr:to>
    <xdr:sp macro="" textlink="">
      <xdr:nvSpPr>
        <xdr:cNvPr id="214" name="楕円 213"/>
        <xdr:cNvSpPr/>
      </xdr:nvSpPr>
      <xdr:spPr>
        <a:xfrm>
          <a:off x="4902200" y="143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61687</xdr:rowOff>
    </xdr:from>
    <xdr:ext cx="762000" cy="259045"/>
    <xdr:sp macro="" textlink="">
      <xdr:nvSpPr>
        <xdr:cNvPr id="215" name="人件費・物件費等の状況該当値テキスト"/>
        <xdr:cNvSpPr txBox="1"/>
      </xdr:nvSpPr>
      <xdr:spPr>
        <a:xfrm>
          <a:off x="5041900" y="142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125740</xdr:rowOff>
    </xdr:from>
    <xdr:to>
      <xdr:col>19</xdr:col>
      <xdr:colOff>184150</xdr:colOff>
      <xdr:row>85</xdr:row>
      <xdr:rowOff>55890</xdr:rowOff>
    </xdr:to>
    <xdr:sp macro="" textlink="">
      <xdr:nvSpPr>
        <xdr:cNvPr id="216" name="楕円 215"/>
        <xdr:cNvSpPr/>
      </xdr:nvSpPr>
      <xdr:spPr>
        <a:xfrm>
          <a:off x="4064000" y="14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40667</xdr:rowOff>
    </xdr:from>
    <xdr:ext cx="736600" cy="259045"/>
    <xdr:sp macro="" textlink="">
      <xdr:nvSpPr>
        <xdr:cNvPr id="217" name="テキスト ボックス 216"/>
        <xdr:cNvSpPr txBox="1"/>
      </xdr:nvSpPr>
      <xdr:spPr>
        <a:xfrm>
          <a:off x="3733800" y="14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109133</xdr:rowOff>
    </xdr:from>
    <xdr:to>
      <xdr:col>15</xdr:col>
      <xdr:colOff>133350</xdr:colOff>
      <xdr:row>84</xdr:row>
      <xdr:rowOff>39283</xdr:rowOff>
    </xdr:to>
    <xdr:sp macro="" textlink="">
      <xdr:nvSpPr>
        <xdr:cNvPr id="218" name="楕円 217"/>
        <xdr:cNvSpPr/>
      </xdr:nvSpPr>
      <xdr:spPr>
        <a:xfrm>
          <a:off x="3175000" y="143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24060</xdr:rowOff>
    </xdr:from>
    <xdr:ext cx="762000" cy="259045"/>
    <xdr:sp macro="" textlink="">
      <xdr:nvSpPr>
        <xdr:cNvPr id="219" name="テキスト ボックス 218"/>
        <xdr:cNvSpPr txBox="1"/>
      </xdr:nvSpPr>
      <xdr:spPr>
        <a:xfrm>
          <a:off x="2844800" y="144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84576</xdr:rowOff>
    </xdr:from>
    <xdr:to>
      <xdr:col>11</xdr:col>
      <xdr:colOff>82550</xdr:colOff>
      <xdr:row>84</xdr:row>
      <xdr:rowOff>14726</xdr:rowOff>
    </xdr:to>
    <xdr:sp macro="" textlink="">
      <xdr:nvSpPr>
        <xdr:cNvPr id="220" name="楕円 219"/>
        <xdr:cNvSpPr/>
      </xdr:nvSpPr>
      <xdr:spPr>
        <a:xfrm>
          <a:off x="2286000" y="143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170953</xdr:rowOff>
    </xdr:from>
    <xdr:ext cx="762000" cy="259045"/>
    <xdr:sp macro="" textlink="">
      <xdr:nvSpPr>
        <xdr:cNvPr id="221" name="テキスト ボックス 220"/>
        <xdr:cNvSpPr txBox="1"/>
      </xdr:nvSpPr>
      <xdr:spPr>
        <a:xfrm>
          <a:off x="1955800" y="1440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148513</xdr:rowOff>
    </xdr:from>
    <xdr:to>
      <xdr:col>7</xdr:col>
      <xdr:colOff>31750</xdr:colOff>
      <xdr:row>89</xdr:row>
      <xdr:rowOff>78663</xdr:rowOff>
    </xdr:to>
    <xdr:sp macro="" textlink="">
      <xdr:nvSpPr>
        <xdr:cNvPr id="222" name="楕円 221"/>
        <xdr:cNvSpPr/>
      </xdr:nvSpPr>
      <xdr:spPr>
        <a:xfrm>
          <a:off x="1397000" y="152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63440</xdr:rowOff>
    </xdr:from>
    <xdr:ext cx="762000" cy="259045"/>
    <xdr:sp macro="" textlink="">
      <xdr:nvSpPr>
        <xdr:cNvPr id="223" name="テキスト ボックス 222"/>
        <xdr:cNvSpPr txBox="1"/>
      </xdr:nvSpPr>
      <xdr:spPr>
        <a:xfrm>
          <a:off x="1066800" y="15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関連業務に対応するため任期付職員を採用しており、年齢層の高い職員も多くいることから、類似団体に比べ低い水準となっている。令和３年度も前年度同様の９７．６ポイントとなり、これまで同様の状況が継続している。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2" name="直線コネクタ 251"/>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3"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4" name="直線コネクタ 253"/>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8"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9" name="フローチャート: 判断 258"/>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15522</xdr:rowOff>
    </xdr:to>
    <xdr:cxnSp macro="">
      <xdr:nvCxnSpPr>
        <xdr:cNvPr id="260" name="直線コネクタ 259"/>
        <xdr:cNvCxnSpPr/>
      </xdr:nvCxnSpPr>
      <xdr:spPr>
        <a:xfrm>
          <a:off x="15290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61" name="フローチャート: 判断 260"/>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62" name="テキスト ボックス 261"/>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83</xdr:row>
      <xdr:rowOff>106539</xdr:rowOff>
    </xdr:to>
    <xdr:cxnSp macro="">
      <xdr:nvCxnSpPr>
        <xdr:cNvPr id="263" name="直線コネクタ 262"/>
        <xdr:cNvCxnSpPr/>
      </xdr:nvCxnSpPr>
      <xdr:spPr>
        <a:xfrm>
          <a:off x="14401800" y="13961534"/>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74084</xdr:rowOff>
    </xdr:to>
    <xdr:cxnSp macro="">
      <xdr:nvCxnSpPr>
        <xdr:cNvPr id="266" name="直線コネクタ 265"/>
        <xdr:cNvCxnSpPr/>
      </xdr:nvCxnSpPr>
      <xdr:spPr>
        <a:xfrm>
          <a:off x="13512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7"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9" name="テキスト ボックス 278"/>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0" name="楕円 279"/>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1" name="テキスト ボックス 280"/>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2" name="楕円 281"/>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3" name="テキスト ボックス 282"/>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4" name="楕円 283"/>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5" name="テキスト ボックス 284"/>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東日本大震災及びそれに伴う原子力発電所事故対応のため、正職員の前倒し採用と任期付職員の採用を行っていことから、類似団体の平均を上回っている。令和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期復興・創生期間においては、復興及び再生に向けた取り組みを着実に実施するため、職員数の拡充を図る計画となっている。定員適正化計画に基づき、令和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年度以降は類似団体平均水準に向けて職員数の削減を進めていく。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5" name="直線コネクタ 314"/>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6"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7" name="直線コネクタ 316"/>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8"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9" name="直線コネクタ 318"/>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155998</xdr:rowOff>
    </xdr:from>
    <xdr:to>
      <xdr:col>81</xdr:col>
      <xdr:colOff>44450</xdr:colOff>
      <xdr:row>65</xdr:row>
      <xdr:rowOff>2646</xdr:rowOff>
    </xdr:to>
    <xdr:cxnSp macro="">
      <xdr:nvCxnSpPr>
        <xdr:cNvPr id="320" name="直線コネクタ 319"/>
        <xdr:cNvCxnSpPr/>
      </xdr:nvCxnSpPr>
      <xdr:spPr>
        <a:xfrm>
          <a:off x="16179800" y="1112879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21"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2" name="フローチャート: 判断 321"/>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141922</xdr:rowOff>
    </xdr:from>
    <xdr:to>
      <xdr:col>77</xdr:col>
      <xdr:colOff>44450</xdr:colOff>
      <xdr:row>64</xdr:row>
      <xdr:rowOff>155998</xdr:rowOff>
    </xdr:to>
    <xdr:cxnSp macro="">
      <xdr:nvCxnSpPr>
        <xdr:cNvPr id="323" name="直線コネクタ 322"/>
        <xdr:cNvCxnSpPr/>
      </xdr:nvCxnSpPr>
      <xdr:spPr>
        <a:xfrm>
          <a:off x="15290800" y="111147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4" name="フローチャート: 判断 323"/>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5" name="テキスト ボックス 324"/>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141922</xdr:rowOff>
    </xdr:from>
    <xdr:to>
      <xdr:col>72</xdr:col>
      <xdr:colOff>203200</xdr:colOff>
      <xdr:row>64</xdr:row>
      <xdr:rowOff>166053</xdr:rowOff>
    </xdr:to>
    <xdr:cxnSp macro="">
      <xdr:nvCxnSpPr>
        <xdr:cNvPr id="326" name="直線コネクタ 325"/>
        <xdr:cNvCxnSpPr/>
      </xdr:nvCxnSpPr>
      <xdr:spPr>
        <a:xfrm flipV="1">
          <a:off x="14401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7" name="フローチャート: 判断 326"/>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8" name="テキスト ボックス 327"/>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133879</xdr:rowOff>
    </xdr:from>
    <xdr:to>
      <xdr:col>68</xdr:col>
      <xdr:colOff>152400</xdr:colOff>
      <xdr:row>64</xdr:row>
      <xdr:rowOff>166053</xdr:rowOff>
    </xdr:to>
    <xdr:cxnSp macro="">
      <xdr:nvCxnSpPr>
        <xdr:cNvPr id="329" name="直線コネクタ 328"/>
        <xdr:cNvCxnSpPr/>
      </xdr:nvCxnSpPr>
      <xdr:spPr>
        <a:xfrm>
          <a:off x="13512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0" name="フローチャート: 判断 329"/>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1" name="テキスト ボックス 330"/>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2" name="フローチャート: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3" name="テキスト ボックス 332"/>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123296</xdr:rowOff>
    </xdr:from>
    <xdr:to>
      <xdr:col>81</xdr:col>
      <xdr:colOff>95250</xdr:colOff>
      <xdr:row>65</xdr:row>
      <xdr:rowOff>53446</xdr:rowOff>
    </xdr:to>
    <xdr:sp macro="" textlink="">
      <xdr:nvSpPr>
        <xdr:cNvPr id="339" name="楕円 338"/>
        <xdr:cNvSpPr/>
      </xdr:nvSpPr>
      <xdr:spPr>
        <a:xfrm>
          <a:off x="169672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95373</xdr:rowOff>
    </xdr:from>
    <xdr:ext cx="762000" cy="259045"/>
    <xdr:sp macro="" textlink="">
      <xdr:nvSpPr>
        <xdr:cNvPr id="340" name="定員管理の状況該当値テキスト"/>
        <xdr:cNvSpPr txBox="1"/>
      </xdr:nvSpPr>
      <xdr:spPr>
        <a:xfrm>
          <a:off x="17106900" y="110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105198</xdr:rowOff>
    </xdr:from>
    <xdr:to>
      <xdr:col>77</xdr:col>
      <xdr:colOff>95250</xdr:colOff>
      <xdr:row>65</xdr:row>
      <xdr:rowOff>35348</xdr:rowOff>
    </xdr:to>
    <xdr:sp macro="" textlink="">
      <xdr:nvSpPr>
        <xdr:cNvPr id="341" name="楕円 340"/>
        <xdr:cNvSpPr/>
      </xdr:nvSpPr>
      <xdr:spPr>
        <a:xfrm>
          <a:off x="16129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20125</xdr:rowOff>
    </xdr:from>
    <xdr:ext cx="736600" cy="259045"/>
    <xdr:sp macro="" textlink="">
      <xdr:nvSpPr>
        <xdr:cNvPr id="342" name="テキスト ボックス 341"/>
        <xdr:cNvSpPr txBox="1"/>
      </xdr:nvSpPr>
      <xdr:spPr>
        <a:xfrm>
          <a:off x="15798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91122</xdr:rowOff>
    </xdr:from>
    <xdr:to>
      <xdr:col>73</xdr:col>
      <xdr:colOff>44450</xdr:colOff>
      <xdr:row>65</xdr:row>
      <xdr:rowOff>21272</xdr:rowOff>
    </xdr:to>
    <xdr:sp macro="" textlink="">
      <xdr:nvSpPr>
        <xdr:cNvPr id="343" name="楕円 342"/>
        <xdr:cNvSpPr/>
      </xdr:nvSpPr>
      <xdr:spPr>
        <a:xfrm>
          <a:off x="15240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6049</xdr:rowOff>
    </xdr:from>
    <xdr:ext cx="762000" cy="259045"/>
    <xdr:sp macro="" textlink="">
      <xdr:nvSpPr>
        <xdr:cNvPr id="344" name="テキスト ボックス 343"/>
        <xdr:cNvSpPr txBox="1"/>
      </xdr:nvSpPr>
      <xdr:spPr>
        <a:xfrm>
          <a:off x="14909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115253</xdr:rowOff>
    </xdr:from>
    <xdr:to>
      <xdr:col>68</xdr:col>
      <xdr:colOff>203200</xdr:colOff>
      <xdr:row>65</xdr:row>
      <xdr:rowOff>45403</xdr:rowOff>
    </xdr:to>
    <xdr:sp macro="" textlink="">
      <xdr:nvSpPr>
        <xdr:cNvPr id="345" name="楕円 344"/>
        <xdr:cNvSpPr/>
      </xdr:nvSpPr>
      <xdr:spPr>
        <a:xfrm>
          <a:off x="14351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30180</xdr:rowOff>
    </xdr:from>
    <xdr:ext cx="762000" cy="259045"/>
    <xdr:sp macro="" textlink="">
      <xdr:nvSpPr>
        <xdr:cNvPr id="346" name="テキスト ボックス 345"/>
        <xdr:cNvSpPr txBox="1"/>
      </xdr:nvSpPr>
      <xdr:spPr>
        <a:xfrm>
          <a:off x="14020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83079</xdr:rowOff>
    </xdr:from>
    <xdr:to>
      <xdr:col>64</xdr:col>
      <xdr:colOff>152400</xdr:colOff>
      <xdr:row>65</xdr:row>
      <xdr:rowOff>13229</xdr:rowOff>
    </xdr:to>
    <xdr:sp macro="" textlink="">
      <xdr:nvSpPr>
        <xdr:cNvPr id="347" name="楕円 346"/>
        <xdr:cNvSpPr/>
      </xdr:nvSpPr>
      <xdr:spPr>
        <a:xfrm>
          <a:off x="13462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169456</xdr:rowOff>
    </xdr:from>
    <xdr:ext cx="762000" cy="259045"/>
    <xdr:sp macro="" textlink="">
      <xdr:nvSpPr>
        <xdr:cNvPr id="348" name="テキスト ボックス 347"/>
        <xdr:cNvSpPr txBox="1"/>
      </xdr:nvSpPr>
      <xdr:spPr>
        <a:xfrm>
          <a:off x="13131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実質公債費比率は、交付税措置の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は償還額の増加や企業会計の地方債償還への繰出財源が増加したことで、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は繰上償還を行ったことで減少している。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施設老朽化の進行に伴って新たな建設債の発行や災害の復旧に伴う起債の発行も予想されることから、類似団体平均水準まで低下されることを目標に計画的な管理に努める。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5" name="直線コネクタ 374"/>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6"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7" name="直線コネクタ 376"/>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8"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9" name="直線コネクタ 378"/>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80" name="直線コネクタ 379"/>
        <xdr:cNvCxnSpPr/>
      </xdr:nvCxnSpPr>
      <xdr:spPr>
        <a:xfrm flipV="1">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81"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2" name="フローチャート: 判断 381"/>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129286</xdr:rowOff>
    </xdr:to>
    <xdr:cxnSp macro="">
      <xdr:nvCxnSpPr>
        <xdr:cNvPr id="383" name="直線コネクタ 382"/>
        <xdr:cNvCxnSpPr/>
      </xdr:nvCxnSpPr>
      <xdr:spPr>
        <a:xfrm>
          <a:off x="15290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4" name="フローチャート: 判断 383"/>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5" name="テキスト ボックス 384"/>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129286</xdr:rowOff>
    </xdr:to>
    <xdr:cxnSp macro="">
      <xdr:nvCxnSpPr>
        <xdr:cNvPr id="386" name="直線コネクタ 385"/>
        <xdr:cNvCxnSpPr/>
      </xdr:nvCxnSpPr>
      <xdr:spPr>
        <a:xfrm>
          <a:off x="14401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7" name="フローチャート: 判断 386"/>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8" name="テキスト ボックス 387"/>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109982</xdr:rowOff>
    </xdr:to>
    <xdr:cxnSp macro="">
      <xdr:nvCxnSpPr>
        <xdr:cNvPr id="389" name="直線コネクタ 388"/>
        <xdr:cNvCxnSpPr/>
      </xdr:nvCxnSpPr>
      <xdr:spPr>
        <a:xfrm flipV="1">
          <a:off x="13512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90" name="フローチャート: 判断 389"/>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91" name="テキスト ボックス 390"/>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2" name="フローチャート: 判断 391"/>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3" name="テキスト ボックス 392"/>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7" name="楕円 40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8" name="テキスト ボックス 40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復旧・復興関連基金の残高が大きいため、将来負担比率は生じていない。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5" name="直線コネクタ 434"/>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6"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7" name="直線コネクタ 436"/>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40"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1" name="フローチャート: 判断 440"/>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4" name="フローチャート: 判断 443"/>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5" name="テキスト ボックス 444"/>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982200" cy="425758"/>
    <xdr:sp macro="" textlink="">
      <xdr:nvSpPr>
        <xdr:cNvPr id="455" name="テキスト ボックス 454">
          <a:extLst>
            <a:ext uri="{FF2B5EF4-FFF2-40B4-BE49-F238E27FC236}">
              <a16:creationId xmlns:a16="http://schemas.microsoft.com/office/drawing/2014/main" id="{B7833EC5-7802-49C9-93AF-5F55205E114C}"/>
            </a:ext>
          </a:extLst>
        </xdr:cNvPr>
        <xdr:cNvSpPr txBox="1"/>
      </xdr:nvSpPr>
      <xdr:spPr>
        <a:xfrm>
          <a:off x="762000" y="4505325"/>
          <a:ext cx="99822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の退職に伴う退職金の増や新型コロナウイルス感染症及び福島県沖地震の対応に伴う時間外勤務手当の増等により人件費は増加しているが、普通交付税の増加等により経常一般財源が増加したこと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概ね類似団体平均程度で推移しているが、復旧・復興事業の進捗を見定めながら、経常経費の適正水準を保てるよう努めていく。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115570</xdr:rowOff>
    </xdr:to>
    <xdr:cxnSp macro="">
      <xdr:nvCxnSpPr>
        <xdr:cNvPr id="66" name="直線コネクタ 65"/>
        <xdr:cNvCxnSpPr/>
      </xdr:nvCxnSpPr>
      <xdr:spPr>
        <a:xfrm flipV="1">
          <a:off x="3987800" y="638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115570</xdr:rowOff>
    </xdr:to>
    <xdr:cxnSp macro="">
      <xdr:nvCxnSpPr>
        <xdr:cNvPr id="69" name="直線コネクタ 68"/>
        <xdr:cNvCxnSpPr/>
      </xdr:nvCxnSpPr>
      <xdr:spPr>
        <a:xfrm>
          <a:off x="3098800" y="6306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134620</xdr:rowOff>
    </xdr:to>
    <xdr:cxnSp macro="">
      <xdr:nvCxnSpPr>
        <xdr:cNvPr id="72" name="直線コネクタ 71"/>
        <xdr:cNvCxnSpPr/>
      </xdr:nvCxnSpPr>
      <xdr:spPr>
        <a:xfrm>
          <a:off x="2209800" y="620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119380</xdr:rowOff>
    </xdr:to>
    <xdr:cxnSp macro="">
      <xdr:nvCxnSpPr>
        <xdr:cNvPr id="75" name="直線コネクタ 74"/>
        <xdr:cNvCxnSpPr/>
      </xdr:nvCxnSpPr>
      <xdr:spPr>
        <a:xfrm flipV="1">
          <a:off x="1320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新型コロナウイルス感染症に伴う感染症予防事業により支出が増加したことによって、前年度比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類似団体と比較して高い水準にあるため、各種補助事業の見直しや、公営企業の経営改善に向けた取組を注視しつつ、経費縮減に努めていく。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27940</xdr:rowOff>
    </xdr:to>
    <xdr:cxnSp macro="">
      <xdr:nvCxnSpPr>
        <xdr:cNvPr id="127" name="直線コネクタ 126"/>
        <xdr:cNvCxnSpPr/>
      </xdr:nvCxnSpPr>
      <xdr:spPr>
        <a:xfrm>
          <a:off x="15671800" y="3083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127000</xdr:rowOff>
    </xdr:to>
    <xdr:cxnSp macro="">
      <xdr:nvCxnSpPr>
        <xdr:cNvPr id="130" name="直線コネクタ 129"/>
        <xdr:cNvCxnSpPr/>
      </xdr:nvCxnSpPr>
      <xdr:spPr>
        <a:xfrm flipV="1">
          <a:off x="14782800" y="308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127000</xdr:rowOff>
    </xdr:to>
    <xdr:cxnSp macro="">
      <xdr:nvCxnSpPr>
        <xdr:cNvPr id="133" name="直線コネクタ 132"/>
        <xdr:cNvCxnSpPr/>
      </xdr:nvCxnSpPr>
      <xdr:spPr>
        <a:xfrm>
          <a:off x="13893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43180</xdr:rowOff>
    </xdr:to>
    <xdr:cxnSp macro="">
      <xdr:nvCxnSpPr>
        <xdr:cNvPr id="136" name="直線コネクタ 135"/>
        <xdr:cNvCxnSpPr/>
      </xdr:nvCxnSpPr>
      <xdr:spPr>
        <a:xfrm>
          <a:off x="13004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8" name="楕円 147"/>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9" name="テキスト ボックス 148"/>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新型コロナウイルス感染症に伴う子育て世帯への臨時特別給付金及び住民税非課税世帯等臨時特別給付金の増により扶助費は増加しているが、経常一般財源が増加したことにより、前年度比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社会保障関連事業については、生活保護扶助費などで年々増加傾向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想定されることから、動向を注視しながら、歳出抑制策を図り、適正な水準の維持を図る。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110672</xdr:rowOff>
    </xdr:to>
    <xdr:cxnSp macro="">
      <xdr:nvCxnSpPr>
        <xdr:cNvPr id="190" name="直線コネクタ 189"/>
        <xdr:cNvCxnSpPr/>
      </xdr:nvCxnSpPr>
      <xdr:spPr>
        <a:xfrm flipV="1">
          <a:off x="3987800" y="9271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118835</xdr:rowOff>
    </xdr:to>
    <xdr:cxnSp macro="">
      <xdr:nvCxnSpPr>
        <xdr:cNvPr id="193" name="直線コネクタ 192"/>
        <xdr:cNvCxnSpPr/>
      </xdr:nvCxnSpPr>
      <xdr:spPr>
        <a:xfrm flipV="1">
          <a:off x="3098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118835</xdr:rowOff>
    </xdr:to>
    <xdr:cxnSp macro="">
      <xdr:nvCxnSpPr>
        <xdr:cNvPr id="196" name="直線コネクタ 195"/>
        <xdr:cNvCxnSpPr/>
      </xdr:nvCxnSpPr>
      <xdr:spPr>
        <a:xfrm>
          <a:off x="2209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151493</xdr:rowOff>
    </xdr:to>
    <xdr:cxnSp macro="">
      <xdr:nvCxnSpPr>
        <xdr:cNvPr id="199" name="直線コネクタ 198"/>
        <xdr:cNvCxnSpPr/>
      </xdr:nvCxnSpPr>
      <xdr:spPr>
        <a:xfrm flipV="1">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5" name="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震災以降、経常的な収入、支出共に不安定な状態が継続しており、今後の動向も見込みづらい状況にあるが、各種経費の見直しを行い、さらなる支出規模の抑制に努める。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127000</xdr:rowOff>
    </xdr:to>
    <xdr:cxnSp macro="">
      <xdr:nvCxnSpPr>
        <xdr:cNvPr id="253" name="直線コネクタ 252"/>
        <xdr:cNvCxnSpPr/>
      </xdr:nvCxnSpPr>
      <xdr:spPr>
        <a:xfrm>
          <a:off x="15671800" y="10060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64407</xdr:rowOff>
    </xdr:to>
    <xdr:cxnSp macro="">
      <xdr:nvCxnSpPr>
        <xdr:cNvPr id="256" name="直線コネクタ 255"/>
        <xdr:cNvCxnSpPr/>
      </xdr:nvCxnSpPr>
      <xdr:spPr>
        <a:xfrm flipV="1">
          <a:off x="14782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64407</xdr:rowOff>
    </xdr:to>
    <xdr:cxnSp macro="">
      <xdr:nvCxnSpPr>
        <xdr:cNvPr id="259" name="直線コネクタ 258"/>
        <xdr:cNvCxnSpPr/>
      </xdr:nvCxnSpPr>
      <xdr:spPr>
        <a:xfrm>
          <a:off x="13893800" y="1012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151493</xdr:rowOff>
    </xdr:to>
    <xdr:cxnSp macro="">
      <xdr:nvCxnSpPr>
        <xdr:cNvPr id="262" name="直線コネクタ 261"/>
        <xdr:cNvCxnSpPr/>
      </xdr:nvCxnSpPr>
      <xdr:spPr>
        <a:xfrm flipV="1">
          <a:off x="13004800" y="10125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4" name="楕円 273"/>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5" name="テキスト ボックス 274"/>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125384</xdr:rowOff>
    </xdr:from>
    <xdr:ext cx="762000" cy="259045"/>
    <xdr:sp macro="" textlink="">
      <xdr:nvSpPr>
        <xdr:cNvPr id="277" name="テキスト ボックス 276"/>
        <xdr:cNvSpPr txBox="1"/>
      </xdr:nvSpPr>
      <xdr:spPr>
        <a:xfrm>
          <a:off x="14401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8" name="楕円 277"/>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70955</xdr:rowOff>
    </xdr:from>
    <xdr:ext cx="762000" cy="259045"/>
    <xdr:sp macro="" textlink="">
      <xdr:nvSpPr>
        <xdr:cNvPr id="279" name="テキスト ボックス 278"/>
        <xdr:cNvSpPr txBox="1"/>
      </xdr:nvSpPr>
      <xdr:spPr>
        <a:xfrm>
          <a:off x="13512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0" name="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年度に行った新型コロナウイルス感染症に関連する特別定額給付金が終了したことにより、前年度比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19558</xdr:rowOff>
    </xdr:to>
    <xdr:cxnSp macro="">
      <xdr:nvCxnSpPr>
        <xdr:cNvPr id="311" name="直線コネクタ 310"/>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14" name="直線コネクタ 313"/>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24130</xdr:rowOff>
    </xdr:to>
    <xdr:cxnSp macro="">
      <xdr:nvCxnSpPr>
        <xdr:cNvPr id="317" name="直線コネクタ 316"/>
        <xdr:cNvCxnSpPr/>
      </xdr:nvCxnSpPr>
      <xdr:spPr>
        <a:xfrm>
          <a:off x="13893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20" name="直線コネクタ 319"/>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2" name="楕円 33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3" name="テキスト ボックス 33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6" name="楕円 335"/>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7" name="テキスト ボックス 33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161289</xdr:rowOff>
    </xdr:to>
    <xdr:cxnSp macro="">
      <xdr:nvCxnSpPr>
        <xdr:cNvPr id="369" name="直線コネクタ 368"/>
        <xdr:cNvCxnSpPr/>
      </xdr:nvCxnSpPr>
      <xdr:spPr>
        <a:xfrm flipV="1">
          <a:off x="3987800" y="133355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30987</xdr:rowOff>
    </xdr:to>
    <xdr:cxnSp macro="">
      <xdr:nvCxnSpPr>
        <xdr:cNvPr id="372" name="直線コネクタ 371"/>
        <xdr:cNvCxnSpPr/>
      </xdr:nvCxnSpPr>
      <xdr:spPr>
        <a:xfrm flipV="1">
          <a:off x="3098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30987</xdr:rowOff>
    </xdr:to>
    <xdr:cxnSp macro="">
      <xdr:nvCxnSpPr>
        <xdr:cNvPr id="375" name="直線コネクタ 374"/>
        <xdr:cNvCxnSpPr/>
      </xdr:nvCxnSpPr>
      <xdr:spPr>
        <a:xfrm>
          <a:off x="2209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26415</xdr:rowOff>
    </xdr:to>
    <xdr:cxnSp macro="">
      <xdr:nvCxnSpPr>
        <xdr:cNvPr id="378" name="直線コネクタ 377"/>
        <xdr:cNvCxnSpPr/>
      </xdr:nvCxnSpPr>
      <xdr:spPr>
        <a:xfrm flipV="1">
          <a:off x="1320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8" name="楕円 387"/>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9"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0" name="楕円 389"/>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1" name="テキスト ボックス 39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2" name="楕円 391"/>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3" name="テキスト ボックス 392"/>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4" name="楕円 393"/>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5" name="テキスト ボックス 394"/>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6" name="楕円 395"/>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7" name="テキスト ボックス 396"/>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歳入では普通交付税や法人事業税交付金の増などにより経常一般財源が増加したことにより、対前年度比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今後は経常収入の減少と経常経費の増額が予想されるため、費用対効果を見極め、支出規模の抑制と自主財源の確保に努める。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133858</xdr:rowOff>
    </xdr:to>
    <xdr:cxnSp macro="">
      <xdr:nvCxnSpPr>
        <xdr:cNvPr id="428" name="直線コネクタ 427"/>
        <xdr:cNvCxnSpPr/>
      </xdr:nvCxnSpPr>
      <xdr:spPr>
        <a:xfrm flipV="1">
          <a:off x="15671800" y="132532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53848</xdr:rowOff>
    </xdr:to>
    <xdr:cxnSp macro="">
      <xdr:nvCxnSpPr>
        <xdr:cNvPr id="431" name="直線コネクタ 430"/>
        <xdr:cNvCxnSpPr/>
      </xdr:nvCxnSpPr>
      <xdr:spPr>
        <a:xfrm flipV="1">
          <a:off x="14782800" y="133355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78</xdr:row>
      <xdr:rowOff>53848</xdr:rowOff>
    </xdr:to>
    <xdr:cxnSp macro="">
      <xdr:nvCxnSpPr>
        <xdr:cNvPr id="434" name="直線コネクタ 433"/>
        <xdr:cNvCxnSpPr/>
      </xdr:nvCxnSpPr>
      <xdr:spPr>
        <a:xfrm>
          <a:off x="13893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115570</xdr:rowOff>
    </xdr:to>
    <xdr:cxnSp macro="">
      <xdr:nvCxnSpPr>
        <xdr:cNvPr id="437" name="直線コネクタ 436"/>
        <xdr:cNvCxnSpPr/>
      </xdr:nvCxnSpPr>
      <xdr:spPr>
        <a:xfrm flipV="1">
          <a:off x="13004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7" name="楕円 446"/>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8"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1" name="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2" name="テキスト ボックス 45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3" name="楕円 452"/>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4" name="テキスト ボックス 453"/>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66707</xdr:rowOff>
    </xdr:from>
    <xdr:to>
      <xdr:col>29</xdr:col>
      <xdr:colOff>127000</xdr:colOff>
      <xdr:row>12</xdr:row>
      <xdr:rowOff>118065</xdr:rowOff>
    </xdr:to>
    <xdr:cxnSp macro="">
      <xdr:nvCxnSpPr>
        <xdr:cNvPr id="50" name="直線コネクタ 49"/>
        <xdr:cNvCxnSpPr/>
      </xdr:nvCxnSpPr>
      <xdr:spPr bwMode="auto">
        <a:xfrm flipV="1">
          <a:off x="5003800" y="2171732"/>
          <a:ext cx="647700" cy="5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118065</xdr:rowOff>
    </xdr:from>
    <xdr:to>
      <xdr:col>26</xdr:col>
      <xdr:colOff>50800</xdr:colOff>
      <xdr:row>13</xdr:row>
      <xdr:rowOff>81223</xdr:rowOff>
    </xdr:to>
    <xdr:cxnSp macro="">
      <xdr:nvCxnSpPr>
        <xdr:cNvPr id="53" name="直線コネクタ 52"/>
        <xdr:cNvCxnSpPr/>
      </xdr:nvCxnSpPr>
      <xdr:spPr bwMode="auto">
        <a:xfrm flipV="1">
          <a:off x="4305300" y="2223090"/>
          <a:ext cx="698500" cy="1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81223</xdr:rowOff>
    </xdr:from>
    <xdr:to>
      <xdr:col>22</xdr:col>
      <xdr:colOff>114300</xdr:colOff>
      <xdr:row>13</xdr:row>
      <xdr:rowOff>106502</xdr:rowOff>
    </xdr:to>
    <xdr:cxnSp macro="">
      <xdr:nvCxnSpPr>
        <xdr:cNvPr id="56" name="直線コネクタ 55"/>
        <xdr:cNvCxnSpPr/>
      </xdr:nvCxnSpPr>
      <xdr:spPr bwMode="auto">
        <a:xfrm flipV="1">
          <a:off x="3606800" y="2357698"/>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106502</xdr:rowOff>
    </xdr:from>
    <xdr:to>
      <xdr:col>18</xdr:col>
      <xdr:colOff>177800</xdr:colOff>
      <xdr:row>13</xdr:row>
      <xdr:rowOff>170891</xdr:rowOff>
    </xdr:to>
    <xdr:cxnSp macro="">
      <xdr:nvCxnSpPr>
        <xdr:cNvPr id="59" name="直線コネクタ 58"/>
        <xdr:cNvCxnSpPr/>
      </xdr:nvCxnSpPr>
      <xdr:spPr bwMode="auto">
        <a:xfrm flipV="1">
          <a:off x="2908300" y="2382977"/>
          <a:ext cx="698500" cy="6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15907</xdr:rowOff>
    </xdr:from>
    <xdr:to>
      <xdr:col>29</xdr:col>
      <xdr:colOff>177800</xdr:colOff>
      <xdr:row>12</xdr:row>
      <xdr:rowOff>117507</xdr:rowOff>
    </xdr:to>
    <xdr:sp macro="" textlink="">
      <xdr:nvSpPr>
        <xdr:cNvPr id="69" name="楕円 68"/>
        <xdr:cNvSpPr/>
      </xdr:nvSpPr>
      <xdr:spPr bwMode="auto">
        <a:xfrm>
          <a:off x="5600700" y="21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134034</xdr:rowOff>
    </xdr:from>
    <xdr:ext cx="762000" cy="259045"/>
    <xdr:sp macro="" textlink="">
      <xdr:nvSpPr>
        <xdr:cNvPr id="70" name="人口1人当たり決算額の推移該当値テキスト130"/>
        <xdr:cNvSpPr txBox="1"/>
      </xdr:nvSpPr>
      <xdr:spPr>
        <a:xfrm>
          <a:off x="5740400" y="20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67265</xdr:rowOff>
    </xdr:from>
    <xdr:to>
      <xdr:col>26</xdr:col>
      <xdr:colOff>101600</xdr:colOff>
      <xdr:row>12</xdr:row>
      <xdr:rowOff>168865</xdr:rowOff>
    </xdr:to>
    <xdr:sp macro="" textlink="">
      <xdr:nvSpPr>
        <xdr:cNvPr id="71" name="楕円 70"/>
        <xdr:cNvSpPr/>
      </xdr:nvSpPr>
      <xdr:spPr bwMode="auto">
        <a:xfrm>
          <a:off x="4953000" y="21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7592</xdr:rowOff>
    </xdr:from>
    <xdr:ext cx="736600" cy="259045"/>
    <xdr:sp macro="" textlink="">
      <xdr:nvSpPr>
        <xdr:cNvPr id="72" name="テキスト ボックス 71"/>
        <xdr:cNvSpPr txBox="1"/>
      </xdr:nvSpPr>
      <xdr:spPr>
        <a:xfrm>
          <a:off x="4622800" y="194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30423</xdr:rowOff>
    </xdr:from>
    <xdr:to>
      <xdr:col>22</xdr:col>
      <xdr:colOff>165100</xdr:colOff>
      <xdr:row>13</xdr:row>
      <xdr:rowOff>132023</xdr:rowOff>
    </xdr:to>
    <xdr:sp macro="" textlink="">
      <xdr:nvSpPr>
        <xdr:cNvPr id="73" name="楕円 72"/>
        <xdr:cNvSpPr/>
      </xdr:nvSpPr>
      <xdr:spPr bwMode="auto">
        <a:xfrm>
          <a:off x="4254500" y="23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142200</xdr:rowOff>
    </xdr:from>
    <xdr:ext cx="762000" cy="259045"/>
    <xdr:sp macro="" textlink="">
      <xdr:nvSpPr>
        <xdr:cNvPr id="74" name="テキスト ボックス 73"/>
        <xdr:cNvSpPr txBox="1"/>
      </xdr:nvSpPr>
      <xdr:spPr>
        <a:xfrm>
          <a:off x="3924300" y="207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55702</xdr:rowOff>
    </xdr:from>
    <xdr:to>
      <xdr:col>19</xdr:col>
      <xdr:colOff>38100</xdr:colOff>
      <xdr:row>13</xdr:row>
      <xdr:rowOff>157302</xdr:rowOff>
    </xdr:to>
    <xdr:sp macro="" textlink="">
      <xdr:nvSpPr>
        <xdr:cNvPr id="75" name="楕円 74"/>
        <xdr:cNvSpPr/>
      </xdr:nvSpPr>
      <xdr:spPr bwMode="auto">
        <a:xfrm>
          <a:off x="3556000" y="233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167479</xdr:rowOff>
    </xdr:from>
    <xdr:ext cx="762000" cy="259045"/>
    <xdr:sp macro="" textlink="">
      <xdr:nvSpPr>
        <xdr:cNvPr id="76" name="テキスト ボックス 75"/>
        <xdr:cNvSpPr txBox="1"/>
      </xdr:nvSpPr>
      <xdr:spPr>
        <a:xfrm>
          <a:off x="3225800" y="210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120091</xdr:rowOff>
    </xdr:from>
    <xdr:to>
      <xdr:col>15</xdr:col>
      <xdr:colOff>101600</xdr:colOff>
      <xdr:row>14</xdr:row>
      <xdr:rowOff>50241</xdr:rowOff>
    </xdr:to>
    <xdr:sp macro="" textlink="">
      <xdr:nvSpPr>
        <xdr:cNvPr id="77" name="楕円 76"/>
        <xdr:cNvSpPr/>
      </xdr:nvSpPr>
      <xdr:spPr bwMode="auto">
        <a:xfrm>
          <a:off x="2857500" y="23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60418</xdr:rowOff>
    </xdr:from>
    <xdr:ext cx="762000" cy="259045"/>
    <xdr:sp macro="" textlink="">
      <xdr:nvSpPr>
        <xdr:cNvPr id="78" name="テキスト ボックス 77"/>
        <xdr:cNvSpPr txBox="1"/>
      </xdr:nvSpPr>
      <xdr:spPr>
        <a:xfrm>
          <a:off x="2527300" y="21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40704</xdr:rowOff>
    </xdr:from>
    <xdr:to>
      <xdr:col>29</xdr:col>
      <xdr:colOff>127000</xdr:colOff>
      <xdr:row>35</xdr:row>
      <xdr:rowOff>61125</xdr:rowOff>
    </xdr:to>
    <xdr:cxnSp macro="">
      <xdr:nvCxnSpPr>
        <xdr:cNvPr id="112" name="直線コネクタ 111"/>
        <xdr:cNvCxnSpPr/>
      </xdr:nvCxnSpPr>
      <xdr:spPr bwMode="auto">
        <a:xfrm>
          <a:off x="5003800" y="6651054"/>
          <a:ext cx="6477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300165</xdr:rowOff>
    </xdr:from>
    <xdr:to>
      <xdr:col>26</xdr:col>
      <xdr:colOff>50800</xdr:colOff>
      <xdr:row>35</xdr:row>
      <xdr:rowOff>40704</xdr:rowOff>
    </xdr:to>
    <xdr:cxnSp macro="">
      <xdr:nvCxnSpPr>
        <xdr:cNvPr id="115" name="直線コネクタ 114"/>
        <xdr:cNvCxnSpPr/>
      </xdr:nvCxnSpPr>
      <xdr:spPr bwMode="auto">
        <a:xfrm>
          <a:off x="4305300" y="6567615"/>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300165</xdr:rowOff>
    </xdr:from>
    <xdr:to>
      <xdr:col>22</xdr:col>
      <xdr:colOff>114300</xdr:colOff>
      <xdr:row>35</xdr:row>
      <xdr:rowOff>86766</xdr:rowOff>
    </xdr:to>
    <xdr:cxnSp macro="">
      <xdr:nvCxnSpPr>
        <xdr:cNvPr id="118" name="直線コネクタ 117"/>
        <xdr:cNvCxnSpPr/>
      </xdr:nvCxnSpPr>
      <xdr:spPr bwMode="auto">
        <a:xfrm flipV="1">
          <a:off x="36068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86766</xdr:rowOff>
    </xdr:from>
    <xdr:to>
      <xdr:col>18</xdr:col>
      <xdr:colOff>177800</xdr:colOff>
      <xdr:row>35</xdr:row>
      <xdr:rowOff>102464</xdr:rowOff>
    </xdr:to>
    <xdr:cxnSp macro="">
      <xdr:nvCxnSpPr>
        <xdr:cNvPr id="121" name="直線コネクタ 120"/>
        <xdr:cNvCxnSpPr/>
      </xdr:nvCxnSpPr>
      <xdr:spPr bwMode="auto">
        <a:xfrm flipV="1">
          <a:off x="2908300" y="6697116"/>
          <a:ext cx="698500" cy="1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10325</xdr:rowOff>
    </xdr:from>
    <xdr:to>
      <xdr:col>29</xdr:col>
      <xdr:colOff>177800</xdr:colOff>
      <xdr:row>35</xdr:row>
      <xdr:rowOff>111925</xdr:rowOff>
    </xdr:to>
    <xdr:sp macro="" textlink="">
      <xdr:nvSpPr>
        <xdr:cNvPr id="131" name="楕円 130"/>
        <xdr:cNvSpPr/>
      </xdr:nvSpPr>
      <xdr:spPr bwMode="auto">
        <a:xfrm>
          <a:off x="5600700" y="662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198302</xdr:rowOff>
    </xdr:from>
    <xdr:ext cx="762000" cy="259045"/>
    <xdr:sp macro="" textlink="">
      <xdr:nvSpPr>
        <xdr:cNvPr id="132" name="人口1人当たり決算額の推移該当値テキスト445"/>
        <xdr:cNvSpPr txBox="1"/>
      </xdr:nvSpPr>
      <xdr:spPr>
        <a:xfrm>
          <a:off x="5740400" y="64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332804</xdr:rowOff>
    </xdr:from>
    <xdr:to>
      <xdr:col>26</xdr:col>
      <xdr:colOff>101600</xdr:colOff>
      <xdr:row>35</xdr:row>
      <xdr:rowOff>91504</xdr:rowOff>
    </xdr:to>
    <xdr:sp macro="" textlink="">
      <xdr:nvSpPr>
        <xdr:cNvPr id="133" name="楕円 132"/>
        <xdr:cNvSpPr/>
      </xdr:nvSpPr>
      <xdr:spPr bwMode="auto">
        <a:xfrm>
          <a:off x="49530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101680</xdr:rowOff>
    </xdr:from>
    <xdr:ext cx="736600" cy="259045"/>
    <xdr:sp macro="" textlink="">
      <xdr:nvSpPr>
        <xdr:cNvPr id="134" name="テキスト ボックス 133"/>
        <xdr:cNvSpPr txBox="1"/>
      </xdr:nvSpPr>
      <xdr:spPr>
        <a:xfrm>
          <a:off x="4622800" y="636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249365</xdr:rowOff>
    </xdr:from>
    <xdr:to>
      <xdr:col>22</xdr:col>
      <xdr:colOff>165100</xdr:colOff>
      <xdr:row>35</xdr:row>
      <xdr:rowOff>8065</xdr:rowOff>
    </xdr:to>
    <xdr:sp macro="" textlink="">
      <xdr:nvSpPr>
        <xdr:cNvPr id="135" name="楕円 134"/>
        <xdr:cNvSpPr/>
      </xdr:nvSpPr>
      <xdr:spPr bwMode="auto">
        <a:xfrm>
          <a:off x="42545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18242</xdr:rowOff>
    </xdr:from>
    <xdr:ext cx="762000" cy="259045"/>
    <xdr:sp macro="" textlink="">
      <xdr:nvSpPr>
        <xdr:cNvPr id="136" name="テキスト ボックス 135"/>
        <xdr:cNvSpPr txBox="1"/>
      </xdr:nvSpPr>
      <xdr:spPr>
        <a:xfrm>
          <a:off x="3924300" y="62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35966</xdr:rowOff>
    </xdr:from>
    <xdr:to>
      <xdr:col>19</xdr:col>
      <xdr:colOff>38100</xdr:colOff>
      <xdr:row>35</xdr:row>
      <xdr:rowOff>137566</xdr:rowOff>
    </xdr:to>
    <xdr:sp macro="" textlink="">
      <xdr:nvSpPr>
        <xdr:cNvPr id="137" name="楕円 136"/>
        <xdr:cNvSpPr/>
      </xdr:nvSpPr>
      <xdr:spPr bwMode="auto">
        <a:xfrm>
          <a:off x="35560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147743</xdr:rowOff>
    </xdr:from>
    <xdr:ext cx="762000" cy="259045"/>
    <xdr:sp macro="" textlink="">
      <xdr:nvSpPr>
        <xdr:cNvPr id="138" name="テキスト ボックス 137"/>
        <xdr:cNvSpPr txBox="1"/>
      </xdr:nvSpPr>
      <xdr:spPr>
        <a:xfrm>
          <a:off x="32258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51664</xdr:rowOff>
    </xdr:from>
    <xdr:to>
      <xdr:col>15</xdr:col>
      <xdr:colOff>101600</xdr:colOff>
      <xdr:row>35</xdr:row>
      <xdr:rowOff>153264</xdr:rowOff>
    </xdr:to>
    <xdr:sp macro="" textlink="">
      <xdr:nvSpPr>
        <xdr:cNvPr id="139" name="楕円 138"/>
        <xdr:cNvSpPr/>
      </xdr:nvSpPr>
      <xdr:spPr bwMode="auto">
        <a:xfrm>
          <a:off x="2857500" y="66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163441</xdr:rowOff>
    </xdr:from>
    <xdr:ext cx="762000" cy="259045"/>
    <xdr:sp macro="" textlink="">
      <xdr:nvSpPr>
        <xdr:cNvPr id="140" name="テキスト ボックス 139"/>
        <xdr:cNvSpPr txBox="1"/>
      </xdr:nvSpPr>
      <xdr:spPr>
        <a:xfrm>
          <a:off x="2527300" y="6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63500</xdr:rowOff>
    </xdr:from>
    <xdr:to>
      <xdr:col>24</xdr:col>
      <xdr:colOff>63500</xdr:colOff>
      <xdr:row>32</xdr:row>
      <xdr:rowOff>139052</xdr:rowOff>
    </xdr:to>
    <xdr:cxnSp macro="">
      <xdr:nvCxnSpPr>
        <xdr:cNvPr id="61" name="直線コネクタ 60"/>
        <xdr:cNvCxnSpPr/>
      </xdr:nvCxnSpPr>
      <xdr:spPr>
        <a:xfrm flipV="1">
          <a:off x="3797300" y="5549900"/>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139052</xdr:rowOff>
    </xdr:from>
    <xdr:to>
      <xdr:col>19</xdr:col>
      <xdr:colOff>177800</xdr:colOff>
      <xdr:row>34</xdr:row>
      <xdr:rowOff>124289</xdr:rowOff>
    </xdr:to>
    <xdr:cxnSp macro="">
      <xdr:nvCxnSpPr>
        <xdr:cNvPr id="64" name="直線コネクタ 63"/>
        <xdr:cNvCxnSpPr/>
      </xdr:nvCxnSpPr>
      <xdr:spPr>
        <a:xfrm flipV="1">
          <a:off x="2908300" y="5625452"/>
          <a:ext cx="8890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124289</xdr:rowOff>
    </xdr:from>
    <xdr:to>
      <xdr:col>15</xdr:col>
      <xdr:colOff>50800</xdr:colOff>
      <xdr:row>35</xdr:row>
      <xdr:rowOff>38507</xdr:rowOff>
    </xdr:to>
    <xdr:cxnSp macro="">
      <xdr:nvCxnSpPr>
        <xdr:cNvPr id="67" name="直線コネクタ 66"/>
        <xdr:cNvCxnSpPr/>
      </xdr:nvCxnSpPr>
      <xdr:spPr>
        <a:xfrm flipV="1">
          <a:off x="2019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38507</xdr:rowOff>
    </xdr:from>
    <xdr:to>
      <xdr:col>10</xdr:col>
      <xdr:colOff>114300</xdr:colOff>
      <xdr:row>35</xdr:row>
      <xdr:rowOff>52889</xdr:rowOff>
    </xdr:to>
    <xdr:cxnSp macro="">
      <xdr:nvCxnSpPr>
        <xdr:cNvPr id="70" name="直線コネクタ 69"/>
        <xdr:cNvCxnSpPr/>
      </xdr:nvCxnSpPr>
      <xdr:spPr>
        <a:xfrm flipV="1">
          <a:off x="1130300" y="603925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xdr:rowOff>
    </xdr:from>
    <xdr:to>
      <xdr:col>24</xdr:col>
      <xdr:colOff>114300</xdr:colOff>
      <xdr:row>32</xdr:row>
      <xdr:rowOff>114300</xdr:rowOff>
    </xdr:to>
    <xdr:sp macro="" textlink="">
      <xdr:nvSpPr>
        <xdr:cNvPr id="80" name="楕円 79"/>
        <xdr:cNvSpPr/>
      </xdr:nvSpPr>
      <xdr:spPr>
        <a:xfrm>
          <a:off x="4584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35577</xdr:rowOff>
    </xdr:from>
    <xdr:ext cx="599010" cy="259045"/>
    <xdr:sp macro="" textlink="">
      <xdr:nvSpPr>
        <xdr:cNvPr id="81" name="人件費該当値テキスト"/>
        <xdr:cNvSpPr txBox="1"/>
      </xdr:nvSpPr>
      <xdr:spPr>
        <a:xfrm>
          <a:off x="4686300" y="53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88252</xdr:rowOff>
    </xdr:from>
    <xdr:to>
      <xdr:col>20</xdr:col>
      <xdr:colOff>38100</xdr:colOff>
      <xdr:row>33</xdr:row>
      <xdr:rowOff>18402</xdr:rowOff>
    </xdr:to>
    <xdr:sp macro="" textlink="">
      <xdr:nvSpPr>
        <xdr:cNvPr id="82" name="楕円 81"/>
        <xdr:cNvSpPr/>
      </xdr:nvSpPr>
      <xdr:spPr>
        <a:xfrm>
          <a:off x="37465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34929</xdr:rowOff>
    </xdr:from>
    <xdr:ext cx="534377" cy="259045"/>
    <xdr:sp macro="" textlink="">
      <xdr:nvSpPr>
        <xdr:cNvPr id="83" name="テキスト ボックス 82"/>
        <xdr:cNvSpPr txBox="1"/>
      </xdr:nvSpPr>
      <xdr:spPr>
        <a:xfrm>
          <a:off x="3530111" y="53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73489</xdr:rowOff>
    </xdr:from>
    <xdr:to>
      <xdr:col>15</xdr:col>
      <xdr:colOff>101600</xdr:colOff>
      <xdr:row>35</xdr:row>
      <xdr:rowOff>3639</xdr:rowOff>
    </xdr:to>
    <xdr:sp macro="" textlink="">
      <xdr:nvSpPr>
        <xdr:cNvPr id="84" name="楕円 83"/>
        <xdr:cNvSpPr/>
      </xdr:nvSpPr>
      <xdr:spPr>
        <a:xfrm>
          <a:off x="2857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20166</xdr:rowOff>
    </xdr:from>
    <xdr:ext cx="534377" cy="259045"/>
    <xdr:sp macro="" textlink="">
      <xdr:nvSpPr>
        <xdr:cNvPr id="85" name="テキスト ボックス 84"/>
        <xdr:cNvSpPr txBox="1"/>
      </xdr:nvSpPr>
      <xdr:spPr>
        <a:xfrm>
          <a:off x="2641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159157</xdr:rowOff>
    </xdr:from>
    <xdr:to>
      <xdr:col>10</xdr:col>
      <xdr:colOff>165100</xdr:colOff>
      <xdr:row>35</xdr:row>
      <xdr:rowOff>89307</xdr:rowOff>
    </xdr:to>
    <xdr:sp macro="" textlink="">
      <xdr:nvSpPr>
        <xdr:cNvPr id="86" name="楕円 85"/>
        <xdr:cNvSpPr/>
      </xdr:nvSpPr>
      <xdr:spPr>
        <a:xfrm>
          <a:off x="1968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105834</xdr:rowOff>
    </xdr:from>
    <xdr:ext cx="534377" cy="259045"/>
    <xdr:sp macro="" textlink="">
      <xdr:nvSpPr>
        <xdr:cNvPr id="87" name="テキスト ボックス 86"/>
        <xdr:cNvSpPr txBox="1"/>
      </xdr:nvSpPr>
      <xdr:spPr>
        <a:xfrm>
          <a:off x="1752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2089</xdr:rowOff>
    </xdr:from>
    <xdr:to>
      <xdr:col>6</xdr:col>
      <xdr:colOff>38100</xdr:colOff>
      <xdr:row>35</xdr:row>
      <xdr:rowOff>103689</xdr:rowOff>
    </xdr:to>
    <xdr:sp macro="" textlink="">
      <xdr:nvSpPr>
        <xdr:cNvPr id="88" name="楕円 87"/>
        <xdr:cNvSpPr/>
      </xdr:nvSpPr>
      <xdr:spPr>
        <a:xfrm>
          <a:off x="1079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120216</xdr:rowOff>
    </xdr:from>
    <xdr:ext cx="534377" cy="259045"/>
    <xdr:sp macro="" textlink="">
      <xdr:nvSpPr>
        <xdr:cNvPr id="89" name="テキスト ボックス 88"/>
        <xdr:cNvSpPr txBox="1"/>
      </xdr:nvSpPr>
      <xdr:spPr>
        <a:xfrm>
          <a:off x="863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148258</xdr:rowOff>
    </xdr:from>
    <xdr:to>
      <xdr:col>24</xdr:col>
      <xdr:colOff>62865</xdr:colOff>
      <xdr:row>58</xdr:row>
      <xdr:rowOff>63062</xdr:rowOff>
    </xdr:to>
    <xdr:cxnSp macro="">
      <xdr:nvCxnSpPr>
        <xdr:cNvPr id="113" name="直線コネクタ 112"/>
        <xdr:cNvCxnSpPr/>
      </xdr:nvCxnSpPr>
      <xdr:spPr>
        <a:xfrm flipV="1">
          <a:off x="4633595" y="9578008"/>
          <a:ext cx="1270" cy="42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66889</xdr:rowOff>
    </xdr:from>
    <xdr:ext cx="534377" cy="259045"/>
    <xdr:sp macro="" textlink="">
      <xdr:nvSpPr>
        <xdr:cNvPr id="114" name="物件費最小値テキスト"/>
        <xdr:cNvSpPr txBox="1"/>
      </xdr:nvSpPr>
      <xdr:spPr>
        <a:xfrm>
          <a:off x="4686300" y="100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63062</xdr:rowOff>
    </xdr:from>
    <xdr:to>
      <xdr:col>24</xdr:col>
      <xdr:colOff>152400</xdr:colOff>
      <xdr:row>58</xdr:row>
      <xdr:rowOff>63062</xdr:rowOff>
    </xdr:to>
    <xdr:cxnSp macro="">
      <xdr:nvCxnSpPr>
        <xdr:cNvPr id="115" name="直線コネクタ 114"/>
        <xdr:cNvCxnSpPr/>
      </xdr:nvCxnSpPr>
      <xdr:spPr>
        <a:xfrm>
          <a:off x="4546600" y="1000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94935</xdr:rowOff>
    </xdr:from>
    <xdr:ext cx="599010" cy="259045"/>
    <xdr:sp macro="" textlink="">
      <xdr:nvSpPr>
        <xdr:cNvPr id="116" name="物件費最大値テキスト"/>
        <xdr:cNvSpPr txBox="1"/>
      </xdr:nvSpPr>
      <xdr:spPr>
        <a:xfrm>
          <a:off x="4686300" y="93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148258</xdr:rowOff>
    </xdr:from>
    <xdr:to>
      <xdr:col>24</xdr:col>
      <xdr:colOff>152400</xdr:colOff>
      <xdr:row>55</xdr:row>
      <xdr:rowOff>148258</xdr:rowOff>
    </xdr:to>
    <xdr:cxnSp macro="">
      <xdr:nvCxnSpPr>
        <xdr:cNvPr id="117" name="直線コネクタ 116"/>
        <xdr:cNvCxnSpPr/>
      </xdr:nvCxnSpPr>
      <xdr:spPr>
        <a:xfrm>
          <a:off x="4546600" y="95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5298</xdr:rowOff>
    </xdr:from>
    <xdr:to>
      <xdr:col>24</xdr:col>
      <xdr:colOff>63500</xdr:colOff>
      <xdr:row>55</xdr:row>
      <xdr:rowOff>148258</xdr:rowOff>
    </xdr:to>
    <xdr:cxnSp macro="">
      <xdr:nvCxnSpPr>
        <xdr:cNvPr id="118" name="直線コネクタ 117"/>
        <xdr:cNvCxnSpPr/>
      </xdr:nvCxnSpPr>
      <xdr:spPr>
        <a:xfrm>
          <a:off x="3797300" y="9435048"/>
          <a:ext cx="838200" cy="1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48609</xdr:rowOff>
    </xdr:from>
    <xdr:ext cx="534377" cy="259045"/>
    <xdr:sp macro="" textlink="">
      <xdr:nvSpPr>
        <xdr:cNvPr id="119" name="物件費平均値テキスト"/>
        <xdr:cNvSpPr txBox="1"/>
      </xdr:nvSpPr>
      <xdr:spPr>
        <a:xfrm>
          <a:off x="4686300" y="982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70182</xdr:rowOff>
    </xdr:from>
    <xdr:to>
      <xdr:col>24</xdr:col>
      <xdr:colOff>114300</xdr:colOff>
      <xdr:row>58</xdr:row>
      <xdr:rowOff>332</xdr:rowOff>
    </xdr:to>
    <xdr:sp macro="" textlink="">
      <xdr:nvSpPr>
        <xdr:cNvPr id="120" name="フローチャート: 判断 119"/>
        <xdr:cNvSpPr/>
      </xdr:nvSpPr>
      <xdr:spPr>
        <a:xfrm>
          <a:off x="4584700" y="98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5298</xdr:rowOff>
    </xdr:from>
    <xdr:to>
      <xdr:col>19</xdr:col>
      <xdr:colOff>177800</xdr:colOff>
      <xdr:row>55</xdr:row>
      <xdr:rowOff>111109</xdr:rowOff>
    </xdr:to>
    <xdr:cxnSp macro="">
      <xdr:nvCxnSpPr>
        <xdr:cNvPr id="121" name="直線コネクタ 120"/>
        <xdr:cNvCxnSpPr/>
      </xdr:nvCxnSpPr>
      <xdr:spPr>
        <a:xfrm flipV="1">
          <a:off x="2908300" y="9435048"/>
          <a:ext cx="889000" cy="1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85551</xdr:rowOff>
    </xdr:from>
    <xdr:to>
      <xdr:col>20</xdr:col>
      <xdr:colOff>38100</xdr:colOff>
      <xdr:row>58</xdr:row>
      <xdr:rowOff>15701</xdr:rowOff>
    </xdr:to>
    <xdr:sp macro="" textlink="">
      <xdr:nvSpPr>
        <xdr:cNvPr id="122" name="フローチャート: 判断 121"/>
        <xdr:cNvSpPr/>
      </xdr:nvSpPr>
      <xdr:spPr>
        <a:xfrm>
          <a:off x="3746500" y="985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6828</xdr:rowOff>
    </xdr:from>
    <xdr:ext cx="534377" cy="259045"/>
    <xdr:sp macro="" textlink="">
      <xdr:nvSpPr>
        <xdr:cNvPr id="123" name="テキスト ボックス 122"/>
        <xdr:cNvSpPr txBox="1"/>
      </xdr:nvSpPr>
      <xdr:spPr>
        <a:xfrm>
          <a:off x="3530111" y="99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111109</xdr:rowOff>
    </xdr:from>
    <xdr:to>
      <xdr:col>15</xdr:col>
      <xdr:colOff>50800</xdr:colOff>
      <xdr:row>55</xdr:row>
      <xdr:rowOff>127748</xdr:rowOff>
    </xdr:to>
    <xdr:cxnSp macro="">
      <xdr:nvCxnSpPr>
        <xdr:cNvPr id="124" name="直線コネクタ 123"/>
        <xdr:cNvCxnSpPr/>
      </xdr:nvCxnSpPr>
      <xdr:spPr>
        <a:xfrm flipV="1">
          <a:off x="2019300" y="9540859"/>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90718</xdr:rowOff>
    </xdr:from>
    <xdr:to>
      <xdr:col>15</xdr:col>
      <xdr:colOff>101600</xdr:colOff>
      <xdr:row>58</xdr:row>
      <xdr:rowOff>20868</xdr:rowOff>
    </xdr:to>
    <xdr:sp macro="" textlink="">
      <xdr:nvSpPr>
        <xdr:cNvPr id="125" name="フローチャート: 判断 124"/>
        <xdr:cNvSpPr/>
      </xdr:nvSpPr>
      <xdr:spPr>
        <a:xfrm>
          <a:off x="2857500" y="986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11995</xdr:rowOff>
    </xdr:from>
    <xdr:ext cx="534377" cy="259045"/>
    <xdr:sp macro="" textlink="">
      <xdr:nvSpPr>
        <xdr:cNvPr id="126" name="テキスト ボックス 125"/>
        <xdr:cNvSpPr txBox="1"/>
      </xdr:nvSpPr>
      <xdr:spPr>
        <a:xfrm>
          <a:off x="2641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105471</xdr:rowOff>
    </xdr:from>
    <xdr:to>
      <xdr:col>10</xdr:col>
      <xdr:colOff>114300</xdr:colOff>
      <xdr:row>55</xdr:row>
      <xdr:rowOff>127748</xdr:rowOff>
    </xdr:to>
    <xdr:cxnSp macro="">
      <xdr:nvCxnSpPr>
        <xdr:cNvPr id="127" name="直線コネクタ 126"/>
        <xdr:cNvCxnSpPr/>
      </xdr:nvCxnSpPr>
      <xdr:spPr>
        <a:xfrm>
          <a:off x="1130300" y="8677971"/>
          <a:ext cx="889000" cy="8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101461</xdr:rowOff>
    </xdr:from>
    <xdr:to>
      <xdr:col>10</xdr:col>
      <xdr:colOff>165100</xdr:colOff>
      <xdr:row>58</xdr:row>
      <xdr:rowOff>31611</xdr:rowOff>
    </xdr:to>
    <xdr:sp macro="" textlink="">
      <xdr:nvSpPr>
        <xdr:cNvPr id="128" name="フローチャート: 判断 127"/>
        <xdr:cNvSpPr/>
      </xdr:nvSpPr>
      <xdr:spPr>
        <a:xfrm>
          <a:off x="1968500" y="987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22738</xdr:rowOff>
    </xdr:from>
    <xdr:ext cx="534377" cy="259045"/>
    <xdr:sp macro="" textlink="">
      <xdr:nvSpPr>
        <xdr:cNvPr id="129" name="テキスト ボックス 128"/>
        <xdr:cNvSpPr txBox="1"/>
      </xdr:nvSpPr>
      <xdr:spPr>
        <a:xfrm>
          <a:off x="1752111" y="99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102212</xdr:rowOff>
    </xdr:from>
    <xdr:to>
      <xdr:col>6</xdr:col>
      <xdr:colOff>38100</xdr:colOff>
      <xdr:row>58</xdr:row>
      <xdr:rowOff>32362</xdr:rowOff>
    </xdr:to>
    <xdr:sp macro="" textlink="">
      <xdr:nvSpPr>
        <xdr:cNvPr id="130" name="フローチャート: 判断 129"/>
        <xdr:cNvSpPr/>
      </xdr:nvSpPr>
      <xdr:spPr>
        <a:xfrm>
          <a:off x="10795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23489</xdr:rowOff>
    </xdr:from>
    <xdr:ext cx="534377" cy="259045"/>
    <xdr:sp macro="" textlink="">
      <xdr:nvSpPr>
        <xdr:cNvPr id="131" name="テキスト ボックス 130"/>
        <xdr:cNvSpPr txBox="1"/>
      </xdr:nvSpPr>
      <xdr:spPr>
        <a:xfrm>
          <a:off x="863111" y="9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97458</xdr:rowOff>
    </xdr:from>
    <xdr:to>
      <xdr:col>24</xdr:col>
      <xdr:colOff>114300</xdr:colOff>
      <xdr:row>56</xdr:row>
      <xdr:rowOff>27608</xdr:rowOff>
    </xdr:to>
    <xdr:sp macro="" textlink="">
      <xdr:nvSpPr>
        <xdr:cNvPr id="137" name="楕円 136"/>
        <xdr:cNvSpPr/>
      </xdr:nvSpPr>
      <xdr:spPr>
        <a:xfrm>
          <a:off x="4584700" y="95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50485</xdr:rowOff>
    </xdr:from>
    <xdr:ext cx="599010" cy="259045"/>
    <xdr:sp macro="" textlink="">
      <xdr:nvSpPr>
        <xdr:cNvPr id="138" name="物件費該当値テキスト"/>
        <xdr:cNvSpPr txBox="1"/>
      </xdr:nvSpPr>
      <xdr:spPr>
        <a:xfrm>
          <a:off x="4686300" y="948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125948</xdr:rowOff>
    </xdr:from>
    <xdr:to>
      <xdr:col>20</xdr:col>
      <xdr:colOff>38100</xdr:colOff>
      <xdr:row>55</xdr:row>
      <xdr:rowOff>56098</xdr:rowOff>
    </xdr:to>
    <xdr:sp macro="" textlink="">
      <xdr:nvSpPr>
        <xdr:cNvPr id="139" name="楕円 138"/>
        <xdr:cNvSpPr/>
      </xdr:nvSpPr>
      <xdr:spPr>
        <a:xfrm>
          <a:off x="3746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72625</xdr:rowOff>
    </xdr:from>
    <xdr:ext cx="599010" cy="259045"/>
    <xdr:sp macro="" textlink="">
      <xdr:nvSpPr>
        <xdr:cNvPr id="140" name="テキスト ボックス 139"/>
        <xdr:cNvSpPr txBox="1"/>
      </xdr:nvSpPr>
      <xdr:spPr>
        <a:xfrm>
          <a:off x="3497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60309</xdr:rowOff>
    </xdr:from>
    <xdr:to>
      <xdr:col>15</xdr:col>
      <xdr:colOff>101600</xdr:colOff>
      <xdr:row>55</xdr:row>
      <xdr:rowOff>161909</xdr:rowOff>
    </xdr:to>
    <xdr:sp macro="" textlink="">
      <xdr:nvSpPr>
        <xdr:cNvPr id="141" name="楕円 140"/>
        <xdr:cNvSpPr/>
      </xdr:nvSpPr>
      <xdr:spPr>
        <a:xfrm>
          <a:off x="2857500" y="94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6986</xdr:rowOff>
    </xdr:from>
    <xdr:ext cx="599010" cy="259045"/>
    <xdr:sp macro="" textlink="">
      <xdr:nvSpPr>
        <xdr:cNvPr id="142" name="テキスト ボックス 141"/>
        <xdr:cNvSpPr txBox="1"/>
      </xdr:nvSpPr>
      <xdr:spPr>
        <a:xfrm>
          <a:off x="2608795" y="92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76948</xdr:rowOff>
    </xdr:from>
    <xdr:to>
      <xdr:col>10</xdr:col>
      <xdr:colOff>165100</xdr:colOff>
      <xdr:row>56</xdr:row>
      <xdr:rowOff>7098</xdr:rowOff>
    </xdr:to>
    <xdr:sp macro="" textlink="">
      <xdr:nvSpPr>
        <xdr:cNvPr id="143" name="楕円 142"/>
        <xdr:cNvSpPr/>
      </xdr:nvSpPr>
      <xdr:spPr>
        <a:xfrm>
          <a:off x="1968500" y="95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23625</xdr:rowOff>
    </xdr:from>
    <xdr:ext cx="599010" cy="259045"/>
    <xdr:sp macro="" textlink="">
      <xdr:nvSpPr>
        <xdr:cNvPr id="144" name="テキスト ボックス 143"/>
        <xdr:cNvSpPr txBox="1"/>
      </xdr:nvSpPr>
      <xdr:spPr>
        <a:xfrm>
          <a:off x="1719795" y="92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54671</xdr:rowOff>
    </xdr:from>
    <xdr:to>
      <xdr:col>6</xdr:col>
      <xdr:colOff>38100</xdr:colOff>
      <xdr:row>50</xdr:row>
      <xdr:rowOff>156271</xdr:rowOff>
    </xdr:to>
    <xdr:sp macro="" textlink="">
      <xdr:nvSpPr>
        <xdr:cNvPr id="145" name="楕円 144"/>
        <xdr:cNvSpPr/>
      </xdr:nvSpPr>
      <xdr:spPr>
        <a:xfrm>
          <a:off x="1079500" y="86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1348</xdr:rowOff>
    </xdr:from>
    <xdr:ext cx="599010" cy="259045"/>
    <xdr:sp macro="" textlink="">
      <xdr:nvSpPr>
        <xdr:cNvPr id="146" name="テキスト ボックス 145"/>
        <xdr:cNvSpPr txBox="1"/>
      </xdr:nvSpPr>
      <xdr:spPr>
        <a:xfrm>
          <a:off x="830795" y="840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0" name="直線コネクタ 169"/>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1"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2" name="直線コネクタ 171"/>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3"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4" name="直線コネクタ 173"/>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9740</xdr:rowOff>
    </xdr:from>
    <xdr:to>
      <xdr:col>24</xdr:col>
      <xdr:colOff>63500</xdr:colOff>
      <xdr:row>77</xdr:row>
      <xdr:rowOff>116306</xdr:rowOff>
    </xdr:to>
    <xdr:cxnSp macro="">
      <xdr:nvCxnSpPr>
        <xdr:cNvPr id="175" name="直線コネクタ 174"/>
        <xdr:cNvCxnSpPr/>
      </xdr:nvCxnSpPr>
      <xdr:spPr>
        <a:xfrm flipV="1">
          <a:off x="3797300" y="13211390"/>
          <a:ext cx="8382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6"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7" name="フローチャート: 判断 176"/>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84531</xdr:rowOff>
    </xdr:from>
    <xdr:to>
      <xdr:col>19</xdr:col>
      <xdr:colOff>177800</xdr:colOff>
      <xdr:row>77</xdr:row>
      <xdr:rowOff>116306</xdr:rowOff>
    </xdr:to>
    <xdr:cxnSp macro="">
      <xdr:nvCxnSpPr>
        <xdr:cNvPr id="178" name="直線コネクタ 177"/>
        <xdr:cNvCxnSpPr/>
      </xdr:nvCxnSpPr>
      <xdr:spPr>
        <a:xfrm>
          <a:off x="2908300" y="1328618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79" name="フローチャート: 判断 178"/>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0" name="テキスト ボックス 179"/>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84531</xdr:rowOff>
    </xdr:from>
    <xdr:to>
      <xdr:col>15</xdr:col>
      <xdr:colOff>50800</xdr:colOff>
      <xdr:row>77</xdr:row>
      <xdr:rowOff>89333</xdr:rowOff>
    </xdr:to>
    <xdr:cxnSp macro="">
      <xdr:nvCxnSpPr>
        <xdr:cNvPr id="181" name="直線コネクタ 180"/>
        <xdr:cNvCxnSpPr/>
      </xdr:nvCxnSpPr>
      <xdr:spPr>
        <a:xfrm flipV="1">
          <a:off x="2019300" y="13286181"/>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2" name="フローチャート: 判断 181"/>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3" name="テキスト ボックス 182"/>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53899</xdr:rowOff>
    </xdr:from>
    <xdr:to>
      <xdr:col>10</xdr:col>
      <xdr:colOff>114300</xdr:colOff>
      <xdr:row>77</xdr:row>
      <xdr:rowOff>89333</xdr:rowOff>
    </xdr:to>
    <xdr:cxnSp macro="">
      <xdr:nvCxnSpPr>
        <xdr:cNvPr id="184" name="直線コネクタ 183"/>
        <xdr:cNvCxnSpPr/>
      </xdr:nvCxnSpPr>
      <xdr:spPr>
        <a:xfrm>
          <a:off x="1130300" y="13255549"/>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5" name="フローチャート: 判断 184"/>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6" name="テキスト ボックス 185"/>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7" name="フローチャート: 判断 186"/>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8" name="テキスト ボックス 187"/>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130390</xdr:rowOff>
    </xdr:from>
    <xdr:to>
      <xdr:col>24</xdr:col>
      <xdr:colOff>114300</xdr:colOff>
      <xdr:row>77</xdr:row>
      <xdr:rowOff>60540</xdr:rowOff>
    </xdr:to>
    <xdr:sp macro="" textlink="">
      <xdr:nvSpPr>
        <xdr:cNvPr id="194" name="楕円 193"/>
        <xdr:cNvSpPr/>
      </xdr:nvSpPr>
      <xdr:spPr>
        <a:xfrm>
          <a:off x="4584700" y="131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153267</xdr:rowOff>
    </xdr:from>
    <xdr:ext cx="469744" cy="259045"/>
    <xdr:sp macro="" textlink="">
      <xdr:nvSpPr>
        <xdr:cNvPr id="195" name="維持補修費該当値テキスト"/>
        <xdr:cNvSpPr txBox="1"/>
      </xdr:nvSpPr>
      <xdr:spPr>
        <a:xfrm>
          <a:off x="4686300" y="130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65506</xdr:rowOff>
    </xdr:from>
    <xdr:to>
      <xdr:col>20</xdr:col>
      <xdr:colOff>38100</xdr:colOff>
      <xdr:row>77</xdr:row>
      <xdr:rowOff>167106</xdr:rowOff>
    </xdr:to>
    <xdr:sp macro="" textlink="">
      <xdr:nvSpPr>
        <xdr:cNvPr id="196" name="楕円 195"/>
        <xdr:cNvSpPr/>
      </xdr:nvSpPr>
      <xdr:spPr>
        <a:xfrm>
          <a:off x="3746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12183</xdr:rowOff>
    </xdr:from>
    <xdr:ext cx="469744" cy="259045"/>
    <xdr:sp macro="" textlink="">
      <xdr:nvSpPr>
        <xdr:cNvPr id="197" name="テキスト ボックス 196"/>
        <xdr:cNvSpPr txBox="1"/>
      </xdr:nvSpPr>
      <xdr:spPr>
        <a:xfrm>
          <a:off x="3562428" y="130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33731</xdr:rowOff>
    </xdr:from>
    <xdr:to>
      <xdr:col>15</xdr:col>
      <xdr:colOff>101600</xdr:colOff>
      <xdr:row>77</xdr:row>
      <xdr:rowOff>135331</xdr:rowOff>
    </xdr:to>
    <xdr:sp macro="" textlink="">
      <xdr:nvSpPr>
        <xdr:cNvPr id="198" name="楕円 197"/>
        <xdr:cNvSpPr/>
      </xdr:nvSpPr>
      <xdr:spPr>
        <a:xfrm>
          <a:off x="28575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151858</xdr:rowOff>
    </xdr:from>
    <xdr:ext cx="469744" cy="259045"/>
    <xdr:sp macro="" textlink="">
      <xdr:nvSpPr>
        <xdr:cNvPr id="199" name="テキスト ボックス 198"/>
        <xdr:cNvSpPr txBox="1"/>
      </xdr:nvSpPr>
      <xdr:spPr>
        <a:xfrm>
          <a:off x="2673428" y="13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38533</xdr:rowOff>
    </xdr:from>
    <xdr:to>
      <xdr:col>10</xdr:col>
      <xdr:colOff>165100</xdr:colOff>
      <xdr:row>77</xdr:row>
      <xdr:rowOff>140133</xdr:rowOff>
    </xdr:to>
    <xdr:sp macro="" textlink="">
      <xdr:nvSpPr>
        <xdr:cNvPr id="200" name="楕円 199"/>
        <xdr:cNvSpPr/>
      </xdr:nvSpPr>
      <xdr:spPr>
        <a:xfrm>
          <a:off x="1968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156660</xdr:rowOff>
    </xdr:from>
    <xdr:ext cx="469744" cy="259045"/>
    <xdr:sp macro="" textlink="">
      <xdr:nvSpPr>
        <xdr:cNvPr id="201" name="テキスト ボックス 200"/>
        <xdr:cNvSpPr txBox="1"/>
      </xdr:nvSpPr>
      <xdr:spPr>
        <a:xfrm>
          <a:off x="1784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3099</xdr:rowOff>
    </xdr:from>
    <xdr:to>
      <xdr:col>6</xdr:col>
      <xdr:colOff>38100</xdr:colOff>
      <xdr:row>77</xdr:row>
      <xdr:rowOff>104699</xdr:rowOff>
    </xdr:to>
    <xdr:sp macro="" textlink="">
      <xdr:nvSpPr>
        <xdr:cNvPr id="202" name="楕円 201"/>
        <xdr:cNvSpPr/>
      </xdr:nvSpPr>
      <xdr:spPr>
        <a:xfrm>
          <a:off x="1079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121226</xdr:rowOff>
    </xdr:from>
    <xdr:ext cx="469744" cy="259045"/>
    <xdr:sp macro="" textlink="">
      <xdr:nvSpPr>
        <xdr:cNvPr id="203" name="テキスト ボックス 202"/>
        <xdr:cNvSpPr txBox="1"/>
      </xdr:nvSpPr>
      <xdr:spPr>
        <a:xfrm>
          <a:off x="895428" y="129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8" name="直線コネクタ 227"/>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29" name="扶助費最小値テキスト"/>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0" name="直線コネクタ 229"/>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1" name="扶助費最大値テキスト"/>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2" name="直線コネクタ 231"/>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128549</xdr:rowOff>
    </xdr:from>
    <xdr:to>
      <xdr:col>24</xdr:col>
      <xdr:colOff>63500</xdr:colOff>
      <xdr:row>98</xdr:row>
      <xdr:rowOff>43002</xdr:rowOff>
    </xdr:to>
    <xdr:cxnSp macro="">
      <xdr:nvCxnSpPr>
        <xdr:cNvPr id="233" name="直線コネクタ 232"/>
        <xdr:cNvCxnSpPr/>
      </xdr:nvCxnSpPr>
      <xdr:spPr>
        <a:xfrm flipV="1">
          <a:off x="3797300" y="16587749"/>
          <a:ext cx="838200" cy="2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4" name="扶助費平均値テキスト"/>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5" name="フローチャート: 判断 234"/>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43002</xdr:rowOff>
    </xdr:from>
    <xdr:to>
      <xdr:col>19</xdr:col>
      <xdr:colOff>177800</xdr:colOff>
      <xdr:row>98</xdr:row>
      <xdr:rowOff>94298</xdr:rowOff>
    </xdr:to>
    <xdr:cxnSp macro="">
      <xdr:nvCxnSpPr>
        <xdr:cNvPr id="236" name="直線コネクタ 235"/>
        <xdr:cNvCxnSpPr/>
      </xdr:nvCxnSpPr>
      <xdr:spPr>
        <a:xfrm flipV="1">
          <a:off x="2908300" y="16845102"/>
          <a:ext cx="8890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7" name="フローチャート: 判断 236"/>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8" name="テキスト ボックス 237"/>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94298</xdr:rowOff>
    </xdr:from>
    <xdr:to>
      <xdr:col>15</xdr:col>
      <xdr:colOff>50800</xdr:colOff>
      <xdr:row>98</xdr:row>
      <xdr:rowOff>144869</xdr:rowOff>
    </xdr:to>
    <xdr:cxnSp macro="">
      <xdr:nvCxnSpPr>
        <xdr:cNvPr id="239" name="直線コネクタ 238"/>
        <xdr:cNvCxnSpPr/>
      </xdr:nvCxnSpPr>
      <xdr:spPr>
        <a:xfrm flipV="1">
          <a:off x="2019300" y="16896398"/>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0" name="フローチャート: 判断 239"/>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1" name="テキスト ボックス 240"/>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114719</xdr:rowOff>
    </xdr:from>
    <xdr:to>
      <xdr:col>10</xdr:col>
      <xdr:colOff>114300</xdr:colOff>
      <xdr:row>98</xdr:row>
      <xdr:rowOff>144869</xdr:rowOff>
    </xdr:to>
    <xdr:cxnSp macro="">
      <xdr:nvCxnSpPr>
        <xdr:cNvPr id="242" name="直線コネクタ 241"/>
        <xdr:cNvCxnSpPr/>
      </xdr:nvCxnSpPr>
      <xdr:spPr>
        <a:xfrm>
          <a:off x="1130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3" name="フローチャート: 判断 242"/>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4" name="テキスト ボックス 243"/>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5" name="フローチャート: 判断 244"/>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6" name="テキスト ボックス 245"/>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77749</xdr:rowOff>
    </xdr:from>
    <xdr:to>
      <xdr:col>24</xdr:col>
      <xdr:colOff>114300</xdr:colOff>
      <xdr:row>97</xdr:row>
      <xdr:rowOff>7899</xdr:rowOff>
    </xdr:to>
    <xdr:sp macro="" textlink="">
      <xdr:nvSpPr>
        <xdr:cNvPr id="252" name="楕円 251"/>
        <xdr:cNvSpPr/>
      </xdr:nvSpPr>
      <xdr:spPr>
        <a:xfrm>
          <a:off x="4584700" y="165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56176</xdr:rowOff>
    </xdr:from>
    <xdr:ext cx="534377" cy="259045"/>
    <xdr:sp macro="" textlink="">
      <xdr:nvSpPr>
        <xdr:cNvPr id="253" name="扶助費該当値テキスト"/>
        <xdr:cNvSpPr txBox="1"/>
      </xdr:nvSpPr>
      <xdr:spPr>
        <a:xfrm>
          <a:off x="4686300" y="16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163652</xdr:rowOff>
    </xdr:from>
    <xdr:to>
      <xdr:col>20</xdr:col>
      <xdr:colOff>38100</xdr:colOff>
      <xdr:row>98</xdr:row>
      <xdr:rowOff>93802</xdr:rowOff>
    </xdr:to>
    <xdr:sp macro="" textlink="">
      <xdr:nvSpPr>
        <xdr:cNvPr id="254" name="楕円 253"/>
        <xdr:cNvSpPr/>
      </xdr:nvSpPr>
      <xdr:spPr>
        <a:xfrm>
          <a:off x="37465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84929</xdr:rowOff>
    </xdr:from>
    <xdr:ext cx="534377" cy="259045"/>
    <xdr:sp macro="" textlink="">
      <xdr:nvSpPr>
        <xdr:cNvPr id="255" name="テキスト ボックス 254"/>
        <xdr:cNvSpPr txBox="1"/>
      </xdr:nvSpPr>
      <xdr:spPr>
        <a:xfrm>
          <a:off x="3530111" y="168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43498</xdr:rowOff>
    </xdr:from>
    <xdr:to>
      <xdr:col>15</xdr:col>
      <xdr:colOff>101600</xdr:colOff>
      <xdr:row>98</xdr:row>
      <xdr:rowOff>145098</xdr:rowOff>
    </xdr:to>
    <xdr:sp macro="" textlink="">
      <xdr:nvSpPr>
        <xdr:cNvPr id="256" name="楕円 255"/>
        <xdr:cNvSpPr/>
      </xdr:nvSpPr>
      <xdr:spPr>
        <a:xfrm>
          <a:off x="28575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136225</xdr:rowOff>
    </xdr:from>
    <xdr:ext cx="534377" cy="259045"/>
    <xdr:sp macro="" textlink="">
      <xdr:nvSpPr>
        <xdr:cNvPr id="257" name="テキスト ボックス 256"/>
        <xdr:cNvSpPr txBox="1"/>
      </xdr:nvSpPr>
      <xdr:spPr>
        <a:xfrm>
          <a:off x="2641111" y="169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94069</xdr:rowOff>
    </xdr:from>
    <xdr:to>
      <xdr:col>10</xdr:col>
      <xdr:colOff>165100</xdr:colOff>
      <xdr:row>99</xdr:row>
      <xdr:rowOff>24219</xdr:rowOff>
    </xdr:to>
    <xdr:sp macro="" textlink="">
      <xdr:nvSpPr>
        <xdr:cNvPr id="258" name="楕円 257"/>
        <xdr:cNvSpPr/>
      </xdr:nvSpPr>
      <xdr:spPr>
        <a:xfrm>
          <a:off x="1968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15346</xdr:rowOff>
    </xdr:from>
    <xdr:ext cx="534377" cy="259045"/>
    <xdr:sp macro="" textlink="">
      <xdr:nvSpPr>
        <xdr:cNvPr id="259" name="テキスト ボックス 258"/>
        <xdr:cNvSpPr txBox="1"/>
      </xdr:nvSpPr>
      <xdr:spPr>
        <a:xfrm>
          <a:off x="1752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63919</xdr:rowOff>
    </xdr:from>
    <xdr:to>
      <xdr:col>6</xdr:col>
      <xdr:colOff>38100</xdr:colOff>
      <xdr:row>98</xdr:row>
      <xdr:rowOff>165519</xdr:rowOff>
    </xdr:to>
    <xdr:sp macro="" textlink="">
      <xdr:nvSpPr>
        <xdr:cNvPr id="260" name="楕円 259"/>
        <xdr:cNvSpPr/>
      </xdr:nvSpPr>
      <xdr:spPr>
        <a:xfrm>
          <a:off x="1079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156646</xdr:rowOff>
    </xdr:from>
    <xdr:ext cx="534377" cy="259045"/>
    <xdr:sp macro="" textlink="">
      <xdr:nvSpPr>
        <xdr:cNvPr id="261" name="テキスト ボックス 260"/>
        <xdr:cNvSpPr txBox="1"/>
      </xdr:nvSpPr>
      <xdr:spPr>
        <a:xfrm>
          <a:off x="863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102732</xdr:rowOff>
    </xdr:from>
    <xdr:to>
      <xdr:col>54</xdr:col>
      <xdr:colOff>189865</xdr:colOff>
      <xdr:row>38</xdr:row>
      <xdr:rowOff>100361</xdr:rowOff>
    </xdr:to>
    <xdr:cxnSp macro="">
      <xdr:nvCxnSpPr>
        <xdr:cNvPr id="287" name="直線コネクタ 286"/>
        <xdr:cNvCxnSpPr/>
      </xdr:nvCxnSpPr>
      <xdr:spPr>
        <a:xfrm flipV="1">
          <a:off x="10475595" y="5932032"/>
          <a:ext cx="1270" cy="68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104188</xdr:rowOff>
    </xdr:from>
    <xdr:ext cx="534377" cy="259045"/>
    <xdr:sp macro="" textlink="">
      <xdr:nvSpPr>
        <xdr:cNvPr id="288" name="補助費等最小値テキスト"/>
        <xdr:cNvSpPr txBox="1"/>
      </xdr:nvSpPr>
      <xdr:spPr>
        <a:xfrm>
          <a:off x="10528300" y="66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100361</xdr:rowOff>
    </xdr:from>
    <xdr:to>
      <xdr:col>55</xdr:col>
      <xdr:colOff>88900</xdr:colOff>
      <xdr:row>38</xdr:row>
      <xdr:rowOff>100361</xdr:rowOff>
    </xdr:to>
    <xdr:cxnSp macro="">
      <xdr:nvCxnSpPr>
        <xdr:cNvPr id="289" name="直線コネクタ 288"/>
        <xdr:cNvCxnSpPr/>
      </xdr:nvCxnSpPr>
      <xdr:spPr>
        <a:xfrm>
          <a:off x="10388600" y="66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49409</xdr:rowOff>
    </xdr:from>
    <xdr:ext cx="599010" cy="259045"/>
    <xdr:sp macro="" textlink="">
      <xdr:nvSpPr>
        <xdr:cNvPr id="290" name="補助費等最大値テキスト"/>
        <xdr:cNvSpPr txBox="1"/>
      </xdr:nvSpPr>
      <xdr:spPr>
        <a:xfrm>
          <a:off x="10528300" y="57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102732</xdr:rowOff>
    </xdr:from>
    <xdr:to>
      <xdr:col>55</xdr:col>
      <xdr:colOff>88900</xdr:colOff>
      <xdr:row>34</xdr:row>
      <xdr:rowOff>102732</xdr:rowOff>
    </xdr:to>
    <xdr:cxnSp macro="">
      <xdr:nvCxnSpPr>
        <xdr:cNvPr id="291" name="直線コネクタ 290"/>
        <xdr:cNvCxnSpPr/>
      </xdr:nvCxnSpPr>
      <xdr:spPr>
        <a:xfrm>
          <a:off x="10388600" y="59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5642</xdr:rowOff>
    </xdr:from>
    <xdr:to>
      <xdr:col>55</xdr:col>
      <xdr:colOff>0</xdr:colOff>
      <xdr:row>34</xdr:row>
      <xdr:rowOff>102732</xdr:rowOff>
    </xdr:to>
    <xdr:cxnSp macro="">
      <xdr:nvCxnSpPr>
        <xdr:cNvPr id="292" name="直線コネクタ 291"/>
        <xdr:cNvCxnSpPr/>
      </xdr:nvCxnSpPr>
      <xdr:spPr>
        <a:xfrm>
          <a:off x="9639300" y="5320592"/>
          <a:ext cx="838200" cy="6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136417</xdr:rowOff>
    </xdr:from>
    <xdr:ext cx="534377" cy="259045"/>
    <xdr:sp macro="" textlink="">
      <xdr:nvSpPr>
        <xdr:cNvPr id="293" name="補助費等平均値テキスト"/>
        <xdr:cNvSpPr txBox="1"/>
      </xdr:nvSpPr>
      <xdr:spPr>
        <a:xfrm>
          <a:off x="10528300" y="630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157990</xdr:rowOff>
    </xdr:from>
    <xdr:to>
      <xdr:col>55</xdr:col>
      <xdr:colOff>50800</xdr:colOff>
      <xdr:row>37</xdr:row>
      <xdr:rowOff>88140</xdr:rowOff>
    </xdr:to>
    <xdr:sp macro="" textlink="">
      <xdr:nvSpPr>
        <xdr:cNvPr id="294" name="フローチャート: 判断 293"/>
        <xdr:cNvSpPr/>
      </xdr:nvSpPr>
      <xdr:spPr>
        <a:xfrm>
          <a:off x="10426700" y="6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5642</xdr:rowOff>
    </xdr:from>
    <xdr:to>
      <xdr:col>50</xdr:col>
      <xdr:colOff>114300</xdr:colOff>
      <xdr:row>34</xdr:row>
      <xdr:rowOff>31024</xdr:rowOff>
    </xdr:to>
    <xdr:cxnSp macro="">
      <xdr:nvCxnSpPr>
        <xdr:cNvPr id="295" name="直線コネクタ 294"/>
        <xdr:cNvCxnSpPr/>
      </xdr:nvCxnSpPr>
      <xdr:spPr>
        <a:xfrm flipV="1">
          <a:off x="8750300" y="5320592"/>
          <a:ext cx="889000" cy="5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15963</xdr:rowOff>
    </xdr:from>
    <xdr:to>
      <xdr:col>50</xdr:col>
      <xdr:colOff>165100</xdr:colOff>
      <xdr:row>33</xdr:row>
      <xdr:rowOff>117563</xdr:rowOff>
    </xdr:to>
    <xdr:sp macro="" textlink="">
      <xdr:nvSpPr>
        <xdr:cNvPr id="296" name="フローチャート: 判断 295"/>
        <xdr:cNvSpPr/>
      </xdr:nvSpPr>
      <xdr:spPr>
        <a:xfrm>
          <a:off x="9588500" y="567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108690</xdr:rowOff>
    </xdr:from>
    <xdr:ext cx="599010" cy="259045"/>
    <xdr:sp macro="" textlink="">
      <xdr:nvSpPr>
        <xdr:cNvPr id="297" name="テキスト ボックス 296"/>
        <xdr:cNvSpPr txBox="1"/>
      </xdr:nvSpPr>
      <xdr:spPr>
        <a:xfrm>
          <a:off x="9339795" y="5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31024</xdr:rowOff>
    </xdr:from>
    <xdr:to>
      <xdr:col>45</xdr:col>
      <xdr:colOff>177800</xdr:colOff>
      <xdr:row>34</xdr:row>
      <xdr:rowOff>56313</xdr:rowOff>
    </xdr:to>
    <xdr:cxnSp macro="">
      <xdr:nvCxnSpPr>
        <xdr:cNvPr id="298" name="直線コネクタ 297"/>
        <xdr:cNvCxnSpPr/>
      </xdr:nvCxnSpPr>
      <xdr:spPr>
        <a:xfrm flipV="1">
          <a:off x="7861300" y="58603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68542</xdr:rowOff>
    </xdr:from>
    <xdr:to>
      <xdr:col>46</xdr:col>
      <xdr:colOff>38100</xdr:colOff>
      <xdr:row>37</xdr:row>
      <xdr:rowOff>170142</xdr:rowOff>
    </xdr:to>
    <xdr:sp macro="" textlink="">
      <xdr:nvSpPr>
        <xdr:cNvPr id="299" name="フローチャート: 判断 298"/>
        <xdr:cNvSpPr/>
      </xdr:nvSpPr>
      <xdr:spPr>
        <a:xfrm>
          <a:off x="8699500" y="641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161269</xdr:rowOff>
    </xdr:from>
    <xdr:ext cx="534377" cy="259045"/>
    <xdr:sp macro="" textlink="">
      <xdr:nvSpPr>
        <xdr:cNvPr id="300" name="テキスト ボックス 299"/>
        <xdr:cNvSpPr txBox="1"/>
      </xdr:nvSpPr>
      <xdr:spPr>
        <a:xfrm>
          <a:off x="8483111" y="65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56313</xdr:rowOff>
    </xdr:from>
    <xdr:to>
      <xdr:col>41</xdr:col>
      <xdr:colOff>50800</xdr:colOff>
      <xdr:row>36</xdr:row>
      <xdr:rowOff>2566</xdr:rowOff>
    </xdr:to>
    <xdr:cxnSp macro="">
      <xdr:nvCxnSpPr>
        <xdr:cNvPr id="301" name="直線コネクタ 300"/>
        <xdr:cNvCxnSpPr/>
      </xdr:nvCxnSpPr>
      <xdr:spPr>
        <a:xfrm flipV="1">
          <a:off x="6972300" y="5885613"/>
          <a:ext cx="889000" cy="2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95471</xdr:rowOff>
    </xdr:from>
    <xdr:to>
      <xdr:col>41</xdr:col>
      <xdr:colOff>101600</xdr:colOff>
      <xdr:row>38</xdr:row>
      <xdr:rowOff>25620</xdr:rowOff>
    </xdr:to>
    <xdr:sp macro="" textlink="">
      <xdr:nvSpPr>
        <xdr:cNvPr id="302" name="フローチャート: 判断 301"/>
        <xdr:cNvSpPr/>
      </xdr:nvSpPr>
      <xdr:spPr>
        <a:xfrm>
          <a:off x="7810500" y="64391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16748</xdr:rowOff>
    </xdr:from>
    <xdr:ext cx="534377" cy="259045"/>
    <xdr:sp macro="" textlink="">
      <xdr:nvSpPr>
        <xdr:cNvPr id="303" name="テキスト ボックス 302"/>
        <xdr:cNvSpPr txBox="1"/>
      </xdr:nvSpPr>
      <xdr:spPr>
        <a:xfrm>
          <a:off x="7594111" y="6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104282</xdr:rowOff>
    </xdr:from>
    <xdr:to>
      <xdr:col>36</xdr:col>
      <xdr:colOff>165100</xdr:colOff>
      <xdr:row>38</xdr:row>
      <xdr:rowOff>34432</xdr:rowOff>
    </xdr:to>
    <xdr:sp macro="" textlink="">
      <xdr:nvSpPr>
        <xdr:cNvPr id="304" name="フローチャート: 判断 303"/>
        <xdr:cNvSpPr/>
      </xdr:nvSpPr>
      <xdr:spPr>
        <a:xfrm>
          <a:off x="6921500" y="644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25558</xdr:rowOff>
    </xdr:from>
    <xdr:ext cx="534377" cy="259045"/>
    <xdr:sp macro="" textlink="">
      <xdr:nvSpPr>
        <xdr:cNvPr id="305" name="テキスト ボックス 304"/>
        <xdr:cNvSpPr txBox="1"/>
      </xdr:nvSpPr>
      <xdr:spPr>
        <a:xfrm>
          <a:off x="6705111" y="65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51932</xdr:rowOff>
    </xdr:from>
    <xdr:to>
      <xdr:col>55</xdr:col>
      <xdr:colOff>50800</xdr:colOff>
      <xdr:row>34</xdr:row>
      <xdr:rowOff>153532</xdr:rowOff>
    </xdr:to>
    <xdr:sp macro="" textlink="">
      <xdr:nvSpPr>
        <xdr:cNvPr id="311" name="楕円 310"/>
        <xdr:cNvSpPr/>
      </xdr:nvSpPr>
      <xdr:spPr>
        <a:xfrm>
          <a:off x="10426700" y="5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4959</xdr:rowOff>
    </xdr:from>
    <xdr:ext cx="599010" cy="259045"/>
    <xdr:sp macro="" textlink="">
      <xdr:nvSpPr>
        <xdr:cNvPr id="312" name="補助費等該当値テキスト"/>
        <xdr:cNvSpPr txBox="1"/>
      </xdr:nvSpPr>
      <xdr:spPr>
        <a:xfrm>
          <a:off x="10528300" y="583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126292</xdr:rowOff>
    </xdr:from>
    <xdr:to>
      <xdr:col>50</xdr:col>
      <xdr:colOff>165100</xdr:colOff>
      <xdr:row>31</xdr:row>
      <xdr:rowOff>56442</xdr:rowOff>
    </xdr:to>
    <xdr:sp macro="" textlink="">
      <xdr:nvSpPr>
        <xdr:cNvPr id="313" name="楕円 312"/>
        <xdr:cNvSpPr/>
      </xdr:nvSpPr>
      <xdr:spPr>
        <a:xfrm>
          <a:off x="9588500" y="52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72969</xdr:rowOff>
    </xdr:from>
    <xdr:ext cx="599010" cy="259045"/>
    <xdr:sp macro="" textlink="">
      <xdr:nvSpPr>
        <xdr:cNvPr id="314" name="テキスト ボックス 313"/>
        <xdr:cNvSpPr txBox="1"/>
      </xdr:nvSpPr>
      <xdr:spPr>
        <a:xfrm>
          <a:off x="9339795" y="50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151674</xdr:rowOff>
    </xdr:from>
    <xdr:to>
      <xdr:col>46</xdr:col>
      <xdr:colOff>38100</xdr:colOff>
      <xdr:row>34</xdr:row>
      <xdr:rowOff>81824</xdr:rowOff>
    </xdr:to>
    <xdr:sp macro="" textlink="">
      <xdr:nvSpPr>
        <xdr:cNvPr id="315" name="楕円 314"/>
        <xdr:cNvSpPr/>
      </xdr:nvSpPr>
      <xdr:spPr>
        <a:xfrm>
          <a:off x="8699500" y="5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98351</xdr:rowOff>
    </xdr:from>
    <xdr:ext cx="599010" cy="259045"/>
    <xdr:sp macro="" textlink="">
      <xdr:nvSpPr>
        <xdr:cNvPr id="316" name="テキスト ボックス 315"/>
        <xdr:cNvSpPr txBox="1"/>
      </xdr:nvSpPr>
      <xdr:spPr>
        <a:xfrm>
          <a:off x="8450795" y="558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5513</xdr:rowOff>
    </xdr:from>
    <xdr:to>
      <xdr:col>41</xdr:col>
      <xdr:colOff>101600</xdr:colOff>
      <xdr:row>34</xdr:row>
      <xdr:rowOff>107113</xdr:rowOff>
    </xdr:to>
    <xdr:sp macro="" textlink="">
      <xdr:nvSpPr>
        <xdr:cNvPr id="317" name="楕円 316"/>
        <xdr:cNvSpPr/>
      </xdr:nvSpPr>
      <xdr:spPr>
        <a:xfrm>
          <a:off x="7810500" y="5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123640</xdr:rowOff>
    </xdr:from>
    <xdr:ext cx="599010" cy="259045"/>
    <xdr:sp macro="" textlink="">
      <xdr:nvSpPr>
        <xdr:cNvPr id="318" name="テキスト ボックス 317"/>
        <xdr:cNvSpPr txBox="1"/>
      </xdr:nvSpPr>
      <xdr:spPr>
        <a:xfrm>
          <a:off x="7561795" y="561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123216</xdr:rowOff>
    </xdr:from>
    <xdr:to>
      <xdr:col>36</xdr:col>
      <xdr:colOff>165100</xdr:colOff>
      <xdr:row>36</xdr:row>
      <xdr:rowOff>53366</xdr:rowOff>
    </xdr:to>
    <xdr:sp macro="" textlink="">
      <xdr:nvSpPr>
        <xdr:cNvPr id="319" name="楕円 318"/>
        <xdr:cNvSpPr/>
      </xdr:nvSpPr>
      <xdr:spPr>
        <a:xfrm>
          <a:off x="6921500" y="61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69893</xdr:rowOff>
    </xdr:from>
    <xdr:ext cx="534377" cy="259045"/>
    <xdr:sp macro="" textlink="">
      <xdr:nvSpPr>
        <xdr:cNvPr id="320" name="テキスト ボックス 319"/>
        <xdr:cNvSpPr txBox="1"/>
      </xdr:nvSpPr>
      <xdr:spPr>
        <a:xfrm>
          <a:off x="6705111" y="58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0" name="直線コネクタ 339"/>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1"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2" name="直線コネクタ 341"/>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3"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4" name="直線コネクタ 343"/>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143723</xdr:rowOff>
    </xdr:from>
    <xdr:to>
      <xdr:col>55</xdr:col>
      <xdr:colOff>0</xdr:colOff>
      <xdr:row>50</xdr:row>
      <xdr:rowOff>151587</xdr:rowOff>
    </xdr:to>
    <xdr:cxnSp macro="">
      <xdr:nvCxnSpPr>
        <xdr:cNvPr id="345" name="直線コネクタ 344"/>
        <xdr:cNvCxnSpPr/>
      </xdr:nvCxnSpPr>
      <xdr:spPr>
        <a:xfrm>
          <a:off x="9639300" y="8716223"/>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6"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7" name="フローチャート: 判断 346"/>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143723</xdr:rowOff>
    </xdr:from>
    <xdr:to>
      <xdr:col>50</xdr:col>
      <xdr:colOff>114300</xdr:colOff>
      <xdr:row>54</xdr:row>
      <xdr:rowOff>30269</xdr:rowOff>
    </xdr:to>
    <xdr:cxnSp macro="">
      <xdr:nvCxnSpPr>
        <xdr:cNvPr id="348" name="直線コネクタ 347"/>
        <xdr:cNvCxnSpPr/>
      </xdr:nvCxnSpPr>
      <xdr:spPr>
        <a:xfrm flipV="1">
          <a:off x="8750300" y="8716223"/>
          <a:ext cx="889000" cy="5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49" name="フローチャート: 判断 348"/>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0" name="テキスト ボックス 349"/>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58318</xdr:rowOff>
    </xdr:from>
    <xdr:to>
      <xdr:col>45</xdr:col>
      <xdr:colOff>177800</xdr:colOff>
      <xdr:row>54</xdr:row>
      <xdr:rowOff>30269</xdr:rowOff>
    </xdr:to>
    <xdr:cxnSp macro="">
      <xdr:nvCxnSpPr>
        <xdr:cNvPr id="351" name="直線コネクタ 350"/>
        <xdr:cNvCxnSpPr/>
      </xdr:nvCxnSpPr>
      <xdr:spPr>
        <a:xfrm>
          <a:off x="7861300" y="8802268"/>
          <a:ext cx="889000" cy="4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2" name="フローチャート: 判断 351"/>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3" name="テキスト ボックス 352"/>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58318</xdr:rowOff>
    </xdr:from>
    <xdr:to>
      <xdr:col>41</xdr:col>
      <xdr:colOff>50800</xdr:colOff>
      <xdr:row>51</xdr:row>
      <xdr:rowOff>168526</xdr:rowOff>
    </xdr:to>
    <xdr:cxnSp macro="">
      <xdr:nvCxnSpPr>
        <xdr:cNvPr id="354" name="直線コネクタ 353"/>
        <xdr:cNvCxnSpPr/>
      </xdr:nvCxnSpPr>
      <xdr:spPr>
        <a:xfrm flipV="1">
          <a:off x="6972300" y="8802268"/>
          <a:ext cx="8890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5" name="フローチャート: 判断 354"/>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6" name="テキスト ボックス 355"/>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7" name="フローチャート: 判断 356"/>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8" name="テキスト ボックス 357"/>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100787</xdr:rowOff>
    </xdr:from>
    <xdr:to>
      <xdr:col>55</xdr:col>
      <xdr:colOff>50800</xdr:colOff>
      <xdr:row>51</xdr:row>
      <xdr:rowOff>30937</xdr:rowOff>
    </xdr:to>
    <xdr:sp macro="" textlink="">
      <xdr:nvSpPr>
        <xdr:cNvPr id="364" name="楕円 363"/>
        <xdr:cNvSpPr/>
      </xdr:nvSpPr>
      <xdr:spPr>
        <a:xfrm>
          <a:off x="10426700" y="86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53814</xdr:rowOff>
    </xdr:from>
    <xdr:ext cx="599010" cy="259045"/>
    <xdr:sp macro="" textlink="">
      <xdr:nvSpPr>
        <xdr:cNvPr id="365" name="普通建設事業費該当値テキスト"/>
        <xdr:cNvSpPr txBox="1"/>
      </xdr:nvSpPr>
      <xdr:spPr>
        <a:xfrm>
          <a:off x="10528300" y="86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92923</xdr:rowOff>
    </xdr:from>
    <xdr:to>
      <xdr:col>50</xdr:col>
      <xdr:colOff>165100</xdr:colOff>
      <xdr:row>51</xdr:row>
      <xdr:rowOff>23073</xdr:rowOff>
    </xdr:to>
    <xdr:sp macro="" textlink="">
      <xdr:nvSpPr>
        <xdr:cNvPr id="366" name="楕円 365"/>
        <xdr:cNvSpPr/>
      </xdr:nvSpPr>
      <xdr:spPr>
        <a:xfrm>
          <a:off x="9588500" y="86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39600</xdr:rowOff>
    </xdr:from>
    <xdr:ext cx="599010" cy="259045"/>
    <xdr:sp macro="" textlink="">
      <xdr:nvSpPr>
        <xdr:cNvPr id="367" name="テキスト ボックス 366"/>
        <xdr:cNvSpPr txBox="1"/>
      </xdr:nvSpPr>
      <xdr:spPr>
        <a:xfrm>
          <a:off x="9339795" y="84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150919</xdr:rowOff>
    </xdr:from>
    <xdr:to>
      <xdr:col>46</xdr:col>
      <xdr:colOff>38100</xdr:colOff>
      <xdr:row>54</xdr:row>
      <xdr:rowOff>81069</xdr:rowOff>
    </xdr:to>
    <xdr:sp macro="" textlink="">
      <xdr:nvSpPr>
        <xdr:cNvPr id="368" name="楕円 367"/>
        <xdr:cNvSpPr/>
      </xdr:nvSpPr>
      <xdr:spPr>
        <a:xfrm>
          <a:off x="8699500" y="92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97596</xdr:rowOff>
    </xdr:from>
    <xdr:ext cx="599010" cy="259045"/>
    <xdr:sp macro="" textlink="">
      <xdr:nvSpPr>
        <xdr:cNvPr id="369" name="テキスト ボックス 368"/>
        <xdr:cNvSpPr txBox="1"/>
      </xdr:nvSpPr>
      <xdr:spPr>
        <a:xfrm>
          <a:off x="8450795" y="901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7518</xdr:rowOff>
    </xdr:from>
    <xdr:to>
      <xdr:col>41</xdr:col>
      <xdr:colOff>101600</xdr:colOff>
      <xdr:row>51</xdr:row>
      <xdr:rowOff>109118</xdr:rowOff>
    </xdr:to>
    <xdr:sp macro="" textlink="">
      <xdr:nvSpPr>
        <xdr:cNvPr id="370" name="楕円 369"/>
        <xdr:cNvSpPr/>
      </xdr:nvSpPr>
      <xdr:spPr>
        <a:xfrm>
          <a:off x="7810500" y="8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125645</xdr:rowOff>
    </xdr:from>
    <xdr:ext cx="599010" cy="259045"/>
    <xdr:sp macro="" textlink="">
      <xdr:nvSpPr>
        <xdr:cNvPr id="371" name="テキスト ボックス 370"/>
        <xdr:cNvSpPr txBox="1"/>
      </xdr:nvSpPr>
      <xdr:spPr>
        <a:xfrm>
          <a:off x="7561795" y="85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117726</xdr:rowOff>
    </xdr:from>
    <xdr:to>
      <xdr:col>36</xdr:col>
      <xdr:colOff>165100</xdr:colOff>
      <xdr:row>52</xdr:row>
      <xdr:rowOff>47876</xdr:rowOff>
    </xdr:to>
    <xdr:sp macro="" textlink="">
      <xdr:nvSpPr>
        <xdr:cNvPr id="372" name="楕円 371"/>
        <xdr:cNvSpPr/>
      </xdr:nvSpPr>
      <xdr:spPr>
        <a:xfrm>
          <a:off x="6921500" y="88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64403</xdr:rowOff>
    </xdr:from>
    <xdr:ext cx="599010" cy="259045"/>
    <xdr:sp macro="" textlink="">
      <xdr:nvSpPr>
        <xdr:cNvPr id="373" name="テキスト ボックス 372"/>
        <xdr:cNvSpPr txBox="1"/>
      </xdr:nvSpPr>
      <xdr:spPr>
        <a:xfrm>
          <a:off x="6672795" y="863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7" name="直線コネクタ 396"/>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0"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1" name="直線コネクタ 400"/>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48171</xdr:rowOff>
    </xdr:from>
    <xdr:to>
      <xdr:col>55</xdr:col>
      <xdr:colOff>0</xdr:colOff>
      <xdr:row>75</xdr:row>
      <xdr:rowOff>32741</xdr:rowOff>
    </xdr:to>
    <xdr:cxnSp macro="">
      <xdr:nvCxnSpPr>
        <xdr:cNvPr id="402" name="直線コネクタ 401"/>
        <xdr:cNvCxnSpPr/>
      </xdr:nvCxnSpPr>
      <xdr:spPr>
        <a:xfrm flipV="1">
          <a:off x="9639300" y="12564021"/>
          <a:ext cx="8382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3" name="普通建設事業費 （ うち新規整備　）平均値テキスト"/>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4" name="フローチャート: 判断 403"/>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32741</xdr:rowOff>
    </xdr:from>
    <xdr:to>
      <xdr:col>50</xdr:col>
      <xdr:colOff>114300</xdr:colOff>
      <xdr:row>75</xdr:row>
      <xdr:rowOff>132283</xdr:rowOff>
    </xdr:to>
    <xdr:cxnSp macro="">
      <xdr:nvCxnSpPr>
        <xdr:cNvPr id="405" name="直線コネクタ 404"/>
        <xdr:cNvCxnSpPr/>
      </xdr:nvCxnSpPr>
      <xdr:spPr>
        <a:xfrm flipV="1">
          <a:off x="8750300" y="12891491"/>
          <a:ext cx="8890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6" name="フローチャート: 判断 405"/>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07" name="テキスト ボックス 406"/>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20574</xdr:rowOff>
    </xdr:from>
    <xdr:to>
      <xdr:col>45</xdr:col>
      <xdr:colOff>177800</xdr:colOff>
      <xdr:row>75</xdr:row>
      <xdr:rowOff>132283</xdr:rowOff>
    </xdr:to>
    <xdr:cxnSp macro="">
      <xdr:nvCxnSpPr>
        <xdr:cNvPr id="408" name="直線コネクタ 407"/>
        <xdr:cNvCxnSpPr/>
      </xdr:nvCxnSpPr>
      <xdr:spPr>
        <a:xfrm>
          <a:off x="7861300" y="12193524"/>
          <a:ext cx="889000" cy="7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09" name="フローチャート: 判断 408"/>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0" name="テキスト ボックス 409"/>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20574</xdr:rowOff>
    </xdr:from>
    <xdr:to>
      <xdr:col>41</xdr:col>
      <xdr:colOff>50800</xdr:colOff>
      <xdr:row>72</xdr:row>
      <xdr:rowOff>68263</xdr:rowOff>
    </xdr:to>
    <xdr:cxnSp macro="">
      <xdr:nvCxnSpPr>
        <xdr:cNvPr id="411" name="直線コネクタ 410"/>
        <xdr:cNvCxnSpPr/>
      </xdr:nvCxnSpPr>
      <xdr:spPr>
        <a:xfrm flipV="1">
          <a:off x="6972300" y="12193524"/>
          <a:ext cx="889000" cy="2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2" name="フローチャート: 判断 411"/>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3" name="テキスト ボックス 412"/>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4" name="フローチャート: 判断 413"/>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5" name="テキスト ボックス 414"/>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168821</xdr:rowOff>
    </xdr:from>
    <xdr:to>
      <xdr:col>55</xdr:col>
      <xdr:colOff>50800</xdr:colOff>
      <xdr:row>73</xdr:row>
      <xdr:rowOff>98971</xdr:rowOff>
    </xdr:to>
    <xdr:sp macro="" textlink="">
      <xdr:nvSpPr>
        <xdr:cNvPr id="421" name="楕円 420"/>
        <xdr:cNvSpPr/>
      </xdr:nvSpPr>
      <xdr:spPr>
        <a:xfrm>
          <a:off x="10426700" y="125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20248</xdr:rowOff>
    </xdr:from>
    <xdr:ext cx="534377" cy="259045"/>
    <xdr:sp macro="" textlink="">
      <xdr:nvSpPr>
        <xdr:cNvPr id="422" name="普通建設事業費 （ うち新規整備　）該当値テキスト"/>
        <xdr:cNvSpPr txBox="1"/>
      </xdr:nvSpPr>
      <xdr:spPr>
        <a:xfrm>
          <a:off x="10528300" y="123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153391</xdr:rowOff>
    </xdr:from>
    <xdr:to>
      <xdr:col>50</xdr:col>
      <xdr:colOff>165100</xdr:colOff>
      <xdr:row>75</xdr:row>
      <xdr:rowOff>83541</xdr:rowOff>
    </xdr:to>
    <xdr:sp macro="" textlink="">
      <xdr:nvSpPr>
        <xdr:cNvPr id="423" name="楕円 422"/>
        <xdr:cNvSpPr/>
      </xdr:nvSpPr>
      <xdr:spPr>
        <a:xfrm>
          <a:off x="9588500" y="128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100068</xdr:rowOff>
    </xdr:from>
    <xdr:ext cx="534377" cy="259045"/>
    <xdr:sp macro="" textlink="">
      <xdr:nvSpPr>
        <xdr:cNvPr id="424" name="テキスト ボックス 423"/>
        <xdr:cNvSpPr txBox="1"/>
      </xdr:nvSpPr>
      <xdr:spPr>
        <a:xfrm>
          <a:off x="9372111" y="126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81483</xdr:rowOff>
    </xdr:from>
    <xdr:to>
      <xdr:col>46</xdr:col>
      <xdr:colOff>38100</xdr:colOff>
      <xdr:row>76</xdr:row>
      <xdr:rowOff>11633</xdr:rowOff>
    </xdr:to>
    <xdr:sp macro="" textlink="">
      <xdr:nvSpPr>
        <xdr:cNvPr id="425" name="楕円 424"/>
        <xdr:cNvSpPr/>
      </xdr:nvSpPr>
      <xdr:spPr>
        <a:xfrm>
          <a:off x="8699500" y="12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28160</xdr:rowOff>
    </xdr:from>
    <xdr:ext cx="534377" cy="259045"/>
    <xdr:sp macro="" textlink="">
      <xdr:nvSpPr>
        <xdr:cNvPr id="426" name="テキスト ボックス 425"/>
        <xdr:cNvSpPr txBox="1"/>
      </xdr:nvSpPr>
      <xdr:spPr>
        <a:xfrm>
          <a:off x="8483111" y="12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141224</xdr:rowOff>
    </xdr:from>
    <xdr:to>
      <xdr:col>41</xdr:col>
      <xdr:colOff>101600</xdr:colOff>
      <xdr:row>71</xdr:row>
      <xdr:rowOff>71374</xdr:rowOff>
    </xdr:to>
    <xdr:sp macro="" textlink="">
      <xdr:nvSpPr>
        <xdr:cNvPr id="427" name="楕円 426"/>
        <xdr:cNvSpPr/>
      </xdr:nvSpPr>
      <xdr:spPr>
        <a:xfrm>
          <a:off x="7810500" y="121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87901</xdr:rowOff>
    </xdr:from>
    <xdr:ext cx="599010" cy="259045"/>
    <xdr:sp macro="" textlink="">
      <xdr:nvSpPr>
        <xdr:cNvPr id="428" name="テキスト ボックス 427"/>
        <xdr:cNvSpPr txBox="1"/>
      </xdr:nvSpPr>
      <xdr:spPr>
        <a:xfrm>
          <a:off x="7561795" y="119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17463</xdr:rowOff>
    </xdr:from>
    <xdr:to>
      <xdr:col>36</xdr:col>
      <xdr:colOff>165100</xdr:colOff>
      <xdr:row>72</xdr:row>
      <xdr:rowOff>119063</xdr:rowOff>
    </xdr:to>
    <xdr:sp macro="" textlink="">
      <xdr:nvSpPr>
        <xdr:cNvPr id="429" name="楕円 428"/>
        <xdr:cNvSpPr/>
      </xdr:nvSpPr>
      <xdr:spPr>
        <a:xfrm>
          <a:off x="6921500" y="123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135590</xdr:rowOff>
    </xdr:from>
    <xdr:ext cx="534377" cy="259045"/>
    <xdr:sp macro="" textlink="">
      <xdr:nvSpPr>
        <xdr:cNvPr id="430" name="テキスト ボックス 429"/>
        <xdr:cNvSpPr txBox="1"/>
      </xdr:nvSpPr>
      <xdr:spPr>
        <a:xfrm>
          <a:off x="6705111" y="121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158869</xdr:rowOff>
    </xdr:from>
    <xdr:to>
      <xdr:col>54</xdr:col>
      <xdr:colOff>189865</xdr:colOff>
      <xdr:row>98</xdr:row>
      <xdr:rowOff>171431</xdr:rowOff>
    </xdr:to>
    <xdr:cxnSp macro="">
      <xdr:nvCxnSpPr>
        <xdr:cNvPr id="456" name="直線コネクタ 455"/>
        <xdr:cNvCxnSpPr/>
      </xdr:nvCxnSpPr>
      <xdr:spPr>
        <a:xfrm flipV="1">
          <a:off x="10475595" y="15760819"/>
          <a:ext cx="1270" cy="121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3808</xdr:rowOff>
    </xdr:from>
    <xdr:ext cx="469744" cy="259045"/>
    <xdr:sp macro="" textlink="">
      <xdr:nvSpPr>
        <xdr:cNvPr id="457" name="普通建設事業費 （ うち更新整備　）最小値テキスト"/>
        <xdr:cNvSpPr txBox="1"/>
      </xdr:nvSpPr>
      <xdr:spPr>
        <a:xfrm>
          <a:off x="10528300" y="169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171431</xdr:rowOff>
    </xdr:from>
    <xdr:to>
      <xdr:col>55</xdr:col>
      <xdr:colOff>88900</xdr:colOff>
      <xdr:row>98</xdr:row>
      <xdr:rowOff>171431</xdr:rowOff>
    </xdr:to>
    <xdr:cxnSp macro="">
      <xdr:nvCxnSpPr>
        <xdr:cNvPr id="458" name="直線コネクタ 457"/>
        <xdr:cNvCxnSpPr/>
      </xdr:nvCxnSpPr>
      <xdr:spPr>
        <a:xfrm>
          <a:off x="10388600" y="1697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105546</xdr:rowOff>
    </xdr:from>
    <xdr:ext cx="599010" cy="259045"/>
    <xdr:sp macro="" textlink="">
      <xdr:nvSpPr>
        <xdr:cNvPr id="459" name="普通建設事業費 （ うち更新整備　）最大値テキスト"/>
        <xdr:cNvSpPr txBox="1"/>
      </xdr:nvSpPr>
      <xdr:spPr>
        <a:xfrm>
          <a:off x="10528300" y="155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158869</xdr:rowOff>
    </xdr:from>
    <xdr:to>
      <xdr:col>55</xdr:col>
      <xdr:colOff>88900</xdr:colOff>
      <xdr:row>91</xdr:row>
      <xdr:rowOff>158869</xdr:rowOff>
    </xdr:to>
    <xdr:cxnSp macro="">
      <xdr:nvCxnSpPr>
        <xdr:cNvPr id="460" name="直線コネクタ 459"/>
        <xdr:cNvCxnSpPr/>
      </xdr:nvCxnSpPr>
      <xdr:spPr>
        <a:xfrm>
          <a:off x="10388600" y="1576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94895</xdr:rowOff>
    </xdr:from>
    <xdr:to>
      <xdr:col>55</xdr:col>
      <xdr:colOff>0</xdr:colOff>
      <xdr:row>91</xdr:row>
      <xdr:rowOff>158869</xdr:rowOff>
    </xdr:to>
    <xdr:cxnSp macro="">
      <xdr:nvCxnSpPr>
        <xdr:cNvPr id="461" name="直線コネクタ 460"/>
        <xdr:cNvCxnSpPr/>
      </xdr:nvCxnSpPr>
      <xdr:spPr>
        <a:xfrm>
          <a:off x="9639300" y="15525395"/>
          <a:ext cx="838200" cy="2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17677</xdr:rowOff>
    </xdr:from>
    <xdr:ext cx="534377" cy="259045"/>
    <xdr:sp macro="" textlink="">
      <xdr:nvSpPr>
        <xdr:cNvPr id="462" name="普通建設事業費 （ うち更新整備　）平均値テキスト"/>
        <xdr:cNvSpPr txBox="1"/>
      </xdr:nvSpPr>
      <xdr:spPr>
        <a:xfrm>
          <a:off x="10528300" y="1664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39250</xdr:rowOff>
    </xdr:from>
    <xdr:to>
      <xdr:col>55</xdr:col>
      <xdr:colOff>50800</xdr:colOff>
      <xdr:row>97</xdr:row>
      <xdr:rowOff>140850</xdr:rowOff>
    </xdr:to>
    <xdr:sp macro="" textlink="">
      <xdr:nvSpPr>
        <xdr:cNvPr id="463" name="フローチャート: 判断 462"/>
        <xdr:cNvSpPr/>
      </xdr:nvSpPr>
      <xdr:spPr>
        <a:xfrm>
          <a:off x="104267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94895</xdr:rowOff>
    </xdr:from>
    <xdr:to>
      <xdr:col>50</xdr:col>
      <xdr:colOff>114300</xdr:colOff>
      <xdr:row>96</xdr:row>
      <xdr:rowOff>38571</xdr:rowOff>
    </xdr:to>
    <xdr:cxnSp macro="">
      <xdr:nvCxnSpPr>
        <xdr:cNvPr id="464" name="直線コネクタ 463"/>
        <xdr:cNvCxnSpPr/>
      </xdr:nvCxnSpPr>
      <xdr:spPr>
        <a:xfrm flipV="1">
          <a:off x="8750300" y="15525395"/>
          <a:ext cx="8890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163860</xdr:rowOff>
    </xdr:from>
    <xdr:to>
      <xdr:col>50</xdr:col>
      <xdr:colOff>165100</xdr:colOff>
      <xdr:row>97</xdr:row>
      <xdr:rowOff>94010</xdr:rowOff>
    </xdr:to>
    <xdr:sp macro="" textlink="">
      <xdr:nvSpPr>
        <xdr:cNvPr id="465" name="フローチャート: 判断 464"/>
        <xdr:cNvSpPr/>
      </xdr:nvSpPr>
      <xdr:spPr>
        <a:xfrm>
          <a:off x="9588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85137</xdr:rowOff>
    </xdr:from>
    <xdr:ext cx="534377" cy="259045"/>
    <xdr:sp macro="" textlink="">
      <xdr:nvSpPr>
        <xdr:cNvPr id="466" name="テキスト ボックス 465"/>
        <xdr:cNvSpPr txBox="1"/>
      </xdr:nvSpPr>
      <xdr:spPr>
        <a:xfrm>
          <a:off x="9372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79546</xdr:rowOff>
    </xdr:from>
    <xdr:to>
      <xdr:col>45</xdr:col>
      <xdr:colOff>177800</xdr:colOff>
      <xdr:row>96</xdr:row>
      <xdr:rowOff>38571</xdr:rowOff>
    </xdr:to>
    <xdr:cxnSp macro="">
      <xdr:nvCxnSpPr>
        <xdr:cNvPr id="467" name="直線コネクタ 466"/>
        <xdr:cNvCxnSpPr/>
      </xdr:nvCxnSpPr>
      <xdr:spPr>
        <a:xfrm>
          <a:off x="7861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11720</xdr:rowOff>
    </xdr:from>
    <xdr:to>
      <xdr:col>46</xdr:col>
      <xdr:colOff>38100</xdr:colOff>
      <xdr:row>97</xdr:row>
      <xdr:rowOff>113320</xdr:rowOff>
    </xdr:to>
    <xdr:sp macro="" textlink="">
      <xdr:nvSpPr>
        <xdr:cNvPr id="468" name="フローチャート: 判断 467"/>
        <xdr:cNvSpPr/>
      </xdr:nvSpPr>
      <xdr:spPr>
        <a:xfrm>
          <a:off x="8699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104447</xdr:rowOff>
    </xdr:from>
    <xdr:ext cx="534377" cy="259045"/>
    <xdr:sp macro="" textlink="">
      <xdr:nvSpPr>
        <xdr:cNvPr id="469" name="テキスト ボックス 468"/>
        <xdr:cNvSpPr txBox="1"/>
      </xdr:nvSpPr>
      <xdr:spPr>
        <a:xfrm>
          <a:off x="8483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79546</xdr:rowOff>
    </xdr:from>
    <xdr:to>
      <xdr:col>41</xdr:col>
      <xdr:colOff>50800</xdr:colOff>
      <xdr:row>95</xdr:row>
      <xdr:rowOff>103319</xdr:rowOff>
    </xdr:to>
    <xdr:cxnSp macro="">
      <xdr:nvCxnSpPr>
        <xdr:cNvPr id="470" name="直線コネクタ 469"/>
        <xdr:cNvCxnSpPr/>
      </xdr:nvCxnSpPr>
      <xdr:spPr>
        <a:xfrm flipV="1">
          <a:off x="6972300" y="16367296"/>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61610</xdr:rowOff>
    </xdr:from>
    <xdr:to>
      <xdr:col>41</xdr:col>
      <xdr:colOff>101600</xdr:colOff>
      <xdr:row>97</xdr:row>
      <xdr:rowOff>163210</xdr:rowOff>
    </xdr:to>
    <xdr:sp macro="" textlink="">
      <xdr:nvSpPr>
        <xdr:cNvPr id="471" name="フローチャート: 判断 470"/>
        <xdr:cNvSpPr/>
      </xdr:nvSpPr>
      <xdr:spPr>
        <a:xfrm>
          <a:off x="7810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154337</xdr:rowOff>
    </xdr:from>
    <xdr:ext cx="534377" cy="259045"/>
    <xdr:sp macro="" textlink="">
      <xdr:nvSpPr>
        <xdr:cNvPr id="472" name="テキスト ボックス 471"/>
        <xdr:cNvSpPr txBox="1"/>
      </xdr:nvSpPr>
      <xdr:spPr>
        <a:xfrm>
          <a:off x="7594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90794</xdr:rowOff>
    </xdr:from>
    <xdr:to>
      <xdr:col>36</xdr:col>
      <xdr:colOff>165100</xdr:colOff>
      <xdr:row>98</xdr:row>
      <xdr:rowOff>20944</xdr:rowOff>
    </xdr:to>
    <xdr:sp macro="" textlink="">
      <xdr:nvSpPr>
        <xdr:cNvPr id="473" name="フローチャート: 判断 472"/>
        <xdr:cNvSpPr/>
      </xdr:nvSpPr>
      <xdr:spPr>
        <a:xfrm>
          <a:off x="6921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12071</xdr:rowOff>
    </xdr:from>
    <xdr:ext cx="534377" cy="259045"/>
    <xdr:sp macro="" textlink="">
      <xdr:nvSpPr>
        <xdr:cNvPr id="474" name="テキスト ボックス 473"/>
        <xdr:cNvSpPr txBox="1"/>
      </xdr:nvSpPr>
      <xdr:spPr>
        <a:xfrm>
          <a:off x="6705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108069</xdr:rowOff>
    </xdr:from>
    <xdr:to>
      <xdr:col>55</xdr:col>
      <xdr:colOff>50800</xdr:colOff>
      <xdr:row>92</xdr:row>
      <xdr:rowOff>38219</xdr:rowOff>
    </xdr:to>
    <xdr:sp macro="" textlink="">
      <xdr:nvSpPr>
        <xdr:cNvPr id="480" name="楕円 479"/>
        <xdr:cNvSpPr/>
      </xdr:nvSpPr>
      <xdr:spPr>
        <a:xfrm>
          <a:off x="10426700" y="157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61096</xdr:rowOff>
    </xdr:from>
    <xdr:ext cx="599010" cy="259045"/>
    <xdr:sp macro="" textlink="">
      <xdr:nvSpPr>
        <xdr:cNvPr id="481" name="普通建設事業費 （ うち更新整備　）該当値テキスト"/>
        <xdr:cNvSpPr txBox="1"/>
      </xdr:nvSpPr>
      <xdr:spPr>
        <a:xfrm>
          <a:off x="10528300" y="156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44095</xdr:rowOff>
    </xdr:from>
    <xdr:to>
      <xdr:col>50</xdr:col>
      <xdr:colOff>165100</xdr:colOff>
      <xdr:row>90</xdr:row>
      <xdr:rowOff>145695</xdr:rowOff>
    </xdr:to>
    <xdr:sp macro="" textlink="">
      <xdr:nvSpPr>
        <xdr:cNvPr id="482" name="楕円 481"/>
        <xdr:cNvSpPr/>
      </xdr:nvSpPr>
      <xdr:spPr>
        <a:xfrm>
          <a:off x="95885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162222</xdr:rowOff>
    </xdr:from>
    <xdr:ext cx="599010" cy="259045"/>
    <xdr:sp macro="" textlink="">
      <xdr:nvSpPr>
        <xdr:cNvPr id="483" name="テキスト ボックス 482"/>
        <xdr:cNvSpPr txBox="1"/>
      </xdr:nvSpPr>
      <xdr:spPr>
        <a:xfrm>
          <a:off x="9339795" y="15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159221</xdr:rowOff>
    </xdr:from>
    <xdr:to>
      <xdr:col>46</xdr:col>
      <xdr:colOff>38100</xdr:colOff>
      <xdr:row>96</xdr:row>
      <xdr:rowOff>89371</xdr:rowOff>
    </xdr:to>
    <xdr:sp macro="" textlink="">
      <xdr:nvSpPr>
        <xdr:cNvPr id="484" name="楕円 483"/>
        <xdr:cNvSpPr/>
      </xdr:nvSpPr>
      <xdr:spPr>
        <a:xfrm>
          <a:off x="8699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105898</xdr:rowOff>
    </xdr:from>
    <xdr:ext cx="534377" cy="259045"/>
    <xdr:sp macro="" textlink="">
      <xdr:nvSpPr>
        <xdr:cNvPr id="485" name="テキスト ボックス 484"/>
        <xdr:cNvSpPr txBox="1"/>
      </xdr:nvSpPr>
      <xdr:spPr>
        <a:xfrm>
          <a:off x="8483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28746</xdr:rowOff>
    </xdr:from>
    <xdr:to>
      <xdr:col>41</xdr:col>
      <xdr:colOff>101600</xdr:colOff>
      <xdr:row>95</xdr:row>
      <xdr:rowOff>130346</xdr:rowOff>
    </xdr:to>
    <xdr:sp macro="" textlink="">
      <xdr:nvSpPr>
        <xdr:cNvPr id="486" name="楕円 485"/>
        <xdr:cNvSpPr/>
      </xdr:nvSpPr>
      <xdr:spPr>
        <a:xfrm>
          <a:off x="7810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146873</xdr:rowOff>
    </xdr:from>
    <xdr:ext cx="534377" cy="259045"/>
    <xdr:sp macro="" textlink="">
      <xdr:nvSpPr>
        <xdr:cNvPr id="487" name="テキスト ボックス 486"/>
        <xdr:cNvSpPr txBox="1"/>
      </xdr:nvSpPr>
      <xdr:spPr>
        <a:xfrm>
          <a:off x="7594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52519</xdr:rowOff>
    </xdr:from>
    <xdr:to>
      <xdr:col>36</xdr:col>
      <xdr:colOff>165100</xdr:colOff>
      <xdr:row>95</xdr:row>
      <xdr:rowOff>154119</xdr:rowOff>
    </xdr:to>
    <xdr:sp macro="" textlink="">
      <xdr:nvSpPr>
        <xdr:cNvPr id="488" name="楕円 487"/>
        <xdr:cNvSpPr/>
      </xdr:nvSpPr>
      <xdr:spPr>
        <a:xfrm>
          <a:off x="6921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170646</xdr:rowOff>
    </xdr:from>
    <xdr:ext cx="534377" cy="259045"/>
    <xdr:sp macro="" textlink="">
      <xdr:nvSpPr>
        <xdr:cNvPr id="489" name="テキスト ボックス 488"/>
        <xdr:cNvSpPr txBox="1"/>
      </xdr:nvSpPr>
      <xdr:spPr>
        <a:xfrm>
          <a:off x="6705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20165</xdr:rowOff>
    </xdr:from>
    <xdr:to>
      <xdr:col>85</xdr:col>
      <xdr:colOff>126364</xdr:colOff>
      <xdr:row>38</xdr:row>
      <xdr:rowOff>139700</xdr:rowOff>
    </xdr:to>
    <xdr:cxnSp macro="">
      <xdr:nvCxnSpPr>
        <xdr:cNvPr id="511" name="直線コネクタ 510"/>
        <xdr:cNvCxnSpPr/>
      </xdr:nvCxnSpPr>
      <xdr:spPr>
        <a:xfrm flipV="1">
          <a:off x="16317595" y="5849465"/>
          <a:ext cx="1269" cy="80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138292</xdr:rowOff>
    </xdr:from>
    <xdr:ext cx="534377" cy="259045"/>
    <xdr:sp macro="" textlink="">
      <xdr:nvSpPr>
        <xdr:cNvPr id="514" name="災害復旧事業費最大値テキスト"/>
        <xdr:cNvSpPr txBox="1"/>
      </xdr:nvSpPr>
      <xdr:spPr>
        <a:xfrm>
          <a:off x="16370300" y="5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20165</xdr:rowOff>
    </xdr:from>
    <xdr:to>
      <xdr:col>86</xdr:col>
      <xdr:colOff>25400</xdr:colOff>
      <xdr:row>34</xdr:row>
      <xdr:rowOff>20165</xdr:rowOff>
    </xdr:to>
    <xdr:cxnSp macro="">
      <xdr:nvCxnSpPr>
        <xdr:cNvPr id="515" name="直線コネクタ 514"/>
        <xdr:cNvCxnSpPr/>
      </xdr:nvCxnSpPr>
      <xdr:spPr>
        <a:xfrm>
          <a:off x="16230600" y="58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88928</xdr:rowOff>
    </xdr:from>
    <xdr:to>
      <xdr:col>85</xdr:col>
      <xdr:colOff>127000</xdr:colOff>
      <xdr:row>34</xdr:row>
      <xdr:rowOff>76218</xdr:rowOff>
    </xdr:to>
    <xdr:cxnSp macro="">
      <xdr:nvCxnSpPr>
        <xdr:cNvPr id="516" name="直線コネクタ 515"/>
        <xdr:cNvCxnSpPr/>
      </xdr:nvCxnSpPr>
      <xdr:spPr>
        <a:xfrm>
          <a:off x="15481300" y="5403878"/>
          <a:ext cx="838200" cy="5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12554</xdr:rowOff>
    </xdr:from>
    <xdr:ext cx="469744" cy="259045"/>
    <xdr:sp macro="" textlink="">
      <xdr:nvSpPr>
        <xdr:cNvPr id="517" name="災害復旧事業費平均値テキスト"/>
        <xdr:cNvSpPr txBox="1"/>
      </xdr:nvSpPr>
      <xdr:spPr>
        <a:xfrm>
          <a:off x="16370300" y="6527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34127</xdr:rowOff>
    </xdr:from>
    <xdr:to>
      <xdr:col>85</xdr:col>
      <xdr:colOff>177800</xdr:colOff>
      <xdr:row>38</xdr:row>
      <xdr:rowOff>135727</xdr:rowOff>
    </xdr:to>
    <xdr:sp macro="" textlink="">
      <xdr:nvSpPr>
        <xdr:cNvPr id="518" name="フローチャート: 判断 517"/>
        <xdr:cNvSpPr/>
      </xdr:nvSpPr>
      <xdr:spPr>
        <a:xfrm>
          <a:off x="162687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88928</xdr:rowOff>
    </xdr:from>
    <xdr:to>
      <xdr:col>81</xdr:col>
      <xdr:colOff>50800</xdr:colOff>
      <xdr:row>32</xdr:row>
      <xdr:rowOff>42499</xdr:rowOff>
    </xdr:to>
    <xdr:cxnSp macro="">
      <xdr:nvCxnSpPr>
        <xdr:cNvPr id="519" name="直線コネクタ 518"/>
        <xdr:cNvCxnSpPr/>
      </xdr:nvCxnSpPr>
      <xdr:spPr>
        <a:xfrm flipV="1">
          <a:off x="14592300" y="5403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161915</xdr:rowOff>
    </xdr:from>
    <xdr:to>
      <xdr:col>81</xdr:col>
      <xdr:colOff>101600</xdr:colOff>
      <xdr:row>38</xdr:row>
      <xdr:rowOff>92065</xdr:rowOff>
    </xdr:to>
    <xdr:sp macro="" textlink="">
      <xdr:nvSpPr>
        <xdr:cNvPr id="520" name="フローチャート: 判断 519"/>
        <xdr:cNvSpPr/>
      </xdr:nvSpPr>
      <xdr:spPr>
        <a:xfrm>
          <a:off x="15430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83192</xdr:rowOff>
    </xdr:from>
    <xdr:ext cx="469744" cy="259045"/>
    <xdr:sp macro="" textlink="">
      <xdr:nvSpPr>
        <xdr:cNvPr id="521" name="テキスト ボックス 520"/>
        <xdr:cNvSpPr txBox="1"/>
      </xdr:nvSpPr>
      <xdr:spPr>
        <a:xfrm>
          <a:off x="15246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42499</xdr:rowOff>
    </xdr:from>
    <xdr:to>
      <xdr:col>76</xdr:col>
      <xdr:colOff>114300</xdr:colOff>
      <xdr:row>37</xdr:row>
      <xdr:rowOff>136545</xdr:rowOff>
    </xdr:to>
    <xdr:cxnSp macro="">
      <xdr:nvCxnSpPr>
        <xdr:cNvPr id="522" name="直線コネクタ 521"/>
        <xdr:cNvCxnSpPr/>
      </xdr:nvCxnSpPr>
      <xdr:spPr>
        <a:xfrm flipV="1">
          <a:off x="13703300" y="5528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12684</xdr:rowOff>
    </xdr:from>
    <xdr:to>
      <xdr:col>76</xdr:col>
      <xdr:colOff>165100</xdr:colOff>
      <xdr:row>38</xdr:row>
      <xdr:rowOff>114284</xdr:rowOff>
    </xdr:to>
    <xdr:sp macro="" textlink="">
      <xdr:nvSpPr>
        <xdr:cNvPr id="523" name="フローチャート: 判断 522"/>
        <xdr:cNvSpPr/>
      </xdr:nvSpPr>
      <xdr:spPr>
        <a:xfrm>
          <a:off x="14541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105411</xdr:rowOff>
    </xdr:from>
    <xdr:ext cx="469744" cy="259045"/>
    <xdr:sp macro="" textlink="">
      <xdr:nvSpPr>
        <xdr:cNvPr id="524" name="テキスト ボックス 523"/>
        <xdr:cNvSpPr txBox="1"/>
      </xdr:nvSpPr>
      <xdr:spPr>
        <a:xfrm>
          <a:off x="14357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152090</xdr:rowOff>
    </xdr:from>
    <xdr:to>
      <xdr:col>71</xdr:col>
      <xdr:colOff>177800</xdr:colOff>
      <xdr:row>37</xdr:row>
      <xdr:rowOff>136545</xdr:rowOff>
    </xdr:to>
    <xdr:cxnSp macro="">
      <xdr:nvCxnSpPr>
        <xdr:cNvPr id="525" name="直線コネクタ 524"/>
        <xdr:cNvCxnSpPr/>
      </xdr:nvCxnSpPr>
      <xdr:spPr>
        <a:xfrm>
          <a:off x="12814300" y="6152840"/>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39157</xdr:rowOff>
    </xdr:from>
    <xdr:to>
      <xdr:col>72</xdr:col>
      <xdr:colOff>38100</xdr:colOff>
      <xdr:row>38</xdr:row>
      <xdr:rowOff>140757</xdr:rowOff>
    </xdr:to>
    <xdr:sp macro="" textlink="">
      <xdr:nvSpPr>
        <xdr:cNvPr id="526" name="フローチャート: 判断 525"/>
        <xdr:cNvSpPr/>
      </xdr:nvSpPr>
      <xdr:spPr>
        <a:xfrm>
          <a:off x="13652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131884</xdr:rowOff>
    </xdr:from>
    <xdr:ext cx="469744" cy="259045"/>
    <xdr:sp macro="" textlink="">
      <xdr:nvSpPr>
        <xdr:cNvPr id="527" name="テキスト ボックス 526"/>
        <xdr:cNvSpPr txBox="1"/>
      </xdr:nvSpPr>
      <xdr:spPr>
        <a:xfrm>
          <a:off x="13468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58999</xdr:rowOff>
    </xdr:from>
    <xdr:to>
      <xdr:col>67</xdr:col>
      <xdr:colOff>101600</xdr:colOff>
      <xdr:row>38</xdr:row>
      <xdr:rowOff>160599</xdr:rowOff>
    </xdr:to>
    <xdr:sp macro="" textlink="">
      <xdr:nvSpPr>
        <xdr:cNvPr id="528" name="フローチャート: 判断 527"/>
        <xdr:cNvSpPr/>
      </xdr:nvSpPr>
      <xdr:spPr>
        <a:xfrm>
          <a:off x="12763500" y="65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151726</xdr:rowOff>
    </xdr:from>
    <xdr:ext cx="469744" cy="259045"/>
    <xdr:sp macro="" textlink="">
      <xdr:nvSpPr>
        <xdr:cNvPr id="529" name="テキスト ボックス 528"/>
        <xdr:cNvSpPr txBox="1"/>
      </xdr:nvSpPr>
      <xdr:spPr>
        <a:xfrm>
          <a:off x="12579428"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25418</xdr:rowOff>
    </xdr:from>
    <xdr:to>
      <xdr:col>85</xdr:col>
      <xdr:colOff>177800</xdr:colOff>
      <xdr:row>34</xdr:row>
      <xdr:rowOff>127018</xdr:rowOff>
    </xdr:to>
    <xdr:sp macro="" textlink="">
      <xdr:nvSpPr>
        <xdr:cNvPr id="535" name="楕円 534"/>
        <xdr:cNvSpPr/>
      </xdr:nvSpPr>
      <xdr:spPr>
        <a:xfrm>
          <a:off x="16268700" y="58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111795</xdr:rowOff>
    </xdr:from>
    <xdr:ext cx="534377" cy="259045"/>
    <xdr:sp macro="" textlink="">
      <xdr:nvSpPr>
        <xdr:cNvPr id="536" name="災害復旧事業費該当値テキスト"/>
        <xdr:cNvSpPr txBox="1"/>
      </xdr:nvSpPr>
      <xdr:spPr>
        <a:xfrm>
          <a:off x="16370300" y="57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38128</xdr:rowOff>
    </xdr:from>
    <xdr:to>
      <xdr:col>81</xdr:col>
      <xdr:colOff>101600</xdr:colOff>
      <xdr:row>31</xdr:row>
      <xdr:rowOff>139728</xdr:rowOff>
    </xdr:to>
    <xdr:sp macro="" textlink="">
      <xdr:nvSpPr>
        <xdr:cNvPr id="537" name="楕円 536"/>
        <xdr:cNvSpPr/>
      </xdr:nvSpPr>
      <xdr:spPr>
        <a:xfrm>
          <a:off x="15430500" y="5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156255</xdr:rowOff>
    </xdr:from>
    <xdr:ext cx="534377" cy="259045"/>
    <xdr:sp macro="" textlink="">
      <xdr:nvSpPr>
        <xdr:cNvPr id="538" name="テキスト ボックス 537"/>
        <xdr:cNvSpPr txBox="1"/>
      </xdr:nvSpPr>
      <xdr:spPr>
        <a:xfrm>
          <a:off x="15214111" y="51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163149</xdr:rowOff>
    </xdr:from>
    <xdr:to>
      <xdr:col>76</xdr:col>
      <xdr:colOff>165100</xdr:colOff>
      <xdr:row>32</xdr:row>
      <xdr:rowOff>93299</xdr:rowOff>
    </xdr:to>
    <xdr:sp macro="" textlink="">
      <xdr:nvSpPr>
        <xdr:cNvPr id="539" name="楕円 538"/>
        <xdr:cNvSpPr/>
      </xdr:nvSpPr>
      <xdr:spPr>
        <a:xfrm>
          <a:off x="14541500" y="54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109826</xdr:rowOff>
    </xdr:from>
    <xdr:ext cx="534377" cy="259045"/>
    <xdr:sp macro="" textlink="">
      <xdr:nvSpPr>
        <xdr:cNvPr id="540" name="テキスト ボックス 539"/>
        <xdr:cNvSpPr txBox="1"/>
      </xdr:nvSpPr>
      <xdr:spPr>
        <a:xfrm>
          <a:off x="14325111" y="52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85745</xdr:rowOff>
    </xdr:from>
    <xdr:to>
      <xdr:col>72</xdr:col>
      <xdr:colOff>38100</xdr:colOff>
      <xdr:row>38</xdr:row>
      <xdr:rowOff>15895</xdr:rowOff>
    </xdr:to>
    <xdr:sp macro="" textlink="">
      <xdr:nvSpPr>
        <xdr:cNvPr id="541" name="楕円 540"/>
        <xdr:cNvSpPr/>
      </xdr:nvSpPr>
      <xdr:spPr>
        <a:xfrm>
          <a:off x="13652500" y="64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32422</xdr:rowOff>
    </xdr:from>
    <xdr:ext cx="469744" cy="259045"/>
    <xdr:sp macro="" textlink="">
      <xdr:nvSpPr>
        <xdr:cNvPr id="542" name="テキスト ボックス 541"/>
        <xdr:cNvSpPr txBox="1"/>
      </xdr:nvSpPr>
      <xdr:spPr>
        <a:xfrm>
          <a:off x="13468428" y="62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101290</xdr:rowOff>
    </xdr:from>
    <xdr:to>
      <xdr:col>67</xdr:col>
      <xdr:colOff>101600</xdr:colOff>
      <xdr:row>36</xdr:row>
      <xdr:rowOff>31440</xdr:rowOff>
    </xdr:to>
    <xdr:sp macro="" textlink="">
      <xdr:nvSpPr>
        <xdr:cNvPr id="543" name="楕円 542"/>
        <xdr:cNvSpPr/>
      </xdr:nvSpPr>
      <xdr:spPr>
        <a:xfrm>
          <a:off x="12763500" y="61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47967</xdr:rowOff>
    </xdr:from>
    <xdr:ext cx="534377" cy="259045"/>
    <xdr:sp macro="" textlink="">
      <xdr:nvSpPr>
        <xdr:cNvPr id="544" name="テキスト ボックス 543"/>
        <xdr:cNvSpPr txBox="1"/>
      </xdr:nvSpPr>
      <xdr:spPr>
        <a:xfrm>
          <a:off x="12547111" y="58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19" name="直線コネクタ 618"/>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0"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1" name="直線コネクタ 620"/>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2"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3" name="直線コネクタ 622"/>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94552</xdr:rowOff>
    </xdr:from>
    <xdr:to>
      <xdr:col>85</xdr:col>
      <xdr:colOff>127000</xdr:colOff>
      <xdr:row>74</xdr:row>
      <xdr:rowOff>106161</xdr:rowOff>
    </xdr:to>
    <xdr:cxnSp macro="">
      <xdr:nvCxnSpPr>
        <xdr:cNvPr id="624" name="直線コネクタ 623"/>
        <xdr:cNvCxnSpPr/>
      </xdr:nvCxnSpPr>
      <xdr:spPr>
        <a:xfrm flipV="1">
          <a:off x="15481300" y="12610402"/>
          <a:ext cx="838200" cy="1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5"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6" name="フローチャート: 判断 625"/>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93376</xdr:rowOff>
    </xdr:from>
    <xdr:to>
      <xdr:col>81</xdr:col>
      <xdr:colOff>50800</xdr:colOff>
      <xdr:row>74</xdr:row>
      <xdr:rowOff>106161</xdr:rowOff>
    </xdr:to>
    <xdr:cxnSp macro="">
      <xdr:nvCxnSpPr>
        <xdr:cNvPr id="627" name="直線コネクタ 626"/>
        <xdr:cNvCxnSpPr/>
      </xdr:nvCxnSpPr>
      <xdr:spPr>
        <a:xfrm>
          <a:off x="14592300" y="12780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8" name="フローチャート: 判断 627"/>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29" name="テキスト ボックス 628"/>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93376</xdr:rowOff>
    </xdr:from>
    <xdr:to>
      <xdr:col>76</xdr:col>
      <xdr:colOff>114300</xdr:colOff>
      <xdr:row>74</xdr:row>
      <xdr:rowOff>124939</xdr:rowOff>
    </xdr:to>
    <xdr:cxnSp macro="">
      <xdr:nvCxnSpPr>
        <xdr:cNvPr id="630" name="直線コネクタ 629"/>
        <xdr:cNvCxnSpPr/>
      </xdr:nvCxnSpPr>
      <xdr:spPr>
        <a:xfrm flipV="1">
          <a:off x="13703300" y="12780676"/>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1" name="フローチャート: 判断 630"/>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2" name="テキスト ボックス 631"/>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124939</xdr:rowOff>
    </xdr:from>
    <xdr:to>
      <xdr:col>71</xdr:col>
      <xdr:colOff>177800</xdr:colOff>
      <xdr:row>74</xdr:row>
      <xdr:rowOff>152828</xdr:rowOff>
    </xdr:to>
    <xdr:cxnSp macro="">
      <xdr:nvCxnSpPr>
        <xdr:cNvPr id="633" name="直線コネクタ 632"/>
        <xdr:cNvCxnSpPr/>
      </xdr:nvCxnSpPr>
      <xdr:spPr>
        <a:xfrm flipV="1">
          <a:off x="12814300" y="1281223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4" name="フローチャート: 判断 633"/>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5" name="テキスト ボックス 634"/>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6" name="フローチャート: 判断 635"/>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7" name="テキスト ボックス 636"/>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43752</xdr:rowOff>
    </xdr:from>
    <xdr:to>
      <xdr:col>85</xdr:col>
      <xdr:colOff>177800</xdr:colOff>
      <xdr:row>73</xdr:row>
      <xdr:rowOff>145352</xdr:rowOff>
    </xdr:to>
    <xdr:sp macro="" textlink="">
      <xdr:nvSpPr>
        <xdr:cNvPr id="643" name="楕円 642"/>
        <xdr:cNvSpPr/>
      </xdr:nvSpPr>
      <xdr:spPr>
        <a:xfrm>
          <a:off x="16268700" y="12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66629</xdr:rowOff>
    </xdr:from>
    <xdr:ext cx="534377" cy="259045"/>
    <xdr:sp macro="" textlink="">
      <xdr:nvSpPr>
        <xdr:cNvPr id="644" name="公債費該当値テキスト"/>
        <xdr:cNvSpPr txBox="1"/>
      </xdr:nvSpPr>
      <xdr:spPr>
        <a:xfrm>
          <a:off x="16370300" y="124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55361</xdr:rowOff>
    </xdr:from>
    <xdr:to>
      <xdr:col>81</xdr:col>
      <xdr:colOff>101600</xdr:colOff>
      <xdr:row>74</xdr:row>
      <xdr:rowOff>156961</xdr:rowOff>
    </xdr:to>
    <xdr:sp macro="" textlink="">
      <xdr:nvSpPr>
        <xdr:cNvPr id="645" name="楕円 644"/>
        <xdr:cNvSpPr/>
      </xdr:nvSpPr>
      <xdr:spPr>
        <a:xfrm>
          <a:off x="15430500" y="127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2038</xdr:rowOff>
    </xdr:from>
    <xdr:ext cx="534377" cy="259045"/>
    <xdr:sp macro="" textlink="">
      <xdr:nvSpPr>
        <xdr:cNvPr id="646" name="テキスト ボックス 645"/>
        <xdr:cNvSpPr txBox="1"/>
      </xdr:nvSpPr>
      <xdr:spPr>
        <a:xfrm>
          <a:off x="15214111" y="12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42576</xdr:rowOff>
    </xdr:from>
    <xdr:to>
      <xdr:col>76</xdr:col>
      <xdr:colOff>165100</xdr:colOff>
      <xdr:row>74</xdr:row>
      <xdr:rowOff>144176</xdr:rowOff>
    </xdr:to>
    <xdr:sp macro="" textlink="">
      <xdr:nvSpPr>
        <xdr:cNvPr id="647" name="楕円 646"/>
        <xdr:cNvSpPr/>
      </xdr:nvSpPr>
      <xdr:spPr>
        <a:xfrm>
          <a:off x="145415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160703</xdr:rowOff>
    </xdr:from>
    <xdr:ext cx="534377" cy="259045"/>
    <xdr:sp macro="" textlink="">
      <xdr:nvSpPr>
        <xdr:cNvPr id="648" name="テキスト ボックス 647"/>
        <xdr:cNvSpPr txBox="1"/>
      </xdr:nvSpPr>
      <xdr:spPr>
        <a:xfrm>
          <a:off x="14325111" y="125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74139</xdr:rowOff>
    </xdr:from>
    <xdr:to>
      <xdr:col>72</xdr:col>
      <xdr:colOff>38100</xdr:colOff>
      <xdr:row>75</xdr:row>
      <xdr:rowOff>4289</xdr:rowOff>
    </xdr:to>
    <xdr:sp macro="" textlink="">
      <xdr:nvSpPr>
        <xdr:cNvPr id="649" name="楕円 648"/>
        <xdr:cNvSpPr/>
      </xdr:nvSpPr>
      <xdr:spPr>
        <a:xfrm>
          <a:off x="13652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20816</xdr:rowOff>
    </xdr:from>
    <xdr:ext cx="534377" cy="259045"/>
    <xdr:sp macro="" textlink="">
      <xdr:nvSpPr>
        <xdr:cNvPr id="650" name="テキスト ボックス 649"/>
        <xdr:cNvSpPr txBox="1"/>
      </xdr:nvSpPr>
      <xdr:spPr>
        <a:xfrm>
          <a:off x="13436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102028</xdr:rowOff>
    </xdr:from>
    <xdr:to>
      <xdr:col>67</xdr:col>
      <xdr:colOff>101600</xdr:colOff>
      <xdr:row>75</xdr:row>
      <xdr:rowOff>32178</xdr:rowOff>
    </xdr:to>
    <xdr:sp macro="" textlink="">
      <xdr:nvSpPr>
        <xdr:cNvPr id="651" name="楕円 650"/>
        <xdr:cNvSpPr/>
      </xdr:nvSpPr>
      <xdr:spPr>
        <a:xfrm>
          <a:off x="12763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48705</xdr:rowOff>
    </xdr:from>
    <xdr:ext cx="534377" cy="259045"/>
    <xdr:sp macro="" textlink="">
      <xdr:nvSpPr>
        <xdr:cNvPr id="652" name="テキスト ボックス 651"/>
        <xdr:cNvSpPr txBox="1"/>
      </xdr:nvSpPr>
      <xdr:spPr>
        <a:xfrm>
          <a:off x="12547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67308</xdr:rowOff>
    </xdr:from>
    <xdr:to>
      <xdr:col>85</xdr:col>
      <xdr:colOff>126364</xdr:colOff>
      <xdr:row>98</xdr:row>
      <xdr:rowOff>138328</xdr:rowOff>
    </xdr:to>
    <xdr:cxnSp macro="">
      <xdr:nvCxnSpPr>
        <xdr:cNvPr id="674" name="直線コネクタ 673"/>
        <xdr:cNvCxnSpPr/>
      </xdr:nvCxnSpPr>
      <xdr:spPr>
        <a:xfrm flipV="1">
          <a:off x="16317595" y="16183608"/>
          <a:ext cx="1269" cy="75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142155</xdr:rowOff>
    </xdr:from>
    <xdr:ext cx="378565" cy="259045"/>
    <xdr:sp macro="" textlink="">
      <xdr:nvSpPr>
        <xdr:cNvPr id="675" name="積立金最小値テキスト"/>
        <xdr:cNvSpPr txBox="1"/>
      </xdr:nvSpPr>
      <xdr:spPr>
        <a:xfrm>
          <a:off x="16370300" y="16944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138328</xdr:rowOff>
    </xdr:from>
    <xdr:to>
      <xdr:col>86</xdr:col>
      <xdr:colOff>25400</xdr:colOff>
      <xdr:row>98</xdr:row>
      <xdr:rowOff>138328</xdr:rowOff>
    </xdr:to>
    <xdr:cxnSp macro="">
      <xdr:nvCxnSpPr>
        <xdr:cNvPr id="676" name="直線コネクタ 675"/>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13985</xdr:rowOff>
    </xdr:from>
    <xdr:ext cx="534377" cy="259045"/>
    <xdr:sp macro="" textlink="">
      <xdr:nvSpPr>
        <xdr:cNvPr id="677" name="積立金最大値テキスト"/>
        <xdr:cNvSpPr txBox="1"/>
      </xdr:nvSpPr>
      <xdr:spPr>
        <a:xfrm>
          <a:off x="16370300" y="159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67308</xdr:rowOff>
    </xdr:from>
    <xdr:to>
      <xdr:col>86</xdr:col>
      <xdr:colOff>25400</xdr:colOff>
      <xdr:row>94</xdr:row>
      <xdr:rowOff>67308</xdr:rowOff>
    </xdr:to>
    <xdr:cxnSp macro="">
      <xdr:nvCxnSpPr>
        <xdr:cNvPr id="678" name="直線コネクタ 677"/>
        <xdr:cNvCxnSpPr/>
      </xdr:nvCxnSpPr>
      <xdr:spPr>
        <a:xfrm>
          <a:off x="16230600" y="161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51305</xdr:rowOff>
    </xdr:from>
    <xdr:to>
      <xdr:col>85</xdr:col>
      <xdr:colOff>127000</xdr:colOff>
      <xdr:row>94</xdr:row>
      <xdr:rowOff>124165</xdr:rowOff>
    </xdr:to>
    <xdr:cxnSp macro="">
      <xdr:nvCxnSpPr>
        <xdr:cNvPr id="679" name="直線コネクタ 678"/>
        <xdr:cNvCxnSpPr/>
      </xdr:nvCxnSpPr>
      <xdr:spPr>
        <a:xfrm>
          <a:off x="15481300" y="15996155"/>
          <a:ext cx="838200" cy="2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168780</xdr:rowOff>
    </xdr:from>
    <xdr:ext cx="534377" cy="259045"/>
    <xdr:sp macro="" textlink="">
      <xdr:nvSpPr>
        <xdr:cNvPr id="680" name="積立金平均値テキスト"/>
        <xdr:cNvSpPr txBox="1"/>
      </xdr:nvSpPr>
      <xdr:spPr>
        <a:xfrm>
          <a:off x="16370300" y="1662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18903</xdr:rowOff>
    </xdr:from>
    <xdr:to>
      <xdr:col>85</xdr:col>
      <xdr:colOff>177800</xdr:colOff>
      <xdr:row>97</xdr:row>
      <xdr:rowOff>120503</xdr:rowOff>
    </xdr:to>
    <xdr:sp macro="" textlink="">
      <xdr:nvSpPr>
        <xdr:cNvPr id="681" name="フローチャート: 判断 680"/>
        <xdr:cNvSpPr/>
      </xdr:nvSpPr>
      <xdr:spPr>
        <a:xfrm>
          <a:off x="16268700" y="1664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107166</xdr:rowOff>
    </xdr:from>
    <xdr:to>
      <xdr:col>81</xdr:col>
      <xdr:colOff>50800</xdr:colOff>
      <xdr:row>93</xdr:row>
      <xdr:rowOff>51305</xdr:rowOff>
    </xdr:to>
    <xdr:cxnSp macro="">
      <xdr:nvCxnSpPr>
        <xdr:cNvPr id="682" name="直線コネクタ 681"/>
        <xdr:cNvCxnSpPr/>
      </xdr:nvCxnSpPr>
      <xdr:spPr>
        <a:xfrm>
          <a:off x="14592300" y="15537666"/>
          <a:ext cx="889000" cy="4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106886</xdr:rowOff>
    </xdr:from>
    <xdr:to>
      <xdr:col>81</xdr:col>
      <xdr:colOff>101600</xdr:colOff>
      <xdr:row>98</xdr:row>
      <xdr:rowOff>37036</xdr:rowOff>
    </xdr:to>
    <xdr:sp macro="" textlink="">
      <xdr:nvSpPr>
        <xdr:cNvPr id="683" name="フローチャート: 判断 682"/>
        <xdr:cNvSpPr/>
      </xdr:nvSpPr>
      <xdr:spPr>
        <a:xfrm>
          <a:off x="15430500" y="1673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28163</xdr:rowOff>
    </xdr:from>
    <xdr:ext cx="534377" cy="259045"/>
    <xdr:sp macro="" textlink="">
      <xdr:nvSpPr>
        <xdr:cNvPr id="684" name="テキスト ボックス 683"/>
        <xdr:cNvSpPr txBox="1"/>
      </xdr:nvSpPr>
      <xdr:spPr>
        <a:xfrm>
          <a:off x="15214111" y="168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107166</xdr:rowOff>
    </xdr:from>
    <xdr:to>
      <xdr:col>76</xdr:col>
      <xdr:colOff>114300</xdr:colOff>
      <xdr:row>91</xdr:row>
      <xdr:rowOff>39455</xdr:rowOff>
    </xdr:to>
    <xdr:cxnSp macro="">
      <xdr:nvCxnSpPr>
        <xdr:cNvPr id="685" name="直線コネクタ 684"/>
        <xdr:cNvCxnSpPr/>
      </xdr:nvCxnSpPr>
      <xdr:spPr>
        <a:xfrm flipV="1">
          <a:off x="13703300" y="15537666"/>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135150</xdr:rowOff>
    </xdr:from>
    <xdr:to>
      <xdr:col>76</xdr:col>
      <xdr:colOff>165100</xdr:colOff>
      <xdr:row>98</xdr:row>
      <xdr:rowOff>65300</xdr:rowOff>
    </xdr:to>
    <xdr:sp macro="" textlink="">
      <xdr:nvSpPr>
        <xdr:cNvPr id="686" name="フローチャート: 判断 685"/>
        <xdr:cNvSpPr/>
      </xdr:nvSpPr>
      <xdr:spPr>
        <a:xfrm>
          <a:off x="145415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56427</xdr:rowOff>
    </xdr:from>
    <xdr:ext cx="534377" cy="259045"/>
    <xdr:sp macro="" textlink="">
      <xdr:nvSpPr>
        <xdr:cNvPr id="687" name="テキスト ボックス 686"/>
        <xdr:cNvSpPr txBox="1"/>
      </xdr:nvSpPr>
      <xdr:spPr>
        <a:xfrm>
          <a:off x="14325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39455</xdr:rowOff>
    </xdr:from>
    <xdr:to>
      <xdr:col>71</xdr:col>
      <xdr:colOff>177800</xdr:colOff>
      <xdr:row>93</xdr:row>
      <xdr:rowOff>65624</xdr:rowOff>
    </xdr:to>
    <xdr:cxnSp macro="">
      <xdr:nvCxnSpPr>
        <xdr:cNvPr id="688" name="直線コネクタ 687"/>
        <xdr:cNvCxnSpPr/>
      </xdr:nvCxnSpPr>
      <xdr:spPr>
        <a:xfrm flipV="1">
          <a:off x="12814300" y="15641405"/>
          <a:ext cx="889000" cy="3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120986</xdr:rowOff>
    </xdr:from>
    <xdr:to>
      <xdr:col>72</xdr:col>
      <xdr:colOff>38100</xdr:colOff>
      <xdr:row>98</xdr:row>
      <xdr:rowOff>51136</xdr:rowOff>
    </xdr:to>
    <xdr:sp macro="" textlink="">
      <xdr:nvSpPr>
        <xdr:cNvPr id="689" name="フローチャート: 判断 688"/>
        <xdr:cNvSpPr/>
      </xdr:nvSpPr>
      <xdr:spPr>
        <a:xfrm>
          <a:off x="13652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42263</xdr:rowOff>
    </xdr:from>
    <xdr:ext cx="534377" cy="259045"/>
    <xdr:sp macro="" textlink="">
      <xdr:nvSpPr>
        <xdr:cNvPr id="690" name="テキスト ボックス 689"/>
        <xdr:cNvSpPr txBox="1"/>
      </xdr:nvSpPr>
      <xdr:spPr>
        <a:xfrm>
          <a:off x="13436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149982</xdr:rowOff>
    </xdr:from>
    <xdr:to>
      <xdr:col>67</xdr:col>
      <xdr:colOff>101600</xdr:colOff>
      <xdr:row>98</xdr:row>
      <xdr:rowOff>80132</xdr:rowOff>
    </xdr:to>
    <xdr:sp macro="" textlink="">
      <xdr:nvSpPr>
        <xdr:cNvPr id="691" name="フローチャート: 判断 690"/>
        <xdr:cNvSpPr/>
      </xdr:nvSpPr>
      <xdr:spPr>
        <a:xfrm>
          <a:off x="12763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71259</xdr:rowOff>
    </xdr:from>
    <xdr:ext cx="534377" cy="259045"/>
    <xdr:sp macro="" textlink="">
      <xdr:nvSpPr>
        <xdr:cNvPr id="692" name="テキスト ボックス 691"/>
        <xdr:cNvSpPr txBox="1"/>
      </xdr:nvSpPr>
      <xdr:spPr>
        <a:xfrm>
          <a:off x="12547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73365</xdr:rowOff>
    </xdr:from>
    <xdr:to>
      <xdr:col>85</xdr:col>
      <xdr:colOff>177800</xdr:colOff>
      <xdr:row>95</xdr:row>
      <xdr:rowOff>3515</xdr:rowOff>
    </xdr:to>
    <xdr:sp macro="" textlink="">
      <xdr:nvSpPr>
        <xdr:cNvPr id="698" name="楕円 697"/>
        <xdr:cNvSpPr/>
      </xdr:nvSpPr>
      <xdr:spPr>
        <a:xfrm>
          <a:off x="16268700" y="161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159742</xdr:rowOff>
    </xdr:from>
    <xdr:ext cx="534377" cy="259045"/>
    <xdr:sp macro="" textlink="">
      <xdr:nvSpPr>
        <xdr:cNvPr id="699" name="積立金該当値テキスト"/>
        <xdr:cNvSpPr txBox="1"/>
      </xdr:nvSpPr>
      <xdr:spPr>
        <a:xfrm>
          <a:off x="16370300" y="161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505</xdr:rowOff>
    </xdr:from>
    <xdr:to>
      <xdr:col>81</xdr:col>
      <xdr:colOff>101600</xdr:colOff>
      <xdr:row>93</xdr:row>
      <xdr:rowOff>102105</xdr:rowOff>
    </xdr:to>
    <xdr:sp macro="" textlink="">
      <xdr:nvSpPr>
        <xdr:cNvPr id="700" name="楕円 699"/>
        <xdr:cNvSpPr/>
      </xdr:nvSpPr>
      <xdr:spPr>
        <a:xfrm>
          <a:off x="15430500" y="15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118632</xdr:rowOff>
    </xdr:from>
    <xdr:ext cx="599010" cy="259045"/>
    <xdr:sp macro="" textlink="">
      <xdr:nvSpPr>
        <xdr:cNvPr id="701" name="テキスト ボックス 700"/>
        <xdr:cNvSpPr txBox="1"/>
      </xdr:nvSpPr>
      <xdr:spPr>
        <a:xfrm>
          <a:off x="15181795" y="1572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56366</xdr:rowOff>
    </xdr:from>
    <xdr:to>
      <xdr:col>76</xdr:col>
      <xdr:colOff>165100</xdr:colOff>
      <xdr:row>90</xdr:row>
      <xdr:rowOff>157966</xdr:rowOff>
    </xdr:to>
    <xdr:sp macro="" textlink="">
      <xdr:nvSpPr>
        <xdr:cNvPr id="702" name="楕円 701"/>
        <xdr:cNvSpPr/>
      </xdr:nvSpPr>
      <xdr:spPr>
        <a:xfrm>
          <a:off x="14541500" y="154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3043</xdr:rowOff>
    </xdr:from>
    <xdr:ext cx="599010" cy="259045"/>
    <xdr:sp macro="" textlink="">
      <xdr:nvSpPr>
        <xdr:cNvPr id="703" name="テキスト ボックス 702"/>
        <xdr:cNvSpPr txBox="1"/>
      </xdr:nvSpPr>
      <xdr:spPr>
        <a:xfrm>
          <a:off x="14292795" y="152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160105</xdr:rowOff>
    </xdr:from>
    <xdr:to>
      <xdr:col>72</xdr:col>
      <xdr:colOff>38100</xdr:colOff>
      <xdr:row>91</xdr:row>
      <xdr:rowOff>90255</xdr:rowOff>
    </xdr:to>
    <xdr:sp macro="" textlink="">
      <xdr:nvSpPr>
        <xdr:cNvPr id="704" name="楕円 703"/>
        <xdr:cNvSpPr/>
      </xdr:nvSpPr>
      <xdr:spPr>
        <a:xfrm>
          <a:off x="13652500" y="15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106782</xdr:rowOff>
    </xdr:from>
    <xdr:ext cx="599010" cy="259045"/>
    <xdr:sp macro="" textlink="">
      <xdr:nvSpPr>
        <xdr:cNvPr id="705" name="テキスト ボックス 704"/>
        <xdr:cNvSpPr txBox="1"/>
      </xdr:nvSpPr>
      <xdr:spPr>
        <a:xfrm>
          <a:off x="13403795" y="153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14824</xdr:rowOff>
    </xdr:from>
    <xdr:to>
      <xdr:col>67</xdr:col>
      <xdr:colOff>101600</xdr:colOff>
      <xdr:row>93</xdr:row>
      <xdr:rowOff>116424</xdr:rowOff>
    </xdr:to>
    <xdr:sp macro="" textlink="">
      <xdr:nvSpPr>
        <xdr:cNvPr id="706" name="楕円 705"/>
        <xdr:cNvSpPr/>
      </xdr:nvSpPr>
      <xdr:spPr>
        <a:xfrm>
          <a:off x="12763500" y="159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132951</xdr:rowOff>
    </xdr:from>
    <xdr:ext cx="599010" cy="259045"/>
    <xdr:sp macro="" textlink="">
      <xdr:nvSpPr>
        <xdr:cNvPr id="707" name="テキスト ボックス 706"/>
        <xdr:cNvSpPr txBox="1"/>
      </xdr:nvSpPr>
      <xdr:spPr>
        <a:xfrm>
          <a:off x="12514795" y="15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27" name="直線コネクタ 726"/>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0"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1" name="直線コネクタ 730"/>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108553</xdr:rowOff>
    </xdr:from>
    <xdr:to>
      <xdr:col>116</xdr:col>
      <xdr:colOff>63500</xdr:colOff>
      <xdr:row>35</xdr:row>
      <xdr:rowOff>154902</xdr:rowOff>
    </xdr:to>
    <xdr:cxnSp macro="">
      <xdr:nvCxnSpPr>
        <xdr:cNvPr id="732" name="直線コネクタ 731"/>
        <xdr:cNvCxnSpPr/>
      </xdr:nvCxnSpPr>
      <xdr:spPr>
        <a:xfrm>
          <a:off x="21323300" y="6109303"/>
          <a:ext cx="8382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3"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4" name="フローチャート: 判断 733"/>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108553</xdr:rowOff>
    </xdr:from>
    <xdr:to>
      <xdr:col>111</xdr:col>
      <xdr:colOff>177800</xdr:colOff>
      <xdr:row>35</xdr:row>
      <xdr:rowOff>161817</xdr:rowOff>
    </xdr:to>
    <xdr:cxnSp macro="">
      <xdr:nvCxnSpPr>
        <xdr:cNvPr id="735" name="直線コネクタ 734"/>
        <xdr:cNvCxnSpPr/>
      </xdr:nvCxnSpPr>
      <xdr:spPr>
        <a:xfrm flipV="1">
          <a:off x="20434300" y="610930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6" name="フローチャート: 判断 735"/>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37" name="テキスト ボックス 736"/>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161817</xdr:rowOff>
    </xdr:from>
    <xdr:to>
      <xdr:col>107</xdr:col>
      <xdr:colOff>50800</xdr:colOff>
      <xdr:row>36</xdr:row>
      <xdr:rowOff>4369</xdr:rowOff>
    </xdr:to>
    <xdr:cxnSp macro="">
      <xdr:nvCxnSpPr>
        <xdr:cNvPr id="738" name="直線コネクタ 737"/>
        <xdr:cNvCxnSpPr/>
      </xdr:nvCxnSpPr>
      <xdr:spPr>
        <a:xfrm flipV="1">
          <a:off x="19545300" y="6162567"/>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39" name="フローチャート: 判断 738"/>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0" name="テキスト ボックス 739"/>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4369</xdr:rowOff>
    </xdr:from>
    <xdr:to>
      <xdr:col>102</xdr:col>
      <xdr:colOff>114300</xdr:colOff>
      <xdr:row>36</xdr:row>
      <xdr:rowOff>13456</xdr:rowOff>
    </xdr:to>
    <xdr:cxnSp macro="">
      <xdr:nvCxnSpPr>
        <xdr:cNvPr id="741" name="直線コネクタ 740"/>
        <xdr:cNvCxnSpPr/>
      </xdr:nvCxnSpPr>
      <xdr:spPr>
        <a:xfrm flipV="1">
          <a:off x="18656300" y="6176569"/>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2" name="フローチャート: 判断 741"/>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3" name="テキスト ボックス 742"/>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4" name="フローチャート: 判断 743"/>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5" name="テキスト ボックス 744"/>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104102</xdr:rowOff>
    </xdr:from>
    <xdr:to>
      <xdr:col>116</xdr:col>
      <xdr:colOff>114300</xdr:colOff>
      <xdr:row>36</xdr:row>
      <xdr:rowOff>34252</xdr:rowOff>
    </xdr:to>
    <xdr:sp macro="" textlink="">
      <xdr:nvSpPr>
        <xdr:cNvPr id="751" name="楕円 750"/>
        <xdr:cNvSpPr/>
      </xdr:nvSpPr>
      <xdr:spPr>
        <a:xfrm>
          <a:off x="221107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126979</xdr:rowOff>
    </xdr:from>
    <xdr:ext cx="469744" cy="259045"/>
    <xdr:sp macro="" textlink="">
      <xdr:nvSpPr>
        <xdr:cNvPr id="752" name="投資及び出資金該当値テキスト"/>
        <xdr:cNvSpPr txBox="1"/>
      </xdr:nvSpPr>
      <xdr:spPr>
        <a:xfrm>
          <a:off x="22212300" y="59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57753</xdr:rowOff>
    </xdr:from>
    <xdr:to>
      <xdr:col>112</xdr:col>
      <xdr:colOff>38100</xdr:colOff>
      <xdr:row>35</xdr:row>
      <xdr:rowOff>159353</xdr:rowOff>
    </xdr:to>
    <xdr:sp macro="" textlink="">
      <xdr:nvSpPr>
        <xdr:cNvPr id="753" name="楕円 752"/>
        <xdr:cNvSpPr/>
      </xdr:nvSpPr>
      <xdr:spPr>
        <a:xfrm>
          <a:off x="21272500" y="60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4430</xdr:rowOff>
    </xdr:from>
    <xdr:ext cx="469744" cy="259045"/>
    <xdr:sp macro="" textlink="">
      <xdr:nvSpPr>
        <xdr:cNvPr id="754" name="テキスト ボックス 753"/>
        <xdr:cNvSpPr txBox="1"/>
      </xdr:nvSpPr>
      <xdr:spPr>
        <a:xfrm>
          <a:off x="21088428" y="583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111017</xdr:rowOff>
    </xdr:from>
    <xdr:to>
      <xdr:col>107</xdr:col>
      <xdr:colOff>101600</xdr:colOff>
      <xdr:row>36</xdr:row>
      <xdr:rowOff>41167</xdr:rowOff>
    </xdr:to>
    <xdr:sp macro="" textlink="">
      <xdr:nvSpPr>
        <xdr:cNvPr id="755" name="楕円 754"/>
        <xdr:cNvSpPr/>
      </xdr:nvSpPr>
      <xdr:spPr>
        <a:xfrm>
          <a:off x="20383500" y="61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57694</xdr:rowOff>
    </xdr:from>
    <xdr:ext cx="469744" cy="259045"/>
    <xdr:sp macro="" textlink="">
      <xdr:nvSpPr>
        <xdr:cNvPr id="756" name="テキスト ボックス 755"/>
        <xdr:cNvSpPr txBox="1"/>
      </xdr:nvSpPr>
      <xdr:spPr>
        <a:xfrm>
          <a:off x="20199428" y="588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125019</xdr:rowOff>
    </xdr:from>
    <xdr:to>
      <xdr:col>102</xdr:col>
      <xdr:colOff>165100</xdr:colOff>
      <xdr:row>36</xdr:row>
      <xdr:rowOff>55169</xdr:rowOff>
    </xdr:to>
    <xdr:sp macro="" textlink="">
      <xdr:nvSpPr>
        <xdr:cNvPr id="757" name="楕円 756"/>
        <xdr:cNvSpPr/>
      </xdr:nvSpPr>
      <xdr:spPr>
        <a:xfrm>
          <a:off x="19494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71696</xdr:rowOff>
    </xdr:from>
    <xdr:ext cx="469744" cy="259045"/>
    <xdr:sp macro="" textlink="">
      <xdr:nvSpPr>
        <xdr:cNvPr id="758" name="テキスト ボックス 757"/>
        <xdr:cNvSpPr txBox="1"/>
      </xdr:nvSpPr>
      <xdr:spPr>
        <a:xfrm>
          <a:off x="19310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134106</xdr:rowOff>
    </xdr:from>
    <xdr:to>
      <xdr:col>98</xdr:col>
      <xdr:colOff>38100</xdr:colOff>
      <xdr:row>36</xdr:row>
      <xdr:rowOff>64256</xdr:rowOff>
    </xdr:to>
    <xdr:sp macro="" textlink="">
      <xdr:nvSpPr>
        <xdr:cNvPr id="759" name="楕円 758"/>
        <xdr:cNvSpPr/>
      </xdr:nvSpPr>
      <xdr:spPr>
        <a:xfrm>
          <a:off x="18605500" y="61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80783</xdr:rowOff>
    </xdr:from>
    <xdr:ext cx="469744" cy="259045"/>
    <xdr:sp macro="" textlink="">
      <xdr:nvSpPr>
        <xdr:cNvPr id="760" name="テキスト ボックス 759"/>
        <xdr:cNvSpPr txBox="1"/>
      </xdr:nvSpPr>
      <xdr:spPr>
        <a:xfrm>
          <a:off x="18421428" y="59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4" name="直線コネクタ 783"/>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87"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88" name="直線コネクタ 787"/>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145415</xdr:rowOff>
    </xdr:from>
    <xdr:to>
      <xdr:col>116</xdr:col>
      <xdr:colOff>63500</xdr:colOff>
      <xdr:row>56</xdr:row>
      <xdr:rowOff>149111</xdr:rowOff>
    </xdr:to>
    <xdr:cxnSp macro="">
      <xdr:nvCxnSpPr>
        <xdr:cNvPr id="789" name="直線コネクタ 788"/>
        <xdr:cNvCxnSpPr/>
      </xdr:nvCxnSpPr>
      <xdr:spPr>
        <a:xfrm>
          <a:off x="21323300" y="974661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0" name="貸付金平均値テキスト"/>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1" name="フローチャート: 判断 790"/>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133261</xdr:rowOff>
    </xdr:from>
    <xdr:to>
      <xdr:col>111</xdr:col>
      <xdr:colOff>177800</xdr:colOff>
      <xdr:row>56</xdr:row>
      <xdr:rowOff>145415</xdr:rowOff>
    </xdr:to>
    <xdr:cxnSp macro="">
      <xdr:nvCxnSpPr>
        <xdr:cNvPr id="792" name="直線コネクタ 791"/>
        <xdr:cNvCxnSpPr/>
      </xdr:nvCxnSpPr>
      <xdr:spPr>
        <a:xfrm>
          <a:off x="20434300" y="973446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3" name="フローチャート: 判断 792"/>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4" name="テキスト ボックス 793"/>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133261</xdr:rowOff>
    </xdr:from>
    <xdr:to>
      <xdr:col>107</xdr:col>
      <xdr:colOff>50800</xdr:colOff>
      <xdr:row>56</xdr:row>
      <xdr:rowOff>146672</xdr:rowOff>
    </xdr:to>
    <xdr:cxnSp macro="">
      <xdr:nvCxnSpPr>
        <xdr:cNvPr id="795" name="直線コネクタ 794"/>
        <xdr:cNvCxnSpPr/>
      </xdr:nvCxnSpPr>
      <xdr:spPr>
        <a:xfrm flipV="1">
          <a:off x="19545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6" name="フローチャート: 判断 795"/>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797" name="テキスト ボックス 796"/>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146672</xdr:rowOff>
    </xdr:from>
    <xdr:to>
      <xdr:col>102</xdr:col>
      <xdr:colOff>114300</xdr:colOff>
      <xdr:row>56</xdr:row>
      <xdr:rowOff>164770</xdr:rowOff>
    </xdr:to>
    <xdr:cxnSp macro="">
      <xdr:nvCxnSpPr>
        <xdr:cNvPr id="798" name="直線コネクタ 797"/>
        <xdr:cNvCxnSpPr/>
      </xdr:nvCxnSpPr>
      <xdr:spPr>
        <a:xfrm flipV="1">
          <a:off x="18656300" y="97478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799" name="フローチャート: 判断 798"/>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0" name="テキスト ボックス 799"/>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1" name="フローチャート: 判断 800"/>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2" name="テキスト ボックス 801"/>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98311</xdr:rowOff>
    </xdr:from>
    <xdr:to>
      <xdr:col>116</xdr:col>
      <xdr:colOff>114300</xdr:colOff>
      <xdr:row>57</xdr:row>
      <xdr:rowOff>28461</xdr:rowOff>
    </xdr:to>
    <xdr:sp macro="" textlink="">
      <xdr:nvSpPr>
        <xdr:cNvPr id="808" name="楕円 807"/>
        <xdr:cNvSpPr/>
      </xdr:nvSpPr>
      <xdr:spPr>
        <a:xfrm>
          <a:off x="22110700" y="9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121188</xdr:rowOff>
    </xdr:from>
    <xdr:ext cx="534377" cy="259045"/>
    <xdr:sp macro="" textlink="">
      <xdr:nvSpPr>
        <xdr:cNvPr id="809" name="貸付金該当値テキスト"/>
        <xdr:cNvSpPr txBox="1"/>
      </xdr:nvSpPr>
      <xdr:spPr>
        <a:xfrm>
          <a:off x="22212300" y="9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94615</xdr:rowOff>
    </xdr:from>
    <xdr:to>
      <xdr:col>112</xdr:col>
      <xdr:colOff>38100</xdr:colOff>
      <xdr:row>57</xdr:row>
      <xdr:rowOff>24765</xdr:rowOff>
    </xdr:to>
    <xdr:sp macro="" textlink="">
      <xdr:nvSpPr>
        <xdr:cNvPr id="810" name="楕円 809"/>
        <xdr:cNvSpPr/>
      </xdr:nvSpPr>
      <xdr:spPr>
        <a:xfrm>
          <a:off x="21272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41292</xdr:rowOff>
    </xdr:from>
    <xdr:ext cx="534377" cy="259045"/>
    <xdr:sp macro="" textlink="">
      <xdr:nvSpPr>
        <xdr:cNvPr id="811" name="テキスト ボックス 810"/>
        <xdr:cNvSpPr txBox="1"/>
      </xdr:nvSpPr>
      <xdr:spPr>
        <a:xfrm>
          <a:off x="21056111" y="9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82461</xdr:rowOff>
    </xdr:from>
    <xdr:to>
      <xdr:col>107</xdr:col>
      <xdr:colOff>101600</xdr:colOff>
      <xdr:row>57</xdr:row>
      <xdr:rowOff>12611</xdr:rowOff>
    </xdr:to>
    <xdr:sp macro="" textlink="">
      <xdr:nvSpPr>
        <xdr:cNvPr id="812" name="楕円 811"/>
        <xdr:cNvSpPr/>
      </xdr:nvSpPr>
      <xdr:spPr>
        <a:xfrm>
          <a:off x="20383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29138</xdr:rowOff>
    </xdr:from>
    <xdr:ext cx="534377" cy="259045"/>
    <xdr:sp macro="" textlink="">
      <xdr:nvSpPr>
        <xdr:cNvPr id="813" name="テキスト ボックス 812"/>
        <xdr:cNvSpPr txBox="1"/>
      </xdr:nvSpPr>
      <xdr:spPr>
        <a:xfrm>
          <a:off x="20167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95872</xdr:rowOff>
    </xdr:from>
    <xdr:to>
      <xdr:col>102</xdr:col>
      <xdr:colOff>165100</xdr:colOff>
      <xdr:row>57</xdr:row>
      <xdr:rowOff>26022</xdr:rowOff>
    </xdr:to>
    <xdr:sp macro="" textlink="">
      <xdr:nvSpPr>
        <xdr:cNvPr id="814" name="楕円 813"/>
        <xdr:cNvSpPr/>
      </xdr:nvSpPr>
      <xdr:spPr>
        <a:xfrm>
          <a:off x="19494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42549</xdr:rowOff>
    </xdr:from>
    <xdr:ext cx="534377" cy="259045"/>
    <xdr:sp macro="" textlink="">
      <xdr:nvSpPr>
        <xdr:cNvPr id="815" name="テキスト ボックス 814"/>
        <xdr:cNvSpPr txBox="1"/>
      </xdr:nvSpPr>
      <xdr:spPr>
        <a:xfrm>
          <a:off x="19278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113970</xdr:rowOff>
    </xdr:from>
    <xdr:to>
      <xdr:col>98</xdr:col>
      <xdr:colOff>38100</xdr:colOff>
      <xdr:row>57</xdr:row>
      <xdr:rowOff>44120</xdr:rowOff>
    </xdr:to>
    <xdr:sp macro="" textlink="">
      <xdr:nvSpPr>
        <xdr:cNvPr id="816" name="楕円 815"/>
        <xdr:cNvSpPr/>
      </xdr:nvSpPr>
      <xdr:spPr>
        <a:xfrm>
          <a:off x="18605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60647</xdr:rowOff>
    </xdr:from>
    <xdr:ext cx="534377" cy="259045"/>
    <xdr:sp macro="" textlink="">
      <xdr:nvSpPr>
        <xdr:cNvPr id="817" name="テキスト ボックス 816"/>
        <xdr:cNvSpPr txBox="1"/>
      </xdr:nvSpPr>
      <xdr:spPr>
        <a:xfrm>
          <a:off x="18389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82583</xdr:rowOff>
    </xdr:from>
    <xdr:to>
      <xdr:col>116</xdr:col>
      <xdr:colOff>62864</xdr:colOff>
      <xdr:row>78</xdr:row>
      <xdr:rowOff>29204</xdr:rowOff>
    </xdr:to>
    <xdr:cxnSp macro="">
      <xdr:nvCxnSpPr>
        <xdr:cNvPr id="843" name="直線コネクタ 842"/>
        <xdr:cNvCxnSpPr/>
      </xdr:nvCxnSpPr>
      <xdr:spPr>
        <a:xfrm flipV="1">
          <a:off x="22159595" y="12598433"/>
          <a:ext cx="1269" cy="80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33031</xdr:rowOff>
    </xdr:from>
    <xdr:ext cx="534377" cy="259045"/>
    <xdr:sp macro="" textlink="">
      <xdr:nvSpPr>
        <xdr:cNvPr id="844" name="繰出金最小値テキスト"/>
        <xdr:cNvSpPr txBox="1"/>
      </xdr:nvSpPr>
      <xdr:spPr>
        <a:xfrm>
          <a:off x="22212300" y="134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29204</xdr:rowOff>
    </xdr:from>
    <xdr:to>
      <xdr:col>116</xdr:col>
      <xdr:colOff>152400</xdr:colOff>
      <xdr:row>78</xdr:row>
      <xdr:rowOff>29204</xdr:rowOff>
    </xdr:to>
    <xdr:cxnSp macro="">
      <xdr:nvCxnSpPr>
        <xdr:cNvPr id="845" name="直線コネクタ 844"/>
        <xdr:cNvCxnSpPr/>
      </xdr:nvCxnSpPr>
      <xdr:spPr>
        <a:xfrm>
          <a:off x="22072600" y="1340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29260</xdr:rowOff>
    </xdr:from>
    <xdr:ext cx="534377" cy="259045"/>
    <xdr:sp macro="" textlink="">
      <xdr:nvSpPr>
        <xdr:cNvPr id="846" name="繰出金最大値テキスト"/>
        <xdr:cNvSpPr txBox="1"/>
      </xdr:nvSpPr>
      <xdr:spPr>
        <a:xfrm>
          <a:off x="22212300" y="123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82583</xdr:rowOff>
    </xdr:from>
    <xdr:to>
      <xdr:col>116</xdr:col>
      <xdr:colOff>152400</xdr:colOff>
      <xdr:row>73</xdr:row>
      <xdr:rowOff>82583</xdr:rowOff>
    </xdr:to>
    <xdr:cxnSp macro="">
      <xdr:nvCxnSpPr>
        <xdr:cNvPr id="847" name="直線コネクタ 846"/>
        <xdr:cNvCxnSpPr/>
      </xdr:nvCxnSpPr>
      <xdr:spPr>
        <a:xfrm>
          <a:off x="22072600" y="1259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55771</xdr:rowOff>
    </xdr:from>
    <xdr:to>
      <xdr:col>116</xdr:col>
      <xdr:colOff>63500</xdr:colOff>
      <xdr:row>75</xdr:row>
      <xdr:rowOff>80689</xdr:rowOff>
    </xdr:to>
    <xdr:cxnSp macro="">
      <xdr:nvCxnSpPr>
        <xdr:cNvPr id="848" name="直線コネクタ 847"/>
        <xdr:cNvCxnSpPr/>
      </xdr:nvCxnSpPr>
      <xdr:spPr>
        <a:xfrm>
          <a:off x="21323300" y="12914521"/>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121945</xdr:rowOff>
    </xdr:from>
    <xdr:ext cx="534377" cy="259045"/>
    <xdr:sp macro="" textlink="">
      <xdr:nvSpPr>
        <xdr:cNvPr id="849" name="繰出金平均値テキスト"/>
        <xdr:cNvSpPr txBox="1"/>
      </xdr:nvSpPr>
      <xdr:spPr>
        <a:xfrm>
          <a:off x="22212300" y="12980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143519</xdr:rowOff>
    </xdr:from>
    <xdr:to>
      <xdr:col>116</xdr:col>
      <xdr:colOff>114300</xdr:colOff>
      <xdr:row>76</xdr:row>
      <xdr:rowOff>73670</xdr:rowOff>
    </xdr:to>
    <xdr:sp macro="" textlink="">
      <xdr:nvSpPr>
        <xdr:cNvPr id="850" name="フローチャート: 判断 849"/>
        <xdr:cNvSpPr/>
      </xdr:nvSpPr>
      <xdr:spPr>
        <a:xfrm>
          <a:off x="22110700" y="130022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40161</xdr:rowOff>
    </xdr:from>
    <xdr:to>
      <xdr:col>111</xdr:col>
      <xdr:colOff>177800</xdr:colOff>
      <xdr:row>75</xdr:row>
      <xdr:rowOff>55771</xdr:rowOff>
    </xdr:to>
    <xdr:cxnSp macro="">
      <xdr:nvCxnSpPr>
        <xdr:cNvPr id="851" name="直線コネクタ 850"/>
        <xdr:cNvCxnSpPr/>
      </xdr:nvCxnSpPr>
      <xdr:spPr>
        <a:xfrm>
          <a:off x="20434300" y="12898911"/>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165661</xdr:rowOff>
    </xdr:from>
    <xdr:to>
      <xdr:col>112</xdr:col>
      <xdr:colOff>38100</xdr:colOff>
      <xdr:row>76</xdr:row>
      <xdr:rowOff>95811</xdr:rowOff>
    </xdr:to>
    <xdr:sp macro="" textlink="">
      <xdr:nvSpPr>
        <xdr:cNvPr id="852" name="フローチャート: 判断 851"/>
        <xdr:cNvSpPr/>
      </xdr:nvSpPr>
      <xdr:spPr>
        <a:xfrm>
          <a:off x="212725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86938</xdr:rowOff>
    </xdr:from>
    <xdr:ext cx="534377" cy="259045"/>
    <xdr:sp macro="" textlink="">
      <xdr:nvSpPr>
        <xdr:cNvPr id="853" name="テキスト ボックス 852"/>
        <xdr:cNvSpPr txBox="1"/>
      </xdr:nvSpPr>
      <xdr:spPr>
        <a:xfrm>
          <a:off x="21056111" y="131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45958</xdr:rowOff>
    </xdr:from>
    <xdr:to>
      <xdr:col>107</xdr:col>
      <xdr:colOff>50800</xdr:colOff>
      <xdr:row>75</xdr:row>
      <xdr:rowOff>40161</xdr:rowOff>
    </xdr:to>
    <xdr:cxnSp macro="">
      <xdr:nvCxnSpPr>
        <xdr:cNvPr id="854" name="直線コネクタ 853"/>
        <xdr:cNvCxnSpPr/>
      </xdr:nvCxnSpPr>
      <xdr:spPr>
        <a:xfrm>
          <a:off x="19545300" y="12218908"/>
          <a:ext cx="8890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71918</xdr:rowOff>
    </xdr:from>
    <xdr:to>
      <xdr:col>107</xdr:col>
      <xdr:colOff>101600</xdr:colOff>
      <xdr:row>76</xdr:row>
      <xdr:rowOff>2068</xdr:rowOff>
    </xdr:to>
    <xdr:sp macro="" textlink="">
      <xdr:nvSpPr>
        <xdr:cNvPr id="855" name="フローチャート: 判断 854"/>
        <xdr:cNvSpPr/>
      </xdr:nvSpPr>
      <xdr:spPr>
        <a:xfrm>
          <a:off x="20383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164645</xdr:rowOff>
    </xdr:from>
    <xdr:ext cx="534377" cy="259045"/>
    <xdr:sp macro="" textlink="">
      <xdr:nvSpPr>
        <xdr:cNvPr id="856" name="テキスト ボックス 855"/>
        <xdr:cNvSpPr txBox="1"/>
      </xdr:nvSpPr>
      <xdr:spPr>
        <a:xfrm>
          <a:off x="20167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989</xdr:rowOff>
    </xdr:from>
    <xdr:to>
      <xdr:col>102</xdr:col>
      <xdr:colOff>114300</xdr:colOff>
      <xdr:row>71</xdr:row>
      <xdr:rowOff>45958</xdr:rowOff>
    </xdr:to>
    <xdr:cxnSp macro="">
      <xdr:nvCxnSpPr>
        <xdr:cNvPr id="857" name="直線コネクタ 856"/>
        <xdr:cNvCxnSpPr/>
      </xdr:nvCxnSpPr>
      <xdr:spPr>
        <a:xfrm>
          <a:off x="18656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50413</xdr:rowOff>
    </xdr:from>
    <xdr:to>
      <xdr:col>102</xdr:col>
      <xdr:colOff>165100</xdr:colOff>
      <xdr:row>75</xdr:row>
      <xdr:rowOff>152012</xdr:rowOff>
    </xdr:to>
    <xdr:sp macro="" textlink="">
      <xdr:nvSpPr>
        <xdr:cNvPr id="858" name="フローチャート: 判断 857"/>
        <xdr:cNvSpPr/>
      </xdr:nvSpPr>
      <xdr:spPr>
        <a:xfrm>
          <a:off x="19494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143141</xdr:rowOff>
    </xdr:from>
    <xdr:ext cx="534377" cy="259045"/>
    <xdr:sp macro="" textlink="">
      <xdr:nvSpPr>
        <xdr:cNvPr id="859" name="テキスト ボックス 858"/>
        <xdr:cNvSpPr txBox="1"/>
      </xdr:nvSpPr>
      <xdr:spPr>
        <a:xfrm>
          <a:off x="19278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45058</xdr:rowOff>
    </xdr:from>
    <xdr:to>
      <xdr:col>98</xdr:col>
      <xdr:colOff>38100</xdr:colOff>
      <xdr:row>75</xdr:row>
      <xdr:rowOff>146658</xdr:rowOff>
    </xdr:to>
    <xdr:sp macro="" textlink="">
      <xdr:nvSpPr>
        <xdr:cNvPr id="860" name="フローチャート: 判断 859"/>
        <xdr:cNvSpPr/>
      </xdr:nvSpPr>
      <xdr:spPr>
        <a:xfrm>
          <a:off x="18605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137785</xdr:rowOff>
    </xdr:from>
    <xdr:ext cx="534377" cy="259045"/>
    <xdr:sp macro="" textlink="">
      <xdr:nvSpPr>
        <xdr:cNvPr id="861" name="テキスト ボックス 860"/>
        <xdr:cNvSpPr txBox="1"/>
      </xdr:nvSpPr>
      <xdr:spPr>
        <a:xfrm>
          <a:off x="18389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29889</xdr:rowOff>
    </xdr:from>
    <xdr:to>
      <xdr:col>116</xdr:col>
      <xdr:colOff>114300</xdr:colOff>
      <xdr:row>75</xdr:row>
      <xdr:rowOff>131489</xdr:rowOff>
    </xdr:to>
    <xdr:sp macro="" textlink="">
      <xdr:nvSpPr>
        <xdr:cNvPr id="867" name="楕円 866"/>
        <xdr:cNvSpPr/>
      </xdr:nvSpPr>
      <xdr:spPr>
        <a:xfrm>
          <a:off x="22110700" y="128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52766</xdr:rowOff>
    </xdr:from>
    <xdr:ext cx="534377" cy="259045"/>
    <xdr:sp macro="" textlink="">
      <xdr:nvSpPr>
        <xdr:cNvPr id="868" name="繰出金該当値テキスト"/>
        <xdr:cNvSpPr txBox="1"/>
      </xdr:nvSpPr>
      <xdr:spPr>
        <a:xfrm>
          <a:off x="22212300" y="127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xdr:rowOff>
    </xdr:from>
    <xdr:to>
      <xdr:col>112</xdr:col>
      <xdr:colOff>38100</xdr:colOff>
      <xdr:row>75</xdr:row>
      <xdr:rowOff>106571</xdr:rowOff>
    </xdr:to>
    <xdr:sp macro="" textlink="">
      <xdr:nvSpPr>
        <xdr:cNvPr id="869" name="楕円 868"/>
        <xdr:cNvSpPr/>
      </xdr:nvSpPr>
      <xdr:spPr>
        <a:xfrm>
          <a:off x="212725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123098</xdr:rowOff>
    </xdr:from>
    <xdr:ext cx="534377" cy="259045"/>
    <xdr:sp macro="" textlink="">
      <xdr:nvSpPr>
        <xdr:cNvPr id="870" name="テキスト ボックス 869"/>
        <xdr:cNvSpPr txBox="1"/>
      </xdr:nvSpPr>
      <xdr:spPr>
        <a:xfrm>
          <a:off x="21056111" y="126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160811</xdr:rowOff>
    </xdr:from>
    <xdr:to>
      <xdr:col>107</xdr:col>
      <xdr:colOff>101600</xdr:colOff>
      <xdr:row>75</xdr:row>
      <xdr:rowOff>90961</xdr:rowOff>
    </xdr:to>
    <xdr:sp macro="" textlink="">
      <xdr:nvSpPr>
        <xdr:cNvPr id="871" name="楕円 870"/>
        <xdr:cNvSpPr/>
      </xdr:nvSpPr>
      <xdr:spPr>
        <a:xfrm>
          <a:off x="203835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107488</xdr:rowOff>
    </xdr:from>
    <xdr:ext cx="534377" cy="259045"/>
    <xdr:sp macro="" textlink="">
      <xdr:nvSpPr>
        <xdr:cNvPr id="872" name="テキスト ボックス 871"/>
        <xdr:cNvSpPr txBox="1"/>
      </xdr:nvSpPr>
      <xdr:spPr>
        <a:xfrm>
          <a:off x="20167111" y="12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166608</xdr:rowOff>
    </xdr:from>
    <xdr:to>
      <xdr:col>102</xdr:col>
      <xdr:colOff>165100</xdr:colOff>
      <xdr:row>71</xdr:row>
      <xdr:rowOff>96758</xdr:rowOff>
    </xdr:to>
    <xdr:sp macro="" textlink="">
      <xdr:nvSpPr>
        <xdr:cNvPr id="873" name="楕円 872"/>
        <xdr:cNvSpPr/>
      </xdr:nvSpPr>
      <xdr:spPr>
        <a:xfrm>
          <a:off x="19494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113285</xdr:rowOff>
    </xdr:from>
    <xdr:ext cx="534377" cy="259045"/>
    <xdr:sp macro="" textlink="">
      <xdr:nvSpPr>
        <xdr:cNvPr id="874" name="テキスト ボックス 873"/>
        <xdr:cNvSpPr txBox="1"/>
      </xdr:nvSpPr>
      <xdr:spPr>
        <a:xfrm>
          <a:off x="19278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121639</xdr:rowOff>
    </xdr:from>
    <xdr:to>
      <xdr:col>98</xdr:col>
      <xdr:colOff>38100</xdr:colOff>
      <xdr:row>71</xdr:row>
      <xdr:rowOff>51789</xdr:rowOff>
    </xdr:to>
    <xdr:sp macro="" textlink="">
      <xdr:nvSpPr>
        <xdr:cNvPr id="875" name="楕円 874"/>
        <xdr:cNvSpPr/>
      </xdr:nvSpPr>
      <xdr:spPr>
        <a:xfrm>
          <a:off x="18605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68316</xdr:rowOff>
    </xdr:from>
    <xdr:ext cx="534377" cy="259045"/>
    <xdr:sp macro="" textlink="">
      <xdr:nvSpPr>
        <xdr:cNvPr id="876" name="テキスト ボックス 875"/>
        <xdr:cNvSpPr txBox="1"/>
      </xdr:nvSpPr>
      <xdr:spPr>
        <a:xfrm>
          <a:off x="18389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補助金費は、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新型コロナウイルス感染症に係る特別定額給付金事業が終了したことにより、令和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年度よりも減少し住民一人当たり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130,660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災害復旧事業費は、公共施設における埋設保管除去土壌等撤去事業の進捗により、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32,777</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積立金は、東日本大震災復旧・復興基金積立金及び帰還・移住等環境整備交付金基金積立金が減少したことにより、令和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76,699</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公債費は、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任意の繰上償還を行ったことで、令和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年度よりも増加し住民一人当たり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63,265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81178</xdr:rowOff>
    </xdr:from>
    <xdr:to>
      <xdr:col>24</xdr:col>
      <xdr:colOff>63500</xdr:colOff>
      <xdr:row>33</xdr:row>
      <xdr:rowOff>91694</xdr:rowOff>
    </xdr:to>
    <xdr:cxnSp macro="">
      <xdr:nvCxnSpPr>
        <xdr:cNvPr id="59" name="直線コネクタ 58"/>
        <xdr:cNvCxnSpPr/>
      </xdr:nvCxnSpPr>
      <xdr:spPr>
        <a:xfrm flipV="1">
          <a:off x="3797300" y="573902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65634</xdr:rowOff>
    </xdr:from>
    <xdr:to>
      <xdr:col>19</xdr:col>
      <xdr:colOff>177800</xdr:colOff>
      <xdr:row>33</xdr:row>
      <xdr:rowOff>91694</xdr:rowOff>
    </xdr:to>
    <xdr:cxnSp macro="">
      <xdr:nvCxnSpPr>
        <xdr:cNvPr id="62" name="直線コネクタ 61"/>
        <xdr:cNvCxnSpPr/>
      </xdr:nvCxnSpPr>
      <xdr:spPr>
        <a:xfrm>
          <a:off x="2908300" y="572348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149301</xdr:rowOff>
    </xdr:from>
    <xdr:to>
      <xdr:col>15</xdr:col>
      <xdr:colOff>50800</xdr:colOff>
      <xdr:row>33</xdr:row>
      <xdr:rowOff>65634</xdr:rowOff>
    </xdr:to>
    <xdr:cxnSp macro="">
      <xdr:nvCxnSpPr>
        <xdr:cNvPr id="65" name="直線コネクタ 64"/>
        <xdr:cNvCxnSpPr/>
      </xdr:nvCxnSpPr>
      <xdr:spPr>
        <a:xfrm>
          <a:off x="2019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149301</xdr:rowOff>
    </xdr:from>
    <xdr:to>
      <xdr:col>10</xdr:col>
      <xdr:colOff>114300</xdr:colOff>
      <xdr:row>33</xdr:row>
      <xdr:rowOff>140614</xdr:rowOff>
    </xdr:to>
    <xdr:cxnSp macro="">
      <xdr:nvCxnSpPr>
        <xdr:cNvPr id="68" name="直線コネクタ 67"/>
        <xdr:cNvCxnSpPr/>
      </xdr:nvCxnSpPr>
      <xdr:spPr>
        <a:xfrm flipV="1">
          <a:off x="1130300" y="5635701"/>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30378</xdr:rowOff>
    </xdr:from>
    <xdr:to>
      <xdr:col>24</xdr:col>
      <xdr:colOff>114300</xdr:colOff>
      <xdr:row>33</xdr:row>
      <xdr:rowOff>131978</xdr:rowOff>
    </xdr:to>
    <xdr:sp macro="" textlink="">
      <xdr:nvSpPr>
        <xdr:cNvPr id="78" name="楕円 77"/>
        <xdr:cNvSpPr/>
      </xdr:nvSpPr>
      <xdr:spPr>
        <a:xfrm>
          <a:off x="45847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53255</xdr:rowOff>
    </xdr:from>
    <xdr:ext cx="469744" cy="259045"/>
    <xdr:sp macro="" textlink="">
      <xdr:nvSpPr>
        <xdr:cNvPr id="79" name="議会費該当値テキスト"/>
        <xdr:cNvSpPr txBox="1"/>
      </xdr:nvSpPr>
      <xdr:spPr>
        <a:xfrm>
          <a:off x="4686300" y="55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40894</xdr:rowOff>
    </xdr:from>
    <xdr:to>
      <xdr:col>20</xdr:col>
      <xdr:colOff>38100</xdr:colOff>
      <xdr:row>33</xdr:row>
      <xdr:rowOff>142494</xdr:rowOff>
    </xdr:to>
    <xdr:sp macro="" textlink="">
      <xdr:nvSpPr>
        <xdr:cNvPr id="80" name="楕円 79"/>
        <xdr:cNvSpPr/>
      </xdr:nvSpPr>
      <xdr:spPr>
        <a:xfrm>
          <a:off x="3746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159021</xdr:rowOff>
    </xdr:from>
    <xdr:ext cx="469744" cy="259045"/>
    <xdr:sp macro="" textlink="">
      <xdr:nvSpPr>
        <xdr:cNvPr id="81" name="テキスト ボックス 80"/>
        <xdr:cNvSpPr txBox="1"/>
      </xdr:nvSpPr>
      <xdr:spPr>
        <a:xfrm>
          <a:off x="3562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14834</xdr:rowOff>
    </xdr:from>
    <xdr:to>
      <xdr:col>15</xdr:col>
      <xdr:colOff>101600</xdr:colOff>
      <xdr:row>33</xdr:row>
      <xdr:rowOff>116434</xdr:rowOff>
    </xdr:to>
    <xdr:sp macro="" textlink="">
      <xdr:nvSpPr>
        <xdr:cNvPr id="82" name="楕円 81"/>
        <xdr:cNvSpPr/>
      </xdr:nvSpPr>
      <xdr:spPr>
        <a:xfrm>
          <a:off x="2857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132961</xdr:rowOff>
    </xdr:from>
    <xdr:ext cx="469744" cy="259045"/>
    <xdr:sp macro="" textlink="">
      <xdr:nvSpPr>
        <xdr:cNvPr id="83" name="テキスト ボックス 82"/>
        <xdr:cNvSpPr txBox="1"/>
      </xdr:nvSpPr>
      <xdr:spPr>
        <a:xfrm>
          <a:off x="2673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98501</xdr:rowOff>
    </xdr:from>
    <xdr:to>
      <xdr:col>10</xdr:col>
      <xdr:colOff>165100</xdr:colOff>
      <xdr:row>33</xdr:row>
      <xdr:rowOff>28651</xdr:rowOff>
    </xdr:to>
    <xdr:sp macro="" textlink="">
      <xdr:nvSpPr>
        <xdr:cNvPr id="84" name="楕円 83"/>
        <xdr:cNvSpPr/>
      </xdr:nvSpPr>
      <xdr:spPr>
        <a:xfrm>
          <a:off x="1968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45178</xdr:rowOff>
    </xdr:from>
    <xdr:ext cx="469744" cy="259045"/>
    <xdr:sp macro="" textlink="">
      <xdr:nvSpPr>
        <xdr:cNvPr id="85" name="テキスト ボックス 84"/>
        <xdr:cNvSpPr txBox="1"/>
      </xdr:nvSpPr>
      <xdr:spPr>
        <a:xfrm>
          <a:off x="1784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89814</xdr:rowOff>
    </xdr:from>
    <xdr:to>
      <xdr:col>6</xdr:col>
      <xdr:colOff>38100</xdr:colOff>
      <xdr:row>34</xdr:row>
      <xdr:rowOff>19964</xdr:rowOff>
    </xdr:to>
    <xdr:sp macro="" textlink="">
      <xdr:nvSpPr>
        <xdr:cNvPr id="86" name="楕円 85"/>
        <xdr:cNvSpPr/>
      </xdr:nvSpPr>
      <xdr:spPr>
        <a:xfrm>
          <a:off x="1079500" y="5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36491</xdr:rowOff>
    </xdr:from>
    <xdr:ext cx="469744" cy="259045"/>
    <xdr:sp macro="" textlink="">
      <xdr:nvSpPr>
        <xdr:cNvPr id="87" name="テキスト ボックス 86"/>
        <xdr:cNvSpPr txBox="1"/>
      </xdr:nvSpPr>
      <xdr:spPr>
        <a:xfrm>
          <a:off x="895428" y="55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100641</xdr:rowOff>
    </xdr:from>
    <xdr:to>
      <xdr:col>24</xdr:col>
      <xdr:colOff>62865</xdr:colOff>
      <xdr:row>57</xdr:row>
      <xdr:rowOff>159835</xdr:rowOff>
    </xdr:to>
    <xdr:cxnSp macro="">
      <xdr:nvCxnSpPr>
        <xdr:cNvPr id="109" name="直線コネクタ 108"/>
        <xdr:cNvCxnSpPr/>
      </xdr:nvCxnSpPr>
      <xdr:spPr>
        <a:xfrm flipV="1">
          <a:off x="4633595" y="9187491"/>
          <a:ext cx="1270" cy="74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163662</xdr:rowOff>
    </xdr:from>
    <xdr:ext cx="534377" cy="259045"/>
    <xdr:sp macro="" textlink="">
      <xdr:nvSpPr>
        <xdr:cNvPr id="110" name="総務費最小値テキスト"/>
        <xdr:cNvSpPr txBox="1"/>
      </xdr:nvSpPr>
      <xdr:spPr>
        <a:xfrm>
          <a:off x="4686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159835</xdr:rowOff>
    </xdr:from>
    <xdr:to>
      <xdr:col>24</xdr:col>
      <xdr:colOff>152400</xdr:colOff>
      <xdr:row>57</xdr:row>
      <xdr:rowOff>159835</xdr:rowOff>
    </xdr:to>
    <xdr:cxnSp macro="">
      <xdr:nvCxnSpPr>
        <xdr:cNvPr id="111" name="直線コネクタ 110"/>
        <xdr:cNvCxnSpPr/>
      </xdr:nvCxnSpPr>
      <xdr:spPr>
        <a:xfrm>
          <a:off x="4546600" y="993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47318</xdr:rowOff>
    </xdr:from>
    <xdr:ext cx="599010" cy="259045"/>
    <xdr:sp macro="" textlink="">
      <xdr:nvSpPr>
        <xdr:cNvPr id="112" name="総務費最大値テキスト"/>
        <xdr:cNvSpPr txBox="1"/>
      </xdr:nvSpPr>
      <xdr:spPr>
        <a:xfrm>
          <a:off x="4686300" y="8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100641</xdr:rowOff>
    </xdr:from>
    <xdr:to>
      <xdr:col>24</xdr:col>
      <xdr:colOff>152400</xdr:colOff>
      <xdr:row>53</xdr:row>
      <xdr:rowOff>100641</xdr:rowOff>
    </xdr:to>
    <xdr:cxnSp macro="">
      <xdr:nvCxnSpPr>
        <xdr:cNvPr id="113" name="直線コネクタ 112"/>
        <xdr:cNvCxnSpPr/>
      </xdr:nvCxnSpPr>
      <xdr:spPr>
        <a:xfrm>
          <a:off x="4546600" y="91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170671</xdr:rowOff>
    </xdr:from>
    <xdr:to>
      <xdr:col>24</xdr:col>
      <xdr:colOff>63500</xdr:colOff>
      <xdr:row>53</xdr:row>
      <xdr:rowOff>100641</xdr:rowOff>
    </xdr:to>
    <xdr:cxnSp macro="">
      <xdr:nvCxnSpPr>
        <xdr:cNvPr id="114" name="直線コネクタ 113"/>
        <xdr:cNvCxnSpPr/>
      </xdr:nvCxnSpPr>
      <xdr:spPr>
        <a:xfrm>
          <a:off x="3797300" y="8743171"/>
          <a:ext cx="838200" cy="4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77354</xdr:rowOff>
    </xdr:from>
    <xdr:ext cx="534377" cy="259045"/>
    <xdr:sp macro="" textlink="">
      <xdr:nvSpPr>
        <xdr:cNvPr id="115" name="総務費平均値テキスト"/>
        <xdr:cNvSpPr txBox="1"/>
      </xdr:nvSpPr>
      <xdr:spPr>
        <a:xfrm>
          <a:off x="4686300" y="967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98927</xdr:rowOff>
    </xdr:from>
    <xdr:to>
      <xdr:col>24</xdr:col>
      <xdr:colOff>114300</xdr:colOff>
      <xdr:row>57</xdr:row>
      <xdr:rowOff>29077</xdr:rowOff>
    </xdr:to>
    <xdr:sp macro="" textlink="">
      <xdr:nvSpPr>
        <xdr:cNvPr id="116" name="フローチャート: 判断 115"/>
        <xdr:cNvSpPr/>
      </xdr:nvSpPr>
      <xdr:spPr>
        <a:xfrm>
          <a:off x="45847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170671</xdr:rowOff>
    </xdr:from>
    <xdr:to>
      <xdr:col>19</xdr:col>
      <xdr:colOff>177800</xdr:colOff>
      <xdr:row>51</xdr:row>
      <xdr:rowOff>107367</xdr:rowOff>
    </xdr:to>
    <xdr:cxnSp macro="">
      <xdr:nvCxnSpPr>
        <xdr:cNvPr id="117" name="直線コネクタ 116"/>
        <xdr:cNvCxnSpPr/>
      </xdr:nvCxnSpPr>
      <xdr:spPr>
        <a:xfrm flipV="1">
          <a:off x="2908300" y="874317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40309</xdr:rowOff>
    </xdr:from>
    <xdr:to>
      <xdr:col>15</xdr:col>
      <xdr:colOff>50800</xdr:colOff>
      <xdr:row>51</xdr:row>
      <xdr:rowOff>107367</xdr:rowOff>
    </xdr:to>
    <xdr:cxnSp macro="">
      <xdr:nvCxnSpPr>
        <xdr:cNvPr id="120" name="直線コネクタ 119"/>
        <xdr:cNvCxnSpPr/>
      </xdr:nvCxnSpPr>
      <xdr:spPr>
        <a:xfrm>
          <a:off x="2019300" y="8784259"/>
          <a:ext cx="8890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40309</xdr:rowOff>
    </xdr:from>
    <xdr:to>
      <xdr:col>10</xdr:col>
      <xdr:colOff>114300</xdr:colOff>
      <xdr:row>53</xdr:row>
      <xdr:rowOff>79340</xdr:rowOff>
    </xdr:to>
    <xdr:cxnSp macro="">
      <xdr:nvCxnSpPr>
        <xdr:cNvPr id="123" name="直線コネクタ 122"/>
        <xdr:cNvCxnSpPr/>
      </xdr:nvCxnSpPr>
      <xdr:spPr>
        <a:xfrm flipV="1">
          <a:off x="1130300" y="8784259"/>
          <a:ext cx="8890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49841</xdr:rowOff>
    </xdr:from>
    <xdr:to>
      <xdr:col>24</xdr:col>
      <xdr:colOff>114300</xdr:colOff>
      <xdr:row>53</xdr:row>
      <xdr:rowOff>151441</xdr:rowOff>
    </xdr:to>
    <xdr:sp macro="" textlink="">
      <xdr:nvSpPr>
        <xdr:cNvPr id="133" name="楕円 132"/>
        <xdr:cNvSpPr/>
      </xdr:nvSpPr>
      <xdr:spPr>
        <a:xfrm>
          <a:off x="4584700" y="91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2868</xdr:rowOff>
    </xdr:from>
    <xdr:ext cx="599010" cy="259045"/>
    <xdr:sp macro="" textlink="">
      <xdr:nvSpPr>
        <xdr:cNvPr id="134" name="総務費該当値テキスト"/>
        <xdr:cNvSpPr txBox="1"/>
      </xdr:nvSpPr>
      <xdr:spPr>
        <a:xfrm>
          <a:off x="4686300" y="90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119871</xdr:rowOff>
    </xdr:from>
    <xdr:to>
      <xdr:col>20</xdr:col>
      <xdr:colOff>38100</xdr:colOff>
      <xdr:row>51</xdr:row>
      <xdr:rowOff>50021</xdr:rowOff>
    </xdr:to>
    <xdr:sp macro="" textlink="">
      <xdr:nvSpPr>
        <xdr:cNvPr id="135" name="楕円 134"/>
        <xdr:cNvSpPr/>
      </xdr:nvSpPr>
      <xdr:spPr>
        <a:xfrm>
          <a:off x="3746500" y="8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66548</xdr:rowOff>
    </xdr:from>
    <xdr:ext cx="599010" cy="259045"/>
    <xdr:sp macro="" textlink="">
      <xdr:nvSpPr>
        <xdr:cNvPr id="136" name="テキスト ボックス 135"/>
        <xdr:cNvSpPr txBox="1"/>
      </xdr:nvSpPr>
      <xdr:spPr>
        <a:xfrm>
          <a:off x="3497795" y="846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56567</xdr:rowOff>
    </xdr:from>
    <xdr:to>
      <xdr:col>15</xdr:col>
      <xdr:colOff>101600</xdr:colOff>
      <xdr:row>51</xdr:row>
      <xdr:rowOff>158167</xdr:rowOff>
    </xdr:to>
    <xdr:sp macro="" textlink="">
      <xdr:nvSpPr>
        <xdr:cNvPr id="137" name="楕円 136"/>
        <xdr:cNvSpPr/>
      </xdr:nvSpPr>
      <xdr:spPr>
        <a:xfrm>
          <a:off x="28575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3244</xdr:rowOff>
    </xdr:from>
    <xdr:ext cx="599010" cy="259045"/>
    <xdr:sp macro="" textlink="">
      <xdr:nvSpPr>
        <xdr:cNvPr id="138" name="テキスト ボックス 137"/>
        <xdr:cNvSpPr txBox="1"/>
      </xdr:nvSpPr>
      <xdr:spPr>
        <a:xfrm>
          <a:off x="2608795" y="85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160959</xdr:rowOff>
    </xdr:from>
    <xdr:to>
      <xdr:col>10</xdr:col>
      <xdr:colOff>165100</xdr:colOff>
      <xdr:row>51</xdr:row>
      <xdr:rowOff>91109</xdr:rowOff>
    </xdr:to>
    <xdr:sp macro="" textlink="">
      <xdr:nvSpPr>
        <xdr:cNvPr id="139" name="楕円 138"/>
        <xdr:cNvSpPr/>
      </xdr:nvSpPr>
      <xdr:spPr>
        <a:xfrm>
          <a:off x="1968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107636</xdr:rowOff>
    </xdr:from>
    <xdr:ext cx="599010" cy="259045"/>
    <xdr:sp macro="" textlink="">
      <xdr:nvSpPr>
        <xdr:cNvPr id="140" name="テキスト ボックス 139"/>
        <xdr:cNvSpPr txBox="1"/>
      </xdr:nvSpPr>
      <xdr:spPr>
        <a:xfrm>
          <a:off x="1719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28540</xdr:rowOff>
    </xdr:from>
    <xdr:to>
      <xdr:col>6</xdr:col>
      <xdr:colOff>38100</xdr:colOff>
      <xdr:row>53</xdr:row>
      <xdr:rowOff>130140</xdr:rowOff>
    </xdr:to>
    <xdr:sp macro="" textlink="">
      <xdr:nvSpPr>
        <xdr:cNvPr id="141" name="楕円 140"/>
        <xdr:cNvSpPr/>
      </xdr:nvSpPr>
      <xdr:spPr>
        <a:xfrm>
          <a:off x="1079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146667</xdr:rowOff>
    </xdr:from>
    <xdr:ext cx="599010" cy="259045"/>
    <xdr:sp macro="" textlink="">
      <xdr:nvSpPr>
        <xdr:cNvPr id="142" name="テキスト ボックス 141"/>
        <xdr:cNvSpPr txBox="1"/>
      </xdr:nvSpPr>
      <xdr:spPr>
        <a:xfrm>
          <a:off x="830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162382</xdr:rowOff>
    </xdr:from>
    <xdr:to>
      <xdr:col>24</xdr:col>
      <xdr:colOff>62865</xdr:colOff>
      <xdr:row>77</xdr:row>
      <xdr:rowOff>160996</xdr:rowOff>
    </xdr:to>
    <xdr:cxnSp macro="">
      <xdr:nvCxnSpPr>
        <xdr:cNvPr id="165" name="直線コネクタ 164"/>
        <xdr:cNvCxnSpPr/>
      </xdr:nvCxnSpPr>
      <xdr:spPr>
        <a:xfrm flipV="1">
          <a:off x="4633595" y="12849682"/>
          <a:ext cx="1270" cy="5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164823</xdr:rowOff>
    </xdr:from>
    <xdr:ext cx="599010" cy="259045"/>
    <xdr:sp macro="" textlink="">
      <xdr:nvSpPr>
        <xdr:cNvPr id="166" name="民生費最小値テキスト"/>
        <xdr:cNvSpPr txBox="1"/>
      </xdr:nvSpPr>
      <xdr:spPr>
        <a:xfrm>
          <a:off x="4686300" y="1336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160996</xdr:rowOff>
    </xdr:from>
    <xdr:to>
      <xdr:col>24</xdr:col>
      <xdr:colOff>152400</xdr:colOff>
      <xdr:row>77</xdr:row>
      <xdr:rowOff>160996</xdr:rowOff>
    </xdr:to>
    <xdr:cxnSp macro="">
      <xdr:nvCxnSpPr>
        <xdr:cNvPr id="167" name="直線コネクタ 166"/>
        <xdr:cNvCxnSpPr/>
      </xdr:nvCxnSpPr>
      <xdr:spPr>
        <a:xfrm>
          <a:off x="4546600" y="13362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109059</xdr:rowOff>
    </xdr:from>
    <xdr:ext cx="599010" cy="259045"/>
    <xdr:sp macro="" textlink="">
      <xdr:nvSpPr>
        <xdr:cNvPr id="168" name="民生費最大値テキスト"/>
        <xdr:cNvSpPr txBox="1"/>
      </xdr:nvSpPr>
      <xdr:spPr>
        <a:xfrm>
          <a:off x="4686300" y="1262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162382</xdr:rowOff>
    </xdr:from>
    <xdr:to>
      <xdr:col>24</xdr:col>
      <xdr:colOff>152400</xdr:colOff>
      <xdr:row>74</xdr:row>
      <xdr:rowOff>162382</xdr:rowOff>
    </xdr:to>
    <xdr:cxnSp macro="">
      <xdr:nvCxnSpPr>
        <xdr:cNvPr id="169" name="直線コネクタ 168"/>
        <xdr:cNvCxnSpPr/>
      </xdr:nvCxnSpPr>
      <xdr:spPr>
        <a:xfrm>
          <a:off x="4546600" y="1284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162268</xdr:rowOff>
    </xdr:from>
    <xdr:to>
      <xdr:col>24</xdr:col>
      <xdr:colOff>63500</xdr:colOff>
      <xdr:row>75</xdr:row>
      <xdr:rowOff>140395</xdr:rowOff>
    </xdr:to>
    <xdr:cxnSp macro="">
      <xdr:nvCxnSpPr>
        <xdr:cNvPr id="170" name="直線コネクタ 169"/>
        <xdr:cNvCxnSpPr/>
      </xdr:nvCxnSpPr>
      <xdr:spPr>
        <a:xfrm>
          <a:off x="3797300" y="12849568"/>
          <a:ext cx="838200" cy="14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62974</xdr:rowOff>
    </xdr:from>
    <xdr:ext cx="599010" cy="259045"/>
    <xdr:sp macro="" textlink="">
      <xdr:nvSpPr>
        <xdr:cNvPr id="171" name="民生費平均値テキスト"/>
        <xdr:cNvSpPr txBox="1"/>
      </xdr:nvSpPr>
      <xdr:spPr>
        <a:xfrm>
          <a:off x="4686300" y="13093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84547</xdr:rowOff>
    </xdr:from>
    <xdr:to>
      <xdr:col>24</xdr:col>
      <xdr:colOff>114300</xdr:colOff>
      <xdr:row>77</xdr:row>
      <xdr:rowOff>14697</xdr:rowOff>
    </xdr:to>
    <xdr:sp macro="" textlink="">
      <xdr:nvSpPr>
        <xdr:cNvPr id="172" name="フローチャート: 判断 171"/>
        <xdr:cNvSpPr/>
      </xdr:nvSpPr>
      <xdr:spPr>
        <a:xfrm>
          <a:off x="4584700" y="1311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162268</xdr:rowOff>
    </xdr:from>
    <xdr:to>
      <xdr:col>19</xdr:col>
      <xdr:colOff>177800</xdr:colOff>
      <xdr:row>76</xdr:row>
      <xdr:rowOff>162505</xdr:rowOff>
    </xdr:to>
    <xdr:cxnSp macro="">
      <xdr:nvCxnSpPr>
        <xdr:cNvPr id="173" name="直線コネクタ 172"/>
        <xdr:cNvCxnSpPr/>
      </xdr:nvCxnSpPr>
      <xdr:spPr>
        <a:xfrm flipV="1">
          <a:off x="2908300" y="12849568"/>
          <a:ext cx="889000" cy="3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30118</xdr:rowOff>
    </xdr:from>
    <xdr:to>
      <xdr:col>20</xdr:col>
      <xdr:colOff>38100</xdr:colOff>
      <xdr:row>77</xdr:row>
      <xdr:rowOff>131718</xdr:rowOff>
    </xdr:to>
    <xdr:sp macro="" textlink="">
      <xdr:nvSpPr>
        <xdr:cNvPr id="174" name="フローチャート: 判断 173"/>
        <xdr:cNvSpPr/>
      </xdr:nvSpPr>
      <xdr:spPr>
        <a:xfrm>
          <a:off x="3746500" y="132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122845</xdr:rowOff>
    </xdr:from>
    <xdr:ext cx="599010" cy="259045"/>
    <xdr:sp macro="" textlink="">
      <xdr:nvSpPr>
        <xdr:cNvPr id="175" name="テキスト ボックス 174"/>
        <xdr:cNvSpPr txBox="1"/>
      </xdr:nvSpPr>
      <xdr:spPr>
        <a:xfrm>
          <a:off x="3497795" y="1332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162505</xdr:rowOff>
    </xdr:from>
    <xdr:to>
      <xdr:col>15</xdr:col>
      <xdr:colOff>50800</xdr:colOff>
      <xdr:row>77</xdr:row>
      <xdr:rowOff>43600</xdr:rowOff>
    </xdr:to>
    <xdr:cxnSp macro="">
      <xdr:nvCxnSpPr>
        <xdr:cNvPr id="176" name="直線コネクタ 175"/>
        <xdr:cNvCxnSpPr/>
      </xdr:nvCxnSpPr>
      <xdr:spPr>
        <a:xfrm flipV="1">
          <a:off x="2019300" y="13192705"/>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54683</xdr:rowOff>
    </xdr:from>
    <xdr:to>
      <xdr:col>15</xdr:col>
      <xdr:colOff>101600</xdr:colOff>
      <xdr:row>77</xdr:row>
      <xdr:rowOff>156283</xdr:rowOff>
    </xdr:to>
    <xdr:sp macro="" textlink="">
      <xdr:nvSpPr>
        <xdr:cNvPr id="177" name="フローチャート: 判断 176"/>
        <xdr:cNvSpPr/>
      </xdr:nvSpPr>
      <xdr:spPr>
        <a:xfrm>
          <a:off x="2857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147410</xdr:rowOff>
    </xdr:from>
    <xdr:ext cx="599010" cy="259045"/>
    <xdr:sp macro="" textlink="">
      <xdr:nvSpPr>
        <xdr:cNvPr id="178" name="テキスト ボックス 177"/>
        <xdr:cNvSpPr txBox="1"/>
      </xdr:nvSpPr>
      <xdr:spPr>
        <a:xfrm>
          <a:off x="2608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53549</xdr:rowOff>
    </xdr:from>
    <xdr:to>
      <xdr:col>10</xdr:col>
      <xdr:colOff>114300</xdr:colOff>
      <xdr:row>77</xdr:row>
      <xdr:rowOff>43600</xdr:rowOff>
    </xdr:to>
    <xdr:cxnSp macro="">
      <xdr:nvCxnSpPr>
        <xdr:cNvPr id="179" name="直線コネクタ 178"/>
        <xdr:cNvCxnSpPr/>
      </xdr:nvCxnSpPr>
      <xdr:spPr>
        <a:xfrm>
          <a:off x="1130300" y="12226499"/>
          <a:ext cx="889000" cy="10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80223</xdr:rowOff>
    </xdr:from>
    <xdr:to>
      <xdr:col>10</xdr:col>
      <xdr:colOff>165100</xdr:colOff>
      <xdr:row>78</xdr:row>
      <xdr:rowOff>10373</xdr:rowOff>
    </xdr:to>
    <xdr:sp macro="" textlink="">
      <xdr:nvSpPr>
        <xdr:cNvPr id="180" name="フローチャート: 判断 179"/>
        <xdr:cNvSpPr/>
      </xdr:nvSpPr>
      <xdr:spPr>
        <a:xfrm>
          <a:off x="1968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xdr:rowOff>
    </xdr:from>
    <xdr:ext cx="599010" cy="259045"/>
    <xdr:sp macro="" textlink="">
      <xdr:nvSpPr>
        <xdr:cNvPr id="181" name="テキスト ボックス 180"/>
        <xdr:cNvSpPr txBox="1"/>
      </xdr:nvSpPr>
      <xdr:spPr>
        <a:xfrm>
          <a:off x="1719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70878</xdr:rowOff>
    </xdr:from>
    <xdr:to>
      <xdr:col>6</xdr:col>
      <xdr:colOff>38100</xdr:colOff>
      <xdr:row>78</xdr:row>
      <xdr:rowOff>1028</xdr:rowOff>
    </xdr:to>
    <xdr:sp macro="" textlink="">
      <xdr:nvSpPr>
        <xdr:cNvPr id="182" name="フローチャート: 判断 181"/>
        <xdr:cNvSpPr/>
      </xdr:nvSpPr>
      <xdr:spPr>
        <a:xfrm>
          <a:off x="10795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163605</xdr:rowOff>
    </xdr:from>
    <xdr:ext cx="599010" cy="259045"/>
    <xdr:sp macro="" textlink="">
      <xdr:nvSpPr>
        <xdr:cNvPr id="183" name="テキスト ボックス 182"/>
        <xdr:cNvSpPr txBox="1"/>
      </xdr:nvSpPr>
      <xdr:spPr>
        <a:xfrm>
          <a:off x="830795" y="133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89595</xdr:rowOff>
    </xdr:from>
    <xdr:to>
      <xdr:col>24</xdr:col>
      <xdr:colOff>114300</xdr:colOff>
      <xdr:row>76</xdr:row>
      <xdr:rowOff>19745</xdr:rowOff>
    </xdr:to>
    <xdr:sp macro="" textlink="">
      <xdr:nvSpPr>
        <xdr:cNvPr id="189" name="楕円 188"/>
        <xdr:cNvSpPr/>
      </xdr:nvSpPr>
      <xdr:spPr>
        <a:xfrm>
          <a:off x="4584700" y="129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112472</xdr:rowOff>
    </xdr:from>
    <xdr:ext cx="599010" cy="259045"/>
    <xdr:sp macro="" textlink="">
      <xdr:nvSpPr>
        <xdr:cNvPr id="190" name="民生費該当値テキスト"/>
        <xdr:cNvSpPr txBox="1"/>
      </xdr:nvSpPr>
      <xdr:spPr>
        <a:xfrm>
          <a:off x="4686300" y="127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111468</xdr:rowOff>
    </xdr:from>
    <xdr:to>
      <xdr:col>20</xdr:col>
      <xdr:colOff>38100</xdr:colOff>
      <xdr:row>75</xdr:row>
      <xdr:rowOff>41618</xdr:rowOff>
    </xdr:to>
    <xdr:sp macro="" textlink="">
      <xdr:nvSpPr>
        <xdr:cNvPr id="191" name="楕円 190"/>
        <xdr:cNvSpPr/>
      </xdr:nvSpPr>
      <xdr:spPr>
        <a:xfrm>
          <a:off x="3746500" y="127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58145</xdr:rowOff>
    </xdr:from>
    <xdr:ext cx="599010" cy="259045"/>
    <xdr:sp macro="" textlink="">
      <xdr:nvSpPr>
        <xdr:cNvPr id="192" name="テキスト ボックス 191"/>
        <xdr:cNvSpPr txBox="1"/>
      </xdr:nvSpPr>
      <xdr:spPr>
        <a:xfrm>
          <a:off x="3497795" y="1257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111705</xdr:rowOff>
    </xdr:from>
    <xdr:to>
      <xdr:col>15</xdr:col>
      <xdr:colOff>101600</xdr:colOff>
      <xdr:row>77</xdr:row>
      <xdr:rowOff>41855</xdr:rowOff>
    </xdr:to>
    <xdr:sp macro="" textlink="">
      <xdr:nvSpPr>
        <xdr:cNvPr id="193" name="楕円 192"/>
        <xdr:cNvSpPr/>
      </xdr:nvSpPr>
      <xdr:spPr>
        <a:xfrm>
          <a:off x="2857500" y="131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58382</xdr:rowOff>
    </xdr:from>
    <xdr:ext cx="599010" cy="259045"/>
    <xdr:sp macro="" textlink="">
      <xdr:nvSpPr>
        <xdr:cNvPr id="194" name="テキスト ボックス 193"/>
        <xdr:cNvSpPr txBox="1"/>
      </xdr:nvSpPr>
      <xdr:spPr>
        <a:xfrm>
          <a:off x="2608795" y="129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164250</xdr:rowOff>
    </xdr:from>
    <xdr:to>
      <xdr:col>10</xdr:col>
      <xdr:colOff>165100</xdr:colOff>
      <xdr:row>77</xdr:row>
      <xdr:rowOff>94400</xdr:rowOff>
    </xdr:to>
    <xdr:sp macro="" textlink="">
      <xdr:nvSpPr>
        <xdr:cNvPr id="195" name="楕円 194"/>
        <xdr:cNvSpPr/>
      </xdr:nvSpPr>
      <xdr:spPr>
        <a:xfrm>
          <a:off x="1968500" y="131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110928</xdr:rowOff>
    </xdr:from>
    <xdr:ext cx="599010" cy="259045"/>
    <xdr:sp macro="" textlink="">
      <xdr:nvSpPr>
        <xdr:cNvPr id="196" name="テキスト ボックス 195"/>
        <xdr:cNvSpPr txBox="1"/>
      </xdr:nvSpPr>
      <xdr:spPr>
        <a:xfrm>
          <a:off x="1719795" y="129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2749</xdr:rowOff>
    </xdr:from>
    <xdr:to>
      <xdr:col>6</xdr:col>
      <xdr:colOff>38100</xdr:colOff>
      <xdr:row>71</xdr:row>
      <xdr:rowOff>104349</xdr:rowOff>
    </xdr:to>
    <xdr:sp macro="" textlink="">
      <xdr:nvSpPr>
        <xdr:cNvPr id="197" name="楕円 196"/>
        <xdr:cNvSpPr/>
      </xdr:nvSpPr>
      <xdr:spPr>
        <a:xfrm>
          <a:off x="1079500" y="121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120876</xdr:rowOff>
    </xdr:from>
    <xdr:ext cx="599010" cy="259045"/>
    <xdr:sp macro="" textlink="">
      <xdr:nvSpPr>
        <xdr:cNvPr id="198" name="テキスト ボックス 197"/>
        <xdr:cNvSpPr txBox="1"/>
      </xdr:nvSpPr>
      <xdr:spPr>
        <a:xfrm>
          <a:off x="830795" y="119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5" name="直線コネクタ 224"/>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26"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27" name="直線コネクタ 226"/>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28"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29" name="直線コネクタ 228"/>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50171</xdr:rowOff>
    </xdr:from>
    <xdr:to>
      <xdr:col>24</xdr:col>
      <xdr:colOff>63500</xdr:colOff>
      <xdr:row>95</xdr:row>
      <xdr:rowOff>142215</xdr:rowOff>
    </xdr:to>
    <xdr:cxnSp macro="">
      <xdr:nvCxnSpPr>
        <xdr:cNvPr id="230" name="直線コネクタ 229"/>
        <xdr:cNvCxnSpPr/>
      </xdr:nvCxnSpPr>
      <xdr:spPr>
        <a:xfrm flipV="1">
          <a:off x="3797300" y="16166471"/>
          <a:ext cx="838200" cy="2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1"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2" name="フローチャート: 判断 231"/>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142215</xdr:rowOff>
    </xdr:from>
    <xdr:to>
      <xdr:col>19</xdr:col>
      <xdr:colOff>177800</xdr:colOff>
      <xdr:row>96</xdr:row>
      <xdr:rowOff>132907</xdr:rowOff>
    </xdr:to>
    <xdr:cxnSp macro="">
      <xdr:nvCxnSpPr>
        <xdr:cNvPr id="233" name="直線コネクタ 232"/>
        <xdr:cNvCxnSpPr/>
      </xdr:nvCxnSpPr>
      <xdr:spPr>
        <a:xfrm flipV="1">
          <a:off x="2908300" y="16429965"/>
          <a:ext cx="889000" cy="1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4" name="フローチャート: 判断 233"/>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5" name="テキスト ボックス 234"/>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168520</xdr:rowOff>
    </xdr:from>
    <xdr:to>
      <xdr:col>15</xdr:col>
      <xdr:colOff>50800</xdr:colOff>
      <xdr:row>96</xdr:row>
      <xdr:rowOff>132907</xdr:rowOff>
    </xdr:to>
    <xdr:cxnSp macro="">
      <xdr:nvCxnSpPr>
        <xdr:cNvPr id="236" name="直線コネクタ 235"/>
        <xdr:cNvCxnSpPr/>
      </xdr:nvCxnSpPr>
      <xdr:spPr>
        <a:xfrm>
          <a:off x="2019300" y="16456270"/>
          <a:ext cx="889000" cy="1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37" name="フローチャート: 判断 236"/>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38" name="テキスト ボックス 237"/>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168520</xdr:rowOff>
    </xdr:from>
    <xdr:to>
      <xdr:col>10</xdr:col>
      <xdr:colOff>114300</xdr:colOff>
      <xdr:row>96</xdr:row>
      <xdr:rowOff>41957</xdr:rowOff>
    </xdr:to>
    <xdr:cxnSp macro="">
      <xdr:nvCxnSpPr>
        <xdr:cNvPr id="239" name="直線コネクタ 238"/>
        <xdr:cNvCxnSpPr/>
      </xdr:nvCxnSpPr>
      <xdr:spPr>
        <a:xfrm flipV="1">
          <a:off x="1130300" y="16456270"/>
          <a:ext cx="889000" cy="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0" name="フローチャート: 判断 239"/>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1" name="テキスト ボックス 240"/>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2" name="フローチャート: 判断 241"/>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3" name="テキスト ボックス 242"/>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170821</xdr:rowOff>
    </xdr:from>
    <xdr:to>
      <xdr:col>24</xdr:col>
      <xdr:colOff>114300</xdr:colOff>
      <xdr:row>94</xdr:row>
      <xdr:rowOff>100971</xdr:rowOff>
    </xdr:to>
    <xdr:sp macro="" textlink="">
      <xdr:nvSpPr>
        <xdr:cNvPr id="249" name="楕円 248"/>
        <xdr:cNvSpPr/>
      </xdr:nvSpPr>
      <xdr:spPr>
        <a:xfrm>
          <a:off x="4584700" y="16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22248</xdr:rowOff>
    </xdr:from>
    <xdr:ext cx="534377" cy="259045"/>
    <xdr:sp macro="" textlink="">
      <xdr:nvSpPr>
        <xdr:cNvPr id="250" name="衛生費該当値テキスト"/>
        <xdr:cNvSpPr txBox="1"/>
      </xdr:nvSpPr>
      <xdr:spPr>
        <a:xfrm>
          <a:off x="4686300" y="15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91415</xdr:rowOff>
    </xdr:from>
    <xdr:to>
      <xdr:col>20</xdr:col>
      <xdr:colOff>38100</xdr:colOff>
      <xdr:row>96</xdr:row>
      <xdr:rowOff>21565</xdr:rowOff>
    </xdr:to>
    <xdr:sp macro="" textlink="">
      <xdr:nvSpPr>
        <xdr:cNvPr id="251" name="楕円 250"/>
        <xdr:cNvSpPr/>
      </xdr:nvSpPr>
      <xdr:spPr>
        <a:xfrm>
          <a:off x="3746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38092</xdr:rowOff>
    </xdr:from>
    <xdr:ext cx="534377" cy="259045"/>
    <xdr:sp macro="" textlink="">
      <xdr:nvSpPr>
        <xdr:cNvPr id="252" name="テキスト ボックス 251"/>
        <xdr:cNvSpPr txBox="1"/>
      </xdr:nvSpPr>
      <xdr:spPr>
        <a:xfrm>
          <a:off x="3530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82107</xdr:rowOff>
    </xdr:from>
    <xdr:to>
      <xdr:col>15</xdr:col>
      <xdr:colOff>101600</xdr:colOff>
      <xdr:row>97</xdr:row>
      <xdr:rowOff>12257</xdr:rowOff>
    </xdr:to>
    <xdr:sp macro="" textlink="">
      <xdr:nvSpPr>
        <xdr:cNvPr id="253" name="楕円 252"/>
        <xdr:cNvSpPr/>
      </xdr:nvSpPr>
      <xdr:spPr>
        <a:xfrm>
          <a:off x="2857500" y="165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28784</xdr:rowOff>
    </xdr:from>
    <xdr:ext cx="534377" cy="259045"/>
    <xdr:sp macro="" textlink="">
      <xdr:nvSpPr>
        <xdr:cNvPr id="254" name="テキスト ボックス 253"/>
        <xdr:cNvSpPr txBox="1"/>
      </xdr:nvSpPr>
      <xdr:spPr>
        <a:xfrm>
          <a:off x="2641111" y="16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117720</xdr:rowOff>
    </xdr:from>
    <xdr:to>
      <xdr:col>10</xdr:col>
      <xdr:colOff>165100</xdr:colOff>
      <xdr:row>96</xdr:row>
      <xdr:rowOff>47870</xdr:rowOff>
    </xdr:to>
    <xdr:sp macro="" textlink="">
      <xdr:nvSpPr>
        <xdr:cNvPr id="255" name="楕円 254"/>
        <xdr:cNvSpPr/>
      </xdr:nvSpPr>
      <xdr:spPr>
        <a:xfrm>
          <a:off x="1968500" y="164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64397</xdr:rowOff>
    </xdr:from>
    <xdr:ext cx="534377" cy="259045"/>
    <xdr:sp macro="" textlink="">
      <xdr:nvSpPr>
        <xdr:cNvPr id="256" name="テキスト ボックス 255"/>
        <xdr:cNvSpPr txBox="1"/>
      </xdr:nvSpPr>
      <xdr:spPr>
        <a:xfrm>
          <a:off x="1752111" y="161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162607</xdr:rowOff>
    </xdr:from>
    <xdr:to>
      <xdr:col>6</xdr:col>
      <xdr:colOff>38100</xdr:colOff>
      <xdr:row>96</xdr:row>
      <xdr:rowOff>92757</xdr:rowOff>
    </xdr:to>
    <xdr:sp macro="" textlink="">
      <xdr:nvSpPr>
        <xdr:cNvPr id="257" name="楕円 256"/>
        <xdr:cNvSpPr/>
      </xdr:nvSpPr>
      <xdr:spPr>
        <a:xfrm>
          <a:off x="10795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109284</xdr:rowOff>
    </xdr:from>
    <xdr:ext cx="534377" cy="259045"/>
    <xdr:sp macro="" textlink="">
      <xdr:nvSpPr>
        <xdr:cNvPr id="258" name="テキスト ボックス 257"/>
        <xdr:cNvSpPr txBox="1"/>
      </xdr:nvSpPr>
      <xdr:spPr>
        <a:xfrm>
          <a:off x="863111"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108077</xdr:rowOff>
    </xdr:from>
    <xdr:to>
      <xdr:col>55</xdr:col>
      <xdr:colOff>0</xdr:colOff>
      <xdr:row>38</xdr:row>
      <xdr:rowOff>134062</xdr:rowOff>
    </xdr:to>
    <xdr:cxnSp macro="">
      <xdr:nvCxnSpPr>
        <xdr:cNvPr id="287" name="直線コネクタ 286"/>
        <xdr:cNvCxnSpPr/>
      </xdr:nvCxnSpPr>
      <xdr:spPr>
        <a:xfrm>
          <a:off x="9639300" y="6623177"/>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8"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103429</xdr:rowOff>
    </xdr:from>
    <xdr:to>
      <xdr:col>50</xdr:col>
      <xdr:colOff>114300</xdr:colOff>
      <xdr:row>38</xdr:row>
      <xdr:rowOff>108077</xdr:rowOff>
    </xdr:to>
    <xdr:cxnSp macro="">
      <xdr:nvCxnSpPr>
        <xdr:cNvPr id="290" name="直線コネクタ 289"/>
        <xdr:cNvCxnSpPr/>
      </xdr:nvCxnSpPr>
      <xdr:spPr>
        <a:xfrm>
          <a:off x="8750300" y="661852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1" name="フローチャート: 判断 290"/>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2" name="テキスト ボックス 291"/>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80035</xdr:rowOff>
    </xdr:from>
    <xdr:to>
      <xdr:col>45</xdr:col>
      <xdr:colOff>177800</xdr:colOff>
      <xdr:row>38</xdr:row>
      <xdr:rowOff>103429</xdr:rowOff>
    </xdr:to>
    <xdr:cxnSp macro="">
      <xdr:nvCxnSpPr>
        <xdr:cNvPr id="293" name="直線コネクタ 292"/>
        <xdr:cNvCxnSpPr/>
      </xdr:nvCxnSpPr>
      <xdr:spPr>
        <a:xfrm>
          <a:off x="7861300" y="65951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4" name="フローチャート: 判断 293"/>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5" name="テキスト ボックス 294"/>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80035</xdr:rowOff>
    </xdr:from>
    <xdr:to>
      <xdr:col>41</xdr:col>
      <xdr:colOff>50800</xdr:colOff>
      <xdr:row>38</xdr:row>
      <xdr:rowOff>144425</xdr:rowOff>
    </xdr:to>
    <xdr:cxnSp macro="">
      <xdr:nvCxnSpPr>
        <xdr:cNvPr id="296" name="直線コネクタ 295"/>
        <xdr:cNvCxnSpPr/>
      </xdr:nvCxnSpPr>
      <xdr:spPr>
        <a:xfrm flipV="1">
          <a:off x="6972300" y="6595135"/>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7" name="フローチャート: 判断 296"/>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8" name="テキスト ボックス 297"/>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299" name="フローチャート: 判断 298"/>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0" name="テキスト ボックス 299"/>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83262</xdr:rowOff>
    </xdr:from>
    <xdr:to>
      <xdr:col>55</xdr:col>
      <xdr:colOff>50800</xdr:colOff>
      <xdr:row>39</xdr:row>
      <xdr:rowOff>13412</xdr:rowOff>
    </xdr:to>
    <xdr:sp macro="" textlink="">
      <xdr:nvSpPr>
        <xdr:cNvPr id="306" name="楕円 305"/>
        <xdr:cNvSpPr/>
      </xdr:nvSpPr>
      <xdr:spPr>
        <a:xfrm>
          <a:off x="104267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49040</xdr:rowOff>
    </xdr:from>
    <xdr:ext cx="469744" cy="259045"/>
    <xdr:sp macro="" textlink="">
      <xdr:nvSpPr>
        <xdr:cNvPr id="307" name="労働費該当値テキスト"/>
        <xdr:cNvSpPr txBox="1"/>
      </xdr:nvSpPr>
      <xdr:spPr>
        <a:xfrm>
          <a:off x="10528300" y="65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57277</xdr:rowOff>
    </xdr:from>
    <xdr:to>
      <xdr:col>50</xdr:col>
      <xdr:colOff>165100</xdr:colOff>
      <xdr:row>38</xdr:row>
      <xdr:rowOff>158877</xdr:rowOff>
    </xdr:to>
    <xdr:sp macro="" textlink="">
      <xdr:nvSpPr>
        <xdr:cNvPr id="308" name="楕円 307"/>
        <xdr:cNvSpPr/>
      </xdr:nvSpPr>
      <xdr:spPr>
        <a:xfrm>
          <a:off x="9588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3954</xdr:rowOff>
    </xdr:from>
    <xdr:ext cx="469744" cy="259045"/>
    <xdr:sp macro="" textlink="">
      <xdr:nvSpPr>
        <xdr:cNvPr id="309" name="テキスト ボックス 308"/>
        <xdr:cNvSpPr txBox="1"/>
      </xdr:nvSpPr>
      <xdr:spPr>
        <a:xfrm>
          <a:off x="9404428" y="63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52629</xdr:rowOff>
    </xdr:from>
    <xdr:to>
      <xdr:col>46</xdr:col>
      <xdr:colOff>38100</xdr:colOff>
      <xdr:row>38</xdr:row>
      <xdr:rowOff>154229</xdr:rowOff>
    </xdr:to>
    <xdr:sp macro="" textlink="">
      <xdr:nvSpPr>
        <xdr:cNvPr id="310" name="楕円 309"/>
        <xdr:cNvSpPr/>
      </xdr:nvSpPr>
      <xdr:spPr>
        <a:xfrm>
          <a:off x="86995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170756</xdr:rowOff>
    </xdr:from>
    <xdr:ext cx="469744" cy="259045"/>
    <xdr:sp macro="" textlink="">
      <xdr:nvSpPr>
        <xdr:cNvPr id="311" name="テキスト ボックス 310"/>
        <xdr:cNvSpPr txBox="1"/>
      </xdr:nvSpPr>
      <xdr:spPr>
        <a:xfrm>
          <a:off x="8515428" y="63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29235</xdr:rowOff>
    </xdr:from>
    <xdr:to>
      <xdr:col>41</xdr:col>
      <xdr:colOff>101600</xdr:colOff>
      <xdr:row>38</xdr:row>
      <xdr:rowOff>130835</xdr:rowOff>
    </xdr:to>
    <xdr:sp macro="" textlink="">
      <xdr:nvSpPr>
        <xdr:cNvPr id="312" name="楕円 311"/>
        <xdr:cNvSpPr/>
      </xdr:nvSpPr>
      <xdr:spPr>
        <a:xfrm>
          <a:off x="781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147362</xdr:rowOff>
    </xdr:from>
    <xdr:ext cx="469744" cy="259045"/>
    <xdr:sp macro="" textlink="">
      <xdr:nvSpPr>
        <xdr:cNvPr id="313" name="テキスト ボックス 312"/>
        <xdr:cNvSpPr txBox="1"/>
      </xdr:nvSpPr>
      <xdr:spPr>
        <a:xfrm>
          <a:off x="7626428"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93625</xdr:rowOff>
    </xdr:from>
    <xdr:to>
      <xdr:col>36</xdr:col>
      <xdr:colOff>165100</xdr:colOff>
      <xdr:row>39</xdr:row>
      <xdr:rowOff>23775</xdr:rowOff>
    </xdr:to>
    <xdr:sp macro="" textlink="">
      <xdr:nvSpPr>
        <xdr:cNvPr id="314" name="楕円 313"/>
        <xdr:cNvSpPr/>
      </xdr:nvSpPr>
      <xdr:spPr>
        <a:xfrm>
          <a:off x="6921500" y="66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14902</xdr:rowOff>
    </xdr:from>
    <xdr:ext cx="378565" cy="259045"/>
    <xdr:sp macro="" textlink="">
      <xdr:nvSpPr>
        <xdr:cNvPr id="315" name="テキスト ボックス 314"/>
        <xdr:cNvSpPr txBox="1"/>
      </xdr:nvSpPr>
      <xdr:spPr>
        <a:xfrm>
          <a:off x="6783017" y="67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38174</xdr:rowOff>
    </xdr:from>
    <xdr:to>
      <xdr:col>55</xdr:col>
      <xdr:colOff>0</xdr:colOff>
      <xdr:row>50</xdr:row>
      <xdr:rowOff>110677</xdr:rowOff>
    </xdr:to>
    <xdr:cxnSp macro="">
      <xdr:nvCxnSpPr>
        <xdr:cNvPr id="342" name="直線コネクタ 341"/>
        <xdr:cNvCxnSpPr/>
      </xdr:nvCxnSpPr>
      <xdr:spPr>
        <a:xfrm flipV="1">
          <a:off x="9639300" y="8610674"/>
          <a:ext cx="838200" cy="7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3"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110677</xdr:rowOff>
    </xdr:from>
    <xdr:to>
      <xdr:col>50</xdr:col>
      <xdr:colOff>114300</xdr:colOff>
      <xdr:row>52</xdr:row>
      <xdr:rowOff>140779</xdr:rowOff>
    </xdr:to>
    <xdr:cxnSp macro="">
      <xdr:nvCxnSpPr>
        <xdr:cNvPr id="345" name="直線コネクタ 344"/>
        <xdr:cNvCxnSpPr/>
      </xdr:nvCxnSpPr>
      <xdr:spPr>
        <a:xfrm flipV="1">
          <a:off x="8750300" y="8683177"/>
          <a:ext cx="8890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6" name="フローチャート: 判断 345"/>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7" name="テキスト ボックス 346"/>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127722</xdr:rowOff>
    </xdr:from>
    <xdr:to>
      <xdr:col>45</xdr:col>
      <xdr:colOff>177800</xdr:colOff>
      <xdr:row>52</xdr:row>
      <xdr:rowOff>140779</xdr:rowOff>
    </xdr:to>
    <xdr:cxnSp macro="">
      <xdr:nvCxnSpPr>
        <xdr:cNvPr id="348" name="直線コネクタ 347"/>
        <xdr:cNvCxnSpPr/>
      </xdr:nvCxnSpPr>
      <xdr:spPr>
        <a:xfrm>
          <a:off x="7861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49" name="フローチャート: 判断 348"/>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0" name="テキスト ボックス 349"/>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127722</xdr:rowOff>
    </xdr:from>
    <xdr:to>
      <xdr:col>41</xdr:col>
      <xdr:colOff>50800</xdr:colOff>
      <xdr:row>52</xdr:row>
      <xdr:rowOff>91822</xdr:rowOff>
    </xdr:to>
    <xdr:cxnSp macro="">
      <xdr:nvCxnSpPr>
        <xdr:cNvPr id="351" name="直線コネクタ 350"/>
        <xdr:cNvCxnSpPr/>
      </xdr:nvCxnSpPr>
      <xdr:spPr>
        <a:xfrm flipV="1">
          <a:off x="6972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2" name="フローチャート: 判断 351"/>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3" name="テキスト ボックス 352"/>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4" name="フローチャート: 判断 353"/>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5" name="テキスト ボックス 354"/>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158824</xdr:rowOff>
    </xdr:from>
    <xdr:to>
      <xdr:col>55</xdr:col>
      <xdr:colOff>50800</xdr:colOff>
      <xdr:row>50</xdr:row>
      <xdr:rowOff>88974</xdr:rowOff>
    </xdr:to>
    <xdr:sp macro="" textlink="">
      <xdr:nvSpPr>
        <xdr:cNvPr id="361" name="楕円 360"/>
        <xdr:cNvSpPr/>
      </xdr:nvSpPr>
      <xdr:spPr>
        <a:xfrm>
          <a:off x="10426700" y="85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111851</xdr:rowOff>
    </xdr:from>
    <xdr:ext cx="599010" cy="259045"/>
    <xdr:sp macro="" textlink="">
      <xdr:nvSpPr>
        <xdr:cNvPr id="362" name="農林水産業費該当値テキスト"/>
        <xdr:cNvSpPr txBox="1"/>
      </xdr:nvSpPr>
      <xdr:spPr>
        <a:xfrm>
          <a:off x="10528300" y="85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59877</xdr:rowOff>
    </xdr:from>
    <xdr:to>
      <xdr:col>50</xdr:col>
      <xdr:colOff>165100</xdr:colOff>
      <xdr:row>50</xdr:row>
      <xdr:rowOff>161477</xdr:rowOff>
    </xdr:to>
    <xdr:sp macro="" textlink="">
      <xdr:nvSpPr>
        <xdr:cNvPr id="363" name="楕円 362"/>
        <xdr:cNvSpPr/>
      </xdr:nvSpPr>
      <xdr:spPr>
        <a:xfrm>
          <a:off x="95885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6554</xdr:rowOff>
    </xdr:from>
    <xdr:ext cx="599010" cy="259045"/>
    <xdr:sp macro="" textlink="">
      <xdr:nvSpPr>
        <xdr:cNvPr id="364" name="テキスト ボックス 363"/>
        <xdr:cNvSpPr txBox="1"/>
      </xdr:nvSpPr>
      <xdr:spPr>
        <a:xfrm>
          <a:off x="9339795" y="84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89979</xdr:rowOff>
    </xdr:from>
    <xdr:to>
      <xdr:col>46</xdr:col>
      <xdr:colOff>38100</xdr:colOff>
      <xdr:row>53</xdr:row>
      <xdr:rowOff>20129</xdr:rowOff>
    </xdr:to>
    <xdr:sp macro="" textlink="">
      <xdr:nvSpPr>
        <xdr:cNvPr id="365" name="楕円 364"/>
        <xdr:cNvSpPr/>
      </xdr:nvSpPr>
      <xdr:spPr>
        <a:xfrm>
          <a:off x="8699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36656</xdr:rowOff>
    </xdr:from>
    <xdr:ext cx="599010" cy="259045"/>
    <xdr:sp macro="" textlink="">
      <xdr:nvSpPr>
        <xdr:cNvPr id="366" name="テキスト ボックス 365"/>
        <xdr:cNvSpPr txBox="1"/>
      </xdr:nvSpPr>
      <xdr:spPr>
        <a:xfrm>
          <a:off x="8450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76922</xdr:rowOff>
    </xdr:from>
    <xdr:to>
      <xdr:col>41</xdr:col>
      <xdr:colOff>101600</xdr:colOff>
      <xdr:row>51</xdr:row>
      <xdr:rowOff>7072</xdr:rowOff>
    </xdr:to>
    <xdr:sp macro="" textlink="">
      <xdr:nvSpPr>
        <xdr:cNvPr id="367" name="楕円 366"/>
        <xdr:cNvSpPr/>
      </xdr:nvSpPr>
      <xdr:spPr>
        <a:xfrm>
          <a:off x="7810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23599</xdr:rowOff>
    </xdr:from>
    <xdr:ext cx="599010" cy="259045"/>
    <xdr:sp macro="" textlink="">
      <xdr:nvSpPr>
        <xdr:cNvPr id="368" name="テキスト ボックス 367"/>
        <xdr:cNvSpPr txBox="1"/>
      </xdr:nvSpPr>
      <xdr:spPr>
        <a:xfrm>
          <a:off x="7561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41022</xdr:rowOff>
    </xdr:from>
    <xdr:to>
      <xdr:col>36</xdr:col>
      <xdr:colOff>165100</xdr:colOff>
      <xdr:row>52</xdr:row>
      <xdr:rowOff>142622</xdr:rowOff>
    </xdr:to>
    <xdr:sp macro="" textlink="">
      <xdr:nvSpPr>
        <xdr:cNvPr id="369" name="楕円 368"/>
        <xdr:cNvSpPr/>
      </xdr:nvSpPr>
      <xdr:spPr>
        <a:xfrm>
          <a:off x="6921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159149</xdr:rowOff>
    </xdr:from>
    <xdr:ext cx="599010" cy="259045"/>
    <xdr:sp macro="" textlink="">
      <xdr:nvSpPr>
        <xdr:cNvPr id="370" name="テキスト ボックス 369"/>
        <xdr:cNvSpPr txBox="1"/>
      </xdr:nvSpPr>
      <xdr:spPr>
        <a:xfrm>
          <a:off x="6672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158007</xdr:rowOff>
    </xdr:from>
    <xdr:to>
      <xdr:col>54</xdr:col>
      <xdr:colOff>189865</xdr:colOff>
      <xdr:row>78</xdr:row>
      <xdr:rowOff>162427</xdr:rowOff>
    </xdr:to>
    <xdr:cxnSp macro="">
      <xdr:nvCxnSpPr>
        <xdr:cNvPr id="394" name="直線コネクタ 393"/>
        <xdr:cNvCxnSpPr/>
      </xdr:nvCxnSpPr>
      <xdr:spPr>
        <a:xfrm flipV="1">
          <a:off x="10475595" y="12502407"/>
          <a:ext cx="127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166254</xdr:rowOff>
    </xdr:from>
    <xdr:ext cx="469744" cy="259045"/>
    <xdr:sp macro="" textlink="">
      <xdr:nvSpPr>
        <xdr:cNvPr id="395" name="商工費最小値テキスト"/>
        <xdr:cNvSpPr txBox="1"/>
      </xdr:nvSpPr>
      <xdr:spPr>
        <a:xfrm>
          <a:off x="10528300" y="135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162427</xdr:rowOff>
    </xdr:from>
    <xdr:to>
      <xdr:col>55</xdr:col>
      <xdr:colOff>88900</xdr:colOff>
      <xdr:row>78</xdr:row>
      <xdr:rowOff>162427</xdr:rowOff>
    </xdr:to>
    <xdr:cxnSp macro="">
      <xdr:nvCxnSpPr>
        <xdr:cNvPr id="396" name="直線コネクタ 395"/>
        <xdr:cNvCxnSpPr/>
      </xdr:nvCxnSpPr>
      <xdr:spPr>
        <a:xfrm>
          <a:off x="10388600" y="1353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104684</xdr:rowOff>
    </xdr:from>
    <xdr:ext cx="534377" cy="259045"/>
    <xdr:sp macro="" textlink="">
      <xdr:nvSpPr>
        <xdr:cNvPr id="397" name="商工費最大値テキスト"/>
        <xdr:cNvSpPr txBox="1"/>
      </xdr:nvSpPr>
      <xdr:spPr>
        <a:xfrm>
          <a:off x="10528300" y="122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158007</xdr:rowOff>
    </xdr:from>
    <xdr:to>
      <xdr:col>55</xdr:col>
      <xdr:colOff>88900</xdr:colOff>
      <xdr:row>72</xdr:row>
      <xdr:rowOff>158007</xdr:rowOff>
    </xdr:to>
    <xdr:cxnSp macro="">
      <xdr:nvCxnSpPr>
        <xdr:cNvPr id="398" name="直線コネクタ 397"/>
        <xdr:cNvCxnSpPr/>
      </xdr:nvCxnSpPr>
      <xdr:spPr>
        <a:xfrm>
          <a:off x="10388600" y="1250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133985</xdr:rowOff>
    </xdr:from>
    <xdr:to>
      <xdr:col>55</xdr:col>
      <xdr:colOff>0</xdr:colOff>
      <xdr:row>75</xdr:row>
      <xdr:rowOff>162161</xdr:rowOff>
    </xdr:to>
    <xdr:cxnSp macro="">
      <xdr:nvCxnSpPr>
        <xdr:cNvPr id="399" name="直線コネクタ 398"/>
        <xdr:cNvCxnSpPr/>
      </xdr:nvCxnSpPr>
      <xdr:spPr>
        <a:xfrm>
          <a:off x="9639300" y="12821285"/>
          <a:ext cx="838200" cy="1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169169</xdr:rowOff>
    </xdr:from>
    <xdr:ext cx="534377" cy="259045"/>
    <xdr:sp macro="" textlink="">
      <xdr:nvSpPr>
        <xdr:cNvPr id="400" name="商工費平均値テキスト"/>
        <xdr:cNvSpPr txBox="1"/>
      </xdr:nvSpPr>
      <xdr:spPr>
        <a:xfrm>
          <a:off x="10528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19292</xdr:rowOff>
    </xdr:from>
    <xdr:to>
      <xdr:col>55</xdr:col>
      <xdr:colOff>50800</xdr:colOff>
      <xdr:row>77</xdr:row>
      <xdr:rowOff>120892</xdr:rowOff>
    </xdr:to>
    <xdr:sp macro="" textlink="">
      <xdr:nvSpPr>
        <xdr:cNvPr id="401" name="フローチャート: 判断 400"/>
        <xdr:cNvSpPr/>
      </xdr:nvSpPr>
      <xdr:spPr>
        <a:xfrm>
          <a:off x="10426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133985</xdr:rowOff>
    </xdr:from>
    <xdr:to>
      <xdr:col>50</xdr:col>
      <xdr:colOff>114300</xdr:colOff>
      <xdr:row>75</xdr:row>
      <xdr:rowOff>37173</xdr:rowOff>
    </xdr:to>
    <xdr:cxnSp macro="">
      <xdr:nvCxnSpPr>
        <xdr:cNvPr id="402" name="直線コネクタ 401"/>
        <xdr:cNvCxnSpPr/>
      </xdr:nvCxnSpPr>
      <xdr:spPr>
        <a:xfrm flipV="1">
          <a:off x="8750300" y="12821285"/>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149079</xdr:rowOff>
    </xdr:from>
    <xdr:to>
      <xdr:col>50</xdr:col>
      <xdr:colOff>165100</xdr:colOff>
      <xdr:row>77</xdr:row>
      <xdr:rowOff>79229</xdr:rowOff>
    </xdr:to>
    <xdr:sp macro="" textlink="">
      <xdr:nvSpPr>
        <xdr:cNvPr id="403" name="フローチャート: 判断 402"/>
        <xdr:cNvSpPr/>
      </xdr:nvSpPr>
      <xdr:spPr>
        <a:xfrm>
          <a:off x="9588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70356</xdr:rowOff>
    </xdr:from>
    <xdr:ext cx="534377" cy="259045"/>
    <xdr:sp macro="" textlink="">
      <xdr:nvSpPr>
        <xdr:cNvPr id="404" name="テキスト ボックス 403"/>
        <xdr:cNvSpPr txBox="1"/>
      </xdr:nvSpPr>
      <xdr:spPr>
        <a:xfrm>
          <a:off x="9372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23457</xdr:rowOff>
    </xdr:from>
    <xdr:to>
      <xdr:col>45</xdr:col>
      <xdr:colOff>177800</xdr:colOff>
      <xdr:row>75</xdr:row>
      <xdr:rowOff>37173</xdr:rowOff>
    </xdr:to>
    <xdr:cxnSp macro="">
      <xdr:nvCxnSpPr>
        <xdr:cNvPr id="405" name="直線コネクタ 404"/>
        <xdr:cNvCxnSpPr/>
      </xdr:nvCxnSpPr>
      <xdr:spPr>
        <a:xfrm>
          <a:off x="7861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103530</xdr:rowOff>
    </xdr:from>
    <xdr:to>
      <xdr:col>46</xdr:col>
      <xdr:colOff>38100</xdr:colOff>
      <xdr:row>78</xdr:row>
      <xdr:rowOff>33680</xdr:rowOff>
    </xdr:to>
    <xdr:sp macro="" textlink="">
      <xdr:nvSpPr>
        <xdr:cNvPr id="406" name="フローチャート: 判断 405"/>
        <xdr:cNvSpPr/>
      </xdr:nvSpPr>
      <xdr:spPr>
        <a:xfrm>
          <a:off x="8699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24807</xdr:rowOff>
    </xdr:from>
    <xdr:ext cx="534377" cy="259045"/>
    <xdr:sp macro="" textlink="">
      <xdr:nvSpPr>
        <xdr:cNvPr id="407" name="テキスト ボックス 406"/>
        <xdr:cNvSpPr txBox="1"/>
      </xdr:nvSpPr>
      <xdr:spPr>
        <a:xfrm>
          <a:off x="8483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23457</xdr:rowOff>
    </xdr:from>
    <xdr:to>
      <xdr:col>41</xdr:col>
      <xdr:colOff>50800</xdr:colOff>
      <xdr:row>70</xdr:row>
      <xdr:rowOff>31534</xdr:rowOff>
    </xdr:to>
    <xdr:cxnSp macro="">
      <xdr:nvCxnSpPr>
        <xdr:cNvPr id="408" name="直線コネクタ 407"/>
        <xdr:cNvCxnSpPr/>
      </xdr:nvCxnSpPr>
      <xdr:spPr>
        <a:xfrm flipV="1">
          <a:off x="6972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116123</xdr:rowOff>
    </xdr:from>
    <xdr:to>
      <xdr:col>41</xdr:col>
      <xdr:colOff>101600</xdr:colOff>
      <xdr:row>78</xdr:row>
      <xdr:rowOff>46273</xdr:rowOff>
    </xdr:to>
    <xdr:sp macro="" textlink="">
      <xdr:nvSpPr>
        <xdr:cNvPr id="409" name="フローチャート: 判断 408"/>
        <xdr:cNvSpPr/>
      </xdr:nvSpPr>
      <xdr:spPr>
        <a:xfrm>
          <a:off x="7810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37400</xdr:rowOff>
    </xdr:from>
    <xdr:ext cx="534377" cy="259045"/>
    <xdr:sp macro="" textlink="">
      <xdr:nvSpPr>
        <xdr:cNvPr id="410" name="テキスト ボックス 409"/>
        <xdr:cNvSpPr txBox="1"/>
      </xdr:nvSpPr>
      <xdr:spPr>
        <a:xfrm>
          <a:off x="7594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106769</xdr:rowOff>
    </xdr:from>
    <xdr:to>
      <xdr:col>36</xdr:col>
      <xdr:colOff>165100</xdr:colOff>
      <xdr:row>78</xdr:row>
      <xdr:rowOff>36919</xdr:rowOff>
    </xdr:to>
    <xdr:sp macro="" textlink="">
      <xdr:nvSpPr>
        <xdr:cNvPr id="411" name="フローチャート: 判断 410"/>
        <xdr:cNvSpPr/>
      </xdr:nvSpPr>
      <xdr:spPr>
        <a:xfrm>
          <a:off x="6921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28046</xdr:rowOff>
    </xdr:from>
    <xdr:ext cx="534377" cy="259045"/>
    <xdr:sp macro="" textlink="">
      <xdr:nvSpPr>
        <xdr:cNvPr id="412" name="テキスト ボックス 411"/>
        <xdr:cNvSpPr txBox="1"/>
      </xdr:nvSpPr>
      <xdr:spPr>
        <a:xfrm>
          <a:off x="6705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111360</xdr:rowOff>
    </xdr:from>
    <xdr:to>
      <xdr:col>55</xdr:col>
      <xdr:colOff>50800</xdr:colOff>
      <xdr:row>76</xdr:row>
      <xdr:rowOff>41511</xdr:rowOff>
    </xdr:to>
    <xdr:sp macro="" textlink="">
      <xdr:nvSpPr>
        <xdr:cNvPr id="418" name="楕円 417"/>
        <xdr:cNvSpPr/>
      </xdr:nvSpPr>
      <xdr:spPr>
        <a:xfrm>
          <a:off x="10426700" y="12970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134237</xdr:rowOff>
    </xdr:from>
    <xdr:ext cx="534377" cy="259045"/>
    <xdr:sp macro="" textlink="">
      <xdr:nvSpPr>
        <xdr:cNvPr id="419" name="商工費該当値テキスト"/>
        <xdr:cNvSpPr txBox="1"/>
      </xdr:nvSpPr>
      <xdr:spPr>
        <a:xfrm>
          <a:off x="10528300" y="128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83185</xdr:rowOff>
    </xdr:from>
    <xdr:to>
      <xdr:col>50</xdr:col>
      <xdr:colOff>165100</xdr:colOff>
      <xdr:row>75</xdr:row>
      <xdr:rowOff>13335</xdr:rowOff>
    </xdr:to>
    <xdr:sp macro="" textlink="">
      <xdr:nvSpPr>
        <xdr:cNvPr id="420" name="楕円 419"/>
        <xdr:cNvSpPr/>
      </xdr:nvSpPr>
      <xdr:spPr>
        <a:xfrm>
          <a:off x="9588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29862</xdr:rowOff>
    </xdr:from>
    <xdr:ext cx="534377" cy="259045"/>
    <xdr:sp macro="" textlink="">
      <xdr:nvSpPr>
        <xdr:cNvPr id="421" name="テキスト ボックス 420"/>
        <xdr:cNvSpPr txBox="1"/>
      </xdr:nvSpPr>
      <xdr:spPr>
        <a:xfrm>
          <a:off x="9372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157823</xdr:rowOff>
    </xdr:from>
    <xdr:to>
      <xdr:col>46</xdr:col>
      <xdr:colOff>38100</xdr:colOff>
      <xdr:row>75</xdr:row>
      <xdr:rowOff>87973</xdr:rowOff>
    </xdr:to>
    <xdr:sp macro="" textlink="">
      <xdr:nvSpPr>
        <xdr:cNvPr id="422" name="楕円 421"/>
        <xdr:cNvSpPr/>
      </xdr:nvSpPr>
      <xdr:spPr>
        <a:xfrm>
          <a:off x="8699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104500</xdr:rowOff>
    </xdr:from>
    <xdr:ext cx="534377" cy="259045"/>
    <xdr:sp macro="" textlink="">
      <xdr:nvSpPr>
        <xdr:cNvPr id="423" name="テキスト ボックス 422"/>
        <xdr:cNvSpPr txBox="1"/>
      </xdr:nvSpPr>
      <xdr:spPr>
        <a:xfrm>
          <a:off x="8483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144107</xdr:rowOff>
    </xdr:from>
    <xdr:to>
      <xdr:col>41</xdr:col>
      <xdr:colOff>101600</xdr:colOff>
      <xdr:row>70</xdr:row>
      <xdr:rowOff>74257</xdr:rowOff>
    </xdr:to>
    <xdr:sp macro="" textlink="">
      <xdr:nvSpPr>
        <xdr:cNvPr id="424" name="楕円 423"/>
        <xdr:cNvSpPr/>
      </xdr:nvSpPr>
      <xdr:spPr>
        <a:xfrm>
          <a:off x="7810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90784</xdr:rowOff>
    </xdr:from>
    <xdr:ext cx="534377" cy="259045"/>
    <xdr:sp macro="" textlink="">
      <xdr:nvSpPr>
        <xdr:cNvPr id="425" name="テキスト ボックス 424"/>
        <xdr:cNvSpPr txBox="1"/>
      </xdr:nvSpPr>
      <xdr:spPr>
        <a:xfrm>
          <a:off x="7594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152184</xdr:rowOff>
    </xdr:from>
    <xdr:to>
      <xdr:col>36</xdr:col>
      <xdr:colOff>165100</xdr:colOff>
      <xdr:row>70</xdr:row>
      <xdr:rowOff>82334</xdr:rowOff>
    </xdr:to>
    <xdr:sp macro="" textlink="">
      <xdr:nvSpPr>
        <xdr:cNvPr id="426" name="楕円 425"/>
        <xdr:cNvSpPr/>
      </xdr:nvSpPr>
      <xdr:spPr>
        <a:xfrm>
          <a:off x="6921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98861</xdr:rowOff>
    </xdr:from>
    <xdr:ext cx="534377" cy="259045"/>
    <xdr:sp macro="" textlink="">
      <xdr:nvSpPr>
        <xdr:cNvPr id="427" name="テキスト ボックス 426"/>
        <xdr:cNvSpPr txBox="1"/>
      </xdr:nvSpPr>
      <xdr:spPr>
        <a:xfrm>
          <a:off x="6705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63139</xdr:rowOff>
    </xdr:from>
    <xdr:to>
      <xdr:col>55</xdr:col>
      <xdr:colOff>0</xdr:colOff>
      <xdr:row>94</xdr:row>
      <xdr:rowOff>64300</xdr:rowOff>
    </xdr:to>
    <xdr:cxnSp macro="">
      <xdr:nvCxnSpPr>
        <xdr:cNvPr id="457" name="直線コネクタ 456"/>
        <xdr:cNvCxnSpPr/>
      </xdr:nvCxnSpPr>
      <xdr:spPr>
        <a:xfrm>
          <a:off x="9639300" y="15836539"/>
          <a:ext cx="838200" cy="3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63139</xdr:rowOff>
    </xdr:from>
    <xdr:to>
      <xdr:col>50</xdr:col>
      <xdr:colOff>114300</xdr:colOff>
      <xdr:row>94</xdr:row>
      <xdr:rowOff>149949</xdr:rowOff>
    </xdr:to>
    <xdr:cxnSp macro="">
      <xdr:nvCxnSpPr>
        <xdr:cNvPr id="460" name="直線コネクタ 459"/>
        <xdr:cNvCxnSpPr/>
      </xdr:nvCxnSpPr>
      <xdr:spPr>
        <a:xfrm flipV="1">
          <a:off x="8750300" y="15836539"/>
          <a:ext cx="889000" cy="4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10770</xdr:rowOff>
    </xdr:from>
    <xdr:to>
      <xdr:col>45</xdr:col>
      <xdr:colOff>177800</xdr:colOff>
      <xdr:row>94</xdr:row>
      <xdr:rowOff>149949</xdr:rowOff>
    </xdr:to>
    <xdr:cxnSp macro="">
      <xdr:nvCxnSpPr>
        <xdr:cNvPr id="463" name="直線コネクタ 462"/>
        <xdr:cNvCxnSpPr/>
      </xdr:nvCxnSpPr>
      <xdr:spPr>
        <a:xfrm>
          <a:off x="7861300" y="1612707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165799</xdr:rowOff>
    </xdr:from>
    <xdr:to>
      <xdr:col>41</xdr:col>
      <xdr:colOff>50800</xdr:colOff>
      <xdr:row>94</xdr:row>
      <xdr:rowOff>10770</xdr:rowOff>
    </xdr:to>
    <xdr:cxnSp macro="">
      <xdr:nvCxnSpPr>
        <xdr:cNvPr id="466" name="直線コネクタ 465"/>
        <xdr:cNvCxnSpPr/>
      </xdr:nvCxnSpPr>
      <xdr:spPr>
        <a:xfrm>
          <a:off x="6972300" y="15767749"/>
          <a:ext cx="889000" cy="3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13500</xdr:rowOff>
    </xdr:from>
    <xdr:to>
      <xdr:col>55</xdr:col>
      <xdr:colOff>50800</xdr:colOff>
      <xdr:row>94</xdr:row>
      <xdr:rowOff>115100</xdr:rowOff>
    </xdr:to>
    <xdr:sp macro="" textlink="">
      <xdr:nvSpPr>
        <xdr:cNvPr id="476" name="楕円 475"/>
        <xdr:cNvSpPr/>
      </xdr:nvSpPr>
      <xdr:spPr>
        <a:xfrm>
          <a:off x="104267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36377</xdr:rowOff>
    </xdr:from>
    <xdr:ext cx="534377" cy="259045"/>
    <xdr:sp macro="" textlink="">
      <xdr:nvSpPr>
        <xdr:cNvPr id="477" name="土木費該当値テキスト"/>
        <xdr:cNvSpPr txBox="1"/>
      </xdr:nvSpPr>
      <xdr:spPr>
        <a:xfrm>
          <a:off x="10528300"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12339</xdr:rowOff>
    </xdr:from>
    <xdr:to>
      <xdr:col>50</xdr:col>
      <xdr:colOff>165100</xdr:colOff>
      <xdr:row>92</xdr:row>
      <xdr:rowOff>113939</xdr:rowOff>
    </xdr:to>
    <xdr:sp macro="" textlink="">
      <xdr:nvSpPr>
        <xdr:cNvPr id="478" name="楕円 477"/>
        <xdr:cNvSpPr/>
      </xdr:nvSpPr>
      <xdr:spPr>
        <a:xfrm>
          <a:off x="9588500" y="15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130466</xdr:rowOff>
    </xdr:from>
    <xdr:ext cx="534377" cy="259045"/>
    <xdr:sp macro="" textlink="">
      <xdr:nvSpPr>
        <xdr:cNvPr id="479" name="テキスト ボックス 478"/>
        <xdr:cNvSpPr txBox="1"/>
      </xdr:nvSpPr>
      <xdr:spPr>
        <a:xfrm>
          <a:off x="9372111" y="155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99149</xdr:rowOff>
    </xdr:from>
    <xdr:to>
      <xdr:col>46</xdr:col>
      <xdr:colOff>38100</xdr:colOff>
      <xdr:row>95</xdr:row>
      <xdr:rowOff>29299</xdr:rowOff>
    </xdr:to>
    <xdr:sp macro="" textlink="">
      <xdr:nvSpPr>
        <xdr:cNvPr id="480" name="楕円 479"/>
        <xdr:cNvSpPr/>
      </xdr:nvSpPr>
      <xdr:spPr>
        <a:xfrm>
          <a:off x="8699500" y="162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45826</xdr:rowOff>
    </xdr:from>
    <xdr:ext cx="534377" cy="259045"/>
    <xdr:sp macro="" textlink="">
      <xdr:nvSpPr>
        <xdr:cNvPr id="481" name="テキスト ボックス 480"/>
        <xdr:cNvSpPr txBox="1"/>
      </xdr:nvSpPr>
      <xdr:spPr>
        <a:xfrm>
          <a:off x="8483111" y="15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131420</xdr:rowOff>
    </xdr:from>
    <xdr:to>
      <xdr:col>41</xdr:col>
      <xdr:colOff>101600</xdr:colOff>
      <xdr:row>94</xdr:row>
      <xdr:rowOff>61570</xdr:rowOff>
    </xdr:to>
    <xdr:sp macro="" textlink="">
      <xdr:nvSpPr>
        <xdr:cNvPr id="482" name="楕円 481"/>
        <xdr:cNvSpPr/>
      </xdr:nvSpPr>
      <xdr:spPr>
        <a:xfrm>
          <a:off x="7810500" y="160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78097</xdr:rowOff>
    </xdr:from>
    <xdr:ext cx="534377" cy="259045"/>
    <xdr:sp macro="" textlink="">
      <xdr:nvSpPr>
        <xdr:cNvPr id="483" name="テキスト ボックス 482"/>
        <xdr:cNvSpPr txBox="1"/>
      </xdr:nvSpPr>
      <xdr:spPr>
        <a:xfrm>
          <a:off x="7594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114999</xdr:rowOff>
    </xdr:from>
    <xdr:to>
      <xdr:col>36</xdr:col>
      <xdr:colOff>165100</xdr:colOff>
      <xdr:row>92</xdr:row>
      <xdr:rowOff>45149</xdr:rowOff>
    </xdr:to>
    <xdr:sp macro="" textlink="">
      <xdr:nvSpPr>
        <xdr:cNvPr id="484" name="楕円 483"/>
        <xdr:cNvSpPr/>
      </xdr:nvSpPr>
      <xdr:spPr>
        <a:xfrm>
          <a:off x="6921500" y="157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61676</xdr:rowOff>
    </xdr:from>
    <xdr:ext cx="534377" cy="259045"/>
    <xdr:sp macro="" textlink="">
      <xdr:nvSpPr>
        <xdr:cNvPr id="485" name="テキスト ボックス 484"/>
        <xdr:cNvSpPr txBox="1"/>
      </xdr:nvSpPr>
      <xdr:spPr>
        <a:xfrm>
          <a:off x="6705111" y="15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100243</xdr:rowOff>
    </xdr:from>
    <xdr:to>
      <xdr:col>85</xdr:col>
      <xdr:colOff>127000</xdr:colOff>
      <xdr:row>36</xdr:row>
      <xdr:rowOff>12507</xdr:rowOff>
    </xdr:to>
    <xdr:cxnSp macro="">
      <xdr:nvCxnSpPr>
        <xdr:cNvPr id="513" name="直線コネクタ 512"/>
        <xdr:cNvCxnSpPr/>
      </xdr:nvCxnSpPr>
      <xdr:spPr>
        <a:xfrm flipV="1">
          <a:off x="15481300" y="6100993"/>
          <a:ext cx="8382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12507</xdr:rowOff>
    </xdr:from>
    <xdr:to>
      <xdr:col>81</xdr:col>
      <xdr:colOff>50800</xdr:colOff>
      <xdr:row>36</xdr:row>
      <xdr:rowOff>43093</xdr:rowOff>
    </xdr:to>
    <xdr:cxnSp macro="">
      <xdr:nvCxnSpPr>
        <xdr:cNvPr id="516" name="直線コネクタ 515"/>
        <xdr:cNvCxnSpPr/>
      </xdr:nvCxnSpPr>
      <xdr:spPr>
        <a:xfrm flipV="1">
          <a:off x="14592300" y="6184707"/>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43093</xdr:rowOff>
    </xdr:from>
    <xdr:to>
      <xdr:col>76</xdr:col>
      <xdr:colOff>114300</xdr:colOff>
      <xdr:row>36</xdr:row>
      <xdr:rowOff>52558</xdr:rowOff>
    </xdr:to>
    <xdr:cxnSp macro="">
      <xdr:nvCxnSpPr>
        <xdr:cNvPr id="519" name="直線コネクタ 518"/>
        <xdr:cNvCxnSpPr/>
      </xdr:nvCxnSpPr>
      <xdr:spPr>
        <a:xfrm flipV="1">
          <a:off x="13703300" y="621529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36</xdr:row>
      <xdr:rowOff>52558</xdr:rowOff>
    </xdr:to>
    <xdr:cxnSp macro="">
      <xdr:nvCxnSpPr>
        <xdr:cNvPr id="522" name="直線コネクタ 521"/>
        <xdr:cNvCxnSpPr/>
      </xdr:nvCxnSpPr>
      <xdr:spPr>
        <a:xfrm>
          <a:off x="12814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4" name="テキスト ボックス 523"/>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6" name="テキスト ボックス 525"/>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49443</xdr:rowOff>
    </xdr:from>
    <xdr:to>
      <xdr:col>85</xdr:col>
      <xdr:colOff>177800</xdr:colOff>
      <xdr:row>35</xdr:row>
      <xdr:rowOff>151043</xdr:rowOff>
    </xdr:to>
    <xdr:sp macro="" textlink="">
      <xdr:nvSpPr>
        <xdr:cNvPr id="532" name="楕円 531"/>
        <xdr:cNvSpPr/>
      </xdr:nvSpPr>
      <xdr:spPr>
        <a:xfrm>
          <a:off x="16268700" y="60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72320</xdr:rowOff>
    </xdr:from>
    <xdr:ext cx="534377" cy="259045"/>
    <xdr:sp macro="" textlink="">
      <xdr:nvSpPr>
        <xdr:cNvPr id="533" name="消防費該当値テキスト"/>
        <xdr:cNvSpPr txBox="1"/>
      </xdr:nvSpPr>
      <xdr:spPr>
        <a:xfrm>
          <a:off x="16370300" y="59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133157</xdr:rowOff>
    </xdr:from>
    <xdr:to>
      <xdr:col>81</xdr:col>
      <xdr:colOff>101600</xdr:colOff>
      <xdr:row>36</xdr:row>
      <xdr:rowOff>63307</xdr:rowOff>
    </xdr:to>
    <xdr:sp macro="" textlink="">
      <xdr:nvSpPr>
        <xdr:cNvPr id="534" name="楕円 533"/>
        <xdr:cNvSpPr/>
      </xdr:nvSpPr>
      <xdr:spPr>
        <a:xfrm>
          <a:off x="15430500" y="61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79834</xdr:rowOff>
    </xdr:from>
    <xdr:ext cx="534377" cy="259045"/>
    <xdr:sp macro="" textlink="">
      <xdr:nvSpPr>
        <xdr:cNvPr id="535" name="テキスト ボックス 534"/>
        <xdr:cNvSpPr txBox="1"/>
      </xdr:nvSpPr>
      <xdr:spPr>
        <a:xfrm>
          <a:off x="15214111" y="59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163743</xdr:rowOff>
    </xdr:from>
    <xdr:to>
      <xdr:col>76</xdr:col>
      <xdr:colOff>165100</xdr:colOff>
      <xdr:row>36</xdr:row>
      <xdr:rowOff>93893</xdr:rowOff>
    </xdr:to>
    <xdr:sp macro="" textlink="">
      <xdr:nvSpPr>
        <xdr:cNvPr id="536" name="楕円 535"/>
        <xdr:cNvSpPr/>
      </xdr:nvSpPr>
      <xdr:spPr>
        <a:xfrm>
          <a:off x="14541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110420</xdr:rowOff>
    </xdr:from>
    <xdr:ext cx="534377" cy="259045"/>
    <xdr:sp macro="" textlink="">
      <xdr:nvSpPr>
        <xdr:cNvPr id="537" name="テキスト ボックス 536"/>
        <xdr:cNvSpPr txBox="1"/>
      </xdr:nvSpPr>
      <xdr:spPr>
        <a:xfrm>
          <a:off x="14325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1758</xdr:rowOff>
    </xdr:from>
    <xdr:to>
      <xdr:col>72</xdr:col>
      <xdr:colOff>38100</xdr:colOff>
      <xdr:row>36</xdr:row>
      <xdr:rowOff>103358</xdr:rowOff>
    </xdr:to>
    <xdr:sp macro="" textlink="">
      <xdr:nvSpPr>
        <xdr:cNvPr id="538" name="楕円 537"/>
        <xdr:cNvSpPr/>
      </xdr:nvSpPr>
      <xdr:spPr>
        <a:xfrm>
          <a:off x="13652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119885</xdr:rowOff>
    </xdr:from>
    <xdr:ext cx="534377" cy="259045"/>
    <xdr:sp macro="" textlink="">
      <xdr:nvSpPr>
        <xdr:cNvPr id="539" name="テキスト ボックス 538"/>
        <xdr:cNvSpPr txBox="1"/>
      </xdr:nvSpPr>
      <xdr:spPr>
        <a:xfrm>
          <a:off x="13436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83642</xdr:rowOff>
    </xdr:from>
    <xdr:to>
      <xdr:col>67</xdr:col>
      <xdr:colOff>101600</xdr:colOff>
      <xdr:row>34</xdr:row>
      <xdr:rowOff>13792</xdr:rowOff>
    </xdr:to>
    <xdr:sp macro="" textlink="">
      <xdr:nvSpPr>
        <xdr:cNvPr id="540" name="楕円 539"/>
        <xdr:cNvSpPr/>
      </xdr:nvSpPr>
      <xdr:spPr>
        <a:xfrm>
          <a:off x="12763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30319</xdr:rowOff>
    </xdr:from>
    <xdr:ext cx="534377" cy="259045"/>
    <xdr:sp macro="" textlink="">
      <xdr:nvSpPr>
        <xdr:cNvPr id="541" name="テキスト ボックス 540"/>
        <xdr:cNvSpPr txBox="1"/>
      </xdr:nvSpPr>
      <xdr:spPr>
        <a:xfrm>
          <a:off x="12547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96724</xdr:rowOff>
    </xdr:from>
    <xdr:to>
      <xdr:col>85</xdr:col>
      <xdr:colOff>127000</xdr:colOff>
      <xdr:row>52</xdr:row>
      <xdr:rowOff>132004</xdr:rowOff>
    </xdr:to>
    <xdr:cxnSp macro="">
      <xdr:nvCxnSpPr>
        <xdr:cNvPr id="571" name="直線コネクタ 570"/>
        <xdr:cNvCxnSpPr/>
      </xdr:nvCxnSpPr>
      <xdr:spPr>
        <a:xfrm>
          <a:off x="15481300" y="9012124"/>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96724</xdr:rowOff>
    </xdr:from>
    <xdr:to>
      <xdr:col>81</xdr:col>
      <xdr:colOff>50800</xdr:colOff>
      <xdr:row>53</xdr:row>
      <xdr:rowOff>2387</xdr:rowOff>
    </xdr:to>
    <xdr:cxnSp macro="">
      <xdr:nvCxnSpPr>
        <xdr:cNvPr id="574" name="直線コネクタ 573"/>
        <xdr:cNvCxnSpPr/>
      </xdr:nvCxnSpPr>
      <xdr:spPr>
        <a:xfrm flipV="1">
          <a:off x="14592300" y="9012124"/>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2387</xdr:rowOff>
    </xdr:from>
    <xdr:to>
      <xdr:col>76</xdr:col>
      <xdr:colOff>114300</xdr:colOff>
      <xdr:row>53</xdr:row>
      <xdr:rowOff>112668</xdr:rowOff>
    </xdr:to>
    <xdr:cxnSp macro="">
      <xdr:nvCxnSpPr>
        <xdr:cNvPr id="577" name="直線コネクタ 576"/>
        <xdr:cNvCxnSpPr/>
      </xdr:nvCxnSpPr>
      <xdr:spPr>
        <a:xfrm flipV="1">
          <a:off x="13703300" y="9089237"/>
          <a:ext cx="889000" cy="1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9" name="テキスト ボックス 578"/>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75730</xdr:rowOff>
    </xdr:from>
    <xdr:to>
      <xdr:col>71</xdr:col>
      <xdr:colOff>177800</xdr:colOff>
      <xdr:row>53</xdr:row>
      <xdr:rowOff>112668</xdr:rowOff>
    </xdr:to>
    <xdr:cxnSp macro="">
      <xdr:nvCxnSpPr>
        <xdr:cNvPr id="580" name="直線コネクタ 579"/>
        <xdr:cNvCxnSpPr/>
      </xdr:nvCxnSpPr>
      <xdr:spPr>
        <a:xfrm>
          <a:off x="12814300" y="9162580"/>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4" name="テキスト ボックス 583"/>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81204</xdr:rowOff>
    </xdr:from>
    <xdr:to>
      <xdr:col>85</xdr:col>
      <xdr:colOff>177800</xdr:colOff>
      <xdr:row>53</xdr:row>
      <xdr:rowOff>11354</xdr:rowOff>
    </xdr:to>
    <xdr:sp macro="" textlink="">
      <xdr:nvSpPr>
        <xdr:cNvPr id="590" name="楕円 589"/>
        <xdr:cNvSpPr/>
      </xdr:nvSpPr>
      <xdr:spPr>
        <a:xfrm>
          <a:off x="16268700" y="89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104081</xdr:rowOff>
    </xdr:from>
    <xdr:ext cx="534377" cy="259045"/>
    <xdr:sp macro="" textlink="">
      <xdr:nvSpPr>
        <xdr:cNvPr id="591" name="教育費該当値テキスト"/>
        <xdr:cNvSpPr txBox="1"/>
      </xdr:nvSpPr>
      <xdr:spPr>
        <a:xfrm>
          <a:off x="16370300" y="88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45924</xdr:rowOff>
    </xdr:from>
    <xdr:to>
      <xdr:col>81</xdr:col>
      <xdr:colOff>101600</xdr:colOff>
      <xdr:row>52</xdr:row>
      <xdr:rowOff>147524</xdr:rowOff>
    </xdr:to>
    <xdr:sp macro="" textlink="">
      <xdr:nvSpPr>
        <xdr:cNvPr id="592" name="楕円 591"/>
        <xdr:cNvSpPr/>
      </xdr:nvSpPr>
      <xdr:spPr>
        <a:xfrm>
          <a:off x="15430500" y="89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164051</xdr:rowOff>
    </xdr:from>
    <xdr:ext cx="534377" cy="259045"/>
    <xdr:sp macro="" textlink="">
      <xdr:nvSpPr>
        <xdr:cNvPr id="593" name="テキスト ボックス 592"/>
        <xdr:cNvSpPr txBox="1"/>
      </xdr:nvSpPr>
      <xdr:spPr>
        <a:xfrm>
          <a:off x="15214111" y="87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123037</xdr:rowOff>
    </xdr:from>
    <xdr:to>
      <xdr:col>76</xdr:col>
      <xdr:colOff>165100</xdr:colOff>
      <xdr:row>53</xdr:row>
      <xdr:rowOff>53187</xdr:rowOff>
    </xdr:to>
    <xdr:sp macro="" textlink="">
      <xdr:nvSpPr>
        <xdr:cNvPr id="594" name="楕円 593"/>
        <xdr:cNvSpPr/>
      </xdr:nvSpPr>
      <xdr:spPr>
        <a:xfrm>
          <a:off x="14541500" y="9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69714</xdr:rowOff>
    </xdr:from>
    <xdr:ext cx="534377" cy="259045"/>
    <xdr:sp macro="" textlink="">
      <xdr:nvSpPr>
        <xdr:cNvPr id="595" name="テキスト ボックス 594"/>
        <xdr:cNvSpPr txBox="1"/>
      </xdr:nvSpPr>
      <xdr:spPr>
        <a:xfrm>
          <a:off x="14325111" y="88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61868</xdr:rowOff>
    </xdr:from>
    <xdr:to>
      <xdr:col>72</xdr:col>
      <xdr:colOff>38100</xdr:colOff>
      <xdr:row>53</xdr:row>
      <xdr:rowOff>163468</xdr:rowOff>
    </xdr:to>
    <xdr:sp macro="" textlink="">
      <xdr:nvSpPr>
        <xdr:cNvPr id="596" name="楕円 595"/>
        <xdr:cNvSpPr/>
      </xdr:nvSpPr>
      <xdr:spPr>
        <a:xfrm>
          <a:off x="13652500" y="91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8545</xdr:rowOff>
    </xdr:from>
    <xdr:ext cx="534377" cy="259045"/>
    <xdr:sp macro="" textlink="">
      <xdr:nvSpPr>
        <xdr:cNvPr id="597" name="テキスト ボックス 596"/>
        <xdr:cNvSpPr txBox="1"/>
      </xdr:nvSpPr>
      <xdr:spPr>
        <a:xfrm>
          <a:off x="13436111" y="89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24930</xdr:rowOff>
    </xdr:from>
    <xdr:to>
      <xdr:col>67</xdr:col>
      <xdr:colOff>101600</xdr:colOff>
      <xdr:row>53</xdr:row>
      <xdr:rowOff>126530</xdr:rowOff>
    </xdr:to>
    <xdr:sp macro="" textlink="">
      <xdr:nvSpPr>
        <xdr:cNvPr id="598" name="楕円 597"/>
        <xdr:cNvSpPr/>
      </xdr:nvSpPr>
      <xdr:spPr>
        <a:xfrm>
          <a:off x="12763500" y="91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143057</xdr:rowOff>
    </xdr:from>
    <xdr:ext cx="534377" cy="259045"/>
    <xdr:sp macro="" textlink="">
      <xdr:nvSpPr>
        <xdr:cNvPr id="599" name="テキスト ボックス 598"/>
        <xdr:cNvSpPr txBox="1"/>
      </xdr:nvSpPr>
      <xdr:spPr>
        <a:xfrm>
          <a:off x="12547111" y="88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20096</xdr:rowOff>
    </xdr:from>
    <xdr:to>
      <xdr:col>85</xdr:col>
      <xdr:colOff>126364</xdr:colOff>
      <xdr:row>78</xdr:row>
      <xdr:rowOff>139700</xdr:rowOff>
    </xdr:to>
    <xdr:cxnSp macro="">
      <xdr:nvCxnSpPr>
        <xdr:cNvPr id="621" name="直線コネクタ 620"/>
        <xdr:cNvCxnSpPr/>
      </xdr:nvCxnSpPr>
      <xdr:spPr>
        <a:xfrm flipV="1">
          <a:off x="16317595" y="12707396"/>
          <a:ext cx="1269" cy="805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138223</xdr:rowOff>
    </xdr:from>
    <xdr:ext cx="534377" cy="259045"/>
    <xdr:sp macro="" textlink="">
      <xdr:nvSpPr>
        <xdr:cNvPr id="624" name="災害復旧費最大値テキスト"/>
        <xdr:cNvSpPr txBox="1"/>
      </xdr:nvSpPr>
      <xdr:spPr>
        <a:xfrm>
          <a:off x="16370300" y="12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20096</xdr:rowOff>
    </xdr:from>
    <xdr:to>
      <xdr:col>86</xdr:col>
      <xdr:colOff>25400</xdr:colOff>
      <xdr:row>74</xdr:row>
      <xdr:rowOff>20096</xdr:rowOff>
    </xdr:to>
    <xdr:cxnSp macro="">
      <xdr:nvCxnSpPr>
        <xdr:cNvPr id="625" name="直線コネクタ 624"/>
        <xdr:cNvCxnSpPr/>
      </xdr:nvCxnSpPr>
      <xdr:spPr>
        <a:xfrm>
          <a:off x="16230600" y="1270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88928</xdr:rowOff>
    </xdr:from>
    <xdr:to>
      <xdr:col>85</xdr:col>
      <xdr:colOff>127000</xdr:colOff>
      <xdr:row>74</xdr:row>
      <xdr:rowOff>74503</xdr:rowOff>
    </xdr:to>
    <xdr:cxnSp macro="">
      <xdr:nvCxnSpPr>
        <xdr:cNvPr id="626" name="直線コネクタ 625"/>
        <xdr:cNvCxnSpPr/>
      </xdr:nvCxnSpPr>
      <xdr:spPr>
        <a:xfrm>
          <a:off x="15481300" y="12261878"/>
          <a:ext cx="8382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12555</xdr:rowOff>
    </xdr:from>
    <xdr:ext cx="469744" cy="259045"/>
    <xdr:sp macro="" textlink="">
      <xdr:nvSpPr>
        <xdr:cNvPr id="627" name="災害復旧費平均値テキスト"/>
        <xdr:cNvSpPr txBox="1"/>
      </xdr:nvSpPr>
      <xdr:spPr>
        <a:xfrm>
          <a:off x="16370300" y="13385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34128</xdr:rowOff>
    </xdr:from>
    <xdr:to>
      <xdr:col>85</xdr:col>
      <xdr:colOff>177800</xdr:colOff>
      <xdr:row>78</xdr:row>
      <xdr:rowOff>135728</xdr:rowOff>
    </xdr:to>
    <xdr:sp macro="" textlink="">
      <xdr:nvSpPr>
        <xdr:cNvPr id="628" name="フローチャート: 判断 627"/>
        <xdr:cNvSpPr/>
      </xdr:nvSpPr>
      <xdr:spPr>
        <a:xfrm>
          <a:off x="162687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88928</xdr:rowOff>
    </xdr:from>
    <xdr:to>
      <xdr:col>81</xdr:col>
      <xdr:colOff>50800</xdr:colOff>
      <xdr:row>72</xdr:row>
      <xdr:rowOff>42499</xdr:rowOff>
    </xdr:to>
    <xdr:cxnSp macro="">
      <xdr:nvCxnSpPr>
        <xdr:cNvPr id="629" name="直線コネクタ 628"/>
        <xdr:cNvCxnSpPr/>
      </xdr:nvCxnSpPr>
      <xdr:spPr>
        <a:xfrm flipV="1">
          <a:off x="14592300" y="12261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161710</xdr:rowOff>
    </xdr:from>
    <xdr:to>
      <xdr:col>81</xdr:col>
      <xdr:colOff>101600</xdr:colOff>
      <xdr:row>78</xdr:row>
      <xdr:rowOff>91860</xdr:rowOff>
    </xdr:to>
    <xdr:sp macro="" textlink="">
      <xdr:nvSpPr>
        <xdr:cNvPr id="630" name="フローチャート: 判断 629"/>
        <xdr:cNvSpPr/>
      </xdr:nvSpPr>
      <xdr:spPr>
        <a:xfrm>
          <a:off x="15430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82987</xdr:rowOff>
    </xdr:from>
    <xdr:ext cx="469744" cy="259045"/>
    <xdr:sp macro="" textlink="">
      <xdr:nvSpPr>
        <xdr:cNvPr id="631" name="テキスト ボックス 630"/>
        <xdr:cNvSpPr txBox="1"/>
      </xdr:nvSpPr>
      <xdr:spPr>
        <a:xfrm>
          <a:off x="15246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42499</xdr:rowOff>
    </xdr:from>
    <xdr:to>
      <xdr:col>76</xdr:col>
      <xdr:colOff>114300</xdr:colOff>
      <xdr:row>77</xdr:row>
      <xdr:rowOff>136545</xdr:rowOff>
    </xdr:to>
    <xdr:cxnSp macro="">
      <xdr:nvCxnSpPr>
        <xdr:cNvPr id="632" name="直線コネクタ 631"/>
        <xdr:cNvCxnSpPr/>
      </xdr:nvCxnSpPr>
      <xdr:spPr>
        <a:xfrm flipV="1">
          <a:off x="13703300" y="12386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12684</xdr:rowOff>
    </xdr:from>
    <xdr:to>
      <xdr:col>76</xdr:col>
      <xdr:colOff>165100</xdr:colOff>
      <xdr:row>78</xdr:row>
      <xdr:rowOff>114284</xdr:rowOff>
    </xdr:to>
    <xdr:sp macro="" textlink="">
      <xdr:nvSpPr>
        <xdr:cNvPr id="633" name="フローチャート: 判断 632"/>
        <xdr:cNvSpPr/>
      </xdr:nvSpPr>
      <xdr:spPr>
        <a:xfrm>
          <a:off x="14541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105411</xdr:rowOff>
    </xdr:from>
    <xdr:ext cx="469744" cy="259045"/>
    <xdr:sp macro="" textlink="">
      <xdr:nvSpPr>
        <xdr:cNvPr id="634" name="テキスト ボックス 633"/>
        <xdr:cNvSpPr txBox="1"/>
      </xdr:nvSpPr>
      <xdr:spPr>
        <a:xfrm>
          <a:off x="14357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152090</xdr:rowOff>
    </xdr:from>
    <xdr:to>
      <xdr:col>71</xdr:col>
      <xdr:colOff>177800</xdr:colOff>
      <xdr:row>77</xdr:row>
      <xdr:rowOff>136545</xdr:rowOff>
    </xdr:to>
    <xdr:cxnSp macro="">
      <xdr:nvCxnSpPr>
        <xdr:cNvPr id="635" name="直線コネクタ 634"/>
        <xdr:cNvCxnSpPr/>
      </xdr:nvCxnSpPr>
      <xdr:spPr>
        <a:xfrm>
          <a:off x="12814300" y="13010840"/>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39134</xdr:rowOff>
    </xdr:from>
    <xdr:to>
      <xdr:col>72</xdr:col>
      <xdr:colOff>38100</xdr:colOff>
      <xdr:row>78</xdr:row>
      <xdr:rowOff>140734</xdr:rowOff>
    </xdr:to>
    <xdr:sp macro="" textlink="">
      <xdr:nvSpPr>
        <xdr:cNvPr id="636" name="フローチャート: 判断 635"/>
        <xdr:cNvSpPr/>
      </xdr:nvSpPr>
      <xdr:spPr>
        <a:xfrm>
          <a:off x="13652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131861</xdr:rowOff>
    </xdr:from>
    <xdr:ext cx="469744" cy="259045"/>
    <xdr:sp macro="" textlink="">
      <xdr:nvSpPr>
        <xdr:cNvPr id="637" name="テキスト ボックス 636"/>
        <xdr:cNvSpPr txBox="1"/>
      </xdr:nvSpPr>
      <xdr:spPr>
        <a:xfrm>
          <a:off x="13468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58999</xdr:rowOff>
    </xdr:from>
    <xdr:to>
      <xdr:col>67</xdr:col>
      <xdr:colOff>101600</xdr:colOff>
      <xdr:row>78</xdr:row>
      <xdr:rowOff>160599</xdr:rowOff>
    </xdr:to>
    <xdr:sp macro="" textlink="">
      <xdr:nvSpPr>
        <xdr:cNvPr id="638" name="フローチャート: 判断 637"/>
        <xdr:cNvSpPr/>
      </xdr:nvSpPr>
      <xdr:spPr>
        <a:xfrm>
          <a:off x="12763500" y="1343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151726</xdr:rowOff>
    </xdr:from>
    <xdr:ext cx="469744" cy="259045"/>
    <xdr:sp macro="" textlink="">
      <xdr:nvSpPr>
        <xdr:cNvPr id="639" name="テキスト ボックス 638"/>
        <xdr:cNvSpPr txBox="1"/>
      </xdr:nvSpPr>
      <xdr:spPr>
        <a:xfrm>
          <a:off x="12579428"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23703</xdr:rowOff>
    </xdr:from>
    <xdr:to>
      <xdr:col>85</xdr:col>
      <xdr:colOff>177800</xdr:colOff>
      <xdr:row>74</xdr:row>
      <xdr:rowOff>125303</xdr:rowOff>
    </xdr:to>
    <xdr:sp macro="" textlink="">
      <xdr:nvSpPr>
        <xdr:cNvPr id="645" name="楕円 644"/>
        <xdr:cNvSpPr/>
      </xdr:nvSpPr>
      <xdr:spPr>
        <a:xfrm>
          <a:off x="16268700" y="12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110080</xdr:rowOff>
    </xdr:from>
    <xdr:ext cx="534377" cy="259045"/>
    <xdr:sp macro="" textlink="">
      <xdr:nvSpPr>
        <xdr:cNvPr id="646" name="災害復旧費該当値テキスト"/>
        <xdr:cNvSpPr txBox="1"/>
      </xdr:nvSpPr>
      <xdr:spPr>
        <a:xfrm>
          <a:off x="16370300" y="12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38128</xdr:rowOff>
    </xdr:from>
    <xdr:to>
      <xdr:col>81</xdr:col>
      <xdr:colOff>101600</xdr:colOff>
      <xdr:row>71</xdr:row>
      <xdr:rowOff>139728</xdr:rowOff>
    </xdr:to>
    <xdr:sp macro="" textlink="">
      <xdr:nvSpPr>
        <xdr:cNvPr id="647" name="楕円 646"/>
        <xdr:cNvSpPr/>
      </xdr:nvSpPr>
      <xdr:spPr>
        <a:xfrm>
          <a:off x="15430500" y="12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156255</xdr:rowOff>
    </xdr:from>
    <xdr:ext cx="534377" cy="259045"/>
    <xdr:sp macro="" textlink="">
      <xdr:nvSpPr>
        <xdr:cNvPr id="648" name="テキスト ボックス 647"/>
        <xdr:cNvSpPr txBox="1"/>
      </xdr:nvSpPr>
      <xdr:spPr>
        <a:xfrm>
          <a:off x="15214111" y="119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163149</xdr:rowOff>
    </xdr:from>
    <xdr:to>
      <xdr:col>76</xdr:col>
      <xdr:colOff>165100</xdr:colOff>
      <xdr:row>72</xdr:row>
      <xdr:rowOff>93299</xdr:rowOff>
    </xdr:to>
    <xdr:sp macro="" textlink="">
      <xdr:nvSpPr>
        <xdr:cNvPr id="649" name="楕円 648"/>
        <xdr:cNvSpPr/>
      </xdr:nvSpPr>
      <xdr:spPr>
        <a:xfrm>
          <a:off x="14541500" y="12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109826</xdr:rowOff>
    </xdr:from>
    <xdr:ext cx="534377" cy="259045"/>
    <xdr:sp macro="" textlink="">
      <xdr:nvSpPr>
        <xdr:cNvPr id="650" name="テキスト ボックス 649"/>
        <xdr:cNvSpPr txBox="1"/>
      </xdr:nvSpPr>
      <xdr:spPr>
        <a:xfrm>
          <a:off x="14325111" y="12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85745</xdr:rowOff>
    </xdr:from>
    <xdr:to>
      <xdr:col>72</xdr:col>
      <xdr:colOff>38100</xdr:colOff>
      <xdr:row>78</xdr:row>
      <xdr:rowOff>15895</xdr:rowOff>
    </xdr:to>
    <xdr:sp macro="" textlink="">
      <xdr:nvSpPr>
        <xdr:cNvPr id="651" name="楕円 650"/>
        <xdr:cNvSpPr/>
      </xdr:nvSpPr>
      <xdr:spPr>
        <a:xfrm>
          <a:off x="13652500" y="132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32422</xdr:rowOff>
    </xdr:from>
    <xdr:ext cx="469744" cy="259045"/>
    <xdr:sp macro="" textlink="">
      <xdr:nvSpPr>
        <xdr:cNvPr id="652" name="テキスト ボックス 651"/>
        <xdr:cNvSpPr txBox="1"/>
      </xdr:nvSpPr>
      <xdr:spPr>
        <a:xfrm>
          <a:off x="13468428" y="130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101290</xdr:rowOff>
    </xdr:from>
    <xdr:to>
      <xdr:col>67</xdr:col>
      <xdr:colOff>101600</xdr:colOff>
      <xdr:row>76</xdr:row>
      <xdr:rowOff>31440</xdr:rowOff>
    </xdr:to>
    <xdr:sp macro="" textlink="">
      <xdr:nvSpPr>
        <xdr:cNvPr id="653" name="楕円 652"/>
        <xdr:cNvSpPr/>
      </xdr:nvSpPr>
      <xdr:spPr>
        <a:xfrm>
          <a:off x="12763500" y="129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47967</xdr:rowOff>
    </xdr:from>
    <xdr:ext cx="534377" cy="259045"/>
    <xdr:sp macro="" textlink="">
      <xdr:nvSpPr>
        <xdr:cNvPr id="654" name="テキスト ボックス 653"/>
        <xdr:cNvSpPr txBox="1"/>
      </xdr:nvSpPr>
      <xdr:spPr>
        <a:xfrm>
          <a:off x="12547111" y="127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94551</xdr:rowOff>
    </xdr:from>
    <xdr:to>
      <xdr:col>85</xdr:col>
      <xdr:colOff>127000</xdr:colOff>
      <xdr:row>94</xdr:row>
      <xdr:rowOff>106161</xdr:rowOff>
    </xdr:to>
    <xdr:cxnSp macro="">
      <xdr:nvCxnSpPr>
        <xdr:cNvPr id="685" name="直線コネクタ 684"/>
        <xdr:cNvCxnSpPr/>
      </xdr:nvCxnSpPr>
      <xdr:spPr>
        <a:xfrm flipV="1">
          <a:off x="15481300" y="16039401"/>
          <a:ext cx="838200" cy="1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6"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93376</xdr:rowOff>
    </xdr:from>
    <xdr:to>
      <xdr:col>81</xdr:col>
      <xdr:colOff>50800</xdr:colOff>
      <xdr:row>94</xdr:row>
      <xdr:rowOff>106161</xdr:rowOff>
    </xdr:to>
    <xdr:cxnSp macro="">
      <xdr:nvCxnSpPr>
        <xdr:cNvPr id="688" name="直線コネクタ 687"/>
        <xdr:cNvCxnSpPr/>
      </xdr:nvCxnSpPr>
      <xdr:spPr>
        <a:xfrm>
          <a:off x="14592300" y="16209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0" name="テキスト ボックス 689"/>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93376</xdr:rowOff>
    </xdr:from>
    <xdr:to>
      <xdr:col>76</xdr:col>
      <xdr:colOff>114300</xdr:colOff>
      <xdr:row>94</xdr:row>
      <xdr:rowOff>124940</xdr:rowOff>
    </xdr:to>
    <xdr:cxnSp macro="">
      <xdr:nvCxnSpPr>
        <xdr:cNvPr id="691" name="直線コネクタ 690"/>
        <xdr:cNvCxnSpPr/>
      </xdr:nvCxnSpPr>
      <xdr:spPr>
        <a:xfrm flipV="1">
          <a:off x="13703300" y="16209676"/>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3" name="テキスト ボックス 692"/>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124940</xdr:rowOff>
    </xdr:from>
    <xdr:to>
      <xdr:col>71</xdr:col>
      <xdr:colOff>177800</xdr:colOff>
      <xdr:row>94</xdr:row>
      <xdr:rowOff>152828</xdr:rowOff>
    </xdr:to>
    <xdr:cxnSp macro="">
      <xdr:nvCxnSpPr>
        <xdr:cNvPr id="694" name="直線コネクタ 693"/>
        <xdr:cNvCxnSpPr/>
      </xdr:nvCxnSpPr>
      <xdr:spPr>
        <a:xfrm flipV="1">
          <a:off x="12814300" y="16241240"/>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6" name="テキスト ボックス 695"/>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8" name="テキスト ボックス 697"/>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43751</xdr:rowOff>
    </xdr:from>
    <xdr:to>
      <xdr:col>85</xdr:col>
      <xdr:colOff>177800</xdr:colOff>
      <xdr:row>93</xdr:row>
      <xdr:rowOff>145351</xdr:rowOff>
    </xdr:to>
    <xdr:sp macro="" textlink="">
      <xdr:nvSpPr>
        <xdr:cNvPr id="704" name="楕円 703"/>
        <xdr:cNvSpPr/>
      </xdr:nvSpPr>
      <xdr:spPr>
        <a:xfrm>
          <a:off x="16268700" y="159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66628</xdr:rowOff>
    </xdr:from>
    <xdr:ext cx="534377" cy="259045"/>
    <xdr:sp macro="" textlink="">
      <xdr:nvSpPr>
        <xdr:cNvPr id="705" name="公債費該当値テキスト"/>
        <xdr:cNvSpPr txBox="1"/>
      </xdr:nvSpPr>
      <xdr:spPr>
        <a:xfrm>
          <a:off x="16370300" y="158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55361</xdr:rowOff>
    </xdr:from>
    <xdr:to>
      <xdr:col>81</xdr:col>
      <xdr:colOff>101600</xdr:colOff>
      <xdr:row>94</xdr:row>
      <xdr:rowOff>156961</xdr:rowOff>
    </xdr:to>
    <xdr:sp macro="" textlink="">
      <xdr:nvSpPr>
        <xdr:cNvPr id="706" name="楕円 705"/>
        <xdr:cNvSpPr/>
      </xdr:nvSpPr>
      <xdr:spPr>
        <a:xfrm>
          <a:off x="15430500" y="16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2038</xdr:rowOff>
    </xdr:from>
    <xdr:ext cx="534377" cy="259045"/>
    <xdr:sp macro="" textlink="">
      <xdr:nvSpPr>
        <xdr:cNvPr id="707" name="テキスト ボックス 706"/>
        <xdr:cNvSpPr txBox="1"/>
      </xdr:nvSpPr>
      <xdr:spPr>
        <a:xfrm>
          <a:off x="15214111" y="159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42576</xdr:rowOff>
    </xdr:from>
    <xdr:to>
      <xdr:col>76</xdr:col>
      <xdr:colOff>165100</xdr:colOff>
      <xdr:row>94</xdr:row>
      <xdr:rowOff>144176</xdr:rowOff>
    </xdr:to>
    <xdr:sp macro="" textlink="">
      <xdr:nvSpPr>
        <xdr:cNvPr id="708" name="楕円 707"/>
        <xdr:cNvSpPr/>
      </xdr:nvSpPr>
      <xdr:spPr>
        <a:xfrm>
          <a:off x="145415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160703</xdr:rowOff>
    </xdr:from>
    <xdr:ext cx="534377" cy="259045"/>
    <xdr:sp macro="" textlink="">
      <xdr:nvSpPr>
        <xdr:cNvPr id="709" name="テキスト ボックス 708"/>
        <xdr:cNvSpPr txBox="1"/>
      </xdr:nvSpPr>
      <xdr:spPr>
        <a:xfrm>
          <a:off x="14325111" y="159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74140</xdr:rowOff>
    </xdr:from>
    <xdr:to>
      <xdr:col>72</xdr:col>
      <xdr:colOff>38100</xdr:colOff>
      <xdr:row>95</xdr:row>
      <xdr:rowOff>4290</xdr:rowOff>
    </xdr:to>
    <xdr:sp macro="" textlink="">
      <xdr:nvSpPr>
        <xdr:cNvPr id="710" name="楕円 709"/>
        <xdr:cNvSpPr/>
      </xdr:nvSpPr>
      <xdr:spPr>
        <a:xfrm>
          <a:off x="13652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20817</xdr:rowOff>
    </xdr:from>
    <xdr:ext cx="534377" cy="259045"/>
    <xdr:sp macro="" textlink="">
      <xdr:nvSpPr>
        <xdr:cNvPr id="711" name="テキスト ボックス 710"/>
        <xdr:cNvSpPr txBox="1"/>
      </xdr:nvSpPr>
      <xdr:spPr>
        <a:xfrm>
          <a:off x="13436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102028</xdr:rowOff>
    </xdr:from>
    <xdr:to>
      <xdr:col>67</xdr:col>
      <xdr:colOff>101600</xdr:colOff>
      <xdr:row>95</xdr:row>
      <xdr:rowOff>32178</xdr:rowOff>
    </xdr:to>
    <xdr:sp macro="" textlink="">
      <xdr:nvSpPr>
        <xdr:cNvPr id="712" name="楕円 711"/>
        <xdr:cNvSpPr/>
      </xdr:nvSpPr>
      <xdr:spPr>
        <a:xfrm>
          <a:off x="12763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48705</xdr:rowOff>
    </xdr:from>
    <xdr:ext cx="534377" cy="259045"/>
    <xdr:sp macro="" textlink="">
      <xdr:nvSpPr>
        <xdr:cNvPr id="713" name="テキスト ボックス 712"/>
        <xdr:cNvSpPr txBox="1"/>
      </xdr:nvSpPr>
      <xdr:spPr>
        <a:xfrm>
          <a:off x="12547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総務費は、新型コロナウイルス感染症に係る特別定額給付金事業が終了したことにより、令和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196,043</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衛生費は、感染症予防事業（新型コロナウイルス感染症対策）での増により、令和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400">
              <a:latin typeface="ＭＳ Ｐゴシック" panose="020B0600070205080204" pitchFamily="50" charset="-128"/>
              <a:ea typeface="ＭＳ Ｐゴシック" panose="020B0600070205080204" pitchFamily="50" charset="-128"/>
            </a:rPr>
            <a:t>75,483</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土木費は、東日本大震災からの復旧・復興に伴う河川整備や道路改良舗装に係る費用が増加したことにより、令和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年度から減少し住民一人当たり</a:t>
          </a:r>
          <a:r>
            <a:rPr kumimoji="1" lang="en-US" altLang="ja-JP" sz="1400">
              <a:latin typeface="ＭＳ Ｐゴシック" panose="020B0600070205080204" pitchFamily="50" charset="-128"/>
              <a:ea typeface="ＭＳ Ｐゴシック" panose="020B0600070205080204" pitchFamily="50" charset="-128"/>
            </a:rPr>
            <a:t>63,958</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災害復旧費は、公共施設における埋設保管除去土壌等撤去事業の進捗に伴い、令和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年度から減少し住民一人当たり</a:t>
          </a:r>
          <a:r>
            <a:rPr kumimoji="1" lang="en-US" altLang="ja-JP" sz="1400">
              <a:latin typeface="ＭＳ Ｐゴシック" panose="020B0600070205080204" pitchFamily="50" charset="-128"/>
              <a:ea typeface="ＭＳ Ｐゴシック" panose="020B0600070205080204" pitchFamily="50" charset="-128"/>
            </a:rPr>
            <a:t>32,852</a:t>
          </a:r>
          <a:r>
            <a:rPr kumimoji="1" lang="ja-JP" altLang="en-US" sz="1400">
              <a:latin typeface="ＭＳ Ｐゴシック" panose="020B0600070205080204" pitchFamily="50" charset="-128"/>
              <a:ea typeface="ＭＳ Ｐゴシック" panose="020B0600070205080204" pitchFamily="50" charset="-128"/>
            </a:rPr>
            <a:t>千円となった。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公債費は、任意の繰上償還を行ったことで、令和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400">
              <a:latin typeface="ＭＳ Ｐゴシック" panose="020B0600070205080204" pitchFamily="50" charset="-128"/>
              <a:ea typeface="ＭＳ Ｐゴシック" panose="020B0600070205080204" pitchFamily="50" charset="-128"/>
            </a:rPr>
            <a:t>63,265</a:t>
          </a:r>
          <a:r>
            <a:rPr kumimoji="1" lang="ja-JP" altLang="en-US" sz="14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財政調整基金残高は歳入の上振れなどで前年度剰余金が大きく増加したことに伴い、積立額が取崩額を上回ったことから、前年度比</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20.81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実質収支額については、新型コロナウイルス感染症の影響などにより予算の執行見込額を正確に補足することが困難であったことなどから、前年度比</a:t>
          </a:r>
          <a:r>
            <a:rPr kumimoji="1" lang="en-US" altLang="ja-JP" sz="1200">
              <a:latin typeface="ＭＳ ゴシック" pitchFamily="49" charset="-128"/>
              <a:ea typeface="ＭＳ ゴシック" pitchFamily="49" charset="-128"/>
            </a:rPr>
            <a:t>3.25</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13.04</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年度に比べ翌年度に繰り越すべき財源が減少したことで、実質収支が増となったことで、前年度比</a:t>
          </a:r>
          <a:r>
            <a:rPr kumimoji="1" lang="en-US" altLang="ja-JP" sz="1200">
              <a:latin typeface="ＭＳ ゴシック" pitchFamily="49" charset="-128"/>
              <a:ea typeface="ＭＳ ゴシック" pitchFamily="49" charset="-128"/>
            </a:rPr>
            <a:t>9.26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9.78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一般会計及び連結するすべての他の会計を合算した実質収支額、資金不足額、剰余額が黒字であり、連結実質赤字比率は生じなかった。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61672374</v>
      </c>
      <c r="BO4" s="411"/>
      <c r="BP4" s="411"/>
      <c r="BQ4" s="411"/>
      <c r="BR4" s="411"/>
      <c r="BS4" s="411"/>
      <c r="BT4" s="411"/>
      <c r="BU4" s="412"/>
      <c r="BV4" s="410">
        <v>70610375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13</v>
      </c>
      <c r="CU4" s="417"/>
      <c r="CV4" s="417"/>
      <c r="CW4" s="417"/>
      <c r="CX4" s="417"/>
      <c r="CY4" s="417"/>
      <c r="CZ4" s="417"/>
      <c r="DA4" s="418"/>
      <c r="DB4" s="416">
        <v>9.8000000000000007</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54986220</v>
      </c>
      <c r="BO5" s="448"/>
      <c r="BP5" s="448"/>
      <c r="BQ5" s="448"/>
      <c r="BR5" s="448"/>
      <c r="BS5" s="448"/>
      <c r="BT5" s="448"/>
      <c r="BU5" s="449"/>
      <c r="BV5" s="447">
        <v>64083967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91</v>
      </c>
      <c r="CU5" s="445"/>
      <c r="CV5" s="445"/>
      <c r="CW5" s="445"/>
      <c r="CX5" s="445"/>
      <c r="CY5" s="445"/>
      <c r="CZ5" s="445"/>
      <c r="DA5" s="446"/>
      <c r="DB5" s="444">
        <v>93.4</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6686154</v>
      </c>
      <c r="BO6" s="448"/>
      <c r="BP6" s="448"/>
      <c r="BQ6" s="448"/>
      <c r="BR6" s="448"/>
      <c r="BS6" s="448"/>
      <c r="BT6" s="448"/>
      <c r="BU6" s="449"/>
      <c r="BV6" s="447">
        <v>6526408</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96.1</v>
      </c>
      <c r="CU6" s="485"/>
      <c r="CV6" s="485"/>
      <c r="CW6" s="485"/>
      <c r="CX6" s="485"/>
      <c r="CY6" s="485"/>
      <c r="CZ6" s="485"/>
      <c r="DA6" s="486"/>
      <c r="DB6" s="484">
        <v>98.5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4165524</v>
      </c>
      <c r="BO7" s="448"/>
      <c r="BP7" s="448"/>
      <c r="BQ7" s="448"/>
      <c r="BR7" s="448"/>
      <c r="BS7" s="448"/>
      <c r="BT7" s="448"/>
      <c r="BU7" s="449"/>
      <c r="BV7" s="447">
        <v>4719754</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19335455</v>
      </c>
      <c r="CU7" s="448"/>
      <c r="CV7" s="448"/>
      <c r="CW7" s="448"/>
      <c r="CX7" s="448"/>
      <c r="CY7" s="448"/>
      <c r="CZ7" s="448"/>
      <c r="DA7" s="449"/>
      <c r="DB7" s="447">
        <v>18445669</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2520630</v>
      </c>
      <c r="BO8" s="448"/>
      <c r="BP8" s="448"/>
      <c r="BQ8" s="448"/>
      <c r="BR8" s="448"/>
      <c r="BS8" s="448"/>
      <c r="BT8" s="448"/>
      <c r="BU8" s="449"/>
      <c r="BV8" s="447">
        <v>1806654</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0.67</v>
      </c>
      <c r="CU8" s="488"/>
      <c r="CV8" s="488"/>
      <c r="CW8" s="488"/>
      <c r="CX8" s="488"/>
      <c r="CY8" s="488"/>
      <c r="CZ8" s="488"/>
      <c r="DA8" s="489"/>
      <c r="DB8" s="487">
        <v>0.68</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59005</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102</v>
      </c>
      <c r="AV9" s="480"/>
      <c r="AW9" s="480"/>
      <c r="AX9" s="480"/>
      <c r="AY9" s="481" t="s">
        <v>117</v>
      </c>
      <c r="AZ9" s="482"/>
      <c r="BA9" s="482"/>
      <c r="BB9" s="482"/>
      <c r="BC9" s="482"/>
      <c r="BD9" s="482"/>
      <c r="BE9" s="482"/>
      <c r="BF9" s="482"/>
      <c r="BG9" s="482"/>
      <c r="BH9" s="482"/>
      <c r="BI9" s="482"/>
      <c r="BJ9" s="482"/>
      <c r="BK9" s="482"/>
      <c r="BL9" s="482"/>
      <c r="BM9" s="483"/>
      <c r="BN9" s="447">
        <v>713976</v>
      </c>
      <c r="BO9" s="448"/>
      <c r="BP9" s="448"/>
      <c r="BQ9" s="448"/>
      <c r="BR9" s="448"/>
      <c r="BS9" s="448"/>
      <c r="BT9" s="448"/>
      <c r="BU9" s="449"/>
      <c r="BV9" s="447">
        <v>498650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11.1</v>
      </c>
      <c r="CU9" s="445"/>
      <c r="CV9" s="445"/>
      <c r="CW9" s="445"/>
      <c r="CX9" s="445"/>
      <c r="CY9" s="445"/>
      <c r="CZ9" s="445"/>
      <c r="DA9" s="446"/>
      <c r="DB9" s="444">
        <v>9.6999999999999993</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57797</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106</v>
      </c>
      <c r="AV10" s="480"/>
      <c r="AW10" s="480"/>
      <c r="AX10" s="480"/>
      <c r="AY10" s="481" t="s">
        <v>121</v>
      </c>
      <c r="AZ10" s="482"/>
      <c r="BA10" s="482"/>
      <c r="BB10" s="482"/>
      <c r="BC10" s="482"/>
      <c r="BD10" s="482"/>
      <c r="BE10" s="482"/>
      <c r="BF10" s="482"/>
      <c r="BG10" s="482"/>
      <c r="BH10" s="482"/>
      <c r="BI10" s="482"/>
      <c r="BJ10" s="482"/>
      <c r="BK10" s="482"/>
      <c r="BL10" s="482"/>
      <c r="BM10" s="483"/>
      <c r="BN10" s="447">
        <v>1613268</v>
      </c>
      <c r="BO10" s="448"/>
      <c r="BP10" s="448"/>
      <c r="BQ10" s="448"/>
      <c r="BR10" s="448"/>
      <c r="BS10" s="448"/>
      <c r="BT10" s="448"/>
      <c r="BU10" s="449"/>
      <c r="BV10" s="447">
        <v>658065</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546169</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58467</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982314</v>
      </c>
      <c r="BO12" s="448"/>
      <c r="BP12" s="448"/>
      <c r="BQ12" s="448"/>
      <c r="BR12" s="448"/>
      <c r="BS12" s="448"/>
      <c r="BT12" s="448"/>
      <c r="BU12" s="449"/>
      <c r="BV12" s="447">
        <v>1061099</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58017</v>
      </c>
      <c r="S13" s="532"/>
      <c r="T13" s="532"/>
      <c r="U13" s="532"/>
      <c r="V13" s="533"/>
      <c r="W13" s="463" t="s">
        <v>141</v>
      </c>
      <c r="X13" s="464"/>
      <c r="Y13" s="464"/>
      <c r="Z13" s="464"/>
      <c r="AA13" s="464"/>
      <c r="AB13" s="454"/>
      <c r="AC13" s="498">
        <v>1461</v>
      </c>
      <c r="AD13" s="499"/>
      <c r="AE13" s="499"/>
      <c r="AF13" s="499"/>
      <c r="AG13" s="541"/>
      <c r="AH13" s="498">
        <v>1232</v>
      </c>
      <c r="AI13" s="499"/>
      <c r="AJ13" s="499"/>
      <c r="AK13" s="499"/>
      <c r="AL13" s="500"/>
      <c r="AM13" s="476" t="s">
        <v>142</v>
      </c>
      <c r="AN13" s="477"/>
      <c r="AO13" s="477"/>
      <c r="AP13" s="477"/>
      <c r="AQ13" s="477"/>
      <c r="AR13" s="477"/>
      <c r="AS13" s="477"/>
      <c r="AT13" s="478"/>
      <c r="AU13" s="479" t="s">
        <v>126</v>
      </c>
      <c r="AV13" s="480"/>
      <c r="AW13" s="480"/>
      <c r="AX13" s="480"/>
      <c r="AY13" s="481" t="s">
        <v>143</v>
      </c>
      <c r="AZ13" s="482"/>
      <c r="BA13" s="482"/>
      <c r="BB13" s="482"/>
      <c r="BC13" s="482"/>
      <c r="BD13" s="482"/>
      <c r="BE13" s="482"/>
      <c r="BF13" s="482"/>
      <c r="BG13" s="482"/>
      <c r="BH13" s="482"/>
      <c r="BI13" s="482"/>
      <c r="BJ13" s="482"/>
      <c r="BK13" s="482"/>
      <c r="BL13" s="482"/>
      <c r="BM13" s="483"/>
      <c r="BN13" s="447">
        <v>1891099</v>
      </c>
      <c r="BO13" s="448"/>
      <c r="BP13" s="448"/>
      <c r="BQ13" s="448"/>
      <c r="BR13" s="448"/>
      <c r="BS13" s="448"/>
      <c r="BT13" s="448"/>
      <c r="BU13" s="449"/>
      <c r="BV13" s="447">
        <v>95616</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9.1</v>
      </c>
      <c r="CU13" s="445"/>
      <c r="CV13" s="445"/>
      <c r="CW13" s="445"/>
      <c r="CX13" s="445"/>
      <c r="CY13" s="445"/>
      <c r="CZ13" s="445"/>
      <c r="DA13" s="446"/>
      <c r="DB13" s="444">
        <v>9.3000000000000007</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59018</v>
      </c>
      <c r="S14" s="532"/>
      <c r="T14" s="532"/>
      <c r="U14" s="532"/>
      <c r="V14" s="533"/>
      <c r="W14" s="437"/>
      <c r="X14" s="438"/>
      <c r="Y14" s="438"/>
      <c r="Z14" s="438"/>
      <c r="AA14" s="438"/>
      <c r="AB14" s="427"/>
      <c r="AC14" s="534">
        <v>5.6</v>
      </c>
      <c r="AD14" s="535"/>
      <c r="AE14" s="535"/>
      <c r="AF14" s="535"/>
      <c r="AG14" s="536"/>
      <c r="AH14" s="534">
        <v>4.3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129</v>
      </c>
      <c r="CU14" s="546"/>
      <c r="CV14" s="546"/>
      <c r="CW14" s="546"/>
      <c r="CX14" s="546"/>
      <c r="CY14" s="546"/>
      <c r="CZ14" s="546"/>
      <c r="DA14" s="547"/>
      <c r="DB14" s="545" t="s">
        <v>147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140</v>
      </c>
      <c r="N15" s="539"/>
      <c r="O15" s="539"/>
      <c r="P15" s="539"/>
      <c r="Q15" s="540"/>
      <c r="R15" s="531">
        <v>58568</v>
      </c>
      <c r="S15" s="532"/>
      <c r="T15" s="532"/>
      <c r="U15" s="532"/>
      <c r="V15" s="533"/>
      <c r="W15" s="463" t="s">
        <v>148</v>
      </c>
      <c r="X15" s="464"/>
      <c r="Y15" s="464"/>
      <c r="Z15" s="464"/>
      <c r="AA15" s="464"/>
      <c r="AB15" s="454"/>
      <c r="AC15" s="498">
        <v>8544</v>
      </c>
      <c r="AD15" s="499"/>
      <c r="AE15" s="499"/>
      <c r="AF15" s="499"/>
      <c r="AG15" s="541"/>
      <c r="AH15" s="498">
        <v>11976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9862990</v>
      </c>
      <c r="BO15" s="411"/>
      <c r="BP15" s="411"/>
      <c r="BQ15" s="411"/>
      <c r="BR15" s="411"/>
      <c r="BS15" s="411"/>
      <c r="BT15" s="411"/>
      <c r="BU15" s="412"/>
      <c r="BV15" s="410">
        <v>9888350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32.700000000000003</v>
      </c>
      <c r="AD16" s="535"/>
      <c r="AE16" s="535"/>
      <c r="AF16" s="535"/>
      <c r="AG16" s="536"/>
      <c r="AH16" s="534">
        <v>42.1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15267467</v>
      </c>
      <c r="BO16" s="448"/>
      <c r="BP16" s="448"/>
      <c r="BQ16" s="448"/>
      <c r="BR16" s="448"/>
      <c r="BS16" s="448"/>
      <c r="BT16" s="448"/>
      <c r="BU16" s="449"/>
      <c r="BV16" s="447">
        <v>14615956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16098</v>
      </c>
      <c r="AD17" s="499"/>
      <c r="AE17" s="499"/>
      <c r="AF17" s="499"/>
      <c r="AG17" s="541"/>
      <c r="AH17" s="498">
        <v>15264</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12576960</v>
      </c>
      <c r="BO17" s="448"/>
      <c r="BP17" s="448"/>
      <c r="BQ17" s="448"/>
      <c r="BR17" s="448"/>
      <c r="BS17" s="448"/>
      <c r="BT17" s="448"/>
      <c r="BU17" s="449"/>
      <c r="BV17" s="447">
        <v>12587896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398.58</v>
      </c>
      <c r="M18" s="571"/>
      <c r="N18" s="571"/>
      <c r="O18" s="571"/>
      <c r="P18" s="571"/>
      <c r="Q18" s="571"/>
      <c r="R18" s="572"/>
      <c r="S18" s="572"/>
      <c r="T18" s="572"/>
      <c r="U18" s="572"/>
      <c r="V18" s="573"/>
      <c r="W18" s="465"/>
      <c r="X18" s="466"/>
      <c r="Y18" s="466"/>
      <c r="Z18" s="466"/>
      <c r="AA18" s="466"/>
      <c r="AB18" s="457"/>
      <c r="AC18" s="574">
        <v>61.7</v>
      </c>
      <c r="AD18" s="575"/>
      <c r="AE18" s="575"/>
      <c r="AF18" s="575"/>
      <c r="AG18" s="576"/>
      <c r="AH18" s="574">
        <v>53.6</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16890141</v>
      </c>
      <c r="BO18" s="448"/>
      <c r="BP18" s="448"/>
      <c r="BQ18" s="448"/>
      <c r="BR18" s="448"/>
      <c r="BS18" s="448"/>
      <c r="BT18" s="448"/>
      <c r="BU18" s="449"/>
      <c r="BV18" s="447">
        <v>16442728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148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32612603</v>
      </c>
      <c r="BO19" s="448"/>
      <c r="BP19" s="448"/>
      <c r="BQ19" s="448"/>
      <c r="BR19" s="448"/>
      <c r="BS19" s="448"/>
      <c r="BT19" s="448"/>
      <c r="BU19" s="449"/>
      <c r="BV19" s="447">
        <v>30742684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26349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26851627</v>
      </c>
      <c r="BO22" s="411"/>
      <c r="BP22" s="411"/>
      <c r="BQ22" s="411"/>
      <c r="BR22" s="411"/>
      <c r="BS22" s="411"/>
      <c r="BT22" s="411"/>
      <c r="BU22" s="412"/>
      <c r="BV22" s="410">
        <v>27827881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22208509</v>
      </c>
      <c r="BO23" s="448"/>
      <c r="BP23" s="448"/>
      <c r="BQ23" s="448"/>
      <c r="BR23" s="448"/>
      <c r="BS23" s="448"/>
      <c r="BT23" s="448"/>
      <c r="BU23" s="449"/>
      <c r="BV23" s="447">
        <v>22801025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10000</v>
      </c>
      <c r="R24" s="499"/>
      <c r="S24" s="499"/>
      <c r="T24" s="499"/>
      <c r="U24" s="499"/>
      <c r="V24" s="541"/>
      <c r="W24" s="593"/>
      <c r="X24" s="594"/>
      <c r="Y24" s="595"/>
      <c r="Z24" s="497" t="s">
        <v>173</v>
      </c>
      <c r="AA24" s="477"/>
      <c r="AB24" s="477"/>
      <c r="AC24" s="477"/>
      <c r="AD24" s="477"/>
      <c r="AE24" s="477"/>
      <c r="AF24" s="477"/>
      <c r="AG24" s="478"/>
      <c r="AH24" s="498">
        <v>542</v>
      </c>
      <c r="AI24" s="499"/>
      <c r="AJ24" s="499"/>
      <c r="AK24" s="499"/>
      <c r="AL24" s="541"/>
      <c r="AM24" s="498">
        <v>1670986</v>
      </c>
      <c r="AN24" s="499"/>
      <c r="AO24" s="499"/>
      <c r="AP24" s="499"/>
      <c r="AQ24" s="499"/>
      <c r="AR24" s="541"/>
      <c r="AS24" s="498">
        <v>3083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14294232</v>
      </c>
      <c r="BO24" s="448"/>
      <c r="BP24" s="448"/>
      <c r="BQ24" s="448"/>
      <c r="BR24" s="448"/>
      <c r="BS24" s="448"/>
      <c r="BT24" s="448"/>
      <c r="BU24" s="449"/>
      <c r="BV24" s="447">
        <v>15022229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2</v>
      </c>
      <c r="M25" s="499"/>
      <c r="N25" s="499"/>
      <c r="O25" s="499"/>
      <c r="P25" s="541"/>
      <c r="Q25" s="498">
        <v>7900</v>
      </c>
      <c r="R25" s="499"/>
      <c r="S25" s="499"/>
      <c r="T25" s="499"/>
      <c r="U25" s="499"/>
      <c r="V25" s="541"/>
      <c r="W25" s="593"/>
      <c r="X25" s="594"/>
      <c r="Y25" s="595"/>
      <c r="Z25" s="497" t="s">
        <v>176</v>
      </c>
      <c r="AA25" s="477"/>
      <c r="AB25" s="477"/>
      <c r="AC25" s="477"/>
      <c r="AD25" s="477"/>
      <c r="AE25" s="477"/>
      <c r="AF25" s="477"/>
      <c r="AG25" s="478"/>
      <c r="AH25" s="498" t="s">
        <v>139</v>
      </c>
      <c r="AI25" s="499"/>
      <c r="AJ25" s="499"/>
      <c r="AK25" s="499"/>
      <c r="AL25" s="541"/>
      <c r="AM25" s="498" t="s">
        <v>139</v>
      </c>
      <c r="AN25" s="499"/>
      <c r="AO25" s="499"/>
      <c r="AP25" s="499"/>
      <c r="AQ25" s="499"/>
      <c r="AR25" s="541"/>
      <c r="AS25" s="498" t="s">
        <v>139</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2736355</v>
      </c>
      <c r="BO25" s="411"/>
      <c r="BP25" s="411"/>
      <c r="BQ25" s="411"/>
      <c r="BR25" s="411"/>
      <c r="BS25" s="411"/>
      <c r="BT25" s="411"/>
      <c r="BU25" s="412"/>
      <c r="BV25" s="410">
        <v>3132456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7200</v>
      </c>
      <c r="R26" s="499"/>
      <c r="S26" s="499"/>
      <c r="T26" s="499"/>
      <c r="U26" s="499"/>
      <c r="V26" s="541"/>
      <c r="W26" s="593"/>
      <c r="X26" s="594"/>
      <c r="Y26" s="595"/>
      <c r="Z26" s="497" t="s">
        <v>179</v>
      </c>
      <c r="AA26" s="599"/>
      <c r="AB26" s="599"/>
      <c r="AC26" s="599"/>
      <c r="AD26" s="599"/>
      <c r="AE26" s="599"/>
      <c r="AF26" s="599"/>
      <c r="AG26" s="600"/>
      <c r="AH26" s="498">
        <v>32</v>
      </c>
      <c r="AI26" s="499"/>
      <c r="AJ26" s="499"/>
      <c r="AK26" s="499"/>
      <c r="AL26" s="541"/>
      <c r="AM26" s="498">
        <v>99584</v>
      </c>
      <c r="AN26" s="499"/>
      <c r="AO26" s="499"/>
      <c r="AP26" s="499"/>
      <c r="AQ26" s="499"/>
      <c r="AR26" s="541"/>
      <c r="AS26" s="498">
        <v>3112</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4630</v>
      </c>
      <c r="R27" s="499"/>
      <c r="S27" s="499"/>
      <c r="T27" s="499"/>
      <c r="U27" s="499"/>
      <c r="V27" s="541"/>
      <c r="W27" s="593"/>
      <c r="X27" s="594"/>
      <c r="Y27" s="595"/>
      <c r="Z27" s="497" t="s">
        <v>182</v>
      </c>
      <c r="AA27" s="477"/>
      <c r="AB27" s="477"/>
      <c r="AC27" s="477"/>
      <c r="AD27" s="477"/>
      <c r="AE27" s="477"/>
      <c r="AF27" s="477"/>
      <c r="AG27" s="478"/>
      <c r="AH27" s="498">
        <v>28</v>
      </c>
      <c r="AI27" s="499"/>
      <c r="AJ27" s="499"/>
      <c r="AK27" s="499"/>
      <c r="AL27" s="541"/>
      <c r="AM27" s="498">
        <v>92743</v>
      </c>
      <c r="AN27" s="499"/>
      <c r="AO27" s="499"/>
      <c r="AP27" s="499"/>
      <c r="AQ27" s="499"/>
      <c r="AR27" s="541"/>
      <c r="AS27" s="498">
        <v>3312</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400000</v>
      </c>
      <c r="BO27" s="567"/>
      <c r="BP27" s="567"/>
      <c r="BQ27" s="567"/>
      <c r="BR27" s="567"/>
      <c r="BS27" s="567"/>
      <c r="BT27" s="567"/>
      <c r="BU27" s="568"/>
      <c r="BV27" s="566">
        <v>400000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4060</v>
      </c>
      <c r="R28" s="499"/>
      <c r="S28" s="499"/>
      <c r="T28" s="499"/>
      <c r="U28" s="499"/>
      <c r="V28" s="541"/>
      <c r="W28" s="593"/>
      <c r="X28" s="594"/>
      <c r="Y28" s="595"/>
      <c r="Z28" s="497" t="s">
        <v>185</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4022755</v>
      </c>
      <c r="BO28" s="411"/>
      <c r="BP28" s="411"/>
      <c r="BQ28" s="411"/>
      <c r="BR28" s="411"/>
      <c r="BS28" s="411"/>
      <c r="BT28" s="411"/>
      <c r="BU28" s="412"/>
      <c r="BV28" s="410">
        <v>3391801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20</v>
      </c>
      <c r="M29" s="499"/>
      <c r="N29" s="499"/>
      <c r="O29" s="499"/>
      <c r="P29" s="541"/>
      <c r="Q29" s="498">
        <v>3850</v>
      </c>
      <c r="R29" s="499"/>
      <c r="S29" s="499"/>
      <c r="T29" s="499"/>
      <c r="U29" s="499"/>
      <c r="V29" s="541"/>
      <c r="W29" s="596"/>
      <c r="X29" s="597"/>
      <c r="Y29" s="598"/>
      <c r="Z29" s="497" t="s">
        <v>188</v>
      </c>
      <c r="AA29" s="477"/>
      <c r="AB29" s="477"/>
      <c r="AC29" s="477"/>
      <c r="AD29" s="477"/>
      <c r="AE29" s="477"/>
      <c r="AF29" s="477"/>
      <c r="AG29" s="478"/>
      <c r="AH29" s="498">
        <v>570</v>
      </c>
      <c r="AI29" s="499"/>
      <c r="AJ29" s="499"/>
      <c r="AK29" s="499"/>
      <c r="AL29" s="541"/>
      <c r="AM29" s="498">
        <v>1763729</v>
      </c>
      <c r="AN29" s="499"/>
      <c r="AO29" s="499"/>
      <c r="AP29" s="499"/>
      <c r="AQ29" s="499"/>
      <c r="AR29" s="541"/>
      <c r="AS29" s="498">
        <v>3094</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2553569</v>
      </c>
      <c r="BO29" s="448"/>
      <c r="BP29" s="448"/>
      <c r="BQ29" s="448"/>
      <c r="BR29" s="448"/>
      <c r="BS29" s="448"/>
      <c r="BT29" s="448"/>
      <c r="BU29" s="449"/>
      <c r="BV29" s="447">
        <v>3373234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17236574</v>
      </c>
      <c r="BO30" s="567"/>
      <c r="BP30" s="567"/>
      <c r="BQ30" s="567"/>
      <c r="BR30" s="567"/>
      <c r="BS30" s="567"/>
      <c r="BT30" s="567"/>
      <c r="BU30" s="568"/>
      <c r="BV30" s="566">
        <v>19808778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199</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11</v>
      </c>
      <c r="BF34" s="637"/>
      <c r="BG34" s="638" t="str">
        <f>IF('各会計、関係団体の財政状況及び健全化判断比率'!B35="","",'各会計、関係団体の財政状況及び健全化判断比率'!B35)</f>
        <v>工場用地等整備事業特別会計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相馬地方広域市町村圏組合（一般会計）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22</v>
      </c>
      <c r="CP34" s="637"/>
      <c r="CQ34" s="638" t="str">
        <f>IF('各会計、関係団体の財政状況及び健全化判断比率'!BS7="","",'各会計、関係団体の財政状況及び健全化判断比率'!BS7)</f>
        <v>相馬地方土地開発公社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育英資金貸付特別会計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相馬地方広域市町村圏組合（看護専門学校特別会計）</v>
      </c>
      <c r="BZ35" s="638"/>
      <c r="CA35" s="638"/>
      <c r="CB35" s="638"/>
      <c r="CC35" s="638"/>
      <c r="CD35" s="638"/>
      <c r="CE35" s="638"/>
      <c r="CF35" s="638"/>
      <c r="CG35" s="638"/>
      <c r="CH35" s="638"/>
      <c r="CI35" s="638"/>
      <c r="CJ35" s="638"/>
      <c r="CK35" s="638"/>
      <c r="CL35" s="638"/>
      <c r="CM35" s="638"/>
      <c r="CN35" s="178"/>
      <c r="CO35" s="637">
        <f t="shared" ref="CO35:CO43" si="3">IF(CQ35="","",CO34+1)</f>
        <v>23</v>
      </c>
      <c r="CP35" s="637"/>
      <c r="CQ35" s="638" t="str">
        <f>IF('各会計、関係団体の財政状況及び健全化判断比率'!BS8="","",'各会計、関係団体の財政状況及び健全化判断比率'!BS8)</f>
        <v>南相馬市文化振興事業団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亜炭鉱害復旧施設維持管理事業特別会計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相馬地方広域水道企業団（水道事業会計）</v>
      </c>
      <c r="BZ36" s="638"/>
      <c r="CA36" s="638"/>
      <c r="CB36" s="638"/>
      <c r="CC36" s="638"/>
      <c r="CD36" s="638"/>
      <c r="CE36" s="638"/>
      <c r="CF36" s="638"/>
      <c r="CG36" s="638"/>
      <c r="CH36" s="638"/>
      <c r="CI36" s="638"/>
      <c r="CJ36" s="638"/>
      <c r="CK36" s="638"/>
      <c r="CL36" s="638"/>
      <c r="CM36" s="638"/>
      <c r="CN36" s="178"/>
      <c r="CO36" s="637">
        <f t="shared" si="3"/>
        <v>24</v>
      </c>
      <c r="CP36" s="637"/>
      <c r="CQ36" s="638" t="str">
        <f>IF('各会計、関係団体の財政状況及び健全化判断比率'!BS9="","",'各会計、関係団体の財政状況及び健全化判断比率'!BS9)</f>
        <v>ゆめサポート南相馬</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10</v>
      </c>
      <c r="AN37" s="637"/>
      <c r="AO37" s="638" t="str">
        <f>IF('各会計、関係団体の財政状況及び健全化判断比率'!B34="","",'各会計、関係団体の財政状況及び健全化判断比率'!B34)</f>
        <v>下水道事業会計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福島県広域高齢者医療広域連合（一般会計）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福島県広域高齢者医療広域連合（後期高齢者医療特別会計）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福島県市民交通災害共済組合（一般会計）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福島県市町村総合事務組合（一般会計）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福島県市町村総合事務組合（消防補償等特別会計）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20</v>
      </c>
      <c r="BX42" s="637"/>
      <c r="BY42" s="638" t="str">
        <f>IF('各会計、関係団体の財政状況及び健全化判断比率'!B76="","",'各会計、関係団体の財政状況及び健全化判断比率'!B76)</f>
        <v>福島県市町村総合事務組合（消防賞じゅつ金特別会計）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21</v>
      </c>
      <c r="BX43" s="637"/>
      <c r="BY43" s="638" t="str">
        <f>IF('各会計、関係団体の財政状況及び健全化判断比率'!B77="","",'各会計、関係団体の財政状況及び健全化判断比率'!B77)</f>
        <v>福島県市町村装具事務組合（常勤職員公務災害補償特別会計）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617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21" t="s">
        <v>577</v>
      </c>
      <c r="D34" s="1221"/>
      <c r="E34" s="1222"/>
      <c r="F34" s="32">
        <v>25.88</v>
      </c>
      <c r="G34" s="33">
        <v>27.49</v>
      </c>
      <c r="H34" s="33">
        <v>26.87</v>
      </c>
      <c r="I34" s="33">
        <v>24.89</v>
      </c>
      <c r="J34" s="34">
        <v>21.6</v>
      </c>
      <c r="K34" s="22"/>
      <c r="L34" s="22"/>
      <c r="M34" s="22"/>
      <c r="N34" s="22"/>
      <c r="O34" s="22"/>
      <c r="P34" s="22"/>
    </row>
    <row r="35" spans="1:16" ht="39" customHeight="1" x14ac:dyDescent="0.2">
      <c r="A35" s="22"/>
      <c r="B35" s="35"/>
      <c r="C35" s="1215" t="s">
        <v>578</v>
      </c>
      <c r="D35" s="1216"/>
      <c r="E35" s="1217"/>
      <c r="F35" s="36">
        <v>12.33</v>
      </c>
      <c r="G35" s="37">
        <v>13.77</v>
      </c>
      <c r="H35" s="37">
        <v>14.73</v>
      </c>
      <c r="I35" s="37">
        <v>15.41</v>
      </c>
      <c r="J35" s="38">
        <v>16.03</v>
      </c>
      <c r="K35" s="22"/>
      <c r="L35" s="22"/>
      <c r="M35" s="22"/>
      <c r="N35" s="22"/>
      <c r="O35" s="22"/>
      <c r="P35" s="22"/>
    </row>
    <row r="36" spans="1:16" ht="39" customHeight="1" x14ac:dyDescent="0.2">
      <c r="A36" s="22"/>
      <c r="B36" s="35"/>
      <c r="C36" s="1215" t="s">
        <v>579</v>
      </c>
      <c r="D36" s="1216"/>
      <c r="E36" s="1217"/>
      <c r="F36" s="36">
        <v>13.76</v>
      </c>
      <c r="G36" s="37">
        <v>12.04</v>
      </c>
      <c r="H36" s="37">
        <v>11.38</v>
      </c>
      <c r="I36" s="37">
        <v>11.18</v>
      </c>
      <c r="J36" s="38">
        <v>15.78</v>
      </c>
      <c r="K36" s="22"/>
      <c r="L36" s="22"/>
      <c r="M36" s="22"/>
      <c r="N36" s="22"/>
      <c r="O36" s="22"/>
      <c r="P36" s="22"/>
    </row>
    <row r="37" spans="1:16" ht="39" customHeight="1" x14ac:dyDescent="0.2">
      <c r="A37" s="22"/>
      <c r="B37" s="35"/>
      <c r="C37" s="1215" t="s">
        <v>580</v>
      </c>
      <c r="D37" s="1216"/>
      <c r="E37" s="1217"/>
      <c r="F37" s="36">
        <v>17.34</v>
      </c>
      <c r="G37" s="37">
        <v>7.96</v>
      </c>
      <c r="H37" s="37">
        <v>7.21</v>
      </c>
      <c r="I37" s="37">
        <v>9.76</v>
      </c>
      <c r="J37" s="38">
        <v>13</v>
      </c>
      <c r="K37" s="22"/>
      <c r="L37" s="22"/>
      <c r="M37" s="22"/>
      <c r="N37" s="22"/>
      <c r="O37" s="22"/>
      <c r="P37" s="22"/>
    </row>
    <row r="38" spans="1:16" ht="39" customHeight="1" x14ac:dyDescent="0.2">
      <c r="A38" s="22"/>
      <c r="B38" s="35"/>
      <c r="C38" s="1215" t="s">
        <v>581</v>
      </c>
      <c r="D38" s="1216"/>
      <c r="E38" s="1217"/>
      <c r="F38" s="36">
        <v>5.2</v>
      </c>
      <c r="G38" s="37">
        <v>5.4</v>
      </c>
      <c r="H38" s="37">
        <v>6.04</v>
      </c>
      <c r="I38" s="37">
        <v>6.36</v>
      </c>
      <c r="J38" s="38">
        <v>6.64</v>
      </c>
      <c r="K38" s="22"/>
      <c r="L38" s="22"/>
      <c r="M38" s="22"/>
      <c r="N38" s="22"/>
      <c r="O38" s="22"/>
      <c r="P38" s="22"/>
    </row>
    <row r="39" spans="1:16" ht="39" customHeight="1" x14ac:dyDescent="0.2">
      <c r="A39" s="22"/>
      <c r="B39" s="35"/>
      <c r="C39" s="1215" t="s">
        <v>582</v>
      </c>
      <c r="D39" s="1216"/>
      <c r="E39" s="1217"/>
      <c r="F39" s="36">
        <v>2.39</v>
      </c>
      <c r="G39" s="37">
        <v>1.31</v>
      </c>
      <c r="H39" s="37">
        <v>2.36</v>
      </c>
      <c r="I39" s="37">
        <v>7.0000000000000007E-2</v>
      </c>
      <c r="J39" s="38">
        <v>0.47</v>
      </c>
      <c r="K39" s="22"/>
      <c r="L39" s="22"/>
      <c r="M39" s="22"/>
      <c r="N39" s="22"/>
      <c r="O39" s="22"/>
      <c r="P39" s="22"/>
    </row>
    <row r="40" spans="1:16" ht="39" customHeight="1" x14ac:dyDescent="0.2">
      <c r="A40" s="22"/>
      <c r="B40" s="35"/>
      <c r="C40" s="1215" t="s">
        <v>583</v>
      </c>
      <c r="D40" s="1216"/>
      <c r="E40" s="1217"/>
      <c r="F40" s="36">
        <v>1.92</v>
      </c>
      <c r="G40" s="37">
        <v>1.42</v>
      </c>
      <c r="H40" s="37">
        <v>1.39</v>
      </c>
      <c r="I40" s="37">
        <v>1.75</v>
      </c>
      <c r="J40" s="38">
        <v>0.3</v>
      </c>
      <c r="K40" s="22"/>
      <c r="L40" s="22"/>
      <c r="M40" s="22"/>
      <c r="N40" s="22"/>
      <c r="O40" s="22"/>
      <c r="P40" s="22"/>
    </row>
    <row r="41" spans="1:16" ht="39" customHeight="1" x14ac:dyDescent="0.2">
      <c r="A41" s="22"/>
      <c r="B41" s="35"/>
      <c r="C41" s="1215" t="s">
        <v>584</v>
      </c>
      <c r="D41" s="1216"/>
      <c r="E41" s="1217"/>
      <c r="F41" s="36">
        <v>0.03</v>
      </c>
      <c r="G41" s="37">
        <v>0.02</v>
      </c>
      <c r="H41" s="37">
        <v>0.01</v>
      </c>
      <c r="I41" s="37">
        <v>0.01</v>
      </c>
      <c r="J41" s="38">
        <v>0.02</v>
      </c>
      <c r="K41" s="22"/>
      <c r="L41" s="22"/>
      <c r="M41" s="22"/>
      <c r="N41" s="22"/>
      <c r="O41" s="22"/>
      <c r="P41" s="22"/>
    </row>
    <row r="42" spans="1:16" ht="39" customHeight="1" x14ac:dyDescent="0.2">
      <c r="A42" s="22"/>
      <c r="B42" s="39"/>
      <c r="C42" s="1215" t="s">
        <v>585</v>
      </c>
      <c r="D42" s="1216"/>
      <c r="E42" s="1217"/>
      <c r="F42" s="36" t="s">
        <v>528</v>
      </c>
      <c r="G42" s="37" t="s">
        <v>528</v>
      </c>
      <c r="H42" s="37" t="s">
        <v>528</v>
      </c>
      <c r="I42" s="37" t="s">
        <v>528</v>
      </c>
      <c r="J42" s="38" t="s">
        <v>528</v>
      </c>
      <c r="K42" s="22"/>
      <c r="L42" s="22"/>
      <c r="M42" s="22"/>
      <c r="N42" s="22"/>
      <c r="O42" s="22"/>
      <c r="P42" s="22"/>
    </row>
    <row r="43" spans="1:16" ht="39" customHeight="1" thickBot="1" x14ac:dyDescent="0.25">
      <c r="A43" s="22"/>
      <c r="B43" s="40"/>
      <c r="C43" s="1218" t="s">
        <v>586</v>
      </c>
      <c r="D43" s="1219"/>
      <c r="E43" s="1220"/>
      <c r="F43" s="41">
        <v>0.06</v>
      </c>
      <c r="G43" s="42">
        <v>0.05</v>
      </c>
      <c r="H43" s="42">
        <v>0.21</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2P5OR4peDBZSJ+o5nxTByrU13QTS1lFE82wKTDdgI5eBfnSN1NyJRLZ24tpTDjTWwrqxvM4JDctgOzk2/Rt5A==" saltValue="BeQb+9Hmx+Pe6WZEwS10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23" t="s">
        <v>11</v>
      </c>
      <c r="C45" s="1224"/>
      <c r="D45" s="58"/>
      <c r="E45" s="1229" t="s">
        <v>12</v>
      </c>
      <c r="F45" s="1229"/>
      <c r="G45" s="1229"/>
      <c r="H45" s="1229"/>
      <c r="I45" s="1229"/>
      <c r="J45" s="1230"/>
      <c r="K45" s="59">
        <v>3023</v>
      </c>
      <c r="L45" s="60">
        <v>3084</v>
      </c>
      <c r="M45" s="60">
        <v>3161</v>
      </c>
      <c r="N45" s="60">
        <v>3072</v>
      </c>
      <c r="O45" s="61">
        <v>3153</v>
      </c>
      <c r="P45" s="48"/>
      <c r="Q45" s="48"/>
      <c r="R45" s="48"/>
      <c r="S45" s="48"/>
      <c r="T45" s="48"/>
      <c r="U45" s="48"/>
    </row>
    <row r="46" spans="1:21" ht="30.75" customHeight="1" x14ac:dyDescent="0.2">
      <c r="A46" s="48"/>
      <c r="B46" s="1225"/>
      <c r="C46" s="1226"/>
      <c r="D46" s="62"/>
      <c r="E46" s="1231" t="s">
        <v>13</v>
      </c>
      <c r="F46" s="1231"/>
      <c r="G46" s="1231"/>
      <c r="H46" s="1231"/>
      <c r="I46" s="1231"/>
      <c r="J46" s="1232"/>
      <c r="K46" s="63" t="s">
        <v>528</v>
      </c>
      <c r="L46" s="64" t="s">
        <v>528</v>
      </c>
      <c r="M46" s="64" t="s">
        <v>528</v>
      </c>
      <c r="N46" s="64" t="s">
        <v>528</v>
      </c>
      <c r="O46" s="65" t="s">
        <v>528</v>
      </c>
      <c r="P46" s="48"/>
      <c r="Q46" s="48"/>
      <c r="R46" s="48"/>
      <c r="S46" s="48"/>
      <c r="T46" s="48"/>
      <c r="U46" s="48"/>
    </row>
    <row r="47" spans="1:21" ht="30.75" customHeight="1" x14ac:dyDescent="0.2">
      <c r="A47" s="48"/>
      <c r="B47" s="1225"/>
      <c r="C47" s="1226"/>
      <c r="D47" s="62"/>
      <c r="E47" s="1231" t="s">
        <v>14</v>
      </c>
      <c r="F47" s="1231"/>
      <c r="G47" s="1231"/>
      <c r="H47" s="1231"/>
      <c r="I47" s="1231"/>
      <c r="J47" s="1232"/>
      <c r="K47" s="63" t="s">
        <v>528</v>
      </c>
      <c r="L47" s="64" t="s">
        <v>528</v>
      </c>
      <c r="M47" s="64" t="s">
        <v>528</v>
      </c>
      <c r="N47" s="64" t="s">
        <v>528</v>
      </c>
      <c r="O47" s="65" t="s">
        <v>528</v>
      </c>
      <c r="P47" s="48"/>
      <c r="Q47" s="48"/>
      <c r="R47" s="48"/>
      <c r="S47" s="48"/>
      <c r="T47" s="48"/>
      <c r="U47" s="48"/>
    </row>
    <row r="48" spans="1:21" ht="30.75" customHeight="1" x14ac:dyDescent="0.2">
      <c r="A48" s="48"/>
      <c r="B48" s="1225"/>
      <c r="C48" s="1226"/>
      <c r="D48" s="62"/>
      <c r="E48" s="1231" t="s">
        <v>15</v>
      </c>
      <c r="F48" s="1231"/>
      <c r="G48" s="1231"/>
      <c r="H48" s="1231"/>
      <c r="I48" s="1231"/>
      <c r="J48" s="1232"/>
      <c r="K48" s="63">
        <v>957</v>
      </c>
      <c r="L48" s="64">
        <v>1018</v>
      </c>
      <c r="M48" s="64">
        <v>1156</v>
      </c>
      <c r="N48" s="64">
        <v>1034</v>
      </c>
      <c r="O48" s="65">
        <v>930</v>
      </c>
      <c r="P48" s="48"/>
      <c r="Q48" s="48"/>
      <c r="R48" s="48"/>
      <c r="S48" s="48"/>
      <c r="T48" s="48"/>
      <c r="U48" s="48"/>
    </row>
    <row r="49" spans="1:21" ht="30.75" customHeight="1" x14ac:dyDescent="0.2">
      <c r="A49" s="48"/>
      <c r="B49" s="1225"/>
      <c r="C49" s="1226"/>
      <c r="D49" s="62"/>
      <c r="E49" s="1231" t="s">
        <v>16</v>
      </c>
      <c r="F49" s="1231"/>
      <c r="G49" s="1231"/>
      <c r="H49" s="1231"/>
      <c r="I49" s="1231"/>
      <c r="J49" s="1232"/>
      <c r="K49" s="63">
        <v>54</v>
      </c>
      <c r="L49" s="64">
        <v>47</v>
      </c>
      <c r="M49" s="64">
        <v>47</v>
      </c>
      <c r="N49" s="64">
        <v>44</v>
      </c>
      <c r="O49" s="65">
        <v>10</v>
      </c>
      <c r="P49" s="48"/>
      <c r="Q49" s="48"/>
      <c r="R49" s="48"/>
      <c r="S49" s="48"/>
      <c r="T49" s="48"/>
      <c r="U49" s="48"/>
    </row>
    <row r="50" spans="1:21" ht="30.75" customHeight="1" x14ac:dyDescent="0.2">
      <c r="A50" s="48"/>
      <c r="B50" s="1225"/>
      <c r="C50" s="1226"/>
      <c r="D50" s="62"/>
      <c r="E50" s="1231" t="s">
        <v>17</v>
      </c>
      <c r="F50" s="1231"/>
      <c r="G50" s="1231"/>
      <c r="H50" s="1231"/>
      <c r="I50" s="1231"/>
      <c r="J50" s="1232"/>
      <c r="K50" s="63">
        <v>170</v>
      </c>
      <c r="L50" s="64">
        <v>126</v>
      </c>
      <c r="M50" s="64">
        <v>85</v>
      </c>
      <c r="N50" s="64">
        <v>82</v>
      </c>
      <c r="O50" s="65">
        <v>81</v>
      </c>
      <c r="P50" s="48"/>
      <c r="Q50" s="48"/>
      <c r="R50" s="48"/>
      <c r="S50" s="48"/>
      <c r="T50" s="48"/>
      <c r="U50" s="48"/>
    </row>
    <row r="51" spans="1:21" ht="30.75" customHeight="1" x14ac:dyDescent="0.2">
      <c r="A51" s="48"/>
      <c r="B51" s="1227"/>
      <c r="C51" s="1228"/>
      <c r="D51" s="66"/>
      <c r="E51" s="1231" t="s">
        <v>18</v>
      </c>
      <c r="F51" s="1231"/>
      <c r="G51" s="1231"/>
      <c r="H51" s="1231"/>
      <c r="I51" s="1231"/>
      <c r="J51" s="1232"/>
      <c r="K51" s="63" t="s">
        <v>528</v>
      </c>
      <c r="L51" s="64" t="s">
        <v>528</v>
      </c>
      <c r="M51" s="64" t="s">
        <v>528</v>
      </c>
      <c r="N51" s="64" t="s">
        <v>528</v>
      </c>
      <c r="O51" s="65" t="s">
        <v>528</v>
      </c>
      <c r="P51" s="48"/>
      <c r="Q51" s="48"/>
      <c r="R51" s="48"/>
      <c r="S51" s="48"/>
      <c r="T51" s="48"/>
      <c r="U51" s="48"/>
    </row>
    <row r="52" spans="1:21" ht="30.75" customHeight="1" x14ac:dyDescent="0.2">
      <c r="A52" s="48"/>
      <c r="B52" s="1233" t="s">
        <v>19</v>
      </c>
      <c r="C52" s="1234"/>
      <c r="D52" s="66"/>
      <c r="E52" s="1231" t="s">
        <v>20</v>
      </c>
      <c r="F52" s="1231"/>
      <c r="G52" s="1231"/>
      <c r="H52" s="1231"/>
      <c r="I52" s="1231"/>
      <c r="J52" s="1232"/>
      <c r="K52" s="63">
        <v>2843</v>
      </c>
      <c r="L52" s="64">
        <v>2909</v>
      </c>
      <c r="M52" s="64">
        <v>2896</v>
      </c>
      <c r="N52" s="64">
        <v>2830</v>
      </c>
      <c r="O52" s="65">
        <v>2816</v>
      </c>
      <c r="P52" s="48"/>
      <c r="Q52" s="48"/>
      <c r="R52" s="48"/>
      <c r="S52" s="48"/>
      <c r="T52" s="48"/>
      <c r="U52" s="48"/>
    </row>
    <row r="53" spans="1:21" ht="30.75" customHeight="1" thickBot="1" x14ac:dyDescent="0.25">
      <c r="A53" s="48"/>
      <c r="B53" s="1235" t="s">
        <v>21</v>
      </c>
      <c r="C53" s="1236"/>
      <c r="D53" s="67"/>
      <c r="E53" s="1237" t="s">
        <v>22</v>
      </c>
      <c r="F53" s="1237"/>
      <c r="G53" s="1237"/>
      <c r="H53" s="1237"/>
      <c r="I53" s="1237"/>
      <c r="J53" s="1238"/>
      <c r="K53" s="68">
        <v>1361</v>
      </c>
      <c r="L53" s="69">
        <v>1366</v>
      </c>
      <c r="M53" s="69">
        <v>1553</v>
      </c>
      <c r="N53" s="69">
        <v>1402</v>
      </c>
      <c r="O53" s="70">
        <v>1358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39" t="s">
        <v>25</v>
      </c>
      <c r="C57" s="1240"/>
      <c r="D57" s="1243" t="s">
        <v>26</v>
      </c>
      <c r="E57" s="1244"/>
      <c r="F57" s="1244"/>
      <c r="G57" s="1244"/>
      <c r="H57" s="1244"/>
      <c r="I57" s="1244"/>
      <c r="J57" s="1245"/>
      <c r="K57" s="83"/>
      <c r="L57" s="84"/>
      <c r="M57" s="84"/>
      <c r="N57" s="84"/>
      <c r="O57" s="85"/>
    </row>
    <row r="58" spans="1:21" ht="31.5" customHeight="1" thickBot="1" x14ac:dyDescent="0.25">
      <c r="B58" s="1241"/>
      <c r="C58" s="1242"/>
      <c r="D58" s="1246" t="s">
        <v>27</v>
      </c>
      <c r="E58" s="1247"/>
      <c r="F58" s="1247"/>
      <c r="G58" s="1247"/>
      <c r="H58" s="1247"/>
      <c r="I58" s="1247"/>
      <c r="J58" s="124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9hU2fYPculGu2WFNGU9RtriW39MBGUNlzgcUSTqxuaEC8jHrsauPjaJnGSoBmWssbxps/+7gcYpqWPfmqbTA==" saltValue="e+kQwwdXCjbdfV+upqEp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49" t="s">
        <v>30</v>
      </c>
      <c r="C41" s="1250"/>
      <c r="D41" s="102"/>
      <c r="E41" s="1255" t="s">
        <v>31</v>
      </c>
      <c r="F41" s="1255"/>
      <c r="G41" s="1255"/>
      <c r="H41" s="1256"/>
      <c r="I41" s="351">
        <v>30008</v>
      </c>
      <c r="J41" s="352">
        <v>29189</v>
      </c>
      <c r="K41" s="352">
        <v>28380</v>
      </c>
      <c r="L41" s="352">
        <v>27828</v>
      </c>
      <c r="M41" s="353">
        <v>26852</v>
      </c>
    </row>
    <row r="42" spans="2:13" ht="27.75" customHeight="1" x14ac:dyDescent="0.2">
      <c r="B42" s="1251"/>
      <c r="C42" s="1252"/>
      <c r="D42" s="103"/>
      <c r="E42" s="1257" t="s">
        <v>32</v>
      </c>
      <c r="F42" s="1257"/>
      <c r="G42" s="1257"/>
      <c r="H42" s="1258"/>
      <c r="I42" s="354">
        <v>459</v>
      </c>
      <c r="J42" s="355">
        <v>342</v>
      </c>
      <c r="K42" s="355">
        <v>261</v>
      </c>
      <c r="L42" s="355">
        <v>182</v>
      </c>
      <c r="M42" s="356">
        <v>103</v>
      </c>
    </row>
    <row r="43" spans="2:13" ht="27.75" customHeight="1" x14ac:dyDescent="0.2">
      <c r="B43" s="1251"/>
      <c r="C43" s="1252"/>
      <c r="D43" s="103"/>
      <c r="E43" s="1257" t="s">
        <v>33</v>
      </c>
      <c r="F43" s="1257"/>
      <c r="G43" s="1257"/>
      <c r="H43" s="1258"/>
      <c r="I43" s="354">
        <v>10754</v>
      </c>
      <c r="J43" s="355">
        <v>10138</v>
      </c>
      <c r="K43" s="355">
        <v>10084</v>
      </c>
      <c r="L43" s="355">
        <v>9716</v>
      </c>
      <c r="M43" s="356">
        <v>8923</v>
      </c>
    </row>
    <row r="44" spans="2:13" ht="27.75" customHeight="1" x14ac:dyDescent="0.2">
      <c r="B44" s="1251"/>
      <c r="C44" s="1252"/>
      <c r="D44" s="103"/>
      <c r="E44" s="1257" t="s">
        <v>34</v>
      </c>
      <c r="F44" s="1257"/>
      <c r="G44" s="1257"/>
      <c r="H44" s="1258"/>
      <c r="I44" s="354">
        <v>138</v>
      </c>
      <c r="J44" s="355">
        <v>94</v>
      </c>
      <c r="K44" s="355">
        <v>59</v>
      </c>
      <c r="L44" s="355">
        <v>25</v>
      </c>
      <c r="M44" s="356">
        <v>47</v>
      </c>
    </row>
    <row r="45" spans="2:13" ht="27.75" customHeight="1" x14ac:dyDescent="0.2">
      <c r="B45" s="1251"/>
      <c r="C45" s="1252"/>
      <c r="D45" s="103"/>
      <c r="E45" s="1257" t="s">
        <v>35</v>
      </c>
      <c r="F45" s="1257"/>
      <c r="G45" s="1257"/>
      <c r="H45" s="1258"/>
      <c r="I45" s="354">
        <v>4062</v>
      </c>
      <c r="J45" s="355">
        <v>3848</v>
      </c>
      <c r="K45" s="355">
        <v>3858</v>
      </c>
      <c r="L45" s="355">
        <v>4007</v>
      </c>
      <c r="M45" s="356">
        <v>3746</v>
      </c>
    </row>
    <row r="46" spans="2:13" ht="27.75" customHeight="1" x14ac:dyDescent="0.2">
      <c r="B46" s="1251"/>
      <c r="C46" s="1252"/>
      <c r="D46" s="104"/>
      <c r="E46" s="1257" t="s">
        <v>36</v>
      </c>
      <c r="F46" s="1257"/>
      <c r="G46" s="1257"/>
      <c r="H46" s="1258"/>
      <c r="I46" s="354" t="s">
        <v>528</v>
      </c>
      <c r="J46" s="355" t="s">
        <v>528</v>
      </c>
      <c r="K46" s="355" t="s">
        <v>528</v>
      </c>
      <c r="L46" s="355" t="s">
        <v>528</v>
      </c>
      <c r="M46" s="356" t="s">
        <v>528</v>
      </c>
    </row>
    <row r="47" spans="2:13" ht="27.75" customHeight="1" x14ac:dyDescent="0.2">
      <c r="B47" s="1251"/>
      <c r="C47" s="1252"/>
      <c r="D47" s="105"/>
      <c r="E47" s="1259" t="s">
        <v>37</v>
      </c>
      <c r="F47" s="1260"/>
      <c r="G47" s="1260"/>
      <c r="H47" s="1261"/>
      <c r="I47" s="354" t="s">
        <v>528</v>
      </c>
      <c r="J47" s="355" t="s">
        <v>528</v>
      </c>
      <c r="K47" s="355" t="s">
        <v>528</v>
      </c>
      <c r="L47" s="355" t="s">
        <v>528</v>
      </c>
      <c r="M47" s="356" t="s">
        <v>528</v>
      </c>
    </row>
    <row r="48" spans="2:13" ht="27.75" customHeight="1" x14ac:dyDescent="0.2">
      <c r="B48" s="1251"/>
      <c r="C48" s="1252"/>
      <c r="D48" s="103"/>
      <c r="E48" s="1257" t="s">
        <v>38</v>
      </c>
      <c r="F48" s="1257"/>
      <c r="G48" s="1257"/>
      <c r="H48" s="1258"/>
      <c r="I48" s="354" t="s">
        <v>528</v>
      </c>
      <c r="J48" s="355" t="s">
        <v>528</v>
      </c>
      <c r="K48" s="355" t="s">
        <v>528</v>
      </c>
      <c r="L48" s="355" t="s">
        <v>528</v>
      </c>
      <c r="M48" s="356" t="s">
        <v>528</v>
      </c>
    </row>
    <row r="49" spans="2:13" ht="27.75" customHeight="1" x14ac:dyDescent="0.2">
      <c r="B49" s="1253"/>
      <c r="C49" s="1254"/>
      <c r="D49" s="103"/>
      <c r="E49" s="1257" t="s">
        <v>39</v>
      </c>
      <c r="F49" s="1257"/>
      <c r="G49" s="1257"/>
      <c r="H49" s="1258"/>
      <c r="I49" s="354" t="s">
        <v>528</v>
      </c>
      <c r="J49" s="355" t="s">
        <v>528</v>
      </c>
      <c r="K49" s="355" t="s">
        <v>528</v>
      </c>
      <c r="L49" s="355" t="s">
        <v>528</v>
      </c>
      <c r="M49" s="356" t="s">
        <v>528</v>
      </c>
    </row>
    <row r="50" spans="2:13" ht="27.75" customHeight="1" x14ac:dyDescent="0.2">
      <c r="B50" s="1262" t="s">
        <v>40</v>
      </c>
      <c r="C50" s="1263"/>
      <c r="D50" s="106"/>
      <c r="E50" s="1257" t="s">
        <v>41</v>
      </c>
      <c r="F50" s="1257"/>
      <c r="G50" s="1257"/>
      <c r="H50" s="1258"/>
      <c r="I50" s="354">
        <v>25697</v>
      </c>
      <c r="J50" s="355">
        <v>25617</v>
      </c>
      <c r="K50" s="355">
        <v>24830</v>
      </c>
      <c r="L50" s="355">
        <v>23632</v>
      </c>
      <c r="M50" s="356">
        <v>24817</v>
      </c>
    </row>
    <row r="51" spans="2:13" ht="27.75" customHeight="1" x14ac:dyDescent="0.2">
      <c r="B51" s="1251"/>
      <c r="C51" s="1252"/>
      <c r="D51" s="103"/>
      <c r="E51" s="1257" t="s">
        <v>42</v>
      </c>
      <c r="F51" s="1257"/>
      <c r="G51" s="1257"/>
      <c r="H51" s="1258"/>
      <c r="I51" s="354">
        <v>1592</v>
      </c>
      <c r="J51" s="355">
        <v>1536</v>
      </c>
      <c r="K51" s="355">
        <v>1456</v>
      </c>
      <c r="L51" s="355">
        <v>1463</v>
      </c>
      <c r="M51" s="356">
        <v>1357</v>
      </c>
    </row>
    <row r="52" spans="2:13" ht="27.75" customHeight="1" x14ac:dyDescent="0.2">
      <c r="B52" s="1253"/>
      <c r="C52" s="1254"/>
      <c r="D52" s="103"/>
      <c r="E52" s="1257" t="s">
        <v>43</v>
      </c>
      <c r="F52" s="1257"/>
      <c r="G52" s="1257"/>
      <c r="H52" s="1258"/>
      <c r="I52" s="354">
        <v>30076</v>
      </c>
      <c r="J52" s="355">
        <v>30104</v>
      </c>
      <c r="K52" s="355">
        <v>28722</v>
      </c>
      <c r="L52" s="355">
        <v>27712</v>
      </c>
      <c r="M52" s="356">
        <v>26902</v>
      </c>
    </row>
    <row r="53" spans="2:13" ht="27.75" customHeight="1" thickBot="1" x14ac:dyDescent="0.25">
      <c r="B53" s="1264" t="s">
        <v>44</v>
      </c>
      <c r="C53" s="1265"/>
      <c r="D53" s="107"/>
      <c r="E53" s="1266" t="s">
        <v>45</v>
      </c>
      <c r="F53" s="1266"/>
      <c r="G53" s="1266"/>
      <c r="H53" s="1267"/>
      <c r="I53" s="357">
        <v>-11944</v>
      </c>
      <c r="J53" s="358">
        <v>-13647</v>
      </c>
      <c r="K53" s="358">
        <v>-12365</v>
      </c>
      <c r="L53" s="358">
        <v>-11049</v>
      </c>
      <c r="M53" s="359">
        <v>-13405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urmIcxqKHWNddRet8UVJA14FLXCDvx/pjHsTJ/CFKeunzNZFwdW/eIDExCjZHXeoZBnZy5IF0R3LQVs8hnwhIA==" saltValue="R+yIFI9x325HDih8GBKI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572</v>
      </c>
      <c r="G54" s="116" t="s">
        <v>573</v>
      </c>
      <c r="H54" s="117" t="s">
        <v>574</v>
      </c>
    </row>
    <row r="55" spans="2:8" ht="52.5" customHeight="1" x14ac:dyDescent="0.2">
      <c r="B55" s="118"/>
      <c r="C55" s="1276" t="s">
        <v>48</v>
      </c>
      <c r="D55" s="1276"/>
      <c r="E55" s="1277"/>
      <c r="F55" s="119">
        <v>3795</v>
      </c>
      <c r="G55" s="119">
        <v>3392</v>
      </c>
      <c r="H55" s="120">
        <v>4023</v>
      </c>
    </row>
    <row r="56" spans="2:8" ht="52.5" customHeight="1" x14ac:dyDescent="0.2">
      <c r="B56" s="121"/>
      <c r="C56" s="1278" t="s">
        <v>49</v>
      </c>
      <c r="D56" s="1278"/>
      <c r="E56" s="1279"/>
      <c r="F56" s="122">
        <v>3429</v>
      </c>
      <c r="G56" s="122">
        <v>3373</v>
      </c>
      <c r="H56" s="123">
        <v>2554</v>
      </c>
    </row>
    <row r="57" spans="2:8" ht="53.25" customHeight="1" x14ac:dyDescent="0.2">
      <c r="B57" s="121"/>
      <c r="C57" s="1280" t="s">
        <v>50</v>
      </c>
      <c r="D57" s="1280"/>
      <c r="E57" s="1281"/>
      <c r="F57" s="124">
        <v>21263</v>
      </c>
      <c r="G57" s="124">
        <v>19809</v>
      </c>
      <c r="H57" s="125">
        <v>17237</v>
      </c>
    </row>
    <row r="58" spans="2:8" ht="45.75" customHeight="1" x14ac:dyDescent="0.2">
      <c r="B58" s="126"/>
      <c r="C58" s="1268" t="s">
        <v>600</v>
      </c>
      <c r="D58" s="1269"/>
      <c r="E58" s="1270"/>
      <c r="F58" s="127">
        <v>4015</v>
      </c>
      <c r="G58" s="127">
        <v>3886</v>
      </c>
      <c r="H58" s="128">
        <v>3848</v>
      </c>
    </row>
    <row r="59" spans="2:8" ht="45.75" customHeight="1" x14ac:dyDescent="0.2">
      <c r="B59" s="126"/>
      <c r="C59" s="1268" t="s">
        <v>599</v>
      </c>
      <c r="D59" s="1269"/>
      <c r="E59" s="1270"/>
      <c r="F59" s="127">
        <v>2175</v>
      </c>
      <c r="G59" s="127">
        <v>2195</v>
      </c>
      <c r="H59" s="128">
        <v>2905</v>
      </c>
    </row>
    <row r="60" spans="2:8" ht="45.75" customHeight="1" x14ac:dyDescent="0.2">
      <c r="B60" s="126"/>
      <c r="C60" s="1268" t="s">
        <v>598</v>
      </c>
      <c r="D60" s="1269"/>
      <c r="E60" s="1270"/>
      <c r="F60" s="127">
        <v>4512</v>
      </c>
      <c r="G60" s="127">
        <v>5481</v>
      </c>
      <c r="H60" s="128">
        <v>2613</v>
      </c>
    </row>
    <row r="61" spans="2:8" ht="45.75" customHeight="1" x14ac:dyDescent="0.2">
      <c r="B61" s="126"/>
      <c r="C61" s="1268" t="s">
        <v>601</v>
      </c>
      <c r="D61" s="1269"/>
      <c r="E61" s="1270"/>
      <c r="F61" s="127">
        <v>2374</v>
      </c>
      <c r="G61" s="127">
        <v>2960</v>
      </c>
      <c r="H61" s="128">
        <v>2194</v>
      </c>
    </row>
    <row r="62" spans="2:8" ht="45.75" customHeight="1" thickBot="1" x14ac:dyDescent="0.25">
      <c r="B62" s="129"/>
      <c r="C62" s="1271" t="s">
        <v>602</v>
      </c>
      <c r="D62" s="1272"/>
      <c r="E62" s="1273"/>
      <c r="F62" s="130">
        <v>1189</v>
      </c>
      <c r="G62" s="130">
        <v>1590</v>
      </c>
      <c r="H62" s="131">
        <v>1990</v>
      </c>
    </row>
    <row r="63" spans="2:8" ht="52.5" customHeight="1" thickBot="1" x14ac:dyDescent="0.25">
      <c r="B63" s="132"/>
      <c r="C63" s="1274" t="s">
        <v>51</v>
      </c>
      <c r="D63" s="1274"/>
      <c r="E63" s="1275"/>
      <c r="F63" s="133">
        <v>28487</v>
      </c>
      <c r="G63" s="133">
        <v>26574</v>
      </c>
      <c r="H63" s="134">
        <v>23813</v>
      </c>
    </row>
    <row r="64" spans="2:8" ht="13.2" x14ac:dyDescent="0.2"/>
  </sheetData>
  <sheetProtection algorithmName="SHA-512" hashValue="VHBGiKo8etBqh5B8HHLPUap9vg1eVHhRV/lyKalU2DYxZCePgc0SH6aaRy8avRB80sg9AFsvX1nW8wLxYnjSWw==" saltValue="YYvwnLSDVH5MBkQ1HXoS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627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620</v>
      </c>
    </row>
    <row r="50" spans="1:109" ht="13.2" x14ac:dyDescent="0.2">
      <c r="B50" s="376"/>
      <c r="G50" s="1282"/>
      <c r="H50" s="1282"/>
      <c r="I50" s="1282"/>
      <c r="J50" s="1282"/>
      <c r="K50" s="386"/>
      <c r="L50" s="386"/>
      <c r="M50" s="387"/>
      <c r="N50" s="387"/>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570</v>
      </c>
      <c r="BQ50" s="1286"/>
      <c r="BR50" s="1286"/>
      <c r="BS50" s="1286"/>
      <c r="BT50" s="1286"/>
      <c r="BU50" s="1286"/>
      <c r="BV50" s="1286"/>
      <c r="BW50" s="1286"/>
      <c r="BX50" s="1286" t="s">
        <v>571</v>
      </c>
      <c r="BY50" s="1286"/>
      <c r="BZ50" s="1286"/>
      <c r="CA50" s="1286"/>
      <c r="CB50" s="1286"/>
      <c r="CC50" s="1286"/>
      <c r="CD50" s="1286"/>
      <c r="CE50" s="1286"/>
      <c r="CF50" s="1286" t="s">
        <v>572</v>
      </c>
      <c r="CG50" s="1286"/>
      <c r="CH50" s="1286"/>
      <c r="CI50" s="1286"/>
      <c r="CJ50" s="1286"/>
      <c r="CK50" s="1286"/>
      <c r="CL50" s="1286"/>
      <c r="CM50" s="1286"/>
      <c r="CN50" s="1286" t="s">
        <v>573</v>
      </c>
      <c r="CO50" s="1286"/>
      <c r="CP50" s="1286"/>
      <c r="CQ50" s="1286"/>
      <c r="CR50" s="1286"/>
      <c r="CS50" s="1286"/>
      <c r="CT50" s="1286"/>
      <c r="CU50" s="1286"/>
      <c r="CV50" s="1286" t="s">
        <v>574</v>
      </c>
      <c r="CW50" s="1286"/>
      <c r="CX50" s="1286"/>
      <c r="CY50" s="1286"/>
      <c r="CZ50" s="1286"/>
      <c r="DA50" s="1286"/>
      <c r="DB50" s="1286"/>
      <c r="DC50" s="1286"/>
    </row>
    <row r="51" spans="1:109" ht="13.5" customHeight="1" x14ac:dyDescent="0.2">
      <c r="B51" s="376"/>
      <c r="G51" s="1300"/>
      <c r="H51" s="1300"/>
      <c r="I51" s="1301"/>
      <c r="J51" s="1301"/>
      <c r="K51" s="1299"/>
      <c r="L51" s="1299"/>
      <c r="M51" s="1299"/>
      <c r="N51" s="1299"/>
      <c r="AM51" s="385"/>
      <c r="AN51" s="1289" t="s">
        <v>621</v>
      </c>
      <c r="AO51" s="1289"/>
      <c r="AP51" s="1289"/>
      <c r="AQ51" s="1289"/>
      <c r="AR51" s="1289"/>
      <c r="AS51" s="1289"/>
      <c r="AT51" s="1289"/>
      <c r="AU51" s="1289"/>
      <c r="AV51" s="1289"/>
      <c r="AW51" s="1289"/>
      <c r="AX51" s="1289"/>
      <c r="AY51" s="1289"/>
      <c r="AZ51" s="1289"/>
      <c r="BA51" s="1289"/>
      <c r="BB51" s="1289" t="s">
        <v>622</v>
      </c>
      <c r="BC51" s="1289"/>
      <c r="BD51" s="1289"/>
      <c r="BE51" s="1289"/>
      <c r="BF51" s="1289"/>
      <c r="BG51" s="1289"/>
      <c r="BH51" s="1289"/>
      <c r="BI51" s="1289"/>
      <c r="BJ51" s="1289"/>
      <c r="BK51" s="1289"/>
      <c r="BL51" s="1289"/>
      <c r="BM51" s="1289"/>
      <c r="BN51" s="1289"/>
      <c r="BO51" s="1289"/>
      <c r="BP51" s="1288"/>
      <c r="BQ51" s="1288"/>
      <c r="BR51" s="1288"/>
      <c r="BS51" s="1288"/>
      <c r="BT51" s="1288"/>
      <c r="BU51" s="1288"/>
      <c r="BV51" s="1288"/>
      <c r="BW51" s="1288"/>
      <c r="BX51" s="1288"/>
      <c r="BY51" s="1288"/>
      <c r="BZ51" s="1288"/>
      <c r="CA51" s="1288"/>
      <c r="CB51" s="1288"/>
      <c r="CC51" s="1288"/>
      <c r="CD51" s="1288"/>
      <c r="CE51" s="1288"/>
      <c r="CF51" s="1287"/>
      <c r="CG51" s="1288"/>
      <c r="CH51" s="1288"/>
      <c r="CI51" s="1288"/>
      <c r="CJ51" s="1288"/>
      <c r="CK51" s="1288"/>
      <c r="CL51" s="1288"/>
      <c r="CM51" s="1288"/>
      <c r="CN51" s="1287"/>
      <c r="CO51" s="1288"/>
      <c r="CP51" s="1288"/>
      <c r="CQ51" s="1288"/>
      <c r="CR51" s="1288"/>
      <c r="CS51" s="1288"/>
      <c r="CT51" s="1288"/>
      <c r="CU51" s="1288"/>
      <c r="CV51" s="1287"/>
      <c r="CW51" s="1288"/>
      <c r="CX51" s="1288"/>
      <c r="CY51" s="1288"/>
      <c r="CZ51" s="1288"/>
      <c r="DA51" s="1288"/>
      <c r="DB51" s="1288"/>
      <c r="DC51" s="1288"/>
    </row>
    <row r="52" spans="1:109" ht="13.2" x14ac:dyDescent="0.2">
      <c r="B52" s="376"/>
      <c r="G52" s="1300"/>
      <c r="H52" s="1300"/>
      <c r="I52" s="1301"/>
      <c r="J52" s="1301"/>
      <c r="K52" s="1299"/>
      <c r="L52" s="1299"/>
      <c r="M52" s="1299"/>
      <c r="N52" s="1299"/>
      <c r="AM52" s="385"/>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2" x14ac:dyDescent="0.2">
      <c r="A53" s="384"/>
      <c r="B53" s="376"/>
      <c r="G53" s="1300"/>
      <c r="H53" s="1300"/>
      <c r="I53" s="1282"/>
      <c r="J53" s="1282"/>
      <c r="K53" s="1299"/>
      <c r="L53" s="1299"/>
      <c r="M53" s="1299"/>
      <c r="N53" s="1299"/>
      <c r="AM53" s="385"/>
      <c r="AN53" s="1289"/>
      <c r="AO53" s="1289"/>
      <c r="AP53" s="1289"/>
      <c r="AQ53" s="1289"/>
      <c r="AR53" s="1289"/>
      <c r="AS53" s="1289"/>
      <c r="AT53" s="1289"/>
      <c r="AU53" s="1289"/>
      <c r="AV53" s="1289"/>
      <c r="AW53" s="1289"/>
      <c r="AX53" s="1289"/>
      <c r="AY53" s="1289"/>
      <c r="AZ53" s="1289"/>
      <c r="BA53" s="1289"/>
      <c r="BB53" s="1289" t="s">
        <v>623</v>
      </c>
      <c r="BC53" s="1289"/>
      <c r="BD53" s="1289"/>
      <c r="BE53" s="1289"/>
      <c r="BF53" s="1289"/>
      <c r="BG53" s="1289"/>
      <c r="BH53" s="1289"/>
      <c r="BI53" s="1289"/>
      <c r="BJ53" s="1289"/>
      <c r="BK53" s="1289"/>
      <c r="BL53" s="1289"/>
      <c r="BM53" s="1289"/>
      <c r="BN53" s="1289"/>
      <c r="BO53" s="1289"/>
      <c r="BP53" s="1288">
        <v>52.1</v>
      </c>
      <c r="BQ53" s="1288"/>
      <c r="BR53" s="1288"/>
      <c r="BS53" s="1288"/>
      <c r="BT53" s="1288"/>
      <c r="BU53" s="1288"/>
      <c r="BV53" s="1288"/>
      <c r="BW53" s="1288"/>
      <c r="BX53" s="1288">
        <v>51.5</v>
      </c>
      <c r="BY53" s="1288"/>
      <c r="BZ53" s="1288"/>
      <c r="CA53" s="1288"/>
      <c r="CB53" s="1288"/>
      <c r="CC53" s="1288"/>
      <c r="CD53" s="1288"/>
      <c r="CE53" s="1288"/>
      <c r="CF53" s="1287"/>
      <c r="CG53" s="1288"/>
      <c r="CH53" s="1288"/>
      <c r="CI53" s="1288"/>
      <c r="CJ53" s="1288"/>
      <c r="CK53" s="1288"/>
      <c r="CL53" s="1288"/>
      <c r="CM53" s="1288"/>
      <c r="CN53" s="1287"/>
      <c r="CO53" s="1288"/>
      <c r="CP53" s="1288"/>
      <c r="CQ53" s="1288"/>
      <c r="CR53" s="1288"/>
      <c r="CS53" s="1288"/>
      <c r="CT53" s="1288"/>
      <c r="CU53" s="1288"/>
      <c r="CV53" s="1287"/>
      <c r="CW53" s="1288"/>
      <c r="CX53" s="1288"/>
      <c r="CY53" s="1288"/>
      <c r="CZ53" s="1288"/>
      <c r="DA53" s="1288"/>
      <c r="DB53" s="1288"/>
      <c r="DC53" s="1288"/>
    </row>
    <row r="54" spans="1:109" ht="13.2" x14ac:dyDescent="0.2">
      <c r="A54" s="384"/>
      <c r="B54" s="376"/>
      <c r="G54" s="1300"/>
      <c r="H54" s="1300"/>
      <c r="I54" s="1282"/>
      <c r="J54" s="1282"/>
      <c r="K54" s="1299"/>
      <c r="L54" s="1299"/>
      <c r="M54" s="1299"/>
      <c r="N54" s="1299"/>
      <c r="AM54" s="385"/>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2" x14ac:dyDescent="0.2">
      <c r="A55" s="384"/>
      <c r="B55" s="376"/>
      <c r="G55" s="1282"/>
      <c r="H55" s="1282"/>
      <c r="I55" s="1282"/>
      <c r="J55" s="1282"/>
      <c r="K55" s="1299"/>
      <c r="L55" s="1299"/>
      <c r="M55" s="1299"/>
      <c r="N55" s="1299"/>
      <c r="AN55" s="1286" t="s">
        <v>624</v>
      </c>
      <c r="AO55" s="1286"/>
      <c r="AP55" s="1286"/>
      <c r="AQ55" s="1286"/>
      <c r="AR55" s="1286"/>
      <c r="AS55" s="1286"/>
      <c r="AT55" s="1286"/>
      <c r="AU55" s="1286"/>
      <c r="AV55" s="1286"/>
      <c r="AW55" s="1286"/>
      <c r="AX55" s="1286"/>
      <c r="AY55" s="1286"/>
      <c r="AZ55" s="1286"/>
      <c r="BA55" s="1286"/>
      <c r="BB55" s="1289" t="s">
        <v>622</v>
      </c>
      <c r="BC55" s="1289"/>
      <c r="BD55" s="1289"/>
      <c r="BE55" s="1289"/>
      <c r="BF55" s="1289"/>
      <c r="BG55" s="1289"/>
      <c r="BH55" s="1289"/>
      <c r="BI55" s="1289"/>
      <c r="BJ55" s="1289"/>
      <c r="BK55" s="1289"/>
      <c r="BL55" s="1289"/>
      <c r="BM55" s="1289"/>
      <c r="BN55" s="1289"/>
      <c r="BO55" s="1289"/>
      <c r="BP55" s="1288">
        <v>31.3</v>
      </c>
      <c r="BQ55" s="1288"/>
      <c r="BR55" s="1288"/>
      <c r="BS55" s="1288"/>
      <c r="BT55" s="1288"/>
      <c r="BU55" s="1288"/>
      <c r="BV55" s="1288"/>
      <c r="BW55" s="1288"/>
      <c r="BX55" s="1288">
        <v>25.3</v>
      </c>
      <c r="BY55" s="1288"/>
      <c r="BZ55" s="1288"/>
      <c r="CA55" s="1288"/>
      <c r="CB55" s="1288"/>
      <c r="CC55" s="1288"/>
      <c r="CD55" s="1288"/>
      <c r="CE55" s="1288"/>
      <c r="CF55" s="1287"/>
      <c r="CG55" s="1288"/>
      <c r="CH55" s="1288"/>
      <c r="CI55" s="1288"/>
      <c r="CJ55" s="1288"/>
      <c r="CK55" s="1288"/>
      <c r="CL55" s="1288"/>
      <c r="CM55" s="1288"/>
      <c r="CN55" s="1287"/>
      <c r="CO55" s="1288"/>
      <c r="CP55" s="1288"/>
      <c r="CQ55" s="1288"/>
      <c r="CR55" s="1288"/>
      <c r="CS55" s="1288"/>
      <c r="CT55" s="1288"/>
      <c r="CU55" s="1288"/>
      <c r="CV55" s="1287"/>
      <c r="CW55" s="1288"/>
      <c r="CX55" s="1288"/>
      <c r="CY55" s="1288"/>
      <c r="CZ55" s="1288"/>
      <c r="DA55" s="1288"/>
      <c r="DB55" s="1288"/>
      <c r="DC55" s="1288"/>
    </row>
    <row r="56" spans="1:109" ht="13.2" x14ac:dyDescent="0.2">
      <c r="A56" s="384"/>
      <c r="B56" s="376"/>
      <c r="G56" s="1282"/>
      <c r="H56" s="1282"/>
      <c r="I56" s="1282"/>
      <c r="J56" s="1282"/>
      <c r="K56" s="1299"/>
      <c r="L56" s="1299"/>
      <c r="M56" s="1299"/>
      <c r="N56" s="1299"/>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4" customFormat="1" ht="13.2" x14ac:dyDescent="0.2">
      <c r="B57" s="388"/>
      <c r="G57" s="1282"/>
      <c r="H57" s="1282"/>
      <c r="I57" s="1302"/>
      <c r="J57" s="1302"/>
      <c r="K57" s="1299"/>
      <c r="L57" s="1299"/>
      <c r="M57" s="1299"/>
      <c r="N57" s="1299"/>
      <c r="AM57" s="370"/>
      <c r="AN57" s="1286"/>
      <c r="AO57" s="1286"/>
      <c r="AP57" s="1286"/>
      <c r="AQ57" s="1286"/>
      <c r="AR57" s="1286"/>
      <c r="AS57" s="1286"/>
      <c r="AT57" s="1286"/>
      <c r="AU57" s="1286"/>
      <c r="AV57" s="1286"/>
      <c r="AW57" s="1286"/>
      <c r="AX57" s="1286"/>
      <c r="AY57" s="1286"/>
      <c r="AZ57" s="1286"/>
      <c r="BA57" s="1286"/>
      <c r="BB57" s="1289" t="s">
        <v>623</v>
      </c>
      <c r="BC57" s="1289"/>
      <c r="BD57" s="1289"/>
      <c r="BE57" s="1289"/>
      <c r="BF57" s="1289"/>
      <c r="BG57" s="1289"/>
      <c r="BH57" s="1289"/>
      <c r="BI57" s="1289"/>
      <c r="BJ57" s="1289"/>
      <c r="BK57" s="1289"/>
      <c r="BL57" s="1289"/>
      <c r="BM57" s="1289"/>
      <c r="BN57" s="1289"/>
      <c r="BO57" s="1289"/>
      <c r="BP57" s="1288">
        <v>58.4</v>
      </c>
      <c r="BQ57" s="1288"/>
      <c r="BR57" s="1288"/>
      <c r="BS57" s="1288"/>
      <c r="BT57" s="1288"/>
      <c r="BU57" s="1288"/>
      <c r="BV57" s="1288"/>
      <c r="BW57" s="1288"/>
      <c r="BX57" s="1288">
        <v>59.7</v>
      </c>
      <c r="BY57" s="1288"/>
      <c r="BZ57" s="1288"/>
      <c r="CA57" s="1288"/>
      <c r="CB57" s="1288"/>
      <c r="CC57" s="1288"/>
      <c r="CD57" s="1288"/>
      <c r="CE57" s="1288"/>
      <c r="CF57" s="1287"/>
      <c r="CG57" s="1288"/>
      <c r="CH57" s="1288"/>
      <c r="CI57" s="1288"/>
      <c r="CJ57" s="1288"/>
      <c r="CK57" s="1288"/>
      <c r="CL57" s="1288"/>
      <c r="CM57" s="1288"/>
      <c r="CN57" s="1287"/>
      <c r="CO57" s="1288"/>
      <c r="CP57" s="1288"/>
      <c r="CQ57" s="1288"/>
      <c r="CR57" s="1288"/>
      <c r="CS57" s="1288"/>
      <c r="CT57" s="1288"/>
      <c r="CU57" s="1288"/>
      <c r="CV57" s="1287"/>
      <c r="CW57" s="1288"/>
      <c r="CX57" s="1288"/>
      <c r="CY57" s="1288"/>
      <c r="CZ57" s="1288"/>
      <c r="DA57" s="1288"/>
      <c r="DB57" s="1288"/>
      <c r="DC57" s="1288"/>
      <c r="DD57" s="389"/>
      <c r="DE57" s="388"/>
    </row>
    <row r="58" spans="1:109" s="384" customFormat="1" ht="13.2" x14ac:dyDescent="0.2">
      <c r="A58" s="370"/>
      <c r="B58" s="388"/>
      <c r="G58" s="1282"/>
      <c r="H58" s="1282"/>
      <c r="I58" s="1302"/>
      <c r="J58" s="1302"/>
      <c r="K58" s="1299"/>
      <c r="L58" s="1299"/>
      <c r="M58" s="1299"/>
      <c r="N58" s="1299"/>
      <c r="AM58" s="370"/>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625</v>
      </c>
    </row>
    <row r="64" spans="1:109" ht="13.2" x14ac:dyDescent="0.2">
      <c r="B64" s="376"/>
      <c r="G64" s="383"/>
      <c r="I64" s="396"/>
      <c r="J64" s="396"/>
      <c r="K64" s="396"/>
      <c r="L64" s="396"/>
      <c r="M64" s="396"/>
      <c r="N64" s="397"/>
      <c r="AM64" s="383"/>
      <c r="AN64" s="383" t="s">
        <v>619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628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620</v>
      </c>
    </row>
    <row r="72" spans="2:107" ht="13.2" x14ac:dyDescent="0.2">
      <c r="B72" s="376"/>
      <c r="G72" s="1282"/>
      <c r="H72" s="1282"/>
      <c r="I72" s="1282"/>
      <c r="J72" s="1282"/>
      <c r="K72" s="386"/>
      <c r="L72" s="386"/>
      <c r="M72" s="387"/>
      <c r="N72" s="387"/>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570</v>
      </c>
      <c r="BQ72" s="1286"/>
      <c r="BR72" s="1286"/>
      <c r="BS72" s="1286"/>
      <c r="BT72" s="1286"/>
      <c r="BU72" s="1286"/>
      <c r="BV72" s="1286"/>
      <c r="BW72" s="1286"/>
      <c r="BX72" s="1286" t="s">
        <v>571</v>
      </c>
      <c r="BY72" s="1286"/>
      <c r="BZ72" s="1286"/>
      <c r="CA72" s="1286"/>
      <c r="CB72" s="1286"/>
      <c r="CC72" s="1286"/>
      <c r="CD72" s="1286"/>
      <c r="CE72" s="1286"/>
      <c r="CF72" s="1286" t="s">
        <v>572</v>
      </c>
      <c r="CG72" s="1286"/>
      <c r="CH72" s="1286"/>
      <c r="CI72" s="1286"/>
      <c r="CJ72" s="1286"/>
      <c r="CK72" s="1286"/>
      <c r="CL72" s="1286"/>
      <c r="CM72" s="1286"/>
      <c r="CN72" s="1286" t="s">
        <v>573</v>
      </c>
      <c r="CO72" s="1286"/>
      <c r="CP72" s="1286"/>
      <c r="CQ72" s="1286"/>
      <c r="CR72" s="1286"/>
      <c r="CS72" s="1286"/>
      <c r="CT72" s="1286"/>
      <c r="CU72" s="1286"/>
      <c r="CV72" s="1286" t="s">
        <v>574</v>
      </c>
      <c r="CW72" s="1286"/>
      <c r="CX72" s="1286"/>
      <c r="CY72" s="1286"/>
      <c r="CZ72" s="1286"/>
      <c r="DA72" s="1286"/>
      <c r="DB72" s="1286"/>
      <c r="DC72" s="1286"/>
    </row>
    <row r="73" spans="2:107" ht="13.2" x14ac:dyDescent="0.2">
      <c r="B73" s="376"/>
      <c r="G73" s="1300"/>
      <c r="H73" s="1300"/>
      <c r="I73" s="1300"/>
      <c r="J73" s="1300"/>
      <c r="K73" s="1303"/>
      <c r="L73" s="1303"/>
      <c r="M73" s="1303"/>
      <c r="N73" s="1303"/>
      <c r="AM73" s="385"/>
      <c r="AN73" s="1289" t="s">
        <v>621</v>
      </c>
      <c r="AO73" s="1289"/>
      <c r="AP73" s="1289"/>
      <c r="AQ73" s="1289"/>
      <c r="AR73" s="1289"/>
      <c r="AS73" s="1289"/>
      <c r="AT73" s="1289"/>
      <c r="AU73" s="1289"/>
      <c r="AV73" s="1289"/>
      <c r="AW73" s="1289"/>
      <c r="AX73" s="1289"/>
      <c r="AY73" s="1289"/>
      <c r="AZ73" s="1289"/>
      <c r="BA73" s="1289"/>
      <c r="BB73" s="1289" t="s">
        <v>622</v>
      </c>
      <c r="BC73" s="1289"/>
      <c r="BD73" s="1289"/>
      <c r="BE73" s="1289"/>
      <c r="BF73" s="1289"/>
      <c r="BG73" s="1289"/>
      <c r="BH73" s="1289"/>
      <c r="BI73" s="1289"/>
      <c r="BJ73" s="1289"/>
      <c r="BK73" s="1289"/>
      <c r="BL73" s="1289"/>
      <c r="BM73" s="1289"/>
      <c r="BN73" s="1289"/>
      <c r="BO73" s="1289"/>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ht="13.2" x14ac:dyDescent="0.2">
      <c r="B74" s="376"/>
      <c r="G74" s="1300"/>
      <c r="H74" s="1300"/>
      <c r="I74" s="1300"/>
      <c r="J74" s="1300"/>
      <c r="K74" s="1303"/>
      <c r="L74" s="1303"/>
      <c r="M74" s="1303"/>
      <c r="N74" s="1303"/>
      <c r="AM74" s="385"/>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2" x14ac:dyDescent="0.2">
      <c r="B75" s="376"/>
      <c r="G75" s="1300"/>
      <c r="H75" s="1300"/>
      <c r="I75" s="1282"/>
      <c r="J75" s="1282"/>
      <c r="K75" s="1299"/>
      <c r="L75" s="1299"/>
      <c r="M75" s="1299"/>
      <c r="N75" s="1299"/>
      <c r="AM75" s="385"/>
      <c r="AN75" s="1289"/>
      <c r="AO75" s="1289"/>
      <c r="AP75" s="1289"/>
      <c r="AQ75" s="1289"/>
      <c r="AR75" s="1289"/>
      <c r="AS75" s="1289"/>
      <c r="AT75" s="1289"/>
      <c r="AU75" s="1289"/>
      <c r="AV75" s="1289"/>
      <c r="AW75" s="1289"/>
      <c r="AX75" s="1289"/>
      <c r="AY75" s="1289"/>
      <c r="AZ75" s="1289"/>
      <c r="BA75" s="1289"/>
      <c r="BB75" s="1289" t="s">
        <v>626</v>
      </c>
      <c r="BC75" s="1289"/>
      <c r="BD75" s="1289"/>
      <c r="BE75" s="1289"/>
      <c r="BF75" s="1289"/>
      <c r="BG75" s="1289"/>
      <c r="BH75" s="1289"/>
      <c r="BI75" s="1289"/>
      <c r="BJ75" s="1289"/>
      <c r="BK75" s="1289"/>
      <c r="BL75" s="1289"/>
      <c r="BM75" s="1289"/>
      <c r="BN75" s="1289"/>
      <c r="BO75" s="1289"/>
      <c r="BP75" s="1288">
        <v>9.1</v>
      </c>
      <c r="BQ75" s="1288"/>
      <c r="BR75" s="1288"/>
      <c r="BS75" s="1288"/>
      <c r="BT75" s="1288"/>
      <c r="BU75" s="1288"/>
      <c r="BV75" s="1288"/>
      <c r="BW75" s="1288"/>
      <c r="BX75" s="1288">
        <v>8.3000000000000007</v>
      </c>
      <c r="BY75" s="1288"/>
      <c r="BZ75" s="1288"/>
      <c r="CA75" s="1288"/>
      <c r="CB75" s="1288"/>
      <c r="CC75" s="1288"/>
      <c r="CD75" s="1288"/>
      <c r="CE75" s="1288"/>
      <c r="CF75" s="1288">
        <v>9.3000000000000007</v>
      </c>
      <c r="CG75" s="1288"/>
      <c r="CH75" s="1288"/>
      <c r="CI75" s="1288"/>
      <c r="CJ75" s="1288"/>
      <c r="CK75" s="1288"/>
      <c r="CL75" s="1288"/>
      <c r="CM75" s="1288"/>
      <c r="CN75" s="1288">
        <v>9.3000000000000007</v>
      </c>
      <c r="CO75" s="1288"/>
      <c r="CP75" s="1288"/>
      <c r="CQ75" s="1288"/>
      <c r="CR75" s="1288"/>
      <c r="CS75" s="1288"/>
      <c r="CT75" s="1288"/>
      <c r="CU75" s="1288"/>
      <c r="CV75" s="1288">
        <v>9.1</v>
      </c>
      <c r="CW75" s="1288"/>
      <c r="CX75" s="1288"/>
      <c r="CY75" s="1288"/>
      <c r="CZ75" s="1288"/>
      <c r="DA75" s="1288"/>
      <c r="DB75" s="1288"/>
      <c r="DC75" s="1288"/>
    </row>
    <row r="76" spans="2:107" ht="13.2" x14ac:dyDescent="0.2">
      <c r="B76" s="376"/>
      <c r="G76" s="1300"/>
      <c r="H76" s="1300"/>
      <c r="I76" s="1282"/>
      <c r="J76" s="1282"/>
      <c r="K76" s="1299"/>
      <c r="L76" s="1299"/>
      <c r="M76" s="1299"/>
      <c r="N76" s="1299"/>
      <c r="AM76" s="385"/>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2" x14ac:dyDescent="0.2">
      <c r="B77" s="376"/>
      <c r="G77" s="1282"/>
      <c r="H77" s="1282"/>
      <c r="I77" s="1282"/>
      <c r="J77" s="1282"/>
      <c r="K77" s="1303"/>
      <c r="L77" s="1303"/>
      <c r="M77" s="1303"/>
      <c r="N77" s="1303"/>
      <c r="AN77" s="1286" t="s">
        <v>624</v>
      </c>
      <c r="AO77" s="1286"/>
      <c r="AP77" s="1286"/>
      <c r="AQ77" s="1286"/>
      <c r="AR77" s="1286"/>
      <c r="AS77" s="1286"/>
      <c r="AT77" s="1286"/>
      <c r="AU77" s="1286"/>
      <c r="AV77" s="1286"/>
      <c r="AW77" s="1286"/>
      <c r="AX77" s="1286"/>
      <c r="AY77" s="1286"/>
      <c r="AZ77" s="1286"/>
      <c r="BA77" s="1286"/>
      <c r="BB77" s="1289" t="s">
        <v>622</v>
      </c>
      <c r="BC77" s="1289"/>
      <c r="BD77" s="1289"/>
      <c r="BE77" s="1289"/>
      <c r="BF77" s="1289"/>
      <c r="BG77" s="1289"/>
      <c r="BH77" s="1289"/>
      <c r="BI77" s="1289"/>
      <c r="BJ77" s="1289"/>
      <c r="BK77" s="1289"/>
      <c r="BL77" s="1289"/>
      <c r="BM77" s="1289"/>
      <c r="BN77" s="1289"/>
      <c r="BO77" s="1289"/>
      <c r="BP77" s="1288">
        <v>31.3</v>
      </c>
      <c r="BQ77" s="1288"/>
      <c r="BR77" s="1288"/>
      <c r="BS77" s="1288"/>
      <c r="BT77" s="1288"/>
      <c r="BU77" s="1288"/>
      <c r="BV77" s="1288"/>
      <c r="BW77" s="1288"/>
      <c r="BX77" s="1288">
        <v>25.3</v>
      </c>
      <c r="BY77" s="1288"/>
      <c r="BZ77" s="1288"/>
      <c r="CA77" s="1288"/>
      <c r="CB77" s="1288"/>
      <c r="CC77" s="1288"/>
      <c r="CD77" s="1288"/>
      <c r="CE77" s="1288"/>
      <c r="CF77" s="1288">
        <v>25.5</v>
      </c>
      <c r="CG77" s="1288"/>
      <c r="CH77" s="1288"/>
      <c r="CI77" s="1288"/>
      <c r="CJ77" s="1288"/>
      <c r="CK77" s="1288"/>
      <c r="CL77" s="1288"/>
      <c r="CM77" s="1288"/>
      <c r="CN77" s="1288">
        <v>25.1</v>
      </c>
      <c r="CO77" s="1288"/>
      <c r="CP77" s="1288"/>
      <c r="CQ77" s="1288"/>
      <c r="CR77" s="1288"/>
      <c r="CS77" s="1288"/>
      <c r="CT77" s="1288"/>
      <c r="CU77" s="1288"/>
      <c r="CV77" s="1288">
        <v>18</v>
      </c>
      <c r="CW77" s="1288"/>
      <c r="CX77" s="1288"/>
      <c r="CY77" s="1288"/>
      <c r="CZ77" s="1288"/>
      <c r="DA77" s="1288"/>
      <c r="DB77" s="1288"/>
      <c r="DC77" s="1288"/>
    </row>
    <row r="78" spans="2:107" ht="13.2" x14ac:dyDescent="0.2">
      <c r="B78" s="376"/>
      <c r="G78" s="1282"/>
      <c r="H78" s="1282"/>
      <c r="I78" s="1282"/>
      <c r="J78" s="1282"/>
      <c r="K78" s="1303"/>
      <c r="L78" s="1303"/>
      <c r="M78" s="1303"/>
      <c r="N78" s="1303"/>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2" x14ac:dyDescent="0.2">
      <c r="B79" s="376"/>
      <c r="G79" s="1282"/>
      <c r="H79" s="1282"/>
      <c r="I79" s="1302"/>
      <c r="J79" s="1302"/>
      <c r="K79" s="1304"/>
      <c r="L79" s="1304"/>
      <c r="M79" s="1304"/>
      <c r="N79" s="1304"/>
      <c r="AN79" s="1286"/>
      <c r="AO79" s="1286"/>
      <c r="AP79" s="1286"/>
      <c r="AQ79" s="1286"/>
      <c r="AR79" s="1286"/>
      <c r="AS79" s="1286"/>
      <c r="AT79" s="1286"/>
      <c r="AU79" s="1286"/>
      <c r="AV79" s="1286"/>
      <c r="AW79" s="1286"/>
      <c r="AX79" s="1286"/>
      <c r="AY79" s="1286"/>
      <c r="AZ79" s="1286"/>
      <c r="BA79" s="1286"/>
      <c r="BB79" s="1289" t="s">
        <v>626</v>
      </c>
      <c r="BC79" s="1289"/>
      <c r="BD79" s="1289"/>
      <c r="BE79" s="1289"/>
      <c r="BF79" s="1289"/>
      <c r="BG79" s="1289"/>
      <c r="BH79" s="1289"/>
      <c r="BI79" s="1289"/>
      <c r="BJ79" s="1289"/>
      <c r="BK79" s="1289"/>
      <c r="BL79" s="1289"/>
      <c r="BM79" s="1289"/>
      <c r="BN79" s="1289"/>
      <c r="BO79" s="1289"/>
      <c r="BP79" s="1288">
        <v>7.2</v>
      </c>
      <c r="BQ79" s="1288"/>
      <c r="BR79" s="1288"/>
      <c r="BS79" s="1288"/>
      <c r="BT79" s="1288"/>
      <c r="BU79" s="1288"/>
      <c r="BV79" s="1288"/>
      <c r="BW79" s="1288"/>
      <c r="BX79" s="1288">
        <v>6.9</v>
      </c>
      <c r="BY79" s="1288"/>
      <c r="BZ79" s="1288"/>
      <c r="CA79" s="1288"/>
      <c r="CB79" s="1288"/>
      <c r="CC79" s="1288"/>
      <c r="CD79" s="1288"/>
      <c r="CE79" s="1288"/>
      <c r="CF79" s="1288">
        <v>6.6</v>
      </c>
      <c r="CG79" s="1288"/>
      <c r="CH79" s="1288"/>
      <c r="CI79" s="1288"/>
      <c r="CJ79" s="1288"/>
      <c r="CK79" s="1288"/>
      <c r="CL79" s="1288"/>
      <c r="CM79" s="1288"/>
      <c r="CN79" s="1288">
        <v>6.4</v>
      </c>
      <c r="CO79" s="1288"/>
      <c r="CP79" s="1288"/>
      <c r="CQ79" s="1288"/>
      <c r="CR79" s="1288"/>
      <c r="CS79" s="1288"/>
      <c r="CT79" s="1288"/>
      <c r="CU79" s="1288"/>
      <c r="CV79" s="1288">
        <v>6.6</v>
      </c>
      <c r="CW79" s="1288"/>
      <c r="CX79" s="1288"/>
      <c r="CY79" s="1288"/>
      <c r="CZ79" s="1288"/>
      <c r="DA79" s="1288"/>
      <c r="DB79" s="1288"/>
      <c r="DC79" s="1288"/>
    </row>
    <row r="80" spans="2:107" ht="13.2" x14ac:dyDescent="0.2">
      <c r="B80" s="376"/>
      <c r="G80" s="1282"/>
      <c r="H80" s="1282"/>
      <c r="I80" s="1302"/>
      <c r="J80" s="1302"/>
      <c r="K80" s="1304"/>
      <c r="L80" s="1304"/>
      <c r="M80" s="1304"/>
      <c r="N80" s="1304"/>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AJh9uMepShpMo87CbcDqQfSyahdC0RAws6ALRsayf3Vr8yaDeQ6Jo/XvW8JIfMKFaS1kKttw73KxvqEGeKCZPw==" saltValue="L3MGrXOG6kZFaiKr7ve6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517</v>
      </c>
    </row>
  </sheetData>
  <sheetProtection algorithmName="SHA-512" hashValue="sHuQXdAyP7hhvlt0veETSKlcviO+fMPx1OtVsuRIvFcbPJx3t9x8oF5E0Vqvp1pp5UMrWPVf1KEf9lDXJJOMiQ==" saltValue="e+HHKC7m2g1/gFW9IUi6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517</v>
      </c>
    </row>
  </sheetData>
  <sheetProtection algorithmName="SHA-512" hashValue="nfPLoUfO5yt6rWNSPYXY1YsN0gWfU5sCu/H2rjN+uivn59D6J/uhgDhvWjKXA/3KnYSOhy8tMRDHxdPUyTd6FA==" saltValue="FRbiahoGw/1+DpSvVAuS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567</v>
      </c>
      <c r="G2" s="148"/>
      <c r="H2" s="149"/>
    </row>
    <row r="3" spans="1:8" x14ac:dyDescent="0.2">
      <c r="A3" s="145" t="s">
        <v>560</v>
      </c>
      <c r="B3" s="150"/>
      <c r="C3" s="151"/>
      <c r="D3" s="152">
        <v>184956</v>
      </c>
      <c r="E3" s="153"/>
      <c r="F3" s="154">
        <v>54110</v>
      </c>
      <c r="G3" s="155"/>
      <c r="H3" s="156"/>
    </row>
    <row r="4" spans="1:8" x14ac:dyDescent="0.2">
      <c r="A4" s="157"/>
      <c r="B4" s="158"/>
      <c r="C4" s="159"/>
      <c r="D4" s="160">
        <v>62844</v>
      </c>
      <c r="E4" s="161"/>
      <c r="F4" s="162">
        <v>30620</v>
      </c>
      <c r="G4" s="163"/>
      <c r="H4" s="164"/>
    </row>
    <row r="5" spans="1:8" x14ac:dyDescent="0.2">
      <c r="A5" s="145" t="s">
        <v>562</v>
      </c>
      <c r="B5" s="150"/>
      <c r="C5" s="151"/>
      <c r="D5" s="152">
        <v>204240</v>
      </c>
      <c r="E5" s="153"/>
      <c r="F5" s="154">
        <v>54684</v>
      </c>
      <c r="G5" s="155"/>
      <c r="H5" s="156"/>
    </row>
    <row r="6" spans="1:8" x14ac:dyDescent="0.2">
      <c r="A6" s="157"/>
      <c r="B6" s="158"/>
      <c r="C6" s="159"/>
      <c r="D6" s="160">
        <v>47044</v>
      </c>
      <c r="E6" s="161"/>
      <c r="F6" s="162">
        <v>32829</v>
      </c>
      <c r="G6" s="163"/>
      <c r="H6" s="164"/>
    </row>
    <row r="7" spans="1:8" x14ac:dyDescent="0.2">
      <c r="A7" s="145" t="s">
        <v>563</v>
      </c>
      <c r="B7" s="150"/>
      <c r="C7" s="151"/>
      <c r="D7" s="152">
        <v>119148</v>
      </c>
      <c r="E7" s="153"/>
      <c r="F7" s="154">
        <v>62383</v>
      </c>
      <c r="G7" s="155"/>
      <c r="H7" s="156"/>
    </row>
    <row r="8" spans="1:8" x14ac:dyDescent="0.2">
      <c r="A8" s="157"/>
      <c r="B8" s="158"/>
      <c r="C8" s="159"/>
      <c r="D8" s="160">
        <v>37594</v>
      </c>
      <c r="E8" s="161"/>
      <c r="F8" s="162">
        <v>35325</v>
      </c>
      <c r="G8" s="163"/>
      <c r="H8" s="164"/>
    </row>
    <row r="9" spans="1:8" x14ac:dyDescent="0.2">
      <c r="A9" s="145" t="s">
        <v>564</v>
      </c>
      <c r="B9" s="150"/>
      <c r="C9" s="151"/>
      <c r="D9" s="152">
        <v>219296</v>
      </c>
      <c r="E9" s="153"/>
      <c r="F9" s="154">
        <v>63812</v>
      </c>
      <c r="G9" s="155"/>
      <c r="H9" s="156"/>
    </row>
    <row r="10" spans="1:8" x14ac:dyDescent="0.2">
      <c r="A10" s="157"/>
      <c r="B10" s="158"/>
      <c r="C10" s="159"/>
      <c r="D10" s="160">
        <v>33434</v>
      </c>
      <c r="E10" s="161"/>
      <c r="F10" s="162">
        <v>33848</v>
      </c>
      <c r="G10" s="163"/>
      <c r="H10" s="164"/>
    </row>
    <row r="11" spans="1:8" x14ac:dyDescent="0.2">
      <c r="A11" s="145" t="s">
        <v>565</v>
      </c>
      <c r="B11" s="150"/>
      <c r="C11" s="151"/>
      <c r="D11" s="152">
        <v>217920</v>
      </c>
      <c r="E11" s="153"/>
      <c r="F11" s="154">
        <v>54225</v>
      </c>
      <c r="G11" s="155"/>
      <c r="H11" s="156"/>
    </row>
    <row r="12" spans="1:8" x14ac:dyDescent="0.2">
      <c r="A12" s="157"/>
      <c r="B12" s="158"/>
      <c r="C12" s="165"/>
      <c r="D12" s="160">
        <v>37774</v>
      </c>
      <c r="E12" s="161"/>
      <c r="F12" s="162">
        <v>27337</v>
      </c>
      <c r="G12" s="163"/>
      <c r="H12" s="164"/>
    </row>
    <row r="13" spans="1:8" x14ac:dyDescent="0.2">
      <c r="A13" s="145"/>
      <c r="B13" s="150"/>
      <c r="C13" s="166"/>
      <c r="D13" s="167">
        <v>189112</v>
      </c>
      <c r="E13" s="168"/>
      <c r="F13" s="169">
        <v>57843</v>
      </c>
      <c r="G13" s="170"/>
      <c r="H13" s="156"/>
    </row>
    <row r="14" spans="1:8" x14ac:dyDescent="0.2">
      <c r="A14" s="157"/>
      <c r="B14" s="158"/>
      <c r="C14" s="159"/>
      <c r="D14" s="160">
        <v>43738</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17.41</v>
      </c>
      <c r="C19" s="171">
        <f>ROUND(VALUE(SUBSTITUTE(実質収支比率等に係る経年分析!G$48,"▲","-")),2)</f>
        <v>8.0299999999999994</v>
      </c>
      <c r="D19" s="171">
        <f>ROUND(VALUE(SUBSTITUTE(実質収支比率等に係る経年分析!H$48,"▲","-")),2)</f>
        <v>7.26</v>
      </c>
      <c r="E19" s="171">
        <f>ROUND(VALUE(SUBSTITUTE(実質収支比率等に係る経年分析!I$48,"▲","-")),2)</f>
        <v>9.7899999999999991</v>
      </c>
      <c r="F19" s="171">
        <f>ROUND(VALUE(SUBSTITUTE(実質収支比率等に係る経年分析!J$48,"▲","-")),2)</f>
        <v>13.04</v>
      </c>
    </row>
    <row r="20" spans="1:11" x14ac:dyDescent="0.2">
      <c r="A20" s="171" t="s">
        <v>55</v>
      </c>
      <c r="B20" s="171">
        <f>ROUND(VALUE(SUBSTITUTE(実質収支比率等に係る経年分析!F$47,"▲","-")),2)</f>
        <v>22.78</v>
      </c>
      <c r="C20" s="171">
        <f>ROUND(VALUE(SUBSTITUTE(実質収支比率等に係る経年分析!G$47,"▲","-")),2)</f>
        <v>23.62</v>
      </c>
      <c r="D20" s="171">
        <f>ROUND(VALUE(SUBSTITUTE(実質収支比率等に係る経年分析!H$47,"▲","-")),2)</f>
        <v>21.07</v>
      </c>
      <c r="E20" s="171">
        <f>ROUND(VALUE(SUBSTITUTE(実質収支比率等に係る経年分析!I$47,"▲","-")),2)</f>
        <v>18.39</v>
      </c>
      <c r="F20" s="171">
        <f>ROUND(VALUE(SUBSTITUTE(実質収支比率等に係る経年分析!J$47,"▲","-")),2)</f>
        <v>20.81</v>
      </c>
    </row>
    <row r="21" spans="1:11" x14ac:dyDescent="0.2">
      <c r="A21" s="171" t="s">
        <v>56</v>
      </c>
      <c r="B21" s="171">
        <f>IF(ISNUMBER(VALUE(SUBSTITUTE(実質収支比率等に係る経年分析!F$49,"▲","-"))),ROUND(VALUE(SUBSTITUTE(実質収支比率等に係る経年分析!F$49,"▲","-")),2),NA())</f>
        <v>6.18</v>
      </c>
      <c r="C21" s="171">
        <f>IF(ISNUMBER(VALUE(SUBSTITUTE(実質収支比率等に係る経年分析!G$49,"▲","-"))),ROUND(VALUE(SUBSTITUTE(実質収支比率等に係る経年分析!G$49,"▲","-")),2),NA())</f>
        <v>-8.6300000000000008</v>
      </c>
      <c r="D21" s="171">
        <f>IF(ISNUMBER(VALUE(SUBSTITUTE(実質収支比率等に係る経年分析!H$49,"▲","-"))),ROUND(VALUE(SUBSTITUTE(実質収支比率等に係る経年分析!H$49,"▲","-")),2),NA())</f>
        <v>-3.37</v>
      </c>
      <c r="E21" s="171">
        <f>IF(ISNUMBER(VALUE(SUBSTITUTE(実質収支比率等に係る経年分析!I$49,"▲","-"))),ROUND(VALUE(SUBSTITUTE(実質収支比率等に係る経年分析!I$49,"▲","-")),2),NA())</f>
        <v>0.52</v>
      </c>
      <c r="F21" s="171">
        <f>IF(ISNUMBER(VALUE(SUBSTITUTE(実質収支比率等に係る経年分析!J$49,"▲","-"))),ROUND(VALUE(SUBSTITUTE(実質収支比率等に係る経年分析!J$49,"▲","-")),2),NA())</f>
        <v>9.7799999999999994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亜炭鉱害復旧施設維持管理事業特別会計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1.92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1.75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6.04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6.36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6.64</v>
      </c>
    </row>
    <row r="33" spans="1:16" x14ac:dyDescent="0.2">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9.76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2">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13.76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15.78</v>
      </c>
    </row>
    <row r="35" spans="1:16" x14ac:dyDescent="0.2">
      <c r="A35" s="172" t="str">
        <f>IF(連結実質赤字比率に係る赤字・黒字の構成分析!C$35="",NA(),連結実質赤字比率に係る赤字・黒字の構成分析!C$35)</f>
        <v>工業用水道事業会計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16.03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2843</v>
      </c>
      <c r="E42" s="173"/>
      <c r="F42" s="173"/>
      <c r="G42" s="173">
        <f>'実質公債費比率（分子）の構造'!L$52</f>
        <v>2909</v>
      </c>
      <c r="H42" s="173"/>
      <c r="I42" s="173"/>
      <c r="J42" s="173">
        <f>'実質公債費比率（分子）の構造'!M$52</f>
        <v>2896</v>
      </c>
      <c r="K42" s="173"/>
      <c r="L42" s="173"/>
      <c r="M42" s="173">
        <f>'実質公債費比率（分子）の構造'!N$52</f>
        <v>2830</v>
      </c>
      <c r="N42" s="173"/>
      <c r="O42" s="173"/>
      <c r="P42" s="173">
        <f>'実質公債費比率（分子）の構造'!O$52</f>
        <v>2816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170</v>
      </c>
      <c r="C44" s="173"/>
      <c r="D44" s="173"/>
      <c r="E44" s="173">
        <f>'実質公債費比率（分子）の構造'!L$50</f>
        <v>126</v>
      </c>
      <c r="F44" s="173"/>
      <c r="G44" s="173"/>
      <c r="H44" s="173">
        <f>'実質公債費比率（分子）の構造'!M$50</f>
        <v>85</v>
      </c>
      <c r="I44" s="173"/>
      <c r="J44" s="173"/>
      <c r="K44" s="173">
        <f>'実質公債費比率（分子）の構造'!N$50</f>
        <v>82</v>
      </c>
      <c r="L44" s="173"/>
      <c r="M44" s="173"/>
      <c r="N44" s="173">
        <f>'実質公債費比率（分子）の構造'!O$50</f>
        <v>81</v>
      </c>
      <c r="O44" s="173"/>
      <c r="P44" s="173"/>
    </row>
    <row r="45" spans="1:16" x14ac:dyDescent="0.2">
      <c r="A45" s="173" t="s">
        <v>66</v>
      </c>
      <c r="B45" s="173">
        <f>'実質公債費比率（分子）の構造'!K$49</f>
        <v>54</v>
      </c>
      <c r="C45" s="173"/>
      <c r="D45" s="173"/>
      <c r="E45" s="173">
        <f>'実質公債費比率（分子）の構造'!L$49</f>
        <v>47</v>
      </c>
      <c r="F45" s="173"/>
      <c r="G45" s="173"/>
      <c r="H45" s="173">
        <f>'実質公債費比率（分子）の構造'!M$49</f>
        <v>47</v>
      </c>
      <c r="I45" s="173"/>
      <c r="J45" s="173"/>
      <c r="K45" s="173">
        <f>'実質公債費比率（分子）の構造'!N$49</f>
        <v>44</v>
      </c>
      <c r="L45" s="173"/>
      <c r="M45" s="173"/>
      <c r="N45" s="173">
        <f>'実質公債費比率（分子）の構造'!O$49</f>
        <v>10</v>
      </c>
      <c r="O45" s="173"/>
      <c r="P45" s="173"/>
    </row>
    <row r="46" spans="1:16" x14ac:dyDescent="0.2">
      <c r="A46" s="173" t="s">
        <v>67</v>
      </c>
      <c r="B46" s="173">
        <f>'実質公債費比率（分子）の構造'!K$48</f>
        <v>957</v>
      </c>
      <c r="C46" s="173"/>
      <c r="D46" s="173"/>
      <c r="E46" s="173">
        <f>'実質公債費比率（分子）の構造'!L$48</f>
        <v>1018</v>
      </c>
      <c r="F46" s="173"/>
      <c r="G46" s="173"/>
      <c r="H46" s="173">
        <f>'実質公債費比率（分子）の構造'!M$48</f>
        <v>1156</v>
      </c>
      <c r="I46" s="173"/>
      <c r="J46" s="173"/>
      <c r="K46" s="173">
        <f>'実質公債費比率（分子）の構造'!N$48</f>
        <v>1034</v>
      </c>
      <c r="L46" s="173"/>
      <c r="M46" s="173"/>
      <c r="N46" s="173">
        <f>'実質公債費比率（分子）の構造'!O$48</f>
        <v>930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3023</v>
      </c>
      <c r="C49" s="173"/>
      <c r="D49" s="173"/>
      <c r="E49" s="173">
        <f>'実質公債費比率（分子）の構造'!L$45</f>
        <v>3084</v>
      </c>
      <c r="F49" s="173"/>
      <c r="G49" s="173"/>
      <c r="H49" s="173">
        <f>'実質公債費比率（分子）の構造'!M$45</f>
        <v>3161</v>
      </c>
      <c r="I49" s="173"/>
      <c r="J49" s="173"/>
      <c r="K49" s="173">
        <f>'実質公債費比率（分子）の構造'!N$45</f>
        <v>3072</v>
      </c>
      <c r="L49" s="173"/>
      <c r="M49" s="173"/>
      <c r="N49" s="173">
        <f>'実質公債費比率（分子）の構造'!O$45</f>
        <v>3153</v>
      </c>
      <c r="O49" s="173"/>
      <c r="P49" s="173"/>
    </row>
    <row r="50" spans="1:16" x14ac:dyDescent="0.2">
      <c r="A50" s="173" t="s">
        <v>71</v>
      </c>
      <c r="B50" s="173" t="e">
        <f>NA()</f>
        <v>#N/A</v>
      </c>
      <c r="C50" s="173">
        <f>IF(ISNUMBER('実質公債費比率（分子）の構造'!K$53),'実質公債費比率（分子）の構造'!K$53,NA())</f>
        <v>1361</v>
      </c>
      <c r="D50" s="173" t="e">
        <f>NA()</f>
        <v>#N/A</v>
      </c>
      <c r="E50" s="173" t="e">
        <f>NA()</f>
        <v>#N/A</v>
      </c>
      <c r="F50" s="173">
        <f>IF(ISNUMBER('実質公債費比率（分子）の構造'!L$53),'実質公債費比率（分子）の構造'!L$53,NA())</f>
        <v>1366</v>
      </c>
      <c r="G50" s="173" t="e">
        <f>NA()</f>
        <v>#N/A</v>
      </c>
      <c r="H50" s="173" t="e">
        <f>NA()</f>
        <v>#N/A</v>
      </c>
      <c r="I50" s="173">
        <f>IF(ISNUMBER('実質公債費比率（分子）の構造'!M$53),'実質公債費比率（分子）の構造'!M$53,NA())</f>
        <v>1553</v>
      </c>
      <c r="J50" s="173" t="e">
        <f>NA()</f>
        <v>#N/A</v>
      </c>
      <c r="K50" s="173" t="e">
        <f>NA()</f>
        <v>#N/A</v>
      </c>
      <c r="L50" s="173">
        <f>IF(ISNUMBER('実質公債費比率（分子）の構造'!N$53),'実質公債費比率（分子）の構造'!N$53,NA())</f>
        <v>1402</v>
      </c>
      <c r="M50" s="173" t="e">
        <f>NA()</f>
        <v>#N/A</v>
      </c>
      <c r="N50" s="173" t="e">
        <f>NA()</f>
        <v>#N/A</v>
      </c>
      <c r="O50" s="173">
        <f>IF(ISNUMBER('実質公債費比率（分子）の構造'!O$53),'実質公債費比率（分子）の構造'!O$53,NA())</f>
        <v>1358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30076</v>
      </c>
      <c r="E56" s="172"/>
      <c r="F56" s="172"/>
      <c r="G56" s="172">
        <f>'将来負担比率（分子）の構造'!J$52</f>
        <v>30104</v>
      </c>
      <c r="H56" s="172"/>
      <c r="I56" s="172"/>
      <c r="J56" s="172">
        <f>'将来負担比率（分子）の構造'!K$52</f>
        <v>28722</v>
      </c>
      <c r="K56" s="172"/>
      <c r="L56" s="172"/>
      <c r="M56" s="172">
        <f>'将来負担比率（分子）の構造'!L$52</f>
        <v>27712</v>
      </c>
      <c r="N56" s="172"/>
      <c r="O56" s="172"/>
      <c r="P56" s="172">
        <f>'将来負担比率（分子）の構造'!M$52</f>
        <v>26902</v>
      </c>
    </row>
    <row r="57" spans="1:16" x14ac:dyDescent="0.2">
      <c r="A57" s="172" t="s">
        <v>42</v>
      </c>
      <c r="B57" s="172"/>
      <c r="C57" s="172"/>
      <c r="D57" s="172">
        <f>'将来負担比率（分子）の構造'!I$51</f>
        <v>1592</v>
      </c>
      <c r="E57" s="172"/>
      <c r="F57" s="172"/>
      <c r="G57" s="172">
        <f>'将来負担比率（分子）の構造'!J$51</f>
        <v>1536</v>
      </c>
      <c r="H57" s="172"/>
      <c r="I57" s="172"/>
      <c r="J57" s="172">
        <f>'将来負担比率（分子）の構造'!K$51</f>
        <v>1456</v>
      </c>
      <c r="K57" s="172"/>
      <c r="L57" s="172"/>
      <c r="M57" s="172">
        <f>'将来負担比率（分子）の構造'!L$51</f>
        <v>1463</v>
      </c>
      <c r="N57" s="172"/>
      <c r="O57" s="172"/>
      <c r="P57" s="172">
        <f>'将来負担比率（分子）の構造'!M$51</f>
        <v>1357</v>
      </c>
    </row>
    <row r="58" spans="1:16" x14ac:dyDescent="0.2">
      <c r="A58" s="172" t="s">
        <v>41</v>
      </c>
      <c r="B58" s="172"/>
      <c r="C58" s="172"/>
      <c r="D58" s="172">
        <f>'将来負担比率（分子）の構造'!I$50</f>
        <v>25697</v>
      </c>
      <c r="E58" s="172"/>
      <c r="F58" s="172"/>
      <c r="G58" s="172">
        <f>'将来負担比率（分子）の構造'!J$50</f>
        <v>25617</v>
      </c>
      <c r="H58" s="172"/>
      <c r="I58" s="172"/>
      <c r="J58" s="172">
        <f>'将来負担比率（分子）の構造'!K$50</f>
        <v>24830</v>
      </c>
      <c r="K58" s="172"/>
      <c r="L58" s="172"/>
      <c r="M58" s="172">
        <f>'将来負担比率（分子）の構造'!L$50</f>
        <v>23632</v>
      </c>
      <c r="N58" s="172"/>
      <c r="O58" s="172"/>
      <c r="P58" s="172">
        <f>'将来負担比率（分子）の構造'!M$50</f>
        <v>24817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4062</v>
      </c>
      <c r="C62" s="172"/>
      <c r="D62" s="172"/>
      <c r="E62" s="172">
        <f>'将来負担比率（分子）の構造'!J$45</f>
        <v>3848</v>
      </c>
      <c r="F62" s="172"/>
      <c r="G62" s="172"/>
      <c r="H62" s="172">
        <f>'将来負担比率（分子）の構造'!K$45</f>
        <v>3858</v>
      </c>
      <c r="I62" s="172"/>
      <c r="J62" s="172"/>
      <c r="K62" s="172">
        <f>'将来負担比率（分子）の構造'!L$45</f>
        <v>4007</v>
      </c>
      <c r="L62" s="172"/>
      <c r="M62" s="172"/>
      <c r="N62" s="172">
        <f>'将来負担比率（分子）の構造'!M$45</f>
        <v>3746</v>
      </c>
      <c r="O62" s="172"/>
      <c r="P62" s="172"/>
    </row>
    <row r="63" spans="1:16" x14ac:dyDescent="0.2">
      <c r="A63" s="172" t="s">
        <v>34</v>
      </c>
      <c r="B63" s="172">
        <f>'将来負担比率（分子）の構造'!I$44</f>
        <v>138</v>
      </c>
      <c r="C63" s="172"/>
      <c r="D63" s="172"/>
      <c r="E63" s="172">
        <f>'将来負担比率（分子）の構造'!J$44</f>
        <v>94</v>
      </c>
      <c r="F63" s="172"/>
      <c r="G63" s="172"/>
      <c r="H63" s="172">
        <f>'将来負担比率（分子）の構造'!K$44</f>
        <v>59</v>
      </c>
      <c r="I63" s="172"/>
      <c r="J63" s="172"/>
      <c r="K63" s="172">
        <f>'将来負担比率（分子）の構造'!L$44</f>
        <v>25</v>
      </c>
      <c r="L63" s="172"/>
      <c r="M63" s="172"/>
      <c r="N63" s="172">
        <f>'将来負担比率（分子）の構造'!M$44</f>
        <v>47</v>
      </c>
      <c r="O63" s="172"/>
      <c r="P63" s="172"/>
    </row>
    <row r="64" spans="1:16" x14ac:dyDescent="0.2">
      <c r="A64" s="172" t="s">
        <v>33</v>
      </c>
      <c r="B64" s="172">
        <f>'将来負担比率（分子）の構造'!I$43</f>
        <v>10754</v>
      </c>
      <c r="C64" s="172"/>
      <c r="D64" s="172"/>
      <c r="E64" s="172">
        <f>'将来負担比率（分子）の構造'!J$43</f>
        <v>10138</v>
      </c>
      <c r="F64" s="172"/>
      <c r="G64" s="172"/>
      <c r="H64" s="172">
        <f>'将来負担比率（分子）の構造'!K$43</f>
        <v>10084</v>
      </c>
      <c r="I64" s="172"/>
      <c r="J64" s="172"/>
      <c r="K64" s="172">
        <f>'将来負担比率（分子）の構造'!L$43</f>
        <v>9716</v>
      </c>
      <c r="L64" s="172"/>
      <c r="M64" s="172"/>
      <c r="N64" s="172">
        <f>'将来負担比率（分子）の構造'!M$43</f>
        <v>8923</v>
      </c>
      <c r="O64" s="172"/>
      <c r="P64" s="172"/>
    </row>
    <row r="65" spans="1:16" x14ac:dyDescent="0.2">
      <c r="A65" s="172" t="s">
        <v>32</v>
      </c>
      <c r="B65" s="172">
        <f>'将来負担比率（分子）の構造'!I$42</f>
        <v>459</v>
      </c>
      <c r="C65" s="172"/>
      <c r="D65" s="172"/>
      <c r="E65" s="172">
        <f>'将来負担比率（分子）の構造'!J$42</f>
        <v>342</v>
      </c>
      <c r="F65" s="172"/>
      <c r="G65" s="172"/>
      <c r="H65" s="172">
        <f>'将来負担比率（分子）の構造'!K$42</f>
        <v>261</v>
      </c>
      <c r="I65" s="172"/>
      <c r="J65" s="172"/>
      <c r="K65" s="172">
        <f>'将来負担比率（分子）の構造'!L$42</f>
        <v>182</v>
      </c>
      <c r="L65" s="172"/>
      <c r="M65" s="172"/>
      <c r="N65" s="172">
        <f>'将来負担比率（分子）の構造'!M$42</f>
        <v>103</v>
      </c>
      <c r="O65" s="172"/>
      <c r="P65" s="172"/>
    </row>
    <row r="66" spans="1:16" x14ac:dyDescent="0.2">
      <c r="A66" s="172" t="s">
        <v>31</v>
      </c>
      <c r="B66" s="172">
        <f>'将来負担比率（分子）の構造'!I$41</f>
        <v>30008</v>
      </c>
      <c r="C66" s="172"/>
      <c r="D66" s="172"/>
      <c r="E66" s="172">
        <f>'将来負担比率（分子）の構造'!J$41</f>
        <v>29189</v>
      </c>
      <c r="F66" s="172"/>
      <c r="G66" s="172"/>
      <c r="H66" s="172">
        <f>'将来負担比率（分子）の構造'!K$41</f>
        <v>28380</v>
      </c>
      <c r="I66" s="172"/>
      <c r="J66" s="172"/>
      <c r="K66" s="172">
        <f>'将来負担比率（分子）の構造'!L$41</f>
        <v>27828</v>
      </c>
      <c r="L66" s="172"/>
      <c r="M66" s="172"/>
      <c r="N66" s="172">
        <f>'将来負担比率（分子）の構造'!M$41</f>
        <v>26852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3795</v>
      </c>
      <c r="C72" s="176">
        <f>基金残高に係る経年分析!G55</f>
        <v>3392</v>
      </c>
      <c r="D72" s="176">
        <f>基金残高に係る経年分析!H55</f>
        <v>4023</v>
      </c>
    </row>
    <row r="73" spans="1:16" x14ac:dyDescent="0.2">
      <c r="A73" s="175" t="s">
        <v>78</v>
      </c>
      <c r="B73" s="176">
        <f>基金残高に係る経年分析!F56</f>
        <v>3429</v>
      </c>
      <c r="C73" s="176">
        <f>基金残高に係る経年分析!G56</f>
        <v>3373</v>
      </c>
      <c r="D73" s="176">
        <f>基金残高に係る経年分析!H56</f>
        <v>2554</v>
      </c>
    </row>
    <row r="74" spans="1:16" x14ac:dyDescent="0.2">
      <c r="A74" s="175" t="s">
        <v>79</v>
      </c>
      <c r="B74" s="176">
        <f>基金残高に係る経年分析!F57</f>
        <v>21263</v>
      </c>
      <c r="C74" s="176">
        <f>基金残高に係る経年分析!G57</f>
        <v>19809</v>
      </c>
      <c r="D74" s="176">
        <f>基金残高に係る経年分析!H57</f>
        <v>17237</v>
      </c>
    </row>
  </sheetData>
  <sheetProtection algorithmName="SHA-512" hashValue="AiAXIWKpwx2woNr3agZo9wf2PMPRqE5hGKtlaoIKoiPJLknlTnV02wkt+PdWeNWpNt5rDUqPWe1BtC56lQ/Fsw==" saltValue="lNGCA09Abo+q6pfWixsw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227</v>
      </c>
      <c r="C5" s="653"/>
      <c r="D5" s="653"/>
      <c r="E5" s="653"/>
      <c r="F5" s="653"/>
      <c r="G5" s="653"/>
      <c r="H5" s="653"/>
      <c r="I5" s="653"/>
      <c r="J5" s="653"/>
      <c r="K5" s="653"/>
      <c r="L5" s="653"/>
      <c r="M5" s="653"/>
      <c r="N5" s="653"/>
      <c r="O5" s="653"/>
      <c r="P5" s="653"/>
      <c r="Q5" s="654"/>
      <c r="R5" s="655">
        <v>9738736</v>
      </c>
      <c r="S5" s="656"/>
      <c r="T5" s="656"/>
      <c r="U5" s="656"/>
      <c r="V5" s="656"/>
      <c r="W5" s="656"/>
      <c r="X5" s="656"/>
      <c r="Y5" s="657"/>
      <c r="Z5" s="658">
        <v>15.8</v>
      </c>
      <c r="AA5" s="658"/>
      <c r="AB5" s="658"/>
      <c r="AC5" s="658"/>
      <c r="AD5" s="659">
        <v>9738681</v>
      </c>
      <c r="AE5" s="659"/>
      <c r="AF5" s="659"/>
      <c r="AG5" s="659"/>
      <c r="AH5" s="659"/>
      <c r="AI5" s="659"/>
      <c r="AJ5" s="659"/>
      <c r="AK5" s="659"/>
      <c r="AL5" s="660">
        <v>55.4</v>
      </c>
      <c r="AM5" s="661"/>
      <c r="AN5" s="661"/>
      <c r="AO5" s="662"/>
      <c r="AP5" s="652" t="s">
        <v>228</v>
      </c>
      <c r="AQ5" s="653"/>
      <c r="AR5" s="653"/>
      <c r="AS5" s="653"/>
      <c r="AT5" s="653"/>
      <c r="AU5" s="653"/>
      <c r="AV5" s="653"/>
      <c r="AW5" s="653"/>
      <c r="AX5" s="653"/>
      <c r="AY5" s="653"/>
      <c r="AZ5" s="653"/>
      <c r="BA5" s="653"/>
      <c r="BB5" s="653"/>
      <c r="BC5" s="653"/>
      <c r="BD5" s="653"/>
      <c r="BE5" s="653"/>
      <c r="BF5" s="654"/>
      <c r="BG5" s="666">
        <v>9738681</v>
      </c>
      <c r="BH5" s="667"/>
      <c r="BI5" s="667"/>
      <c r="BJ5" s="667"/>
      <c r="BK5" s="667"/>
      <c r="BL5" s="667"/>
      <c r="BM5" s="667"/>
      <c r="BN5" s="668"/>
      <c r="BO5" s="669">
        <v>100</v>
      </c>
      <c r="BP5" s="669"/>
      <c r="BQ5" s="669"/>
      <c r="BR5" s="669"/>
      <c r="BS5" s="670">
        <v>28284</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407475</v>
      </c>
      <c r="S6" s="667"/>
      <c r="T6" s="667"/>
      <c r="U6" s="667"/>
      <c r="V6" s="667"/>
      <c r="W6" s="667"/>
      <c r="X6" s="667"/>
      <c r="Y6" s="668"/>
      <c r="Z6" s="669">
        <v>0.7</v>
      </c>
      <c r="AA6" s="669"/>
      <c r="AB6" s="669"/>
      <c r="AC6" s="669"/>
      <c r="AD6" s="670">
        <v>407475</v>
      </c>
      <c r="AE6" s="670"/>
      <c r="AF6" s="670"/>
      <c r="AG6" s="670"/>
      <c r="AH6" s="670"/>
      <c r="AI6" s="670"/>
      <c r="AJ6" s="670"/>
      <c r="AK6" s="670"/>
      <c r="AL6" s="671">
        <v>2.2999999999999998</v>
      </c>
      <c r="AM6" s="672"/>
      <c r="AN6" s="672"/>
      <c r="AO6" s="673"/>
      <c r="AP6" s="663" t="s">
        <v>233</v>
      </c>
      <c r="AQ6" s="664"/>
      <c r="AR6" s="664"/>
      <c r="AS6" s="664"/>
      <c r="AT6" s="664"/>
      <c r="AU6" s="664"/>
      <c r="AV6" s="664"/>
      <c r="AW6" s="664"/>
      <c r="AX6" s="664"/>
      <c r="AY6" s="664"/>
      <c r="AZ6" s="664"/>
      <c r="BA6" s="664"/>
      <c r="BB6" s="664"/>
      <c r="BC6" s="664"/>
      <c r="BD6" s="664"/>
      <c r="BE6" s="664"/>
      <c r="BF6" s="665"/>
      <c r="BG6" s="666">
        <v>9738681</v>
      </c>
      <c r="BH6" s="667"/>
      <c r="BI6" s="667"/>
      <c r="BJ6" s="667"/>
      <c r="BK6" s="667"/>
      <c r="BL6" s="667"/>
      <c r="BM6" s="667"/>
      <c r="BN6" s="668"/>
      <c r="BO6" s="669">
        <v>100</v>
      </c>
      <c r="BP6" s="669"/>
      <c r="BQ6" s="669"/>
      <c r="BR6" s="669"/>
      <c r="BS6" s="670">
        <v>28284</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234019</v>
      </c>
      <c r="CS6" s="667"/>
      <c r="CT6" s="667"/>
      <c r="CU6" s="667"/>
      <c r="CV6" s="667"/>
      <c r="CW6" s="667"/>
      <c r="CX6" s="667"/>
      <c r="CY6" s="668"/>
      <c r="CZ6" s="660">
        <v>0.4</v>
      </c>
      <c r="DA6" s="661"/>
      <c r="DB6" s="661"/>
      <c r="DC6" s="680"/>
      <c r="DD6" s="675" t="s">
        <v>129</v>
      </c>
      <c r="DE6" s="667"/>
      <c r="DF6" s="667"/>
      <c r="DG6" s="667"/>
      <c r="DH6" s="667"/>
      <c r="DI6" s="667"/>
      <c r="DJ6" s="667"/>
      <c r="DK6" s="667"/>
      <c r="DL6" s="667"/>
      <c r="DM6" s="667"/>
      <c r="DN6" s="667"/>
      <c r="DO6" s="667"/>
      <c r="DP6" s="668"/>
      <c r="DQ6" s="675">
        <v>233729</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5368</v>
      </c>
      <c r="S7" s="667"/>
      <c r="T7" s="667"/>
      <c r="U7" s="667"/>
      <c r="V7" s="667"/>
      <c r="W7" s="667"/>
      <c r="X7" s="667"/>
      <c r="Y7" s="668"/>
      <c r="Z7" s="669">
        <v>0</v>
      </c>
      <c r="AA7" s="669"/>
      <c r="AB7" s="669"/>
      <c r="AC7" s="669"/>
      <c r="AD7" s="670">
        <v>5368</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3689195</v>
      </c>
      <c r="BH7" s="667"/>
      <c r="BI7" s="667"/>
      <c r="BJ7" s="667"/>
      <c r="BK7" s="667"/>
      <c r="BL7" s="667"/>
      <c r="BM7" s="667"/>
      <c r="BN7" s="668"/>
      <c r="BO7" s="669">
        <v>37.9</v>
      </c>
      <c r="BP7" s="669"/>
      <c r="BQ7" s="669"/>
      <c r="BR7" s="669"/>
      <c r="BS7" s="670">
        <v>28284</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11462025</v>
      </c>
      <c r="CS7" s="667"/>
      <c r="CT7" s="667"/>
      <c r="CU7" s="667"/>
      <c r="CV7" s="667"/>
      <c r="CW7" s="667"/>
      <c r="CX7" s="667"/>
      <c r="CY7" s="668"/>
      <c r="CZ7" s="669">
        <v>20.8</v>
      </c>
      <c r="DA7" s="669"/>
      <c r="DB7" s="669"/>
      <c r="DC7" s="669"/>
      <c r="DD7" s="675">
        <v>84796</v>
      </c>
      <c r="DE7" s="667"/>
      <c r="DF7" s="667"/>
      <c r="DG7" s="667"/>
      <c r="DH7" s="667"/>
      <c r="DI7" s="667"/>
      <c r="DJ7" s="667"/>
      <c r="DK7" s="667"/>
      <c r="DL7" s="667"/>
      <c r="DM7" s="667"/>
      <c r="DN7" s="667"/>
      <c r="DO7" s="667"/>
      <c r="DP7" s="668"/>
      <c r="DQ7" s="675">
        <v>7167883</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36909</v>
      </c>
      <c r="S8" s="667"/>
      <c r="T8" s="667"/>
      <c r="U8" s="667"/>
      <c r="V8" s="667"/>
      <c r="W8" s="667"/>
      <c r="X8" s="667"/>
      <c r="Y8" s="668"/>
      <c r="Z8" s="669">
        <v>0.1</v>
      </c>
      <c r="AA8" s="669"/>
      <c r="AB8" s="669"/>
      <c r="AC8" s="669"/>
      <c r="AD8" s="670">
        <v>36909</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103516</v>
      </c>
      <c r="BH8" s="667"/>
      <c r="BI8" s="667"/>
      <c r="BJ8" s="667"/>
      <c r="BK8" s="667"/>
      <c r="BL8" s="667"/>
      <c r="BM8" s="667"/>
      <c r="BN8" s="668"/>
      <c r="BO8" s="669">
        <v>1.1000000000000001</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12415332</v>
      </c>
      <c r="CS8" s="667"/>
      <c r="CT8" s="667"/>
      <c r="CU8" s="667"/>
      <c r="CV8" s="667"/>
      <c r="CW8" s="667"/>
      <c r="CX8" s="667"/>
      <c r="CY8" s="668"/>
      <c r="CZ8" s="669">
        <v>22.6</v>
      </c>
      <c r="DA8" s="669"/>
      <c r="DB8" s="669"/>
      <c r="DC8" s="669"/>
      <c r="DD8" s="675">
        <v>2916296</v>
      </c>
      <c r="DE8" s="667"/>
      <c r="DF8" s="667"/>
      <c r="DG8" s="667"/>
      <c r="DH8" s="667"/>
      <c r="DI8" s="667"/>
      <c r="DJ8" s="667"/>
      <c r="DK8" s="667"/>
      <c r="DL8" s="667"/>
      <c r="DM8" s="667"/>
      <c r="DN8" s="667"/>
      <c r="DO8" s="667"/>
      <c r="DP8" s="668"/>
      <c r="DQ8" s="675">
        <v>4499022</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38837</v>
      </c>
      <c r="S9" s="667"/>
      <c r="T9" s="667"/>
      <c r="U9" s="667"/>
      <c r="V9" s="667"/>
      <c r="W9" s="667"/>
      <c r="X9" s="667"/>
      <c r="Y9" s="668"/>
      <c r="Z9" s="669">
        <v>0.1</v>
      </c>
      <c r="AA9" s="669"/>
      <c r="AB9" s="669"/>
      <c r="AC9" s="669"/>
      <c r="AD9" s="670">
        <v>38837</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2960787</v>
      </c>
      <c r="BH9" s="667"/>
      <c r="BI9" s="667"/>
      <c r="BJ9" s="667"/>
      <c r="BK9" s="667"/>
      <c r="BL9" s="667"/>
      <c r="BM9" s="667"/>
      <c r="BN9" s="668"/>
      <c r="BO9" s="669">
        <v>30.4</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4413274</v>
      </c>
      <c r="CS9" s="667"/>
      <c r="CT9" s="667"/>
      <c r="CU9" s="667"/>
      <c r="CV9" s="667"/>
      <c r="CW9" s="667"/>
      <c r="CX9" s="667"/>
      <c r="CY9" s="668"/>
      <c r="CZ9" s="669">
        <v>8</v>
      </c>
      <c r="DA9" s="669"/>
      <c r="DB9" s="669"/>
      <c r="DC9" s="669"/>
      <c r="DD9" s="675">
        <v>401936</v>
      </c>
      <c r="DE9" s="667"/>
      <c r="DF9" s="667"/>
      <c r="DG9" s="667"/>
      <c r="DH9" s="667"/>
      <c r="DI9" s="667"/>
      <c r="DJ9" s="667"/>
      <c r="DK9" s="667"/>
      <c r="DL9" s="667"/>
      <c r="DM9" s="667"/>
      <c r="DN9" s="667"/>
      <c r="DO9" s="667"/>
      <c r="DP9" s="668"/>
      <c r="DQ9" s="675">
        <v>2625138</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213683</v>
      </c>
      <c r="BH10" s="667"/>
      <c r="BI10" s="667"/>
      <c r="BJ10" s="667"/>
      <c r="BK10" s="667"/>
      <c r="BL10" s="667"/>
      <c r="BM10" s="667"/>
      <c r="BN10" s="668"/>
      <c r="BO10" s="669">
        <v>2.2000000000000002</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62822</v>
      </c>
      <c r="CS10" s="667"/>
      <c r="CT10" s="667"/>
      <c r="CU10" s="667"/>
      <c r="CV10" s="667"/>
      <c r="CW10" s="667"/>
      <c r="CX10" s="667"/>
      <c r="CY10" s="668"/>
      <c r="CZ10" s="669">
        <v>0.1</v>
      </c>
      <c r="DA10" s="669"/>
      <c r="DB10" s="669"/>
      <c r="DC10" s="669"/>
      <c r="DD10" s="675" t="s">
        <v>129</v>
      </c>
      <c r="DE10" s="667"/>
      <c r="DF10" s="667"/>
      <c r="DG10" s="667"/>
      <c r="DH10" s="667"/>
      <c r="DI10" s="667"/>
      <c r="DJ10" s="667"/>
      <c r="DK10" s="667"/>
      <c r="DL10" s="667"/>
      <c r="DM10" s="667"/>
      <c r="DN10" s="667"/>
      <c r="DO10" s="667"/>
      <c r="DP10" s="668"/>
      <c r="DQ10" s="675">
        <v>36266</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1517372</v>
      </c>
      <c r="S11" s="667"/>
      <c r="T11" s="667"/>
      <c r="U11" s="667"/>
      <c r="V11" s="667"/>
      <c r="W11" s="667"/>
      <c r="X11" s="667"/>
      <c r="Y11" s="668"/>
      <c r="Z11" s="671">
        <v>2.5</v>
      </c>
      <c r="AA11" s="672"/>
      <c r="AB11" s="672"/>
      <c r="AC11" s="684"/>
      <c r="AD11" s="675">
        <v>1517372</v>
      </c>
      <c r="AE11" s="667"/>
      <c r="AF11" s="667"/>
      <c r="AG11" s="667"/>
      <c r="AH11" s="667"/>
      <c r="AI11" s="667"/>
      <c r="AJ11" s="667"/>
      <c r="AK11" s="668"/>
      <c r="AL11" s="671">
        <v>8.6</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411209</v>
      </c>
      <c r="BH11" s="667"/>
      <c r="BI11" s="667"/>
      <c r="BJ11" s="667"/>
      <c r="BK11" s="667"/>
      <c r="BL11" s="667"/>
      <c r="BM11" s="667"/>
      <c r="BN11" s="668"/>
      <c r="BO11" s="669">
        <v>4.2</v>
      </c>
      <c r="BP11" s="669"/>
      <c r="BQ11" s="669"/>
      <c r="BR11" s="669"/>
      <c r="BS11" s="670">
        <v>28284</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9419184</v>
      </c>
      <c r="CS11" s="667"/>
      <c r="CT11" s="667"/>
      <c r="CU11" s="667"/>
      <c r="CV11" s="667"/>
      <c r="CW11" s="667"/>
      <c r="CX11" s="667"/>
      <c r="CY11" s="668"/>
      <c r="CZ11" s="669">
        <v>17.100000000000001</v>
      </c>
      <c r="DA11" s="669"/>
      <c r="DB11" s="669"/>
      <c r="DC11" s="669"/>
      <c r="DD11" s="675">
        <v>6097664</v>
      </c>
      <c r="DE11" s="667"/>
      <c r="DF11" s="667"/>
      <c r="DG11" s="667"/>
      <c r="DH11" s="667"/>
      <c r="DI11" s="667"/>
      <c r="DJ11" s="667"/>
      <c r="DK11" s="667"/>
      <c r="DL11" s="667"/>
      <c r="DM11" s="667"/>
      <c r="DN11" s="667"/>
      <c r="DO11" s="667"/>
      <c r="DP11" s="668"/>
      <c r="DQ11" s="675">
        <v>2083395</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7383</v>
      </c>
      <c r="S12" s="667"/>
      <c r="T12" s="667"/>
      <c r="U12" s="667"/>
      <c r="V12" s="667"/>
      <c r="W12" s="667"/>
      <c r="X12" s="667"/>
      <c r="Y12" s="668"/>
      <c r="Z12" s="669">
        <v>0</v>
      </c>
      <c r="AA12" s="669"/>
      <c r="AB12" s="669"/>
      <c r="AC12" s="669"/>
      <c r="AD12" s="670">
        <v>7383</v>
      </c>
      <c r="AE12" s="670"/>
      <c r="AF12" s="670"/>
      <c r="AG12" s="670"/>
      <c r="AH12" s="670"/>
      <c r="AI12" s="670"/>
      <c r="AJ12" s="670"/>
      <c r="AK12" s="670"/>
      <c r="AL12" s="671">
        <v>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5205620</v>
      </c>
      <c r="BH12" s="667"/>
      <c r="BI12" s="667"/>
      <c r="BJ12" s="667"/>
      <c r="BK12" s="667"/>
      <c r="BL12" s="667"/>
      <c r="BM12" s="667"/>
      <c r="BN12" s="668"/>
      <c r="BO12" s="669">
        <v>53.5</v>
      </c>
      <c r="BP12" s="669"/>
      <c r="BQ12" s="669"/>
      <c r="BR12" s="669"/>
      <c r="BS12" s="670" t="s">
        <v>129</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1743557</v>
      </c>
      <c r="CS12" s="667"/>
      <c r="CT12" s="667"/>
      <c r="CU12" s="667"/>
      <c r="CV12" s="667"/>
      <c r="CW12" s="667"/>
      <c r="CX12" s="667"/>
      <c r="CY12" s="668"/>
      <c r="CZ12" s="669">
        <v>3.2</v>
      </c>
      <c r="DA12" s="669"/>
      <c r="DB12" s="669"/>
      <c r="DC12" s="669"/>
      <c r="DD12" s="675">
        <v>35959</v>
      </c>
      <c r="DE12" s="667"/>
      <c r="DF12" s="667"/>
      <c r="DG12" s="667"/>
      <c r="DH12" s="667"/>
      <c r="DI12" s="667"/>
      <c r="DJ12" s="667"/>
      <c r="DK12" s="667"/>
      <c r="DL12" s="667"/>
      <c r="DM12" s="667"/>
      <c r="DN12" s="667"/>
      <c r="DO12" s="667"/>
      <c r="DP12" s="668"/>
      <c r="DQ12" s="675">
        <v>866136</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5127155</v>
      </c>
      <c r="BH13" s="667"/>
      <c r="BI13" s="667"/>
      <c r="BJ13" s="667"/>
      <c r="BK13" s="667"/>
      <c r="BL13" s="667"/>
      <c r="BM13" s="667"/>
      <c r="BN13" s="668"/>
      <c r="BO13" s="669">
        <v>52.6</v>
      </c>
      <c r="BP13" s="669"/>
      <c r="BQ13" s="669"/>
      <c r="BR13" s="669"/>
      <c r="BS13" s="670" t="s">
        <v>129</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3739443</v>
      </c>
      <c r="CS13" s="667"/>
      <c r="CT13" s="667"/>
      <c r="CU13" s="667"/>
      <c r="CV13" s="667"/>
      <c r="CW13" s="667"/>
      <c r="CX13" s="667"/>
      <c r="CY13" s="668"/>
      <c r="CZ13" s="669">
        <v>6.8</v>
      </c>
      <c r="DA13" s="669"/>
      <c r="DB13" s="669"/>
      <c r="DC13" s="669"/>
      <c r="DD13" s="675">
        <v>1943852</v>
      </c>
      <c r="DE13" s="667"/>
      <c r="DF13" s="667"/>
      <c r="DG13" s="667"/>
      <c r="DH13" s="667"/>
      <c r="DI13" s="667"/>
      <c r="DJ13" s="667"/>
      <c r="DK13" s="667"/>
      <c r="DL13" s="667"/>
      <c r="DM13" s="667"/>
      <c r="DN13" s="667"/>
      <c r="DO13" s="667"/>
      <c r="DP13" s="668"/>
      <c r="DQ13" s="675">
        <v>1659913</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219349</v>
      </c>
      <c r="BH14" s="667"/>
      <c r="BI14" s="667"/>
      <c r="BJ14" s="667"/>
      <c r="BK14" s="667"/>
      <c r="BL14" s="667"/>
      <c r="BM14" s="667"/>
      <c r="BN14" s="668"/>
      <c r="BO14" s="669">
        <v>2.2999999999999998</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1292860</v>
      </c>
      <c r="CS14" s="667"/>
      <c r="CT14" s="667"/>
      <c r="CU14" s="667"/>
      <c r="CV14" s="667"/>
      <c r="CW14" s="667"/>
      <c r="CX14" s="667"/>
      <c r="CY14" s="668"/>
      <c r="CZ14" s="669">
        <v>2.4</v>
      </c>
      <c r="DA14" s="669"/>
      <c r="DB14" s="669"/>
      <c r="DC14" s="669"/>
      <c r="DD14" s="675">
        <v>224718</v>
      </c>
      <c r="DE14" s="667"/>
      <c r="DF14" s="667"/>
      <c r="DG14" s="667"/>
      <c r="DH14" s="667"/>
      <c r="DI14" s="667"/>
      <c r="DJ14" s="667"/>
      <c r="DK14" s="667"/>
      <c r="DL14" s="667"/>
      <c r="DM14" s="667"/>
      <c r="DN14" s="667"/>
      <c r="DO14" s="667"/>
      <c r="DP14" s="668"/>
      <c r="DQ14" s="675">
        <v>1077409</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624517</v>
      </c>
      <c r="BH15" s="667"/>
      <c r="BI15" s="667"/>
      <c r="BJ15" s="667"/>
      <c r="BK15" s="667"/>
      <c r="BL15" s="667"/>
      <c r="BM15" s="667"/>
      <c r="BN15" s="668"/>
      <c r="BO15" s="669">
        <v>6.4</v>
      </c>
      <c r="BP15" s="669"/>
      <c r="BQ15" s="669"/>
      <c r="BR15" s="669"/>
      <c r="BS15" s="670" t="s">
        <v>129</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4584020</v>
      </c>
      <c r="CS15" s="667"/>
      <c r="CT15" s="667"/>
      <c r="CU15" s="667"/>
      <c r="CV15" s="667"/>
      <c r="CW15" s="667"/>
      <c r="CX15" s="667"/>
      <c r="CY15" s="668"/>
      <c r="CZ15" s="669">
        <v>8.3000000000000007</v>
      </c>
      <c r="DA15" s="669"/>
      <c r="DB15" s="669"/>
      <c r="DC15" s="669"/>
      <c r="DD15" s="675">
        <v>1035918</v>
      </c>
      <c r="DE15" s="667"/>
      <c r="DF15" s="667"/>
      <c r="DG15" s="667"/>
      <c r="DH15" s="667"/>
      <c r="DI15" s="667"/>
      <c r="DJ15" s="667"/>
      <c r="DK15" s="667"/>
      <c r="DL15" s="667"/>
      <c r="DM15" s="667"/>
      <c r="DN15" s="667"/>
      <c r="DO15" s="667"/>
      <c r="DP15" s="668"/>
      <c r="DQ15" s="675">
        <v>3075760</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24572</v>
      </c>
      <c r="S16" s="667"/>
      <c r="T16" s="667"/>
      <c r="U16" s="667"/>
      <c r="V16" s="667"/>
      <c r="W16" s="667"/>
      <c r="X16" s="667"/>
      <c r="Y16" s="668"/>
      <c r="Z16" s="669">
        <v>0</v>
      </c>
      <c r="AA16" s="669"/>
      <c r="AB16" s="669"/>
      <c r="AC16" s="669"/>
      <c r="AD16" s="670">
        <v>24572</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1920747</v>
      </c>
      <c r="CS16" s="667"/>
      <c r="CT16" s="667"/>
      <c r="CU16" s="667"/>
      <c r="CV16" s="667"/>
      <c r="CW16" s="667"/>
      <c r="CX16" s="667"/>
      <c r="CY16" s="668"/>
      <c r="CZ16" s="669">
        <v>3.5</v>
      </c>
      <c r="DA16" s="669"/>
      <c r="DB16" s="669"/>
      <c r="DC16" s="669"/>
      <c r="DD16" s="675" t="s">
        <v>129</v>
      </c>
      <c r="DE16" s="667"/>
      <c r="DF16" s="667"/>
      <c r="DG16" s="667"/>
      <c r="DH16" s="667"/>
      <c r="DI16" s="667"/>
      <c r="DJ16" s="667"/>
      <c r="DK16" s="667"/>
      <c r="DL16" s="667"/>
      <c r="DM16" s="667"/>
      <c r="DN16" s="667"/>
      <c r="DO16" s="667"/>
      <c r="DP16" s="668"/>
      <c r="DQ16" s="675">
        <v>130702</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151949</v>
      </c>
      <c r="S17" s="667"/>
      <c r="T17" s="667"/>
      <c r="U17" s="667"/>
      <c r="V17" s="667"/>
      <c r="W17" s="667"/>
      <c r="X17" s="667"/>
      <c r="Y17" s="668"/>
      <c r="Z17" s="669">
        <v>0.2</v>
      </c>
      <c r="AA17" s="669"/>
      <c r="AB17" s="669"/>
      <c r="AC17" s="669"/>
      <c r="AD17" s="670">
        <v>151949</v>
      </c>
      <c r="AE17" s="670"/>
      <c r="AF17" s="670"/>
      <c r="AG17" s="670"/>
      <c r="AH17" s="670"/>
      <c r="AI17" s="670"/>
      <c r="AJ17" s="670"/>
      <c r="AK17" s="670"/>
      <c r="AL17" s="671">
        <v>0.9</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3698937</v>
      </c>
      <c r="CS17" s="667"/>
      <c r="CT17" s="667"/>
      <c r="CU17" s="667"/>
      <c r="CV17" s="667"/>
      <c r="CW17" s="667"/>
      <c r="CX17" s="667"/>
      <c r="CY17" s="668"/>
      <c r="CZ17" s="669">
        <v>6.7</v>
      </c>
      <c r="DA17" s="669"/>
      <c r="DB17" s="669"/>
      <c r="DC17" s="669"/>
      <c r="DD17" s="675" t="s">
        <v>129</v>
      </c>
      <c r="DE17" s="667"/>
      <c r="DF17" s="667"/>
      <c r="DG17" s="667"/>
      <c r="DH17" s="667"/>
      <c r="DI17" s="667"/>
      <c r="DJ17" s="667"/>
      <c r="DK17" s="667"/>
      <c r="DL17" s="667"/>
      <c r="DM17" s="667"/>
      <c r="DN17" s="667"/>
      <c r="DO17" s="667"/>
      <c r="DP17" s="668"/>
      <c r="DQ17" s="675">
        <v>3626243</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142414</v>
      </c>
      <c r="S18" s="667"/>
      <c r="T18" s="667"/>
      <c r="U18" s="667"/>
      <c r="V18" s="667"/>
      <c r="W18" s="667"/>
      <c r="X18" s="667"/>
      <c r="Y18" s="668"/>
      <c r="Z18" s="669">
        <v>0.2</v>
      </c>
      <c r="AA18" s="669"/>
      <c r="AB18" s="669"/>
      <c r="AC18" s="669"/>
      <c r="AD18" s="670">
        <v>142414</v>
      </c>
      <c r="AE18" s="670"/>
      <c r="AF18" s="670"/>
      <c r="AG18" s="670"/>
      <c r="AH18" s="670"/>
      <c r="AI18" s="670"/>
      <c r="AJ18" s="670"/>
      <c r="AK18" s="670"/>
      <c r="AL18" s="671">
        <v>0.80000001192092896</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29678</v>
      </c>
      <c r="S19" s="667"/>
      <c r="T19" s="667"/>
      <c r="U19" s="667"/>
      <c r="V19" s="667"/>
      <c r="W19" s="667"/>
      <c r="X19" s="667"/>
      <c r="Y19" s="668"/>
      <c r="Z19" s="669">
        <v>0</v>
      </c>
      <c r="AA19" s="669"/>
      <c r="AB19" s="669"/>
      <c r="AC19" s="669"/>
      <c r="AD19" s="670">
        <v>29678</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55</v>
      </c>
      <c r="BH19" s="667"/>
      <c r="BI19" s="667"/>
      <c r="BJ19" s="667"/>
      <c r="BK19" s="667"/>
      <c r="BL19" s="667"/>
      <c r="BM19" s="667"/>
      <c r="BN19" s="668"/>
      <c r="BO19" s="669">
        <v>0</v>
      </c>
      <c r="BP19" s="669"/>
      <c r="BQ19" s="669"/>
      <c r="BR19" s="669"/>
      <c r="BS19" s="670" t="s">
        <v>129</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7089</v>
      </c>
      <c r="S20" s="667"/>
      <c r="T20" s="667"/>
      <c r="U20" s="667"/>
      <c r="V20" s="667"/>
      <c r="W20" s="667"/>
      <c r="X20" s="667"/>
      <c r="Y20" s="668"/>
      <c r="Z20" s="669">
        <v>0</v>
      </c>
      <c r="AA20" s="669"/>
      <c r="AB20" s="669"/>
      <c r="AC20" s="669"/>
      <c r="AD20" s="670">
        <v>7089</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55</v>
      </c>
      <c r="BH20" s="667"/>
      <c r="BI20" s="667"/>
      <c r="BJ20" s="667"/>
      <c r="BK20" s="667"/>
      <c r="BL20" s="667"/>
      <c r="BM20" s="667"/>
      <c r="BN20" s="668"/>
      <c r="BO20" s="669">
        <v>0</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54986220</v>
      </c>
      <c r="CS20" s="667"/>
      <c r="CT20" s="667"/>
      <c r="CU20" s="667"/>
      <c r="CV20" s="667"/>
      <c r="CW20" s="667"/>
      <c r="CX20" s="667"/>
      <c r="CY20" s="668"/>
      <c r="CZ20" s="669">
        <v>100</v>
      </c>
      <c r="DA20" s="669"/>
      <c r="DB20" s="669"/>
      <c r="DC20" s="669"/>
      <c r="DD20" s="675">
        <v>12741139</v>
      </c>
      <c r="DE20" s="667"/>
      <c r="DF20" s="667"/>
      <c r="DG20" s="667"/>
      <c r="DH20" s="667"/>
      <c r="DI20" s="667"/>
      <c r="DJ20" s="667"/>
      <c r="DK20" s="667"/>
      <c r="DL20" s="667"/>
      <c r="DM20" s="667"/>
      <c r="DN20" s="667"/>
      <c r="DO20" s="667"/>
      <c r="DP20" s="668"/>
      <c r="DQ20" s="675">
        <v>27081596</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3632</v>
      </c>
      <c r="S21" s="667"/>
      <c r="T21" s="667"/>
      <c r="U21" s="667"/>
      <c r="V21" s="667"/>
      <c r="W21" s="667"/>
      <c r="X21" s="667"/>
      <c r="Y21" s="668"/>
      <c r="Z21" s="669">
        <v>0</v>
      </c>
      <c r="AA21" s="669"/>
      <c r="AB21" s="669"/>
      <c r="AC21" s="669"/>
      <c r="AD21" s="670">
        <v>3632</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279</v>
      </c>
      <c r="C22" s="703"/>
      <c r="D22" s="703"/>
      <c r="E22" s="703"/>
      <c r="F22" s="703"/>
      <c r="G22" s="703"/>
      <c r="H22" s="703"/>
      <c r="I22" s="703"/>
      <c r="J22" s="703"/>
      <c r="K22" s="703"/>
      <c r="L22" s="703"/>
      <c r="M22" s="703"/>
      <c r="N22" s="703"/>
      <c r="O22" s="703"/>
      <c r="P22" s="703"/>
      <c r="Q22" s="704"/>
      <c r="R22" s="666">
        <v>102015</v>
      </c>
      <c r="S22" s="667"/>
      <c r="T22" s="667"/>
      <c r="U22" s="667"/>
      <c r="V22" s="667"/>
      <c r="W22" s="667"/>
      <c r="X22" s="667"/>
      <c r="Y22" s="668"/>
      <c r="Z22" s="669">
        <v>0.2</v>
      </c>
      <c r="AA22" s="669"/>
      <c r="AB22" s="669"/>
      <c r="AC22" s="669"/>
      <c r="AD22" s="670">
        <v>102015</v>
      </c>
      <c r="AE22" s="670"/>
      <c r="AF22" s="670"/>
      <c r="AG22" s="670"/>
      <c r="AH22" s="670"/>
      <c r="AI22" s="670"/>
      <c r="AJ22" s="670"/>
      <c r="AK22" s="670"/>
      <c r="AL22" s="671">
        <v>0.60000002384185791</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10835768</v>
      </c>
      <c r="S23" s="667"/>
      <c r="T23" s="667"/>
      <c r="U23" s="667"/>
      <c r="V23" s="667"/>
      <c r="W23" s="667"/>
      <c r="X23" s="667"/>
      <c r="Y23" s="668"/>
      <c r="Z23" s="669">
        <v>17.600000000000001</v>
      </c>
      <c r="AA23" s="669"/>
      <c r="AB23" s="669"/>
      <c r="AC23" s="669"/>
      <c r="AD23" s="670">
        <v>5404477</v>
      </c>
      <c r="AE23" s="670"/>
      <c r="AF23" s="670"/>
      <c r="AG23" s="670"/>
      <c r="AH23" s="670"/>
      <c r="AI23" s="670"/>
      <c r="AJ23" s="670"/>
      <c r="AK23" s="670"/>
      <c r="AL23" s="671">
        <v>30.8</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55</v>
      </c>
      <c r="BH23" s="667"/>
      <c r="BI23" s="667"/>
      <c r="BJ23" s="667"/>
      <c r="BK23" s="667"/>
      <c r="BL23" s="667"/>
      <c r="BM23" s="667"/>
      <c r="BN23" s="668"/>
      <c r="BO23" s="669">
        <v>0</v>
      </c>
      <c r="BP23" s="669"/>
      <c r="BQ23" s="669"/>
      <c r="BR23" s="669"/>
      <c r="BS23" s="670" t="s">
        <v>129</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5404477</v>
      </c>
      <c r="S24" s="667"/>
      <c r="T24" s="667"/>
      <c r="U24" s="667"/>
      <c r="V24" s="667"/>
      <c r="W24" s="667"/>
      <c r="X24" s="667"/>
      <c r="Y24" s="668"/>
      <c r="Z24" s="669">
        <v>8.8000000000000007</v>
      </c>
      <c r="AA24" s="669"/>
      <c r="AB24" s="669"/>
      <c r="AC24" s="669"/>
      <c r="AD24" s="670">
        <v>5404477</v>
      </c>
      <c r="AE24" s="670"/>
      <c r="AF24" s="670"/>
      <c r="AG24" s="670"/>
      <c r="AH24" s="670"/>
      <c r="AI24" s="670"/>
      <c r="AJ24" s="670"/>
      <c r="AK24" s="670"/>
      <c r="AL24" s="671">
        <v>30.8</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15151300</v>
      </c>
      <c r="CS24" s="656"/>
      <c r="CT24" s="656"/>
      <c r="CU24" s="656"/>
      <c r="CV24" s="656"/>
      <c r="CW24" s="656"/>
      <c r="CX24" s="656"/>
      <c r="CY24" s="657"/>
      <c r="CZ24" s="660">
        <v>27.6</v>
      </c>
      <c r="DA24" s="661"/>
      <c r="DB24" s="661"/>
      <c r="DC24" s="680"/>
      <c r="DD24" s="705">
        <v>10572326</v>
      </c>
      <c r="DE24" s="656"/>
      <c r="DF24" s="656"/>
      <c r="DG24" s="656"/>
      <c r="DH24" s="656"/>
      <c r="DI24" s="656"/>
      <c r="DJ24" s="656"/>
      <c r="DK24" s="657"/>
      <c r="DL24" s="705">
        <v>8985973</v>
      </c>
      <c r="DM24" s="656"/>
      <c r="DN24" s="656"/>
      <c r="DO24" s="656"/>
      <c r="DP24" s="656"/>
      <c r="DQ24" s="656"/>
      <c r="DR24" s="656"/>
      <c r="DS24" s="656"/>
      <c r="DT24" s="656"/>
      <c r="DU24" s="656"/>
      <c r="DV24" s="657"/>
      <c r="DW24" s="660">
        <v>48.4</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1061079</v>
      </c>
      <c r="S25" s="667"/>
      <c r="T25" s="667"/>
      <c r="U25" s="667"/>
      <c r="V25" s="667"/>
      <c r="W25" s="667"/>
      <c r="X25" s="667"/>
      <c r="Y25" s="668"/>
      <c r="Z25" s="669">
        <v>1.7</v>
      </c>
      <c r="AA25" s="669"/>
      <c r="AB25" s="669"/>
      <c r="AC25" s="669"/>
      <c r="AD25" s="670" t="s">
        <v>129</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5963627</v>
      </c>
      <c r="CS25" s="706"/>
      <c r="CT25" s="706"/>
      <c r="CU25" s="706"/>
      <c r="CV25" s="706"/>
      <c r="CW25" s="706"/>
      <c r="CX25" s="706"/>
      <c r="CY25" s="707"/>
      <c r="CZ25" s="671">
        <v>10.8</v>
      </c>
      <c r="DA25" s="700"/>
      <c r="DB25" s="700"/>
      <c r="DC25" s="708"/>
      <c r="DD25" s="675">
        <v>5492346</v>
      </c>
      <c r="DE25" s="706"/>
      <c r="DF25" s="706"/>
      <c r="DG25" s="706"/>
      <c r="DH25" s="706"/>
      <c r="DI25" s="706"/>
      <c r="DJ25" s="706"/>
      <c r="DK25" s="707"/>
      <c r="DL25" s="675">
        <v>4555206</v>
      </c>
      <c r="DM25" s="706"/>
      <c r="DN25" s="706"/>
      <c r="DO25" s="706"/>
      <c r="DP25" s="706"/>
      <c r="DQ25" s="706"/>
      <c r="DR25" s="706"/>
      <c r="DS25" s="706"/>
      <c r="DT25" s="706"/>
      <c r="DU25" s="706"/>
      <c r="DV25" s="707"/>
      <c r="DW25" s="671">
        <v>24.6</v>
      </c>
      <c r="DX25" s="700"/>
      <c r="DY25" s="700"/>
      <c r="DZ25" s="700"/>
      <c r="EA25" s="700"/>
      <c r="EB25" s="700"/>
      <c r="EC25" s="701"/>
    </row>
    <row r="26" spans="2:133" ht="11.25" customHeight="1" x14ac:dyDescent="0.2">
      <c r="B26" s="663" t="s">
        <v>295</v>
      </c>
      <c r="C26" s="664"/>
      <c r="D26" s="664"/>
      <c r="E26" s="664"/>
      <c r="F26" s="664"/>
      <c r="G26" s="664"/>
      <c r="H26" s="664"/>
      <c r="I26" s="664"/>
      <c r="J26" s="664"/>
      <c r="K26" s="664"/>
      <c r="L26" s="664"/>
      <c r="M26" s="664"/>
      <c r="N26" s="664"/>
      <c r="O26" s="664"/>
      <c r="P26" s="664"/>
      <c r="Q26" s="665"/>
      <c r="R26" s="666">
        <v>4370212</v>
      </c>
      <c r="S26" s="667"/>
      <c r="T26" s="667"/>
      <c r="U26" s="667"/>
      <c r="V26" s="667"/>
      <c r="W26" s="667"/>
      <c r="X26" s="667"/>
      <c r="Y26" s="668"/>
      <c r="Z26" s="669">
        <v>7.1</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3902567</v>
      </c>
      <c r="CS26" s="667"/>
      <c r="CT26" s="667"/>
      <c r="CU26" s="667"/>
      <c r="CV26" s="667"/>
      <c r="CW26" s="667"/>
      <c r="CX26" s="667"/>
      <c r="CY26" s="668"/>
      <c r="CZ26" s="671">
        <v>7.1</v>
      </c>
      <c r="DA26" s="700"/>
      <c r="DB26" s="700"/>
      <c r="DC26" s="708"/>
      <c r="DD26" s="675">
        <v>3640038</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0"/>
      <c r="DY26" s="700"/>
      <c r="DZ26" s="700"/>
      <c r="EA26" s="700"/>
      <c r="EB26" s="700"/>
      <c r="EC26" s="701"/>
    </row>
    <row r="27" spans="2:133" ht="11.25" customHeight="1" x14ac:dyDescent="0.2">
      <c r="B27" s="663" t="s">
        <v>298</v>
      </c>
      <c r="C27" s="664"/>
      <c r="D27" s="664"/>
      <c r="E27" s="664"/>
      <c r="F27" s="664"/>
      <c r="G27" s="664"/>
      <c r="H27" s="664"/>
      <c r="I27" s="664"/>
      <c r="J27" s="664"/>
      <c r="K27" s="664"/>
      <c r="L27" s="664"/>
      <c r="M27" s="664"/>
      <c r="N27" s="664"/>
      <c r="O27" s="664"/>
      <c r="P27" s="664"/>
      <c r="Q27" s="665"/>
      <c r="R27" s="666">
        <v>22906783</v>
      </c>
      <c r="S27" s="667"/>
      <c r="T27" s="667"/>
      <c r="U27" s="667"/>
      <c r="V27" s="667"/>
      <c r="W27" s="667"/>
      <c r="X27" s="667"/>
      <c r="Y27" s="668"/>
      <c r="Z27" s="669">
        <v>37.1</v>
      </c>
      <c r="AA27" s="669"/>
      <c r="AB27" s="669"/>
      <c r="AC27" s="669"/>
      <c r="AD27" s="670">
        <v>17475437</v>
      </c>
      <c r="AE27" s="670"/>
      <c r="AF27" s="670"/>
      <c r="AG27" s="670"/>
      <c r="AH27" s="670"/>
      <c r="AI27" s="670"/>
      <c r="AJ27" s="670"/>
      <c r="AK27" s="670"/>
      <c r="AL27" s="671">
        <v>99.5</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9738736</v>
      </c>
      <c r="BH27" s="667"/>
      <c r="BI27" s="667"/>
      <c r="BJ27" s="667"/>
      <c r="BK27" s="667"/>
      <c r="BL27" s="667"/>
      <c r="BM27" s="667"/>
      <c r="BN27" s="668"/>
      <c r="BO27" s="669">
        <v>100</v>
      </c>
      <c r="BP27" s="669"/>
      <c r="BQ27" s="669"/>
      <c r="BR27" s="669"/>
      <c r="BS27" s="670">
        <v>28284</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5488736</v>
      </c>
      <c r="CS27" s="706"/>
      <c r="CT27" s="706"/>
      <c r="CU27" s="706"/>
      <c r="CV27" s="706"/>
      <c r="CW27" s="706"/>
      <c r="CX27" s="706"/>
      <c r="CY27" s="707"/>
      <c r="CZ27" s="671">
        <v>10</v>
      </c>
      <c r="DA27" s="700"/>
      <c r="DB27" s="700"/>
      <c r="DC27" s="708"/>
      <c r="DD27" s="675">
        <v>1453737</v>
      </c>
      <c r="DE27" s="706"/>
      <c r="DF27" s="706"/>
      <c r="DG27" s="706"/>
      <c r="DH27" s="706"/>
      <c r="DI27" s="706"/>
      <c r="DJ27" s="706"/>
      <c r="DK27" s="707"/>
      <c r="DL27" s="675">
        <v>1387063</v>
      </c>
      <c r="DM27" s="706"/>
      <c r="DN27" s="706"/>
      <c r="DO27" s="706"/>
      <c r="DP27" s="706"/>
      <c r="DQ27" s="706"/>
      <c r="DR27" s="706"/>
      <c r="DS27" s="706"/>
      <c r="DT27" s="706"/>
      <c r="DU27" s="706"/>
      <c r="DV27" s="707"/>
      <c r="DW27" s="671">
        <v>7.5</v>
      </c>
      <c r="DX27" s="700"/>
      <c r="DY27" s="700"/>
      <c r="DZ27" s="700"/>
      <c r="EA27" s="700"/>
      <c r="EB27" s="700"/>
      <c r="EC27" s="701"/>
    </row>
    <row r="28" spans="2:133" ht="11.25" customHeight="1" x14ac:dyDescent="0.2">
      <c r="B28" s="663" t="s">
        <v>301</v>
      </c>
      <c r="C28" s="664"/>
      <c r="D28" s="664"/>
      <c r="E28" s="664"/>
      <c r="F28" s="664"/>
      <c r="G28" s="664"/>
      <c r="H28" s="664"/>
      <c r="I28" s="664"/>
      <c r="J28" s="664"/>
      <c r="K28" s="664"/>
      <c r="L28" s="664"/>
      <c r="M28" s="664"/>
      <c r="N28" s="664"/>
      <c r="O28" s="664"/>
      <c r="P28" s="664"/>
      <c r="Q28" s="665"/>
      <c r="R28" s="666">
        <v>7185</v>
      </c>
      <c r="S28" s="667"/>
      <c r="T28" s="667"/>
      <c r="U28" s="667"/>
      <c r="V28" s="667"/>
      <c r="W28" s="667"/>
      <c r="X28" s="667"/>
      <c r="Y28" s="668"/>
      <c r="Z28" s="669">
        <v>0</v>
      </c>
      <c r="AA28" s="669"/>
      <c r="AB28" s="669"/>
      <c r="AC28" s="669"/>
      <c r="AD28" s="670">
        <v>7185</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3698937</v>
      </c>
      <c r="CS28" s="667"/>
      <c r="CT28" s="667"/>
      <c r="CU28" s="667"/>
      <c r="CV28" s="667"/>
      <c r="CW28" s="667"/>
      <c r="CX28" s="667"/>
      <c r="CY28" s="668"/>
      <c r="CZ28" s="671">
        <v>6.7</v>
      </c>
      <c r="DA28" s="700"/>
      <c r="DB28" s="700"/>
      <c r="DC28" s="708"/>
      <c r="DD28" s="675">
        <v>3626243</v>
      </c>
      <c r="DE28" s="667"/>
      <c r="DF28" s="667"/>
      <c r="DG28" s="667"/>
      <c r="DH28" s="667"/>
      <c r="DI28" s="667"/>
      <c r="DJ28" s="667"/>
      <c r="DK28" s="668"/>
      <c r="DL28" s="675">
        <v>3043704</v>
      </c>
      <c r="DM28" s="667"/>
      <c r="DN28" s="667"/>
      <c r="DO28" s="667"/>
      <c r="DP28" s="667"/>
      <c r="DQ28" s="667"/>
      <c r="DR28" s="667"/>
      <c r="DS28" s="667"/>
      <c r="DT28" s="667"/>
      <c r="DU28" s="667"/>
      <c r="DV28" s="668"/>
      <c r="DW28" s="671">
        <v>16.399999999999999</v>
      </c>
      <c r="DX28" s="700"/>
      <c r="DY28" s="700"/>
      <c r="DZ28" s="700"/>
      <c r="EA28" s="700"/>
      <c r="EB28" s="700"/>
      <c r="EC28" s="701"/>
    </row>
    <row r="29" spans="2:133" ht="11.25" customHeight="1" x14ac:dyDescent="0.2">
      <c r="B29" s="663" t="s">
        <v>303</v>
      </c>
      <c r="C29" s="664"/>
      <c r="D29" s="664"/>
      <c r="E29" s="664"/>
      <c r="F29" s="664"/>
      <c r="G29" s="664"/>
      <c r="H29" s="664"/>
      <c r="I29" s="664"/>
      <c r="J29" s="664"/>
      <c r="K29" s="664"/>
      <c r="L29" s="664"/>
      <c r="M29" s="664"/>
      <c r="N29" s="664"/>
      <c r="O29" s="664"/>
      <c r="P29" s="664"/>
      <c r="Q29" s="665"/>
      <c r="R29" s="666">
        <v>68338</v>
      </c>
      <c r="S29" s="667"/>
      <c r="T29" s="667"/>
      <c r="U29" s="667"/>
      <c r="V29" s="667"/>
      <c r="W29" s="667"/>
      <c r="X29" s="667"/>
      <c r="Y29" s="668"/>
      <c r="Z29" s="669">
        <v>0.1</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3698937</v>
      </c>
      <c r="CS29" s="706"/>
      <c r="CT29" s="706"/>
      <c r="CU29" s="706"/>
      <c r="CV29" s="706"/>
      <c r="CW29" s="706"/>
      <c r="CX29" s="706"/>
      <c r="CY29" s="707"/>
      <c r="CZ29" s="671">
        <v>6.7</v>
      </c>
      <c r="DA29" s="700"/>
      <c r="DB29" s="700"/>
      <c r="DC29" s="708"/>
      <c r="DD29" s="675">
        <v>3626243</v>
      </c>
      <c r="DE29" s="706"/>
      <c r="DF29" s="706"/>
      <c r="DG29" s="706"/>
      <c r="DH29" s="706"/>
      <c r="DI29" s="706"/>
      <c r="DJ29" s="706"/>
      <c r="DK29" s="707"/>
      <c r="DL29" s="675">
        <v>3043704</v>
      </c>
      <c r="DM29" s="706"/>
      <c r="DN29" s="706"/>
      <c r="DO29" s="706"/>
      <c r="DP29" s="706"/>
      <c r="DQ29" s="706"/>
      <c r="DR29" s="706"/>
      <c r="DS29" s="706"/>
      <c r="DT29" s="706"/>
      <c r="DU29" s="706"/>
      <c r="DV29" s="707"/>
      <c r="DW29" s="671">
        <v>16.399999999999999</v>
      </c>
      <c r="DX29" s="700"/>
      <c r="DY29" s="700"/>
      <c r="DZ29" s="700"/>
      <c r="EA29" s="700"/>
      <c r="EB29" s="700"/>
      <c r="EC29" s="701"/>
    </row>
    <row r="30" spans="2:133" ht="11.25" customHeight="1" x14ac:dyDescent="0.2">
      <c r="B30" s="663" t="s">
        <v>305</v>
      </c>
      <c r="C30" s="664"/>
      <c r="D30" s="664"/>
      <c r="E30" s="664"/>
      <c r="F30" s="664"/>
      <c r="G30" s="664"/>
      <c r="H30" s="664"/>
      <c r="I30" s="664"/>
      <c r="J30" s="664"/>
      <c r="K30" s="664"/>
      <c r="L30" s="664"/>
      <c r="M30" s="664"/>
      <c r="N30" s="664"/>
      <c r="O30" s="664"/>
      <c r="P30" s="664"/>
      <c r="Q30" s="665"/>
      <c r="R30" s="666">
        <v>286474</v>
      </c>
      <c r="S30" s="667"/>
      <c r="T30" s="667"/>
      <c r="U30" s="667"/>
      <c r="V30" s="667"/>
      <c r="W30" s="667"/>
      <c r="X30" s="667"/>
      <c r="Y30" s="668"/>
      <c r="Z30" s="669">
        <v>0.5</v>
      </c>
      <c r="AA30" s="669"/>
      <c r="AB30" s="669"/>
      <c r="AC30" s="669"/>
      <c r="AD30" s="670">
        <v>30672</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3562271</v>
      </c>
      <c r="CS30" s="667"/>
      <c r="CT30" s="667"/>
      <c r="CU30" s="667"/>
      <c r="CV30" s="667"/>
      <c r="CW30" s="667"/>
      <c r="CX30" s="667"/>
      <c r="CY30" s="668"/>
      <c r="CZ30" s="671">
        <v>6.5</v>
      </c>
      <c r="DA30" s="700"/>
      <c r="DB30" s="700"/>
      <c r="DC30" s="708"/>
      <c r="DD30" s="675">
        <v>3492937</v>
      </c>
      <c r="DE30" s="667"/>
      <c r="DF30" s="667"/>
      <c r="DG30" s="667"/>
      <c r="DH30" s="667"/>
      <c r="DI30" s="667"/>
      <c r="DJ30" s="667"/>
      <c r="DK30" s="668"/>
      <c r="DL30" s="675">
        <v>2946768</v>
      </c>
      <c r="DM30" s="667"/>
      <c r="DN30" s="667"/>
      <c r="DO30" s="667"/>
      <c r="DP30" s="667"/>
      <c r="DQ30" s="667"/>
      <c r="DR30" s="667"/>
      <c r="DS30" s="667"/>
      <c r="DT30" s="667"/>
      <c r="DU30" s="667"/>
      <c r="DV30" s="668"/>
      <c r="DW30" s="671">
        <v>15.9</v>
      </c>
      <c r="DX30" s="700"/>
      <c r="DY30" s="700"/>
      <c r="DZ30" s="700"/>
      <c r="EA30" s="700"/>
      <c r="EB30" s="700"/>
      <c r="EC30" s="701"/>
    </row>
    <row r="31" spans="2:133" ht="11.25" customHeight="1" x14ac:dyDescent="0.2">
      <c r="B31" s="663" t="s">
        <v>309</v>
      </c>
      <c r="C31" s="664"/>
      <c r="D31" s="664"/>
      <c r="E31" s="664"/>
      <c r="F31" s="664"/>
      <c r="G31" s="664"/>
      <c r="H31" s="664"/>
      <c r="I31" s="664"/>
      <c r="J31" s="664"/>
      <c r="K31" s="664"/>
      <c r="L31" s="664"/>
      <c r="M31" s="664"/>
      <c r="N31" s="664"/>
      <c r="O31" s="664"/>
      <c r="P31" s="664"/>
      <c r="Q31" s="665"/>
      <c r="R31" s="666">
        <v>100090</v>
      </c>
      <c r="S31" s="667"/>
      <c r="T31" s="667"/>
      <c r="U31" s="667"/>
      <c r="V31" s="667"/>
      <c r="W31" s="667"/>
      <c r="X31" s="667"/>
      <c r="Y31" s="668"/>
      <c r="Z31" s="669">
        <v>0.2</v>
      </c>
      <c r="AA31" s="669"/>
      <c r="AB31" s="669"/>
      <c r="AC31" s="669"/>
      <c r="AD31" s="670">
        <v>873</v>
      </c>
      <c r="AE31" s="670"/>
      <c r="AF31" s="670"/>
      <c r="AG31" s="670"/>
      <c r="AH31" s="670"/>
      <c r="AI31" s="670"/>
      <c r="AJ31" s="670"/>
      <c r="AK31" s="670"/>
      <c r="AL31" s="671">
        <v>0</v>
      </c>
      <c r="AM31" s="672"/>
      <c r="AN31" s="672"/>
      <c r="AO31" s="673"/>
      <c r="AP31" s="726" t="s">
        <v>310</v>
      </c>
      <c r="AQ31" s="727"/>
      <c r="AR31" s="727"/>
      <c r="AS31" s="727"/>
      <c r="AT31" s="732" t="s">
        <v>311</v>
      </c>
      <c r="AU31" s="366"/>
      <c r="AV31" s="366"/>
      <c r="AW31" s="366"/>
      <c r="AX31" s="652" t="s">
        <v>188</v>
      </c>
      <c r="AY31" s="653"/>
      <c r="AZ31" s="653"/>
      <c r="BA31" s="653"/>
      <c r="BB31" s="653"/>
      <c r="BC31" s="653"/>
      <c r="BD31" s="653"/>
      <c r="BE31" s="653"/>
      <c r="BF31" s="654"/>
      <c r="BG31" s="725">
        <v>99.1</v>
      </c>
      <c r="BH31" s="721"/>
      <c r="BI31" s="721"/>
      <c r="BJ31" s="721"/>
      <c r="BK31" s="721"/>
      <c r="BL31" s="721"/>
      <c r="BM31" s="661">
        <v>95.1</v>
      </c>
      <c r="BN31" s="721"/>
      <c r="BO31" s="721"/>
      <c r="BP31" s="721"/>
      <c r="BQ31" s="722"/>
      <c r="BR31" s="725">
        <v>99</v>
      </c>
      <c r="BS31" s="721"/>
      <c r="BT31" s="721"/>
      <c r="BU31" s="721"/>
      <c r="BV31" s="721"/>
      <c r="BW31" s="721"/>
      <c r="BX31" s="661">
        <v>95.2</v>
      </c>
      <c r="BY31" s="721"/>
      <c r="BZ31" s="721"/>
      <c r="CA31" s="721"/>
      <c r="CB31" s="722"/>
      <c r="CD31" s="717"/>
      <c r="CE31" s="718"/>
      <c r="CF31" s="681" t="s">
        <v>312</v>
      </c>
      <c r="CG31" s="682"/>
      <c r="CH31" s="682"/>
      <c r="CI31" s="682"/>
      <c r="CJ31" s="682"/>
      <c r="CK31" s="682"/>
      <c r="CL31" s="682"/>
      <c r="CM31" s="682"/>
      <c r="CN31" s="682"/>
      <c r="CO31" s="682"/>
      <c r="CP31" s="682"/>
      <c r="CQ31" s="683"/>
      <c r="CR31" s="666">
        <v>136666</v>
      </c>
      <c r="CS31" s="706"/>
      <c r="CT31" s="706"/>
      <c r="CU31" s="706"/>
      <c r="CV31" s="706"/>
      <c r="CW31" s="706"/>
      <c r="CX31" s="706"/>
      <c r="CY31" s="707"/>
      <c r="CZ31" s="671">
        <v>0.2</v>
      </c>
      <c r="DA31" s="700"/>
      <c r="DB31" s="700"/>
      <c r="DC31" s="708"/>
      <c r="DD31" s="675">
        <v>133306</v>
      </c>
      <c r="DE31" s="706"/>
      <c r="DF31" s="706"/>
      <c r="DG31" s="706"/>
      <c r="DH31" s="706"/>
      <c r="DI31" s="706"/>
      <c r="DJ31" s="706"/>
      <c r="DK31" s="707"/>
      <c r="DL31" s="675">
        <v>96936</v>
      </c>
      <c r="DM31" s="706"/>
      <c r="DN31" s="706"/>
      <c r="DO31" s="706"/>
      <c r="DP31" s="706"/>
      <c r="DQ31" s="706"/>
      <c r="DR31" s="706"/>
      <c r="DS31" s="706"/>
      <c r="DT31" s="706"/>
      <c r="DU31" s="706"/>
      <c r="DV31" s="707"/>
      <c r="DW31" s="671">
        <v>0.5</v>
      </c>
      <c r="DX31" s="700"/>
      <c r="DY31" s="700"/>
      <c r="DZ31" s="700"/>
      <c r="EA31" s="700"/>
      <c r="EB31" s="700"/>
      <c r="EC31" s="701"/>
    </row>
    <row r="32" spans="2:133" ht="11.25" customHeight="1" x14ac:dyDescent="0.2">
      <c r="B32" s="663" t="s">
        <v>313</v>
      </c>
      <c r="C32" s="664"/>
      <c r="D32" s="664"/>
      <c r="E32" s="664"/>
      <c r="F32" s="664"/>
      <c r="G32" s="664"/>
      <c r="H32" s="664"/>
      <c r="I32" s="664"/>
      <c r="J32" s="664"/>
      <c r="K32" s="664"/>
      <c r="L32" s="664"/>
      <c r="M32" s="664"/>
      <c r="N32" s="664"/>
      <c r="O32" s="664"/>
      <c r="P32" s="664"/>
      <c r="Q32" s="665"/>
      <c r="R32" s="666">
        <v>8164300</v>
      </c>
      <c r="S32" s="667"/>
      <c r="T32" s="667"/>
      <c r="U32" s="667"/>
      <c r="V32" s="667"/>
      <c r="W32" s="667"/>
      <c r="X32" s="667"/>
      <c r="Y32" s="668"/>
      <c r="Z32" s="669">
        <v>13.2</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98.7</v>
      </c>
      <c r="BH32" s="706"/>
      <c r="BI32" s="706"/>
      <c r="BJ32" s="706"/>
      <c r="BK32" s="706"/>
      <c r="BL32" s="706"/>
      <c r="BM32" s="672">
        <v>93</v>
      </c>
      <c r="BN32" s="723"/>
      <c r="BO32" s="723"/>
      <c r="BP32" s="723"/>
      <c r="BQ32" s="724"/>
      <c r="BR32" s="735">
        <v>98.6</v>
      </c>
      <c r="BS32" s="706"/>
      <c r="BT32" s="706"/>
      <c r="BU32" s="706"/>
      <c r="BV32" s="706"/>
      <c r="BW32" s="706"/>
      <c r="BX32" s="672">
        <v>93.2</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0"/>
      <c r="DB32" s="700"/>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0"/>
      <c r="DY32" s="700"/>
      <c r="DZ32" s="700"/>
      <c r="EA32" s="700"/>
      <c r="EB32" s="700"/>
      <c r="EC32" s="701"/>
    </row>
    <row r="33" spans="2:133" ht="11.25" customHeight="1" x14ac:dyDescent="0.2">
      <c r="B33" s="702" t="s">
        <v>317</v>
      </c>
      <c r="C33" s="703"/>
      <c r="D33" s="703"/>
      <c r="E33" s="703"/>
      <c r="F33" s="703"/>
      <c r="G33" s="703"/>
      <c r="H33" s="703"/>
      <c r="I33" s="703"/>
      <c r="J33" s="703"/>
      <c r="K33" s="703"/>
      <c r="L33" s="703"/>
      <c r="M33" s="703"/>
      <c r="N33" s="703"/>
      <c r="O33" s="703"/>
      <c r="P33" s="703"/>
      <c r="Q33" s="704"/>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99.4</v>
      </c>
      <c r="BH33" s="737"/>
      <c r="BI33" s="737"/>
      <c r="BJ33" s="737"/>
      <c r="BK33" s="737"/>
      <c r="BL33" s="737"/>
      <c r="BM33" s="738">
        <v>96.5</v>
      </c>
      <c r="BN33" s="737"/>
      <c r="BO33" s="737"/>
      <c r="BP33" s="737"/>
      <c r="BQ33" s="739"/>
      <c r="BR33" s="736">
        <v>99.2</v>
      </c>
      <c r="BS33" s="737"/>
      <c r="BT33" s="737"/>
      <c r="BU33" s="737"/>
      <c r="BV33" s="737"/>
      <c r="BW33" s="737"/>
      <c r="BX33" s="738">
        <v>96.6</v>
      </c>
      <c r="BY33" s="737"/>
      <c r="BZ33" s="737"/>
      <c r="CA33" s="737"/>
      <c r="CB33" s="739"/>
      <c r="CD33" s="681" t="s">
        <v>319</v>
      </c>
      <c r="CE33" s="682"/>
      <c r="CF33" s="682"/>
      <c r="CG33" s="682"/>
      <c r="CH33" s="682"/>
      <c r="CI33" s="682"/>
      <c r="CJ33" s="682"/>
      <c r="CK33" s="682"/>
      <c r="CL33" s="682"/>
      <c r="CM33" s="682"/>
      <c r="CN33" s="682"/>
      <c r="CO33" s="682"/>
      <c r="CP33" s="682"/>
      <c r="CQ33" s="683"/>
      <c r="CR33" s="666">
        <v>25177386</v>
      </c>
      <c r="CS33" s="706"/>
      <c r="CT33" s="706"/>
      <c r="CU33" s="706"/>
      <c r="CV33" s="706"/>
      <c r="CW33" s="706"/>
      <c r="CX33" s="706"/>
      <c r="CY33" s="707"/>
      <c r="CZ33" s="671">
        <v>45.8</v>
      </c>
      <c r="DA33" s="700"/>
      <c r="DB33" s="700"/>
      <c r="DC33" s="708"/>
      <c r="DD33" s="675">
        <v>14094799</v>
      </c>
      <c r="DE33" s="706"/>
      <c r="DF33" s="706"/>
      <c r="DG33" s="706"/>
      <c r="DH33" s="706"/>
      <c r="DI33" s="706"/>
      <c r="DJ33" s="706"/>
      <c r="DK33" s="707"/>
      <c r="DL33" s="675">
        <v>7904168</v>
      </c>
      <c r="DM33" s="706"/>
      <c r="DN33" s="706"/>
      <c r="DO33" s="706"/>
      <c r="DP33" s="706"/>
      <c r="DQ33" s="706"/>
      <c r="DR33" s="706"/>
      <c r="DS33" s="706"/>
      <c r="DT33" s="706"/>
      <c r="DU33" s="706"/>
      <c r="DV33" s="707"/>
      <c r="DW33" s="671">
        <v>42.6</v>
      </c>
      <c r="DX33" s="700"/>
      <c r="DY33" s="700"/>
      <c r="DZ33" s="700"/>
      <c r="EA33" s="700"/>
      <c r="EB33" s="700"/>
      <c r="EC33" s="701"/>
    </row>
    <row r="34" spans="2:133" ht="11.25" customHeight="1" x14ac:dyDescent="0.2">
      <c r="B34" s="663" t="s">
        <v>320</v>
      </c>
      <c r="C34" s="664"/>
      <c r="D34" s="664"/>
      <c r="E34" s="664"/>
      <c r="F34" s="664"/>
      <c r="G34" s="664"/>
      <c r="H34" s="664"/>
      <c r="I34" s="664"/>
      <c r="J34" s="664"/>
      <c r="K34" s="664"/>
      <c r="L34" s="664"/>
      <c r="M34" s="664"/>
      <c r="N34" s="664"/>
      <c r="O34" s="664"/>
      <c r="P34" s="664"/>
      <c r="Q34" s="665"/>
      <c r="R34" s="666">
        <v>11224014</v>
      </c>
      <c r="S34" s="667"/>
      <c r="T34" s="667"/>
      <c r="U34" s="667"/>
      <c r="V34" s="667"/>
      <c r="W34" s="667"/>
      <c r="X34" s="667"/>
      <c r="Y34" s="668"/>
      <c r="Z34" s="669">
        <v>18.2</v>
      </c>
      <c r="AA34" s="669"/>
      <c r="AB34" s="669"/>
      <c r="AC34" s="669"/>
      <c r="AD34" s="670" t="s">
        <v>129</v>
      </c>
      <c r="AE34" s="670"/>
      <c r="AF34" s="670"/>
      <c r="AG34" s="670"/>
      <c r="AH34" s="670"/>
      <c r="AI34" s="670"/>
      <c r="AJ34" s="670"/>
      <c r="AK34" s="670"/>
      <c r="AL34" s="671" t="s">
        <v>129</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8931093</v>
      </c>
      <c r="CS34" s="667"/>
      <c r="CT34" s="667"/>
      <c r="CU34" s="667"/>
      <c r="CV34" s="667"/>
      <c r="CW34" s="667"/>
      <c r="CX34" s="667"/>
      <c r="CY34" s="668"/>
      <c r="CZ34" s="671">
        <v>16.2</v>
      </c>
      <c r="DA34" s="700"/>
      <c r="DB34" s="700"/>
      <c r="DC34" s="708"/>
      <c r="DD34" s="675">
        <v>3906602</v>
      </c>
      <c r="DE34" s="667"/>
      <c r="DF34" s="667"/>
      <c r="DG34" s="667"/>
      <c r="DH34" s="667"/>
      <c r="DI34" s="667"/>
      <c r="DJ34" s="667"/>
      <c r="DK34" s="668"/>
      <c r="DL34" s="675">
        <v>3091673</v>
      </c>
      <c r="DM34" s="667"/>
      <c r="DN34" s="667"/>
      <c r="DO34" s="667"/>
      <c r="DP34" s="667"/>
      <c r="DQ34" s="667"/>
      <c r="DR34" s="667"/>
      <c r="DS34" s="667"/>
      <c r="DT34" s="667"/>
      <c r="DU34" s="667"/>
      <c r="DV34" s="668"/>
      <c r="DW34" s="671">
        <v>16.7</v>
      </c>
      <c r="DX34" s="700"/>
      <c r="DY34" s="700"/>
      <c r="DZ34" s="700"/>
      <c r="EA34" s="700"/>
      <c r="EB34" s="700"/>
      <c r="EC34" s="701"/>
    </row>
    <row r="35" spans="2:133" ht="11.25" customHeight="1" x14ac:dyDescent="0.2">
      <c r="B35" s="663" t="s">
        <v>322</v>
      </c>
      <c r="C35" s="664"/>
      <c r="D35" s="664"/>
      <c r="E35" s="664"/>
      <c r="F35" s="664"/>
      <c r="G35" s="664"/>
      <c r="H35" s="664"/>
      <c r="I35" s="664"/>
      <c r="J35" s="664"/>
      <c r="K35" s="664"/>
      <c r="L35" s="664"/>
      <c r="M35" s="664"/>
      <c r="N35" s="664"/>
      <c r="O35" s="664"/>
      <c r="P35" s="664"/>
      <c r="Q35" s="665"/>
      <c r="R35" s="666">
        <v>218535</v>
      </c>
      <c r="S35" s="667"/>
      <c r="T35" s="667"/>
      <c r="U35" s="667"/>
      <c r="V35" s="667"/>
      <c r="W35" s="667"/>
      <c r="X35" s="667"/>
      <c r="Y35" s="668"/>
      <c r="Z35" s="669">
        <v>0.4</v>
      </c>
      <c r="AA35" s="669"/>
      <c r="AB35" s="669"/>
      <c r="AC35" s="669"/>
      <c r="AD35" s="670">
        <v>3135</v>
      </c>
      <c r="AE35" s="670"/>
      <c r="AF35" s="670"/>
      <c r="AG35" s="670"/>
      <c r="AH35" s="670"/>
      <c r="AI35" s="670"/>
      <c r="AJ35" s="670"/>
      <c r="AK35" s="670"/>
      <c r="AL35" s="671">
        <v>0</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579440</v>
      </c>
      <c r="CS35" s="706"/>
      <c r="CT35" s="706"/>
      <c r="CU35" s="706"/>
      <c r="CV35" s="706"/>
      <c r="CW35" s="706"/>
      <c r="CX35" s="706"/>
      <c r="CY35" s="707"/>
      <c r="CZ35" s="671">
        <v>1.1000000000000001</v>
      </c>
      <c r="DA35" s="700"/>
      <c r="DB35" s="700"/>
      <c r="DC35" s="708"/>
      <c r="DD35" s="675">
        <v>414009</v>
      </c>
      <c r="DE35" s="706"/>
      <c r="DF35" s="706"/>
      <c r="DG35" s="706"/>
      <c r="DH35" s="706"/>
      <c r="DI35" s="706"/>
      <c r="DJ35" s="706"/>
      <c r="DK35" s="707"/>
      <c r="DL35" s="675">
        <v>378886</v>
      </c>
      <c r="DM35" s="706"/>
      <c r="DN35" s="706"/>
      <c r="DO35" s="706"/>
      <c r="DP35" s="706"/>
      <c r="DQ35" s="706"/>
      <c r="DR35" s="706"/>
      <c r="DS35" s="706"/>
      <c r="DT35" s="706"/>
      <c r="DU35" s="706"/>
      <c r="DV35" s="707"/>
      <c r="DW35" s="671">
        <v>2</v>
      </c>
      <c r="DX35" s="700"/>
      <c r="DY35" s="700"/>
      <c r="DZ35" s="700"/>
      <c r="EA35" s="700"/>
      <c r="EB35" s="700"/>
      <c r="EC35" s="701"/>
    </row>
    <row r="36" spans="2:133" ht="11.25" customHeight="1" x14ac:dyDescent="0.2">
      <c r="B36" s="663" t="s">
        <v>326</v>
      </c>
      <c r="C36" s="664"/>
      <c r="D36" s="664"/>
      <c r="E36" s="664"/>
      <c r="F36" s="664"/>
      <c r="G36" s="664"/>
      <c r="H36" s="664"/>
      <c r="I36" s="664"/>
      <c r="J36" s="664"/>
      <c r="K36" s="664"/>
      <c r="L36" s="664"/>
      <c r="M36" s="664"/>
      <c r="N36" s="664"/>
      <c r="O36" s="664"/>
      <c r="P36" s="664"/>
      <c r="Q36" s="665"/>
      <c r="R36" s="666">
        <v>125979</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18"/>
      <c r="AQ36" s="740" t="s">
        <v>327</v>
      </c>
      <c r="AR36" s="741"/>
      <c r="AS36" s="741"/>
      <c r="AT36" s="741"/>
      <c r="AU36" s="741"/>
      <c r="AV36" s="741"/>
      <c r="AW36" s="741"/>
      <c r="AX36" s="741"/>
      <c r="AY36" s="742"/>
      <c r="AZ36" s="655">
        <v>4334314</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91301</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7639288</v>
      </c>
      <c r="CS36" s="667"/>
      <c r="CT36" s="667"/>
      <c r="CU36" s="667"/>
      <c r="CV36" s="667"/>
      <c r="CW36" s="667"/>
      <c r="CX36" s="667"/>
      <c r="CY36" s="668"/>
      <c r="CZ36" s="671">
        <v>13.9</v>
      </c>
      <c r="DA36" s="700"/>
      <c r="DB36" s="700"/>
      <c r="DC36" s="708"/>
      <c r="DD36" s="675">
        <v>3919262</v>
      </c>
      <c r="DE36" s="667"/>
      <c r="DF36" s="667"/>
      <c r="DG36" s="667"/>
      <c r="DH36" s="667"/>
      <c r="DI36" s="667"/>
      <c r="DJ36" s="667"/>
      <c r="DK36" s="668"/>
      <c r="DL36" s="675">
        <v>2450124</v>
      </c>
      <c r="DM36" s="667"/>
      <c r="DN36" s="667"/>
      <c r="DO36" s="667"/>
      <c r="DP36" s="667"/>
      <c r="DQ36" s="667"/>
      <c r="DR36" s="667"/>
      <c r="DS36" s="667"/>
      <c r="DT36" s="667"/>
      <c r="DU36" s="667"/>
      <c r="DV36" s="668"/>
      <c r="DW36" s="671">
        <v>13.2</v>
      </c>
      <c r="DX36" s="700"/>
      <c r="DY36" s="700"/>
      <c r="DZ36" s="700"/>
      <c r="EA36" s="700"/>
      <c r="EB36" s="700"/>
      <c r="EC36" s="701"/>
    </row>
    <row r="37" spans="2:133" ht="11.25" customHeight="1" x14ac:dyDescent="0.2">
      <c r="B37" s="663" t="s">
        <v>330</v>
      </c>
      <c r="C37" s="664"/>
      <c r="D37" s="664"/>
      <c r="E37" s="664"/>
      <c r="F37" s="664"/>
      <c r="G37" s="664"/>
      <c r="H37" s="664"/>
      <c r="I37" s="664"/>
      <c r="J37" s="664"/>
      <c r="K37" s="664"/>
      <c r="L37" s="664"/>
      <c r="M37" s="664"/>
      <c r="N37" s="664"/>
      <c r="O37" s="664"/>
      <c r="P37" s="664"/>
      <c r="Q37" s="665"/>
      <c r="R37" s="666">
        <v>7378866</v>
      </c>
      <c r="S37" s="667"/>
      <c r="T37" s="667"/>
      <c r="U37" s="667"/>
      <c r="V37" s="667"/>
      <c r="W37" s="667"/>
      <c r="X37" s="667"/>
      <c r="Y37" s="668"/>
      <c r="Z37" s="669">
        <v>12</v>
      </c>
      <c r="AA37" s="669"/>
      <c r="AB37" s="669"/>
      <c r="AC37" s="669"/>
      <c r="AD37" s="670" t="s">
        <v>129</v>
      </c>
      <c r="AE37" s="670"/>
      <c r="AF37" s="670"/>
      <c r="AG37" s="670"/>
      <c r="AH37" s="670"/>
      <c r="AI37" s="670"/>
      <c r="AJ37" s="670"/>
      <c r="AK37" s="670"/>
      <c r="AL37" s="671" t="s">
        <v>129</v>
      </c>
      <c r="AM37" s="672"/>
      <c r="AN37" s="672"/>
      <c r="AO37" s="673"/>
      <c r="AQ37" s="744" t="s">
        <v>331</v>
      </c>
      <c r="AR37" s="745"/>
      <c r="AS37" s="745"/>
      <c r="AT37" s="745"/>
      <c r="AU37" s="745"/>
      <c r="AV37" s="745"/>
      <c r="AW37" s="745"/>
      <c r="AX37" s="745"/>
      <c r="AY37" s="746"/>
      <c r="AZ37" s="666">
        <v>862374</v>
      </c>
      <c r="BA37" s="667"/>
      <c r="BB37" s="667"/>
      <c r="BC37" s="667"/>
      <c r="BD37" s="706"/>
      <c r="BE37" s="706"/>
      <c r="BF37" s="724"/>
      <c r="BG37" s="681" t="s">
        <v>332</v>
      </c>
      <c r="BH37" s="682"/>
      <c r="BI37" s="682"/>
      <c r="BJ37" s="682"/>
      <c r="BK37" s="682"/>
      <c r="BL37" s="682"/>
      <c r="BM37" s="682"/>
      <c r="BN37" s="682"/>
      <c r="BO37" s="682"/>
      <c r="BP37" s="682"/>
      <c r="BQ37" s="682"/>
      <c r="BR37" s="682"/>
      <c r="BS37" s="682"/>
      <c r="BT37" s="682"/>
      <c r="BU37" s="683"/>
      <c r="BV37" s="666">
        <v>81341</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864364</v>
      </c>
      <c r="CS37" s="706"/>
      <c r="CT37" s="706"/>
      <c r="CU37" s="706"/>
      <c r="CV37" s="706"/>
      <c r="CW37" s="706"/>
      <c r="CX37" s="706"/>
      <c r="CY37" s="707"/>
      <c r="CZ37" s="671">
        <v>1.6</v>
      </c>
      <c r="DA37" s="700"/>
      <c r="DB37" s="700"/>
      <c r="DC37" s="708"/>
      <c r="DD37" s="675">
        <v>864364</v>
      </c>
      <c r="DE37" s="706"/>
      <c r="DF37" s="706"/>
      <c r="DG37" s="706"/>
      <c r="DH37" s="706"/>
      <c r="DI37" s="706"/>
      <c r="DJ37" s="706"/>
      <c r="DK37" s="707"/>
      <c r="DL37" s="675">
        <v>834576</v>
      </c>
      <c r="DM37" s="706"/>
      <c r="DN37" s="706"/>
      <c r="DO37" s="706"/>
      <c r="DP37" s="706"/>
      <c r="DQ37" s="706"/>
      <c r="DR37" s="706"/>
      <c r="DS37" s="706"/>
      <c r="DT37" s="706"/>
      <c r="DU37" s="706"/>
      <c r="DV37" s="707"/>
      <c r="DW37" s="671">
        <v>4.5</v>
      </c>
      <c r="DX37" s="700"/>
      <c r="DY37" s="700"/>
      <c r="DZ37" s="700"/>
      <c r="EA37" s="700"/>
      <c r="EB37" s="700"/>
      <c r="EC37" s="701"/>
    </row>
    <row r="38" spans="2:133" ht="11.25" customHeight="1" x14ac:dyDescent="0.2">
      <c r="B38" s="663" t="s">
        <v>334</v>
      </c>
      <c r="C38" s="664"/>
      <c r="D38" s="664"/>
      <c r="E38" s="664"/>
      <c r="F38" s="664"/>
      <c r="G38" s="664"/>
      <c r="H38" s="664"/>
      <c r="I38" s="664"/>
      <c r="J38" s="664"/>
      <c r="K38" s="664"/>
      <c r="L38" s="664"/>
      <c r="M38" s="664"/>
      <c r="N38" s="664"/>
      <c r="O38" s="664"/>
      <c r="P38" s="664"/>
      <c r="Q38" s="665"/>
      <c r="R38" s="666">
        <v>6526408</v>
      </c>
      <c r="S38" s="667"/>
      <c r="T38" s="667"/>
      <c r="U38" s="667"/>
      <c r="V38" s="667"/>
      <c r="W38" s="667"/>
      <c r="X38" s="667"/>
      <c r="Y38" s="668"/>
      <c r="Z38" s="669">
        <v>10.6</v>
      </c>
      <c r="AA38" s="669"/>
      <c r="AB38" s="669"/>
      <c r="AC38" s="669"/>
      <c r="AD38" s="670" t="s">
        <v>129</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758152</v>
      </c>
      <c r="BA38" s="667"/>
      <c r="BB38" s="667"/>
      <c r="BC38" s="667"/>
      <c r="BD38" s="706"/>
      <c r="BE38" s="706"/>
      <c r="BF38" s="724"/>
      <c r="BG38" s="681" t="s">
        <v>336</v>
      </c>
      <c r="BH38" s="682"/>
      <c r="BI38" s="682"/>
      <c r="BJ38" s="682"/>
      <c r="BK38" s="682"/>
      <c r="BL38" s="682"/>
      <c r="BM38" s="682"/>
      <c r="BN38" s="682"/>
      <c r="BO38" s="682"/>
      <c r="BP38" s="682"/>
      <c r="BQ38" s="682"/>
      <c r="BR38" s="682"/>
      <c r="BS38" s="682"/>
      <c r="BT38" s="682"/>
      <c r="BU38" s="683"/>
      <c r="BV38" s="666">
        <v>9608</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2520766</v>
      </c>
      <c r="CS38" s="667"/>
      <c r="CT38" s="667"/>
      <c r="CU38" s="667"/>
      <c r="CV38" s="667"/>
      <c r="CW38" s="667"/>
      <c r="CX38" s="667"/>
      <c r="CY38" s="668"/>
      <c r="CZ38" s="671">
        <v>4.5999999999999996</v>
      </c>
      <c r="DA38" s="700"/>
      <c r="DB38" s="700"/>
      <c r="DC38" s="708"/>
      <c r="DD38" s="675">
        <v>2063257</v>
      </c>
      <c r="DE38" s="667"/>
      <c r="DF38" s="667"/>
      <c r="DG38" s="667"/>
      <c r="DH38" s="667"/>
      <c r="DI38" s="667"/>
      <c r="DJ38" s="667"/>
      <c r="DK38" s="668"/>
      <c r="DL38" s="675">
        <v>1959964</v>
      </c>
      <c r="DM38" s="667"/>
      <c r="DN38" s="667"/>
      <c r="DO38" s="667"/>
      <c r="DP38" s="667"/>
      <c r="DQ38" s="667"/>
      <c r="DR38" s="667"/>
      <c r="DS38" s="667"/>
      <c r="DT38" s="667"/>
      <c r="DU38" s="667"/>
      <c r="DV38" s="668"/>
      <c r="DW38" s="671">
        <v>10.6</v>
      </c>
      <c r="DX38" s="700"/>
      <c r="DY38" s="700"/>
      <c r="DZ38" s="700"/>
      <c r="EA38" s="700"/>
      <c r="EB38" s="700"/>
      <c r="EC38" s="701"/>
    </row>
    <row r="39" spans="2:133" ht="11.25" customHeight="1" x14ac:dyDescent="0.2">
      <c r="B39" s="663" t="s">
        <v>338</v>
      </c>
      <c r="C39" s="664"/>
      <c r="D39" s="664"/>
      <c r="E39" s="664"/>
      <c r="F39" s="664"/>
      <c r="G39" s="664"/>
      <c r="H39" s="664"/>
      <c r="I39" s="664"/>
      <c r="J39" s="664"/>
      <c r="K39" s="664"/>
      <c r="L39" s="664"/>
      <c r="M39" s="664"/>
      <c r="N39" s="664"/>
      <c r="O39" s="664"/>
      <c r="P39" s="664"/>
      <c r="Q39" s="665"/>
      <c r="R39" s="666">
        <v>2079385</v>
      </c>
      <c r="S39" s="667"/>
      <c r="T39" s="667"/>
      <c r="U39" s="667"/>
      <c r="V39" s="667"/>
      <c r="W39" s="667"/>
      <c r="X39" s="667"/>
      <c r="Y39" s="668"/>
      <c r="Z39" s="669">
        <v>3.4</v>
      </c>
      <c r="AA39" s="669"/>
      <c r="AB39" s="669"/>
      <c r="AC39" s="669"/>
      <c r="AD39" s="670">
        <v>50964</v>
      </c>
      <c r="AE39" s="670"/>
      <c r="AF39" s="670"/>
      <c r="AG39" s="670"/>
      <c r="AH39" s="670"/>
      <c r="AI39" s="670"/>
      <c r="AJ39" s="670"/>
      <c r="AK39" s="670"/>
      <c r="AL39" s="671">
        <v>0.3</v>
      </c>
      <c r="AM39" s="672"/>
      <c r="AN39" s="672"/>
      <c r="AO39" s="673"/>
      <c r="AQ39" s="744" t="s">
        <v>339</v>
      </c>
      <c r="AR39" s="745"/>
      <c r="AS39" s="745"/>
      <c r="AT39" s="745"/>
      <c r="AU39" s="745"/>
      <c r="AV39" s="745"/>
      <c r="AW39" s="745"/>
      <c r="AX39" s="745"/>
      <c r="AY39" s="746"/>
      <c r="AZ39" s="666">
        <v>193022</v>
      </c>
      <c r="BA39" s="667"/>
      <c r="BB39" s="667"/>
      <c r="BC39" s="667"/>
      <c r="BD39" s="706"/>
      <c r="BE39" s="706"/>
      <c r="BF39" s="724"/>
      <c r="BG39" s="681" t="s">
        <v>340</v>
      </c>
      <c r="BH39" s="682"/>
      <c r="BI39" s="682"/>
      <c r="BJ39" s="682"/>
      <c r="BK39" s="682"/>
      <c r="BL39" s="682"/>
      <c r="BM39" s="682"/>
      <c r="BN39" s="682"/>
      <c r="BO39" s="682"/>
      <c r="BP39" s="682"/>
      <c r="BQ39" s="682"/>
      <c r="BR39" s="682"/>
      <c r="BS39" s="682"/>
      <c r="BT39" s="682"/>
      <c r="BU39" s="683"/>
      <c r="BV39" s="666">
        <v>15488</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4484378</v>
      </c>
      <c r="CS39" s="706"/>
      <c r="CT39" s="706"/>
      <c r="CU39" s="706"/>
      <c r="CV39" s="706"/>
      <c r="CW39" s="706"/>
      <c r="CX39" s="706"/>
      <c r="CY39" s="707"/>
      <c r="CZ39" s="671">
        <v>8.1999999999999993</v>
      </c>
      <c r="DA39" s="700"/>
      <c r="DB39" s="700"/>
      <c r="DC39" s="708"/>
      <c r="DD39" s="675">
        <v>3402927</v>
      </c>
      <c r="DE39" s="706"/>
      <c r="DF39" s="706"/>
      <c r="DG39" s="706"/>
      <c r="DH39" s="706"/>
      <c r="DI39" s="706"/>
      <c r="DJ39" s="706"/>
      <c r="DK39" s="707"/>
      <c r="DL39" s="675" t="s">
        <v>129</v>
      </c>
      <c r="DM39" s="706"/>
      <c r="DN39" s="706"/>
      <c r="DO39" s="706"/>
      <c r="DP39" s="706"/>
      <c r="DQ39" s="706"/>
      <c r="DR39" s="706"/>
      <c r="DS39" s="706"/>
      <c r="DT39" s="706"/>
      <c r="DU39" s="706"/>
      <c r="DV39" s="707"/>
      <c r="DW39" s="671" t="s">
        <v>129</v>
      </c>
      <c r="DX39" s="700"/>
      <c r="DY39" s="700"/>
      <c r="DZ39" s="700"/>
      <c r="EA39" s="700"/>
      <c r="EB39" s="700"/>
      <c r="EC39" s="701"/>
    </row>
    <row r="40" spans="2:133" ht="11.25" customHeight="1" x14ac:dyDescent="0.2">
      <c r="B40" s="663" t="s">
        <v>342</v>
      </c>
      <c r="C40" s="664"/>
      <c r="D40" s="664"/>
      <c r="E40" s="664"/>
      <c r="F40" s="664"/>
      <c r="G40" s="664"/>
      <c r="H40" s="664"/>
      <c r="I40" s="664"/>
      <c r="J40" s="664"/>
      <c r="K40" s="664"/>
      <c r="L40" s="664"/>
      <c r="M40" s="664"/>
      <c r="N40" s="664"/>
      <c r="O40" s="664"/>
      <c r="P40" s="664"/>
      <c r="Q40" s="665"/>
      <c r="R40" s="666">
        <v>2586017</v>
      </c>
      <c r="S40" s="667"/>
      <c r="T40" s="667"/>
      <c r="U40" s="667"/>
      <c r="V40" s="667"/>
      <c r="W40" s="667"/>
      <c r="X40" s="667"/>
      <c r="Y40" s="668"/>
      <c r="Z40" s="669">
        <v>4.2</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v>20539</v>
      </c>
      <c r="BA40" s="667"/>
      <c r="BB40" s="667"/>
      <c r="BC40" s="667"/>
      <c r="BD40" s="706"/>
      <c r="BE40" s="706"/>
      <c r="BF40" s="724"/>
      <c r="BG40" s="747" t="s">
        <v>344</v>
      </c>
      <c r="BH40" s="748"/>
      <c r="BI40" s="748"/>
      <c r="BJ40" s="748"/>
      <c r="BK40" s="748"/>
      <c r="BL40" s="364"/>
      <c r="BM40" s="682" t="s">
        <v>345</v>
      </c>
      <c r="BN40" s="682"/>
      <c r="BO40" s="682"/>
      <c r="BP40" s="682"/>
      <c r="BQ40" s="682"/>
      <c r="BR40" s="682"/>
      <c r="BS40" s="682"/>
      <c r="BT40" s="682"/>
      <c r="BU40" s="683"/>
      <c r="BV40" s="666">
        <v>20</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1022421</v>
      </c>
      <c r="CS40" s="667"/>
      <c r="CT40" s="667"/>
      <c r="CU40" s="667"/>
      <c r="CV40" s="667"/>
      <c r="CW40" s="667"/>
      <c r="CX40" s="667"/>
      <c r="CY40" s="668"/>
      <c r="CZ40" s="671">
        <v>1.9</v>
      </c>
      <c r="DA40" s="700"/>
      <c r="DB40" s="700"/>
      <c r="DC40" s="708"/>
      <c r="DD40" s="675">
        <v>388742</v>
      </c>
      <c r="DE40" s="667"/>
      <c r="DF40" s="667"/>
      <c r="DG40" s="667"/>
      <c r="DH40" s="667"/>
      <c r="DI40" s="667"/>
      <c r="DJ40" s="667"/>
      <c r="DK40" s="668"/>
      <c r="DL40" s="675">
        <v>23521</v>
      </c>
      <c r="DM40" s="667"/>
      <c r="DN40" s="667"/>
      <c r="DO40" s="667"/>
      <c r="DP40" s="667"/>
      <c r="DQ40" s="667"/>
      <c r="DR40" s="667"/>
      <c r="DS40" s="667"/>
      <c r="DT40" s="667"/>
      <c r="DU40" s="667"/>
      <c r="DV40" s="668"/>
      <c r="DW40" s="671">
        <v>0.1</v>
      </c>
      <c r="DX40" s="700"/>
      <c r="DY40" s="700"/>
      <c r="DZ40" s="700"/>
      <c r="EA40" s="700"/>
      <c r="EB40" s="700"/>
      <c r="EC40" s="701"/>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598127</v>
      </c>
      <c r="BA41" s="667"/>
      <c r="BB41" s="667"/>
      <c r="BC41" s="667"/>
      <c r="BD41" s="706"/>
      <c r="BE41" s="706"/>
      <c r="BF41" s="724"/>
      <c r="BG41" s="747"/>
      <c r="BH41" s="748"/>
      <c r="BI41" s="748"/>
      <c r="BJ41" s="748"/>
      <c r="BK41" s="748"/>
      <c r="BL41" s="364"/>
      <c r="BM41" s="682" t="s">
        <v>349</v>
      </c>
      <c r="BN41" s="682"/>
      <c r="BO41" s="682"/>
      <c r="BP41" s="682"/>
      <c r="BQ41" s="682"/>
      <c r="BR41" s="682"/>
      <c r="BS41" s="682"/>
      <c r="BT41" s="682"/>
      <c r="BU41" s="683"/>
      <c r="BV41" s="666">
        <v>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706"/>
      <c r="CT41" s="706"/>
      <c r="CU41" s="706"/>
      <c r="CV41" s="706"/>
      <c r="CW41" s="706"/>
      <c r="CX41" s="706"/>
      <c r="CY41" s="707"/>
      <c r="CZ41" s="671" t="s">
        <v>129</v>
      </c>
      <c r="DA41" s="700"/>
      <c r="DB41" s="700"/>
      <c r="DC41" s="708"/>
      <c r="DD41" s="675" t="s">
        <v>129</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1902100</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437</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14657534</v>
      </c>
      <c r="CS42" s="706"/>
      <c r="CT42" s="706"/>
      <c r="CU42" s="706"/>
      <c r="CV42" s="706"/>
      <c r="CW42" s="706"/>
      <c r="CX42" s="706"/>
      <c r="CY42" s="707"/>
      <c r="CZ42" s="671">
        <v>26.7</v>
      </c>
      <c r="DA42" s="700"/>
      <c r="DB42" s="700"/>
      <c r="DC42" s="708"/>
      <c r="DD42" s="675">
        <v>2414471</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355</v>
      </c>
      <c r="C43" s="664"/>
      <c r="D43" s="664"/>
      <c r="E43" s="664"/>
      <c r="F43" s="664"/>
      <c r="G43" s="664"/>
      <c r="H43" s="664"/>
      <c r="I43" s="664"/>
      <c r="J43" s="664"/>
      <c r="K43" s="664"/>
      <c r="L43" s="664"/>
      <c r="M43" s="664"/>
      <c r="N43" s="664"/>
      <c r="O43" s="664"/>
      <c r="P43" s="664"/>
      <c r="Q43" s="665"/>
      <c r="R43" s="666">
        <v>983017</v>
      </c>
      <c r="S43" s="667"/>
      <c r="T43" s="667"/>
      <c r="U43" s="667"/>
      <c r="V43" s="667"/>
      <c r="W43" s="667"/>
      <c r="X43" s="667"/>
      <c r="Y43" s="668"/>
      <c r="Z43" s="669">
        <v>1.6</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192340</v>
      </c>
      <c r="CS43" s="706"/>
      <c r="CT43" s="706"/>
      <c r="CU43" s="706"/>
      <c r="CV43" s="706"/>
      <c r="CW43" s="706"/>
      <c r="CX43" s="706"/>
      <c r="CY43" s="707"/>
      <c r="CZ43" s="671">
        <v>0.3</v>
      </c>
      <c r="DA43" s="700"/>
      <c r="DB43" s="700"/>
      <c r="DC43" s="708"/>
      <c r="DD43" s="675">
        <v>190237</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357</v>
      </c>
      <c r="C44" s="711"/>
      <c r="D44" s="711"/>
      <c r="E44" s="711"/>
      <c r="F44" s="711"/>
      <c r="G44" s="711"/>
      <c r="H44" s="711"/>
      <c r="I44" s="711"/>
      <c r="J44" s="711"/>
      <c r="K44" s="711"/>
      <c r="L44" s="711"/>
      <c r="M44" s="711"/>
      <c r="N44" s="711"/>
      <c r="O44" s="711"/>
      <c r="P44" s="711"/>
      <c r="Q44" s="712"/>
      <c r="R44" s="760">
        <v>61672374</v>
      </c>
      <c r="S44" s="761"/>
      <c r="T44" s="761"/>
      <c r="U44" s="761"/>
      <c r="V44" s="761"/>
      <c r="W44" s="761"/>
      <c r="X44" s="761"/>
      <c r="Y44" s="762"/>
      <c r="Z44" s="763">
        <v>100</v>
      </c>
      <c r="AA44" s="763"/>
      <c r="AB44" s="763"/>
      <c r="AC44" s="763"/>
      <c r="AD44" s="764">
        <v>17568266</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12741139</v>
      </c>
      <c r="CS44" s="667"/>
      <c r="CT44" s="667"/>
      <c r="CU44" s="667"/>
      <c r="CV44" s="667"/>
      <c r="CW44" s="667"/>
      <c r="CX44" s="667"/>
      <c r="CY44" s="668"/>
      <c r="CZ44" s="671">
        <v>23.2</v>
      </c>
      <c r="DA44" s="672"/>
      <c r="DB44" s="672"/>
      <c r="DC44" s="684"/>
      <c r="DD44" s="675">
        <v>2288121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9697271</v>
      </c>
      <c r="CS45" s="706"/>
      <c r="CT45" s="706"/>
      <c r="CU45" s="706"/>
      <c r="CV45" s="706"/>
      <c r="CW45" s="706"/>
      <c r="CX45" s="706"/>
      <c r="CY45" s="707"/>
      <c r="CZ45" s="671">
        <v>17.600000000000001</v>
      </c>
      <c r="DA45" s="700"/>
      <c r="DB45" s="700"/>
      <c r="DC45" s="708"/>
      <c r="DD45" s="675">
        <v>854396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2208547</v>
      </c>
      <c r="CS46" s="667"/>
      <c r="CT46" s="667"/>
      <c r="CU46" s="667"/>
      <c r="CV46" s="667"/>
      <c r="CW46" s="667"/>
      <c r="CX46" s="667"/>
      <c r="CY46" s="668"/>
      <c r="CZ46" s="671">
        <v>4</v>
      </c>
      <c r="DA46" s="672"/>
      <c r="DB46" s="672"/>
      <c r="DC46" s="684"/>
      <c r="DD46" s="675">
        <v>601104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1916395</v>
      </c>
      <c r="CS47" s="706"/>
      <c r="CT47" s="706"/>
      <c r="CU47" s="706"/>
      <c r="CV47" s="706"/>
      <c r="CW47" s="706"/>
      <c r="CX47" s="706"/>
      <c r="CY47" s="707"/>
      <c r="CZ47" s="671">
        <v>3.5</v>
      </c>
      <c r="DA47" s="700"/>
      <c r="DB47" s="700"/>
      <c r="DC47" s="708"/>
      <c r="DD47" s="675">
        <v>126350</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54986220</v>
      </c>
      <c r="CS49" s="737"/>
      <c r="CT49" s="737"/>
      <c r="CU49" s="737"/>
      <c r="CV49" s="737"/>
      <c r="CW49" s="737"/>
      <c r="CX49" s="737"/>
      <c r="CY49" s="774"/>
      <c r="CZ49" s="765">
        <v>100</v>
      </c>
      <c r="DA49" s="775"/>
      <c r="DB49" s="775"/>
      <c r="DC49" s="776"/>
      <c r="DD49" s="777">
        <v>27081596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qmhqLj015Cd5XMj9MBuBCoo21jXSjpHJv2C0GD0IaWvOqwdR+8DsIt2MQARsedQyr9rOg1lTAi6ynnDnGZOQw==" saltValue="ARdD+LVjAsZpX6IwcmaZF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61714</v>
      </c>
      <c r="R7" s="818"/>
      <c r="S7" s="818"/>
      <c r="T7" s="818"/>
      <c r="U7" s="818"/>
      <c r="V7" s="818">
        <v>54944</v>
      </c>
      <c r="W7" s="818"/>
      <c r="X7" s="818"/>
      <c r="Y7" s="818"/>
      <c r="Z7" s="818"/>
      <c r="AA7" s="818">
        <v>6665</v>
      </c>
      <c r="AB7" s="818"/>
      <c r="AC7" s="818"/>
      <c r="AD7" s="818"/>
      <c r="AE7" s="819"/>
      <c r="AF7" s="820">
        <v>2515</v>
      </c>
      <c r="AG7" s="821"/>
      <c r="AH7" s="821"/>
      <c r="AI7" s="821"/>
      <c r="AJ7" s="822"/>
      <c r="AK7" s="823">
        <v>7376</v>
      </c>
      <c r="AL7" s="824"/>
      <c r="AM7" s="824"/>
      <c r="AN7" s="824"/>
      <c r="AO7" s="824"/>
      <c r="AP7" s="824">
        <v>26851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594</v>
      </c>
      <c r="BT7" s="812"/>
      <c r="BU7" s="812"/>
      <c r="BV7" s="812"/>
      <c r="BW7" s="812"/>
      <c r="BX7" s="812"/>
      <c r="BY7" s="812"/>
      <c r="BZ7" s="812"/>
      <c r="CA7" s="812"/>
      <c r="CB7" s="812"/>
      <c r="CC7" s="812"/>
      <c r="CD7" s="812"/>
      <c r="CE7" s="812"/>
      <c r="CF7" s="812"/>
      <c r="CG7" s="827"/>
      <c r="CH7" s="808">
        <v>0</v>
      </c>
      <c r="CI7" s="809"/>
      <c r="CJ7" s="809"/>
      <c r="CK7" s="809"/>
      <c r="CL7" s="810"/>
      <c r="CM7" s="808">
        <v>13</v>
      </c>
      <c r="CN7" s="809"/>
      <c r="CO7" s="809"/>
      <c r="CP7" s="809"/>
      <c r="CQ7" s="810"/>
      <c r="CR7" s="808">
        <v>5</v>
      </c>
      <c r="CS7" s="809"/>
      <c r="CT7" s="809"/>
      <c r="CU7" s="809"/>
      <c r="CV7" s="810"/>
      <c r="CW7" s="808" t="s">
        <v>597</v>
      </c>
      <c r="CX7" s="809"/>
      <c r="CY7" s="809"/>
      <c r="CZ7" s="809"/>
      <c r="DA7" s="810"/>
      <c r="DB7" s="808" t="s">
        <v>593</v>
      </c>
      <c r="DC7" s="809"/>
      <c r="DD7" s="809"/>
      <c r="DE7" s="809"/>
      <c r="DF7" s="810"/>
      <c r="DG7" s="808" t="s">
        <v>593</v>
      </c>
      <c r="DH7" s="809"/>
      <c r="DI7" s="809"/>
      <c r="DJ7" s="809"/>
      <c r="DK7" s="810"/>
      <c r="DL7" s="808" t="s">
        <v>593</v>
      </c>
      <c r="DM7" s="809"/>
      <c r="DN7" s="809"/>
      <c r="DO7" s="809"/>
      <c r="DP7" s="810"/>
      <c r="DQ7" s="808" t="s">
        <v>593</v>
      </c>
      <c r="DR7" s="809"/>
      <c r="DS7" s="809"/>
      <c r="DT7" s="809"/>
      <c r="DU7" s="810"/>
      <c r="DV7" s="811"/>
      <c r="DW7" s="812"/>
      <c r="DX7" s="812"/>
      <c r="DY7" s="812"/>
      <c r="DZ7" s="813"/>
      <c r="EA7" s="230"/>
    </row>
    <row r="8" spans="1:131" s="231" customFormat="1" ht="26.25" customHeight="1" x14ac:dyDescent="0.2">
      <c r="A8" s="234">
        <v>2</v>
      </c>
      <c r="B8" s="845" t="s">
        <v>390</v>
      </c>
      <c r="C8" s="846"/>
      <c r="D8" s="846"/>
      <c r="E8" s="846"/>
      <c r="F8" s="846"/>
      <c r="G8" s="846"/>
      <c r="H8" s="846"/>
      <c r="I8" s="846"/>
      <c r="J8" s="846"/>
      <c r="K8" s="846"/>
      <c r="L8" s="846"/>
      <c r="M8" s="846"/>
      <c r="N8" s="846"/>
      <c r="O8" s="846"/>
      <c r="P8" s="847"/>
      <c r="Q8" s="848">
        <v>43</v>
      </c>
      <c r="R8" s="849"/>
      <c r="S8" s="849"/>
      <c r="T8" s="849"/>
      <c r="U8" s="849"/>
      <c r="V8" s="849">
        <v>26</v>
      </c>
      <c r="W8" s="849"/>
      <c r="X8" s="849"/>
      <c r="Y8" s="849"/>
      <c r="Z8" s="849"/>
      <c r="AA8" s="849">
        <v>17</v>
      </c>
      <c r="AB8" s="849"/>
      <c r="AC8" s="849"/>
      <c r="AD8" s="849"/>
      <c r="AE8" s="850"/>
      <c r="AF8" s="851">
        <v>1</v>
      </c>
      <c r="AG8" s="852"/>
      <c r="AH8" s="852"/>
      <c r="AI8" s="852"/>
      <c r="AJ8" s="853"/>
      <c r="AK8" s="834">
        <v>0</v>
      </c>
      <c r="AL8" s="835"/>
      <c r="AM8" s="835"/>
      <c r="AN8" s="835"/>
      <c r="AO8" s="835"/>
      <c r="AP8" s="835" t="s">
        <v>593</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595</v>
      </c>
      <c r="BT8" s="839"/>
      <c r="BU8" s="839"/>
      <c r="BV8" s="839"/>
      <c r="BW8" s="839"/>
      <c r="BX8" s="839"/>
      <c r="BY8" s="839"/>
      <c r="BZ8" s="839"/>
      <c r="CA8" s="839"/>
      <c r="CB8" s="839"/>
      <c r="CC8" s="839"/>
      <c r="CD8" s="839"/>
      <c r="CE8" s="839"/>
      <c r="CF8" s="839"/>
      <c r="CG8" s="840"/>
      <c r="CH8" s="841">
        <v>3</v>
      </c>
      <c r="CI8" s="842"/>
      <c r="CJ8" s="842"/>
      <c r="CK8" s="842"/>
      <c r="CL8" s="843"/>
      <c r="CM8" s="841">
        <v>273</v>
      </c>
      <c r="CN8" s="842"/>
      <c r="CO8" s="842"/>
      <c r="CP8" s="842"/>
      <c r="CQ8" s="843"/>
      <c r="CR8" s="841">
        <v>30</v>
      </c>
      <c r="CS8" s="842"/>
      <c r="CT8" s="842"/>
      <c r="CU8" s="842"/>
      <c r="CV8" s="843"/>
      <c r="CW8" s="841" t="s">
        <v>614</v>
      </c>
      <c r="CX8" s="842"/>
      <c r="CY8" s="842"/>
      <c r="CZ8" s="842"/>
      <c r="DA8" s="843"/>
      <c r="DB8" s="841" t="s">
        <v>593</v>
      </c>
      <c r="DC8" s="842"/>
      <c r="DD8" s="842"/>
      <c r="DE8" s="842"/>
      <c r="DF8" s="843"/>
      <c r="DG8" s="841" t="s">
        <v>593</v>
      </c>
      <c r="DH8" s="842"/>
      <c r="DI8" s="842"/>
      <c r="DJ8" s="842"/>
      <c r="DK8" s="843"/>
      <c r="DL8" s="841" t="s">
        <v>593</v>
      </c>
      <c r="DM8" s="842"/>
      <c r="DN8" s="842"/>
      <c r="DO8" s="842"/>
      <c r="DP8" s="843"/>
      <c r="DQ8" s="841" t="s">
        <v>593</v>
      </c>
      <c r="DR8" s="842"/>
      <c r="DS8" s="842"/>
      <c r="DT8" s="842"/>
      <c r="DU8" s="843"/>
      <c r="DV8" s="838"/>
      <c r="DW8" s="839"/>
      <c r="DX8" s="839"/>
      <c r="DY8" s="839"/>
      <c r="DZ8" s="844"/>
      <c r="EA8" s="230"/>
    </row>
    <row r="9" spans="1:131" s="231" customFormat="1" ht="26.25" customHeight="1" x14ac:dyDescent="0.2">
      <c r="A9" s="234">
        <v>3</v>
      </c>
      <c r="B9" s="845" t="s">
        <v>391</v>
      </c>
      <c r="C9" s="846"/>
      <c r="D9" s="846"/>
      <c r="E9" s="846"/>
      <c r="F9" s="846"/>
      <c r="G9" s="846"/>
      <c r="H9" s="846"/>
      <c r="I9" s="846"/>
      <c r="J9" s="846"/>
      <c r="K9" s="846"/>
      <c r="L9" s="846"/>
      <c r="M9" s="846"/>
      <c r="N9" s="846"/>
      <c r="O9" s="846"/>
      <c r="P9" s="847"/>
      <c r="Q9" s="848">
        <v>20</v>
      </c>
      <c r="R9" s="849"/>
      <c r="S9" s="849"/>
      <c r="T9" s="849"/>
      <c r="U9" s="849"/>
      <c r="V9" s="849">
        <v>16</v>
      </c>
      <c r="W9" s="849"/>
      <c r="X9" s="849"/>
      <c r="Y9" s="849"/>
      <c r="Z9" s="849"/>
      <c r="AA9" s="849">
        <v>4</v>
      </c>
      <c r="AB9" s="849"/>
      <c r="AC9" s="849"/>
      <c r="AD9" s="849"/>
      <c r="AE9" s="850"/>
      <c r="AF9" s="851">
        <v>4</v>
      </c>
      <c r="AG9" s="852"/>
      <c r="AH9" s="852"/>
      <c r="AI9" s="852"/>
      <c r="AJ9" s="853"/>
      <c r="AK9" s="834">
        <v>17</v>
      </c>
      <c r="AL9" s="835"/>
      <c r="AM9" s="835"/>
      <c r="AN9" s="835"/>
      <c r="AO9" s="835"/>
      <c r="AP9" s="835" t="s">
        <v>593</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596</v>
      </c>
      <c r="BT9" s="839"/>
      <c r="BU9" s="839"/>
      <c r="BV9" s="839"/>
      <c r="BW9" s="839"/>
      <c r="BX9" s="839"/>
      <c r="BY9" s="839"/>
      <c r="BZ9" s="839"/>
      <c r="CA9" s="839"/>
      <c r="CB9" s="839"/>
      <c r="CC9" s="839"/>
      <c r="CD9" s="839"/>
      <c r="CE9" s="839"/>
      <c r="CF9" s="839"/>
      <c r="CG9" s="840"/>
      <c r="CH9" s="841">
        <v>-5</v>
      </c>
      <c r="CI9" s="842"/>
      <c r="CJ9" s="842"/>
      <c r="CK9" s="842"/>
      <c r="CL9" s="843"/>
      <c r="CM9" s="841">
        <v>16</v>
      </c>
      <c r="CN9" s="842"/>
      <c r="CO9" s="842"/>
      <c r="CP9" s="842"/>
      <c r="CQ9" s="843"/>
      <c r="CR9" s="841">
        <v>5</v>
      </c>
      <c r="CS9" s="842"/>
      <c r="CT9" s="842"/>
      <c r="CU9" s="842"/>
      <c r="CV9" s="843"/>
      <c r="CW9" s="841">
        <v>42</v>
      </c>
      <c r="CX9" s="842"/>
      <c r="CY9" s="842"/>
      <c r="CZ9" s="842"/>
      <c r="DA9" s="843"/>
      <c r="DB9" s="841" t="s">
        <v>593</v>
      </c>
      <c r="DC9" s="842"/>
      <c r="DD9" s="842"/>
      <c r="DE9" s="842"/>
      <c r="DF9" s="843"/>
      <c r="DG9" s="841" t="s">
        <v>593</v>
      </c>
      <c r="DH9" s="842"/>
      <c r="DI9" s="842"/>
      <c r="DJ9" s="842"/>
      <c r="DK9" s="843"/>
      <c r="DL9" s="841" t="s">
        <v>593</v>
      </c>
      <c r="DM9" s="842"/>
      <c r="DN9" s="842"/>
      <c r="DO9" s="842"/>
      <c r="DP9" s="843"/>
      <c r="DQ9" s="841" t="s">
        <v>593</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393</v>
      </c>
      <c r="B23" s="854" t="s">
        <v>394</v>
      </c>
      <c r="C23" s="855"/>
      <c r="D23" s="855"/>
      <c r="E23" s="855"/>
      <c r="F23" s="855"/>
      <c r="G23" s="855"/>
      <c r="H23" s="855"/>
      <c r="I23" s="855"/>
      <c r="J23" s="855"/>
      <c r="K23" s="855"/>
      <c r="L23" s="855"/>
      <c r="M23" s="855"/>
      <c r="N23" s="855"/>
      <c r="O23" s="855"/>
      <c r="P23" s="856"/>
      <c r="Q23" s="857">
        <f>Q7+Q8+Q9</f>
        <v>61777</v>
      </c>
      <c r="R23" s="858"/>
      <c r="S23" s="858"/>
      <c r="T23" s="858"/>
      <c r="U23" s="858"/>
      <c r="V23" s="858">
        <f>V7+V8+V9</f>
        <v>54986</v>
      </c>
      <c r="W23" s="858"/>
      <c r="X23" s="858"/>
      <c r="Y23" s="858"/>
      <c r="Z23" s="858"/>
      <c r="AA23" s="858">
        <f>AA7+AA8+AA9</f>
        <v>6686</v>
      </c>
      <c r="AB23" s="858"/>
      <c r="AC23" s="858"/>
      <c r="AD23" s="858"/>
      <c r="AE23" s="859"/>
      <c r="AF23" s="860">
        <v>2521</v>
      </c>
      <c r="AG23" s="858"/>
      <c r="AH23" s="858"/>
      <c r="AI23" s="858"/>
      <c r="AJ23" s="861"/>
      <c r="AK23" s="862"/>
      <c r="AL23" s="863"/>
      <c r="AM23" s="863"/>
      <c r="AN23" s="863"/>
      <c r="AO23" s="863"/>
      <c r="AP23" s="858">
        <v>26851</v>
      </c>
      <c r="AQ23" s="858"/>
      <c r="AR23" s="858"/>
      <c r="AS23" s="858"/>
      <c r="AT23" s="858"/>
      <c r="AU23" s="874"/>
      <c r="AV23" s="874"/>
      <c r="AW23" s="874"/>
      <c r="AX23" s="874"/>
      <c r="AY23" s="875"/>
      <c r="AZ23" s="876" t="s">
        <v>395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406</v>
      </c>
      <c r="C28" s="815"/>
      <c r="D28" s="815"/>
      <c r="E28" s="815"/>
      <c r="F28" s="815"/>
      <c r="G28" s="815"/>
      <c r="H28" s="815"/>
      <c r="I28" s="815"/>
      <c r="J28" s="815"/>
      <c r="K28" s="815"/>
      <c r="L28" s="815"/>
      <c r="M28" s="815"/>
      <c r="N28" s="815"/>
      <c r="O28" s="815"/>
      <c r="P28" s="816"/>
      <c r="Q28" s="887">
        <v>9123</v>
      </c>
      <c r="R28" s="888"/>
      <c r="S28" s="888"/>
      <c r="T28" s="888"/>
      <c r="U28" s="888"/>
      <c r="V28" s="888">
        <v>9032</v>
      </c>
      <c r="W28" s="888"/>
      <c r="X28" s="888"/>
      <c r="Y28" s="888"/>
      <c r="Z28" s="888"/>
      <c r="AA28" s="888">
        <f t="shared" ref="AA28:AA35" si="0">Q28-V28</f>
        <v>91</v>
      </c>
      <c r="AB28" s="888"/>
      <c r="AC28" s="888"/>
      <c r="AD28" s="888"/>
      <c r="AE28" s="889"/>
      <c r="AF28" s="890">
        <v>91</v>
      </c>
      <c r="AG28" s="888"/>
      <c r="AH28" s="888"/>
      <c r="AI28" s="888"/>
      <c r="AJ28" s="891"/>
      <c r="AK28" s="892">
        <v>834</v>
      </c>
      <c r="AL28" s="893"/>
      <c r="AM28" s="893"/>
      <c r="AN28" s="893"/>
      <c r="AO28" s="893"/>
      <c r="AP28" s="893" t="s">
        <v>593</v>
      </c>
      <c r="AQ28" s="893"/>
      <c r="AR28" s="893"/>
      <c r="AS28" s="893"/>
      <c r="AT28" s="893"/>
      <c r="AU28" s="893" t="s">
        <v>593</v>
      </c>
      <c r="AV28" s="893"/>
      <c r="AW28" s="893"/>
      <c r="AX28" s="893"/>
      <c r="AY28" s="893"/>
      <c r="AZ28" s="894" t="s">
        <v>593</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407</v>
      </c>
      <c r="C29" s="846"/>
      <c r="D29" s="846"/>
      <c r="E29" s="846"/>
      <c r="F29" s="846"/>
      <c r="G29" s="846"/>
      <c r="H29" s="846"/>
      <c r="I29" s="846"/>
      <c r="J29" s="846"/>
      <c r="K29" s="846"/>
      <c r="L29" s="846"/>
      <c r="M29" s="846"/>
      <c r="N29" s="846"/>
      <c r="O29" s="846"/>
      <c r="P29" s="847"/>
      <c r="Q29" s="848">
        <v>7038</v>
      </c>
      <c r="R29" s="849"/>
      <c r="S29" s="849"/>
      <c r="T29" s="849"/>
      <c r="U29" s="849"/>
      <c r="V29" s="849">
        <v>6980</v>
      </c>
      <c r="W29" s="849"/>
      <c r="X29" s="849"/>
      <c r="Y29" s="849"/>
      <c r="Z29" s="849"/>
      <c r="AA29" s="850">
        <f t="shared" si="0"/>
        <v>58</v>
      </c>
      <c r="AB29" s="852"/>
      <c r="AC29" s="852"/>
      <c r="AD29" s="852"/>
      <c r="AE29" s="853"/>
      <c r="AF29" s="851">
        <v>58</v>
      </c>
      <c r="AG29" s="852"/>
      <c r="AH29" s="852"/>
      <c r="AI29" s="852"/>
      <c r="AJ29" s="853"/>
      <c r="AK29" s="899">
        <v>1204</v>
      </c>
      <c r="AL29" s="895"/>
      <c r="AM29" s="895"/>
      <c r="AN29" s="895"/>
      <c r="AO29" s="895"/>
      <c r="AP29" s="895" t="s">
        <v>593</v>
      </c>
      <c r="AQ29" s="895"/>
      <c r="AR29" s="895"/>
      <c r="AS29" s="895"/>
      <c r="AT29" s="895"/>
      <c r="AU29" s="895" t="s">
        <v>593</v>
      </c>
      <c r="AV29" s="895"/>
      <c r="AW29" s="895"/>
      <c r="AX29" s="895"/>
      <c r="AY29" s="895"/>
      <c r="AZ29" s="896" t="s">
        <v>593</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408</v>
      </c>
      <c r="C30" s="846"/>
      <c r="D30" s="846"/>
      <c r="E30" s="846"/>
      <c r="F30" s="846"/>
      <c r="G30" s="846"/>
      <c r="H30" s="846"/>
      <c r="I30" s="846"/>
      <c r="J30" s="846"/>
      <c r="K30" s="846"/>
      <c r="L30" s="846"/>
      <c r="M30" s="846"/>
      <c r="N30" s="846"/>
      <c r="O30" s="846"/>
      <c r="P30" s="847"/>
      <c r="Q30" s="848">
        <v>442</v>
      </c>
      <c r="R30" s="849"/>
      <c r="S30" s="849"/>
      <c r="T30" s="849"/>
      <c r="U30" s="849"/>
      <c r="V30" s="849">
        <v>441</v>
      </c>
      <c r="W30" s="849"/>
      <c r="X30" s="849"/>
      <c r="Y30" s="849"/>
      <c r="Z30" s="849"/>
      <c r="AA30" s="850">
        <f t="shared" si="0"/>
        <v>1</v>
      </c>
      <c r="AB30" s="852"/>
      <c r="AC30" s="852"/>
      <c r="AD30" s="852"/>
      <c r="AE30" s="853"/>
      <c r="AF30" s="851">
        <v>1</v>
      </c>
      <c r="AG30" s="852"/>
      <c r="AH30" s="852"/>
      <c r="AI30" s="852"/>
      <c r="AJ30" s="853"/>
      <c r="AK30" s="899">
        <v>188</v>
      </c>
      <c r="AL30" s="895"/>
      <c r="AM30" s="895"/>
      <c r="AN30" s="895"/>
      <c r="AO30" s="895"/>
      <c r="AP30" s="895" t="s">
        <v>593</v>
      </c>
      <c r="AQ30" s="895"/>
      <c r="AR30" s="895"/>
      <c r="AS30" s="895"/>
      <c r="AT30" s="895"/>
      <c r="AU30" s="895" t="s">
        <v>593</v>
      </c>
      <c r="AV30" s="895"/>
      <c r="AW30" s="895"/>
      <c r="AX30" s="895"/>
      <c r="AY30" s="895"/>
      <c r="AZ30" s="896" t="s">
        <v>593</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409</v>
      </c>
      <c r="C31" s="846"/>
      <c r="D31" s="846"/>
      <c r="E31" s="846"/>
      <c r="F31" s="846"/>
      <c r="G31" s="846"/>
      <c r="H31" s="846"/>
      <c r="I31" s="846"/>
      <c r="J31" s="846"/>
      <c r="K31" s="846"/>
      <c r="L31" s="846"/>
      <c r="M31" s="846"/>
      <c r="N31" s="846"/>
      <c r="O31" s="846"/>
      <c r="P31" s="847"/>
      <c r="Q31" s="848">
        <v>1221</v>
      </c>
      <c r="R31" s="849"/>
      <c r="S31" s="849"/>
      <c r="T31" s="849"/>
      <c r="U31" s="849"/>
      <c r="V31" s="849">
        <v>1047</v>
      </c>
      <c r="W31" s="849"/>
      <c r="X31" s="849"/>
      <c r="Y31" s="849"/>
      <c r="Z31" s="849"/>
      <c r="AA31" s="849">
        <f t="shared" si="0"/>
        <v>174</v>
      </c>
      <c r="AB31" s="849"/>
      <c r="AC31" s="849"/>
      <c r="AD31" s="849"/>
      <c r="AE31" s="850"/>
      <c r="AF31" s="851">
        <v>4177</v>
      </c>
      <c r="AG31" s="852"/>
      <c r="AH31" s="852"/>
      <c r="AI31" s="852"/>
      <c r="AJ31" s="853"/>
      <c r="AK31" s="899">
        <v>185</v>
      </c>
      <c r="AL31" s="895"/>
      <c r="AM31" s="895"/>
      <c r="AN31" s="895"/>
      <c r="AO31" s="895"/>
      <c r="AP31" s="895">
        <v>1118</v>
      </c>
      <c r="AQ31" s="895"/>
      <c r="AR31" s="895"/>
      <c r="AS31" s="895"/>
      <c r="AT31" s="895"/>
      <c r="AU31" s="895">
        <v>209</v>
      </c>
      <c r="AV31" s="895"/>
      <c r="AW31" s="895"/>
      <c r="AX31" s="895"/>
      <c r="AY31" s="895"/>
      <c r="AZ31" s="896" t="s">
        <v>593</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411</v>
      </c>
      <c r="C32" s="846"/>
      <c r="D32" s="846"/>
      <c r="E32" s="846"/>
      <c r="F32" s="846"/>
      <c r="G32" s="846"/>
      <c r="H32" s="846"/>
      <c r="I32" s="846"/>
      <c r="J32" s="846"/>
      <c r="K32" s="846"/>
      <c r="L32" s="846"/>
      <c r="M32" s="846"/>
      <c r="N32" s="846"/>
      <c r="O32" s="846"/>
      <c r="P32" s="847"/>
      <c r="Q32" s="848">
        <v>386</v>
      </c>
      <c r="R32" s="849"/>
      <c r="S32" s="849"/>
      <c r="T32" s="849"/>
      <c r="U32" s="849"/>
      <c r="V32" s="849">
        <v>367</v>
      </c>
      <c r="W32" s="849"/>
      <c r="X32" s="849"/>
      <c r="Y32" s="849"/>
      <c r="Z32" s="849"/>
      <c r="AA32" s="849">
        <f t="shared" si="0"/>
        <v>19</v>
      </c>
      <c r="AB32" s="849"/>
      <c r="AC32" s="849"/>
      <c r="AD32" s="849"/>
      <c r="AE32" s="850"/>
      <c r="AF32" s="851">
        <v>3100</v>
      </c>
      <c r="AG32" s="852"/>
      <c r="AH32" s="852"/>
      <c r="AI32" s="852"/>
      <c r="AJ32" s="853"/>
      <c r="AK32" s="899" t="s">
        <v>615</v>
      </c>
      <c r="AL32" s="895"/>
      <c r="AM32" s="895"/>
      <c r="AN32" s="895"/>
      <c r="AO32" s="895"/>
      <c r="AP32" s="895" t="s">
        <v>615</v>
      </c>
      <c r="AQ32" s="895"/>
      <c r="AR32" s="895"/>
      <c r="AS32" s="895"/>
      <c r="AT32" s="895"/>
      <c r="AU32" s="895" t="s">
        <v>615</v>
      </c>
      <c r="AV32" s="895"/>
      <c r="AW32" s="895"/>
      <c r="AX32" s="895"/>
      <c r="AY32" s="895"/>
      <c r="AZ32" s="896" t="s">
        <v>593</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413</v>
      </c>
      <c r="C33" s="846"/>
      <c r="D33" s="846"/>
      <c r="E33" s="846"/>
      <c r="F33" s="846"/>
      <c r="G33" s="846"/>
      <c r="H33" s="846"/>
      <c r="I33" s="846"/>
      <c r="J33" s="846"/>
      <c r="K33" s="846"/>
      <c r="L33" s="846"/>
      <c r="M33" s="846"/>
      <c r="N33" s="846"/>
      <c r="O33" s="846"/>
      <c r="P33" s="847"/>
      <c r="Q33" s="848">
        <v>5859</v>
      </c>
      <c r="R33" s="849"/>
      <c r="S33" s="849"/>
      <c r="T33" s="849"/>
      <c r="U33" s="849"/>
      <c r="V33" s="849">
        <v>5104</v>
      </c>
      <c r="W33" s="849"/>
      <c r="X33" s="849"/>
      <c r="Y33" s="849"/>
      <c r="Z33" s="849"/>
      <c r="AA33" s="900">
        <f t="shared" si="0"/>
        <v>755</v>
      </c>
      <c r="AB33" s="901"/>
      <c r="AC33" s="901"/>
      <c r="AD33" s="901"/>
      <c r="AE33" s="902"/>
      <c r="AF33" s="851">
        <v>3051</v>
      </c>
      <c r="AG33" s="852"/>
      <c r="AH33" s="852"/>
      <c r="AI33" s="852"/>
      <c r="AJ33" s="853"/>
      <c r="AK33" s="899">
        <v>855</v>
      </c>
      <c r="AL33" s="895"/>
      <c r="AM33" s="895"/>
      <c r="AN33" s="895"/>
      <c r="AO33" s="895"/>
      <c r="AP33" s="895">
        <v>2660</v>
      </c>
      <c r="AQ33" s="895"/>
      <c r="AR33" s="895"/>
      <c r="AS33" s="895"/>
      <c r="AT33" s="895"/>
      <c r="AU33" s="895">
        <v>1330</v>
      </c>
      <c r="AV33" s="895"/>
      <c r="AW33" s="895"/>
      <c r="AX33" s="895"/>
      <c r="AY33" s="895"/>
      <c r="AZ33" s="896" t="s">
        <v>593</v>
      </c>
      <c r="BA33" s="896"/>
      <c r="BB33" s="896"/>
      <c r="BC33" s="896"/>
      <c r="BD33" s="896"/>
      <c r="BE33" s="897" t="s">
        <v>414</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415</v>
      </c>
      <c r="C34" s="846"/>
      <c r="D34" s="846"/>
      <c r="E34" s="846"/>
      <c r="F34" s="846"/>
      <c r="G34" s="846"/>
      <c r="H34" s="846"/>
      <c r="I34" s="846"/>
      <c r="J34" s="846"/>
      <c r="K34" s="846"/>
      <c r="L34" s="846"/>
      <c r="M34" s="846"/>
      <c r="N34" s="846"/>
      <c r="O34" s="846"/>
      <c r="P34" s="847"/>
      <c r="Q34" s="848">
        <v>1767</v>
      </c>
      <c r="R34" s="849"/>
      <c r="S34" s="849"/>
      <c r="T34" s="849"/>
      <c r="U34" s="849"/>
      <c r="V34" s="849">
        <v>1620</v>
      </c>
      <c r="W34" s="849"/>
      <c r="X34" s="849"/>
      <c r="Y34" s="849"/>
      <c r="Z34" s="849"/>
      <c r="AA34" s="900">
        <f t="shared" si="0"/>
        <v>147</v>
      </c>
      <c r="AB34" s="901"/>
      <c r="AC34" s="901"/>
      <c r="AD34" s="901"/>
      <c r="AE34" s="902"/>
      <c r="AF34" s="851">
        <v>1285</v>
      </c>
      <c r="AG34" s="852"/>
      <c r="AH34" s="852"/>
      <c r="AI34" s="852"/>
      <c r="AJ34" s="853"/>
      <c r="AK34" s="899">
        <v>758</v>
      </c>
      <c r="AL34" s="895"/>
      <c r="AM34" s="895"/>
      <c r="AN34" s="895"/>
      <c r="AO34" s="895"/>
      <c r="AP34" s="895">
        <v>10384</v>
      </c>
      <c r="AQ34" s="895"/>
      <c r="AR34" s="895"/>
      <c r="AS34" s="895"/>
      <c r="AT34" s="895"/>
      <c r="AU34" s="895">
        <v>6580</v>
      </c>
      <c r="AV34" s="895"/>
      <c r="AW34" s="895"/>
      <c r="AX34" s="895"/>
      <c r="AY34" s="895"/>
      <c r="AZ34" s="896" t="s">
        <v>593</v>
      </c>
      <c r="BA34" s="896"/>
      <c r="BB34" s="896"/>
      <c r="BC34" s="896"/>
      <c r="BD34" s="896"/>
      <c r="BE34" s="897" t="s">
        <v>414</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416</v>
      </c>
      <c r="C35" s="846"/>
      <c r="D35" s="846"/>
      <c r="E35" s="846"/>
      <c r="F35" s="846"/>
      <c r="G35" s="846"/>
      <c r="H35" s="846"/>
      <c r="I35" s="846"/>
      <c r="J35" s="846"/>
      <c r="K35" s="846"/>
      <c r="L35" s="846"/>
      <c r="M35" s="846"/>
      <c r="N35" s="846"/>
      <c r="O35" s="846"/>
      <c r="P35" s="847"/>
      <c r="Q35" s="848">
        <v>959</v>
      </c>
      <c r="R35" s="849"/>
      <c r="S35" s="849"/>
      <c r="T35" s="849"/>
      <c r="U35" s="849"/>
      <c r="V35" s="849">
        <v>229</v>
      </c>
      <c r="W35" s="849"/>
      <c r="X35" s="849"/>
      <c r="Y35" s="849"/>
      <c r="Z35" s="849"/>
      <c r="AA35" s="889">
        <f t="shared" si="0"/>
        <v>730</v>
      </c>
      <c r="AB35" s="903"/>
      <c r="AC35" s="903"/>
      <c r="AD35" s="903"/>
      <c r="AE35" s="904"/>
      <c r="AF35" s="851" t="s">
        <v>129</v>
      </c>
      <c r="AG35" s="852"/>
      <c r="AH35" s="852"/>
      <c r="AI35" s="852"/>
      <c r="AJ35" s="853"/>
      <c r="AK35" s="899">
        <v>21</v>
      </c>
      <c r="AL35" s="895"/>
      <c r="AM35" s="895"/>
      <c r="AN35" s="895"/>
      <c r="AO35" s="895"/>
      <c r="AP35" s="895" t="s">
        <v>593</v>
      </c>
      <c r="AQ35" s="895"/>
      <c r="AR35" s="895"/>
      <c r="AS35" s="895"/>
      <c r="AT35" s="895"/>
      <c r="AU35" s="895" t="s">
        <v>593</v>
      </c>
      <c r="AV35" s="895"/>
      <c r="AW35" s="895"/>
      <c r="AX35" s="895"/>
      <c r="AY35" s="895"/>
      <c r="AZ35" s="896" t="s">
        <v>593</v>
      </c>
      <c r="BA35" s="896"/>
      <c r="BB35" s="896"/>
      <c r="BC35" s="896"/>
      <c r="BD35" s="896"/>
      <c r="BE35" s="897" t="s">
        <v>417</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5"/>
      <c r="R50" s="906"/>
      <c r="S50" s="906"/>
      <c r="T50" s="906"/>
      <c r="U50" s="906"/>
      <c r="V50" s="906"/>
      <c r="W50" s="906"/>
      <c r="X50" s="906"/>
      <c r="Y50" s="906"/>
      <c r="Z50" s="906"/>
      <c r="AA50" s="906"/>
      <c r="AB50" s="906"/>
      <c r="AC50" s="906"/>
      <c r="AD50" s="906"/>
      <c r="AE50" s="907"/>
      <c r="AF50" s="851"/>
      <c r="AG50" s="852"/>
      <c r="AH50" s="852"/>
      <c r="AI50" s="852"/>
      <c r="AJ50" s="853"/>
      <c r="AK50" s="909"/>
      <c r="AL50" s="906"/>
      <c r="AM50" s="906"/>
      <c r="AN50" s="906"/>
      <c r="AO50" s="906"/>
      <c r="AP50" s="906"/>
      <c r="AQ50" s="906"/>
      <c r="AR50" s="906"/>
      <c r="AS50" s="906"/>
      <c r="AT50" s="906"/>
      <c r="AU50" s="906"/>
      <c r="AV50" s="906"/>
      <c r="AW50" s="906"/>
      <c r="AX50" s="906"/>
      <c r="AY50" s="906"/>
      <c r="AZ50" s="908"/>
      <c r="BA50" s="908"/>
      <c r="BB50" s="908"/>
      <c r="BC50" s="908"/>
      <c r="BD50" s="908"/>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5"/>
      <c r="R51" s="906"/>
      <c r="S51" s="906"/>
      <c r="T51" s="906"/>
      <c r="U51" s="906"/>
      <c r="V51" s="906"/>
      <c r="W51" s="906"/>
      <c r="X51" s="906"/>
      <c r="Y51" s="906"/>
      <c r="Z51" s="906"/>
      <c r="AA51" s="906"/>
      <c r="AB51" s="906"/>
      <c r="AC51" s="906"/>
      <c r="AD51" s="906"/>
      <c r="AE51" s="907"/>
      <c r="AF51" s="851"/>
      <c r="AG51" s="852"/>
      <c r="AH51" s="852"/>
      <c r="AI51" s="852"/>
      <c r="AJ51" s="853"/>
      <c r="AK51" s="909"/>
      <c r="AL51" s="906"/>
      <c r="AM51" s="906"/>
      <c r="AN51" s="906"/>
      <c r="AO51" s="906"/>
      <c r="AP51" s="906"/>
      <c r="AQ51" s="906"/>
      <c r="AR51" s="906"/>
      <c r="AS51" s="906"/>
      <c r="AT51" s="906"/>
      <c r="AU51" s="906"/>
      <c r="AV51" s="906"/>
      <c r="AW51" s="906"/>
      <c r="AX51" s="906"/>
      <c r="AY51" s="906"/>
      <c r="AZ51" s="908"/>
      <c r="BA51" s="908"/>
      <c r="BB51" s="908"/>
      <c r="BC51" s="908"/>
      <c r="BD51" s="908"/>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5"/>
      <c r="R52" s="906"/>
      <c r="S52" s="906"/>
      <c r="T52" s="906"/>
      <c r="U52" s="906"/>
      <c r="V52" s="906"/>
      <c r="W52" s="906"/>
      <c r="X52" s="906"/>
      <c r="Y52" s="906"/>
      <c r="Z52" s="906"/>
      <c r="AA52" s="906"/>
      <c r="AB52" s="906"/>
      <c r="AC52" s="906"/>
      <c r="AD52" s="906"/>
      <c r="AE52" s="907"/>
      <c r="AF52" s="851"/>
      <c r="AG52" s="852"/>
      <c r="AH52" s="852"/>
      <c r="AI52" s="852"/>
      <c r="AJ52" s="853"/>
      <c r="AK52" s="909"/>
      <c r="AL52" s="906"/>
      <c r="AM52" s="906"/>
      <c r="AN52" s="906"/>
      <c r="AO52" s="906"/>
      <c r="AP52" s="906"/>
      <c r="AQ52" s="906"/>
      <c r="AR52" s="906"/>
      <c r="AS52" s="906"/>
      <c r="AT52" s="906"/>
      <c r="AU52" s="906"/>
      <c r="AV52" s="906"/>
      <c r="AW52" s="906"/>
      <c r="AX52" s="906"/>
      <c r="AY52" s="906"/>
      <c r="AZ52" s="908"/>
      <c r="BA52" s="908"/>
      <c r="BB52" s="908"/>
      <c r="BC52" s="908"/>
      <c r="BD52" s="908"/>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5"/>
      <c r="R53" s="906"/>
      <c r="S53" s="906"/>
      <c r="T53" s="906"/>
      <c r="U53" s="906"/>
      <c r="V53" s="906"/>
      <c r="W53" s="906"/>
      <c r="X53" s="906"/>
      <c r="Y53" s="906"/>
      <c r="Z53" s="906"/>
      <c r="AA53" s="906"/>
      <c r="AB53" s="906"/>
      <c r="AC53" s="906"/>
      <c r="AD53" s="906"/>
      <c r="AE53" s="907"/>
      <c r="AF53" s="851"/>
      <c r="AG53" s="852"/>
      <c r="AH53" s="852"/>
      <c r="AI53" s="852"/>
      <c r="AJ53" s="853"/>
      <c r="AK53" s="909"/>
      <c r="AL53" s="906"/>
      <c r="AM53" s="906"/>
      <c r="AN53" s="906"/>
      <c r="AO53" s="906"/>
      <c r="AP53" s="906"/>
      <c r="AQ53" s="906"/>
      <c r="AR53" s="906"/>
      <c r="AS53" s="906"/>
      <c r="AT53" s="906"/>
      <c r="AU53" s="906"/>
      <c r="AV53" s="906"/>
      <c r="AW53" s="906"/>
      <c r="AX53" s="906"/>
      <c r="AY53" s="906"/>
      <c r="AZ53" s="908"/>
      <c r="BA53" s="908"/>
      <c r="BB53" s="908"/>
      <c r="BC53" s="908"/>
      <c r="BD53" s="908"/>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5"/>
      <c r="R54" s="906"/>
      <c r="S54" s="906"/>
      <c r="T54" s="906"/>
      <c r="U54" s="906"/>
      <c r="V54" s="906"/>
      <c r="W54" s="906"/>
      <c r="X54" s="906"/>
      <c r="Y54" s="906"/>
      <c r="Z54" s="906"/>
      <c r="AA54" s="906"/>
      <c r="AB54" s="906"/>
      <c r="AC54" s="906"/>
      <c r="AD54" s="906"/>
      <c r="AE54" s="907"/>
      <c r="AF54" s="851"/>
      <c r="AG54" s="852"/>
      <c r="AH54" s="852"/>
      <c r="AI54" s="852"/>
      <c r="AJ54" s="853"/>
      <c r="AK54" s="909"/>
      <c r="AL54" s="906"/>
      <c r="AM54" s="906"/>
      <c r="AN54" s="906"/>
      <c r="AO54" s="906"/>
      <c r="AP54" s="906"/>
      <c r="AQ54" s="906"/>
      <c r="AR54" s="906"/>
      <c r="AS54" s="906"/>
      <c r="AT54" s="906"/>
      <c r="AU54" s="906"/>
      <c r="AV54" s="906"/>
      <c r="AW54" s="906"/>
      <c r="AX54" s="906"/>
      <c r="AY54" s="906"/>
      <c r="AZ54" s="908"/>
      <c r="BA54" s="908"/>
      <c r="BB54" s="908"/>
      <c r="BC54" s="908"/>
      <c r="BD54" s="908"/>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5"/>
      <c r="R55" s="906"/>
      <c r="S55" s="906"/>
      <c r="T55" s="906"/>
      <c r="U55" s="906"/>
      <c r="V55" s="906"/>
      <c r="W55" s="906"/>
      <c r="X55" s="906"/>
      <c r="Y55" s="906"/>
      <c r="Z55" s="906"/>
      <c r="AA55" s="906"/>
      <c r="AB55" s="906"/>
      <c r="AC55" s="906"/>
      <c r="AD55" s="906"/>
      <c r="AE55" s="907"/>
      <c r="AF55" s="851"/>
      <c r="AG55" s="852"/>
      <c r="AH55" s="852"/>
      <c r="AI55" s="852"/>
      <c r="AJ55" s="853"/>
      <c r="AK55" s="909"/>
      <c r="AL55" s="906"/>
      <c r="AM55" s="906"/>
      <c r="AN55" s="906"/>
      <c r="AO55" s="906"/>
      <c r="AP55" s="906"/>
      <c r="AQ55" s="906"/>
      <c r="AR55" s="906"/>
      <c r="AS55" s="906"/>
      <c r="AT55" s="906"/>
      <c r="AU55" s="906"/>
      <c r="AV55" s="906"/>
      <c r="AW55" s="906"/>
      <c r="AX55" s="906"/>
      <c r="AY55" s="906"/>
      <c r="AZ55" s="908"/>
      <c r="BA55" s="908"/>
      <c r="BB55" s="908"/>
      <c r="BC55" s="908"/>
      <c r="BD55" s="908"/>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5"/>
      <c r="R56" s="906"/>
      <c r="S56" s="906"/>
      <c r="T56" s="906"/>
      <c r="U56" s="906"/>
      <c r="V56" s="906"/>
      <c r="W56" s="906"/>
      <c r="X56" s="906"/>
      <c r="Y56" s="906"/>
      <c r="Z56" s="906"/>
      <c r="AA56" s="906"/>
      <c r="AB56" s="906"/>
      <c r="AC56" s="906"/>
      <c r="AD56" s="906"/>
      <c r="AE56" s="907"/>
      <c r="AF56" s="851"/>
      <c r="AG56" s="852"/>
      <c r="AH56" s="852"/>
      <c r="AI56" s="852"/>
      <c r="AJ56" s="853"/>
      <c r="AK56" s="909"/>
      <c r="AL56" s="906"/>
      <c r="AM56" s="906"/>
      <c r="AN56" s="906"/>
      <c r="AO56" s="906"/>
      <c r="AP56" s="906"/>
      <c r="AQ56" s="906"/>
      <c r="AR56" s="906"/>
      <c r="AS56" s="906"/>
      <c r="AT56" s="906"/>
      <c r="AU56" s="906"/>
      <c r="AV56" s="906"/>
      <c r="AW56" s="906"/>
      <c r="AX56" s="906"/>
      <c r="AY56" s="906"/>
      <c r="AZ56" s="908"/>
      <c r="BA56" s="908"/>
      <c r="BB56" s="908"/>
      <c r="BC56" s="908"/>
      <c r="BD56" s="908"/>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5"/>
      <c r="R57" s="906"/>
      <c r="S57" s="906"/>
      <c r="T57" s="906"/>
      <c r="U57" s="906"/>
      <c r="V57" s="906"/>
      <c r="W57" s="906"/>
      <c r="X57" s="906"/>
      <c r="Y57" s="906"/>
      <c r="Z57" s="906"/>
      <c r="AA57" s="906"/>
      <c r="AB57" s="906"/>
      <c r="AC57" s="906"/>
      <c r="AD57" s="906"/>
      <c r="AE57" s="907"/>
      <c r="AF57" s="851"/>
      <c r="AG57" s="852"/>
      <c r="AH57" s="852"/>
      <c r="AI57" s="852"/>
      <c r="AJ57" s="853"/>
      <c r="AK57" s="909"/>
      <c r="AL57" s="906"/>
      <c r="AM57" s="906"/>
      <c r="AN57" s="906"/>
      <c r="AO57" s="906"/>
      <c r="AP57" s="906"/>
      <c r="AQ57" s="906"/>
      <c r="AR57" s="906"/>
      <c r="AS57" s="906"/>
      <c r="AT57" s="906"/>
      <c r="AU57" s="906"/>
      <c r="AV57" s="906"/>
      <c r="AW57" s="906"/>
      <c r="AX57" s="906"/>
      <c r="AY57" s="906"/>
      <c r="AZ57" s="908"/>
      <c r="BA57" s="908"/>
      <c r="BB57" s="908"/>
      <c r="BC57" s="908"/>
      <c r="BD57" s="908"/>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5"/>
      <c r="R58" s="906"/>
      <c r="S58" s="906"/>
      <c r="T58" s="906"/>
      <c r="U58" s="906"/>
      <c r="V58" s="906"/>
      <c r="W58" s="906"/>
      <c r="X58" s="906"/>
      <c r="Y58" s="906"/>
      <c r="Z58" s="906"/>
      <c r="AA58" s="906"/>
      <c r="AB58" s="906"/>
      <c r="AC58" s="906"/>
      <c r="AD58" s="906"/>
      <c r="AE58" s="907"/>
      <c r="AF58" s="851"/>
      <c r="AG58" s="852"/>
      <c r="AH58" s="852"/>
      <c r="AI58" s="852"/>
      <c r="AJ58" s="853"/>
      <c r="AK58" s="909"/>
      <c r="AL58" s="906"/>
      <c r="AM58" s="906"/>
      <c r="AN58" s="906"/>
      <c r="AO58" s="906"/>
      <c r="AP58" s="906"/>
      <c r="AQ58" s="906"/>
      <c r="AR58" s="906"/>
      <c r="AS58" s="906"/>
      <c r="AT58" s="906"/>
      <c r="AU58" s="906"/>
      <c r="AV58" s="906"/>
      <c r="AW58" s="906"/>
      <c r="AX58" s="906"/>
      <c r="AY58" s="906"/>
      <c r="AZ58" s="908"/>
      <c r="BA58" s="908"/>
      <c r="BB58" s="908"/>
      <c r="BC58" s="908"/>
      <c r="BD58" s="908"/>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5"/>
      <c r="R59" s="906"/>
      <c r="S59" s="906"/>
      <c r="T59" s="906"/>
      <c r="U59" s="906"/>
      <c r="V59" s="906"/>
      <c r="W59" s="906"/>
      <c r="X59" s="906"/>
      <c r="Y59" s="906"/>
      <c r="Z59" s="906"/>
      <c r="AA59" s="906"/>
      <c r="AB59" s="906"/>
      <c r="AC59" s="906"/>
      <c r="AD59" s="906"/>
      <c r="AE59" s="907"/>
      <c r="AF59" s="851"/>
      <c r="AG59" s="852"/>
      <c r="AH59" s="852"/>
      <c r="AI59" s="852"/>
      <c r="AJ59" s="853"/>
      <c r="AK59" s="909"/>
      <c r="AL59" s="906"/>
      <c r="AM59" s="906"/>
      <c r="AN59" s="906"/>
      <c r="AO59" s="906"/>
      <c r="AP59" s="906"/>
      <c r="AQ59" s="906"/>
      <c r="AR59" s="906"/>
      <c r="AS59" s="906"/>
      <c r="AT59" s="906"/>
      <c r="AU59" s="906"/>
      <c r="AV59" s="906"/>
      <c r="AW59" s="906"/>
      <c r="AX59" s="906"/>
      <c r="AY59" s="906"/>
      <c r="AZ59" s="908"/>
      <c r="BA59" s="908"/>
      <c r="BB59" s="908"/>
      <c r="BC59" s="908"/>
      <c r="BD59" s="908"/>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5"/>
      <c r="R60" s="906"/>
      <c r="S60" s="906"/>
      <c r="T60" s="906"/>
      <c r="U60" s="906"/>
      <c r="V60" s="906"/>
      <c r="W60" s="906"/>
      <c r="X60" s="906"/>
      <c r="Y60" s="906"/>
      <c r="Z60" s="906"/>
      <c r="AA60" s="906"/>
      <c r="AB60" s="906"/>
      <c r="AC60" s="906"/>
      <c r="AD60" s="906"/>
      <c r="AE60" s="907"/>
      <c r="AF60" s="851"/>
      <c r="AG60" s="852"/>
      <c r="AH60" s="852"/>
      <c r="AI60" s="852"/>
      <c r="AJ60" s="853"/>
      <c r="AK60" s="909"/>
      <c r="AL60" s="906"/>
      <c r="AM60" s="906"/>
      <c r="AN60" s="906"/>
      <c r="AO60" s="906"/>
      <c r="AP60" s="906"/>
      <c r="AQ60" s="906"/>
      <c r="AR60" s="906"/>
      <c r="AS60" s="906"/>
      <c r="AT60" s="906"/>
      <c r="AU60" s="906"/>
      <c r="AV60" s="906"/>
      <c r="AW60" s="906"/>
      <c r="AX60" s="906"/>
      <c r="AY60" s="906"/>
      <c r="AZ60" s="908"/>
      <c r="BA60" s="908"/>
      <c r="BB60" s="908"/>
      <c r="BC60" s="908"/>
      <c r="BD60" s="908"/>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5"/>
      <c r="R61" s="906"/>
      <c r="S61" s="906"/>
      <c r="T61" s="906"/>
      <c r="U61" s="906"/>
      <c r="V61" s="906"/>
      <c r="W61" s="906"/>
      <c r="X61" s="906"/>
      <c r="Y61" s="906"/>
      <c r="Z61" s="906"/>
      <c r="AA61" s="906"/>
      <c r="AB61" s="906"/>
      <c r="AC61" s="906"/>
      <c r="AD61" s="906"/>
      <c r="AE61" s="907"/>
      <c r="AF61" s="851"/>
      <c r="AG61" s="852"/>
      <c r="AH61" s="852"/>
      <c r="AI61" s="852"/>
      <c r="AJ61" s="853"/>
      <c r="AK61" s="909"/>
      <c r="AL61" s="906"/>
      <c r="AM61" s="906"/>
      <c r="AN61" s="906"/>
      <c r="AO61" s="906"/>
      <c r="AP61" s="906"/>
      <c r="AQ61" s="906"/>
      <c r="AR61" s="906"/>
      <c r="AS61" s="906"/>
      <c r="AT61" s="906"/>
      <c r="AU61" s="906"/>
      <c r="AV61" s="906"/>
      <c r="AW61" s="906"/>
      <c r="AX61" s="906"/>
      <c r="AY61" s="906"/>
      <c r="AZ61" s="908"/>
      <c r="BA61" s="908"/>
      <c r="BB61" s="908"/>
      <c r="BC61" s="908"/>
      <c r="BD61" s="908"/>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5"/>
      <c r="R62" s="906"/>
      <c r="S62" s="906"/>
      <c r="T62" s="906"/>
      <c r="U62" s="906"/>
      <c r="V62" s="906"/>
      <c r="W62" s="906"/>
      <c r="X62" s="906"/>
      <c r="Y62" s="906"/>
      <c r="Z62" s="906"/>
      <c r="AA62" s="906"/>
      <c r="AB62" s="906"/>
      <c r="AC62" s="906"/>
      <c r="AD62" s="906"/>
      <c r="AE62" s="907"/>
      <c r="AF62" s="851"/>
      <c r="AG62" s="852"/>
      <c r="AH62" s="852"/>
      <c r="AI62" s="852"/>
      <c r="AJ62" s="853"/>
      <c r="AK62" s="909"/>
      <c r="AL62" s="906"/>
      <c r="AM62" s="906"/>
      <c r="AN62" s="906"/>
      <c r="AO62" s="906"/>
      <c r="AP62" s="906"/>
      <c r="AQ62" s="906"/>
      <c r="AR62" s="906"/>
      <c r="AS62" s="906"/>
      <c r="AT62" s="906"/>
      <c r="AU62" s="906"/>
      <c r="AV62" s="906"/>
      <c r="AW62" s="906"/>
      <c r="AX62" s="906"/>
      <c r="AY62" s="906"/>
      <c r="AZ62" s="908"/>
      <c r="BA62" s="908"/>
      <c r="BB62" s="908"/>
      <c r="BC62" s="908"/>
      <c r="BD62" s="908"/>
      <c r="BE62" s="897"/>
      <c r="BF62" s="897"/>
      <c r="BG62" s="897"/>
      <c r="BH62" s="897"/>
      <c r="BI62" s="898"/>
      <c r="BJ62" s="917"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393</v>
      </c>
      <c r="B63" s="854" t="s">
        <v>419</v>
      </c>
      <c r="C63" s="855"/>
      <c r="D63" s="855"/>
      <c r="E63" s="855"/>
      <c r="F63" s="855"/>
      <c r="G63" s="855"/>
      <c r="H63" s="855"/>
      <c r="I63" s="855"/>
      <c r="J63" s="855"/>
      <c r="K63" s="855"/>
      <c r="L63" s="855"/>
      <c r="M63" s="855"/>
      <c r="N63" s="855"/>
      <c r="O63" s="855"/>
      <c r="P63" s="856"/>
      <c r="Q63" s="910"/>
      <c r="R63" s="911"/>
      <c r="S63" s="911"/>
      <c r="T63" s="911"/>
      <c r="U63" s="911"/>
      <c r="V63" s="911"/>
      <c r="W63" s="911"/>
      <c r="X63" s="911"/>
      <c r="Y63" s="911"/>
      <c r="Z63" s="911"/>
      <c r="AA63" s="911"/>
      <c r="AB63" s="911"/>
      <c r="AC63" s="911"/>
      <c r="AD63" s="911"/>
      <c r="AE63" s="912"/>
      <c r="AF63" s="913">
        <v>11763</v>
      </c>
      <c r="AG63" s="914"/>
      <c r="AH63" s="914"/>
      <c r="AI63" s="914"/>
      <c r="AJ63" s="915"/>
      <c r="AK63" s="916"/>
      <c r="AL63" s="911"/>
      <c r="AM63" s="911"/>
      <c r="AN63" s="911"/>
      <c r="AO63" s="911"/>
      <c r="AP63" s="914">
        <f>AP31+AP33+AP34</f>
        <v>14162</v>
      </c>
      <c r="AQ63" s="914"/>
      <c r="AR63" s="914"/>
      <c r="AS63" s="914"/>
      <c r="AT63" s="914"/>
      <c r="AU63" s="914">
        <f>AU31+AU33+AU34</f>
        <v>8119</v>
      </c>
      <c r="AV63" s="914"/>
      <c r="AW63" s="914"/>
      <c r="AX63" s="914"/>
      <c r="AY63" s="914"/>
      <c r="AZ63" s="918"/>
      <c r="BA63" s="918"/>
      <c r="BB63" s="918"/>
      <c r="BC63" s="918"/>
      <c r="BD63" s="918"/>
      <c r="BE63" s="919"/>
      <c r="BF63" s="919"/>
      <c r="BG63" s="919"/>
      <c r="BH63" s="919"/>
      <c r="BI63" s="920"/>
      <c r="BJ63" s="921" t="s">
        <v>420</v>
      </c>
      <c r="BK63" s="922"/>
      <c r="BL63" s="922"/>
      <c r="BM63" s="922"/>
      <c r="BN63" s="923"/>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422</v>
      </c>
      <c r="B66" s="793"/>
      <c r="C66" s="793"/>
      <c r="D66" s="793"/>
      <c r="E66" s="793"/>
      <c r="F66" s="793"/>
      <c r="G66" s="793"/>
      <c r="H66" s="793"/>
      <c r="I66" s="793"/>
      <c r="J66" s="793"/>
      <c r="K66" s="793"/>
      <c r="L66" s="793"/>
      <c r="M66" s="793"/>
      <c r="N66" s="793"/>
      <c r="O66" s="793"/>
      <c r="P66" s="794"/>
      <c r="Q66" s="798" t="s">
        <v>423</v>
      </c>
      <c r="R66" s="799"/>
      <c r="S66" s="799"/>
      <c r="T66" s="799"/>
      <c r="U66" s="800"/>
      <c r="V66" s="798" t="s">
        <v>399</v>
      </c>
      <c r="W66" s="799"/>
      <c r="X66" s="799"/>
      <c r="Y66" s="799"/>
      <c r="Z66" s="800"/>
      <c r="AA66" s="798" t="s">
        <v>424</v>
      </c>
      <c r="AB66" s="799"/>
      <c r="AC66" s="799"/>
      <c r="AD66" s="799"/>
      <c r="AE66" s="800"/>
      <c r="AF66" s="924" t="s">
        <v>425</v>
      </c>
      <c r="AG66" s="880"/>
      <c r="AH66" s="880"/>
      <c r="AI66" s="880"/>
      <c r="AJ66" s="925"/>
      <c r="AK66" s="798" t="s">
        <v>426</v>
      </c>
      <c r="AL66" s="793"/>
      <c r="AM66" s="793"/>
      <c r="AN66" s="793"/>
      <c r="AO66" s="794"/>
      <c r="AP66" s="798" t="s">
        <v>427</v>
      </c>
      <c r="AQ66" s="799"/>
      <c r="AR66" s="799"/>
      <c r="AS66" s="799"/>
      <c r="AT66" s="800"/>
      <c r="AU66" s="798" t="s">
        <v>428</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9"/>
      <c r="BT66" s="930"/>
      <c r="BU66" s="930"/>
      <c r="BV66" s="930"/>
      <c r="BW66" s="930"/>
      <c r="BX66" s="930"/>
      <c r="BY66" s="930"/>
      <c r="BZ66" s="930"/>
      <c r="CA66" s="930"/>
      <c r="CB66" s="930"/>
      <c r="CC66" s="930"/>
      <c r="CD66" s="930"/>
      <c r="CE66" s="930"/>
      <c r="CF66" s="930"/>
      <c r="CG66" s="935"/>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29"/>
      <c r="DW66" s="930"/>
      <c r="DX66" s="930"/>
      <c r="DY66" s="930"/>
      <c r="DZ66" s="931"/>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6"/>
      <c r="AG67" s="883"/>
      <c r="AH67" s="883"/>
      <c r="AI67" s="883"/>
      <c r="AJ67" s="927"/>
      <c r="AK67" s="928"/>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9"/>
      <c r="BT67" s="930"/>
      <c r="BU67" s="930"/>
      <c r="BV67" s="930"/>
      <c r="BW67" s="930"/>
      <c r="BX67" s="930"/>
      <c r="BY67" s="930"/>
      <c r="BZ67" s="930"/>
      <c r="CA67" s="930"/>
      <c r="CB67" s="930"/>
      <c r="CC67" s="930"/>
      <c r="CD67" s="930"/>
      <c r="CE67" s="930"/>
      <c r="CF67" s="930"/>
      <c r="CG67" s="935"/>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29"/>
      <c r="DW67" s="930"/>
      <c r="DX67" s="930"/>
      <c r="DY67" s="930"/>
      <c r="DZ67" s="931"/>
      <c r="EA67" s="226"/>
    </row>
    <row r="68" spans="1:131" ht="26.25" customHeight="1" thickTop="1" x14ac:dyDescent="0.2">
      <c r="A68" s="232">
        <v>1</v>
      </c>
      <c r="B68" s="939" t="s">
        <v>603</v>
      </c>
      <c r="C68" s="940"/>
      <c r="D68" s="940"/>
      <c r="E68" s="940"/>
      <c r="F68" s="940"/>
      <c r="G68" s="940"/>
      <c r="H68" s="940"/>
      <c r="I68" s="940"/>
      <c r="J68" s="940"/>
      <c r="K68" s="940"/>
      <c r="L68" s="940"/>
      <c r="M68" s="940"/>
      <c r="N68" s="940"/>
      <c r="O68" s="940"/>
      <c r="P68" s="941"/>
      <c r="Q68" s="942">
        <v>1638</v>
      </c>
      <c r="R68" s="936"/>
      <c r="S68" s="936"/>
      <c r="T68" s="936"/>
      <c r="U68" s="936"/>
      <c r="V68" s="936">
        <v>1516</v>
      </c>
      <c r="W68" s="936"/>
      <c r="X68" s="936"/>
      <c r="Y68" s="936"/>
      <c r="Z68" s="936"/>
      <c r="AA68" s="936">
        <v>122</v>
      </c>
      <c r="AB68" s="936"/>
      <c r="AC68" s="936"/>
      <c r="AD68" s="936"/>
      <c r="AE68" s="936"/>
      <c r="AF68" s="936">
        <v>122</v>
      </c>
      <c r="AG68" s="936"/>
      <c r="AH68" s="936"/>
      <c r="AI68" s="936"/>
      <c r="AJ68" s="936"/>
      <c r="AK68" s="936" t="s">
        <v>614</v>
      </c>
      <c r="AL68" s="936"/>
      <c r="AM68" s="936"/>
      <c r="AN68" s="936"/>
      <c r="AO68" s="936"/>
      <c r="AP68" s="936">
        <v>70</v>
      </c>
      <c r="AQ68" s="936"/>
      <c r="AR68" s="936"/>
      <c r="AS68" s="936"/>
      <c r="AT68" s="936"/>
      <c r="AU68" s="936">
        <v>39</v>
      </c>
      <c r="AV68" s="936"/>
      <c r="AW68" s="936"/>
      <c r="AX68" s="936"/>
      <c r="AY68" s="936"/>
      <c r="AZ68" s="937"/>
      <c r="BA68" s="937"/>
      <c r="BB68" s="937"/>
      <c r="BC68" s="937"/>
      <c r="BD68" s="938"/>
      <c r="BE68" s="237"/>
      <c r="BF68" s="237"/>
      <c r="BG68" s="237"/>
      <c r="BH68" s="237"/>
      <c r="BI68" s="237"/>
      <c r="BJ68" s="237"/>
      <c r="BK68" s="237"/>
      <c r="BL68" s="237"/>
      <c r="BM68" s="237"/>
      <c r="BN68" s="237"/>
      <c r="BO68" s="237"/>
      <c r="BP68" s="237"/>
      <c r="BQ68" s="234">
        <v>62</v>
      </c>
      <c r="BR68" s="239"/>
      <c r="BS68" s="929"/>
      <c r="BT68" s="930"/>
      <c r="BU68" s="930"/>
      <c r="BV68" s="930"/>
      <c r="BW68" s="930"/>
      <c r="BX68" s="930"/>
      <c r="BY68" s="930"/>
      <c r="BZ68" s="930"/>
      <c r="CA68" s="930"/>
      <c r="CB68" s="930"/>
      <c r="CC68" s="930"/>
      <c r="CD68" s="930"/>
      <c r="CE68" s="930"/>
      <c r="CF68" s="930"/>
      <c r="CG68" s="935"/>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29"/>
      <c r="DW68" s="930"/>
      <c r="DX68" s="930"/>
      <c r="DY68" s="930"/>
      <c r="DZ68" s="931"/>
      <c r="EA68" s="226"/>
    </row>
    <row r="69" spans="1:131" ht="26.25" customHeight="1" x14ac:dyDescent="0.2">
      <c r="A69" s="234">
        <v>2</v>
      </c>
      <c r="B69" s="943" t="s">
        <v>604</v>
      </c>
      <c r="C69" s="944"/>
      <c r="D69" s="944"/>
      <c r="E69" s="944"/>
      <c r="F69" s="944"/>
      <c r="G69" s="944"/>
      <c r="H69" s="944"/>
      <c r="I69" s="944"/>
      <c r="J69" s="944"/>
      <c r="K69" s="944"/>
      <c r="L69" s="944"/>
      <c r="M69" s="944"/>
      <c r="N69" s="944"/>
      <c r="O69" s="944"/>
      <c r="P69" s="945"/>
      <c r="Q69" s="946">
        <v>279</v>
      </c>
      <c r="R69" s="895"/>
      <c r="S69" s="895"/>
      <c r="T69" s="895"/>
      <c r="U69" s="895"/>
      <c r="V69" s="895">
        <v>253</v>
      </c>
      <c r="W69" s="895"/>
      <c r="X69" s="895"/>
      <c r="Y69" s="895"/>
      <c r="Z69" s="895"/>
      <c r="AA69" s="895">
        <v>26</v>
      </c>
      <c r="AB69" s="895"/>
      <c r="AC69" s="895"/>
      <c r="AD69" s="895"/>
      <c r="AE69" s="895"/>
      <c r="AF69" s="895">
        <v>26</v>
      </c>
      <c r="AG69" s="895"/>
      <c r="AH69" s="895"/>
      <c r="AI69" s="895"/>
      <c r="AJ69" s="895"/>
      <c r="AK69" s="895" t="s">
        <v>614</v>
      </c>
      <c r="AL69" s="895"/>
      <c r="AM69" s="895"/>
      <c r="AN69" s="895"/>
      <c r="AO69" s="895"/>
      <c r="AP69" s="895">
        <v>18</v>
      </c>
      <c r="AQ69" s="895"/>
      <c r="AR69" s="895"/>
      <c r="AS69" s="895"/>
      <c r="AT69" s="895"/>
      <c r="AU69" s="895">
        <v>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9"/>
      <c r="BT69" s="930"/>
      <c r="BU69" s="930"/>
      <c r="BV69" s="930"/>
      <c r="BW69" s="930"/>
      <c r="BX69" s="930"/>
      <c r="BY69" s="930"/>
      <c r="BZ69" s="930"/>
      <c r="CA69" s="930"/>
      <c r="CB69" s="930"/>
      <c r="CC69" s="930"/>
      <c r="CD69" s="930"/>
      <c r="CE69" s="930"/>
      <c r="CF69" s="930"/>
      <c r="CG69" s="935"/>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29"/>
      <c r="DW69" s="930"/>
      <c r="DX69" s="930"/>
      <c r="DY69" s="930"/>
      <c r="DZ69" s="931"/>
      <c r="EA69" s="226"/>
    </row>
    <row r="70" spans="1:131" ht="26.25" customHeight="1" x14ac:dyDescent="0.2">
      <c r="A70" s="234">
        <v>3</v>
      </c>
      <c r="B70" s="943" t="s">
        <v>605</v>
      </c>
      <c r="C70" s="944"/>
      <c r="D70" s="944"/>
      <c r="E70" s="944"/>
      <c r="F70" s="944"/>
      <c r="G70" s="944"/>
      <c r="H70" s="944"/>
      <c r="I70" s="944"/>
      <c r="J70" s="944"/>
      <c r="K70" s="944"/>
      <c r="L70" s="944"/>
      <c r="M70" s="944"/>
      <c r="N70" s="944"/>
      <c r="O70" s="944"/>
      <c r="P70" s="945"/>
      <c r="Q70" s="946">
        <v>1443</v>
      </c>
      <c r="R70" s="895"/>
      <c r="S70" s="895"/>
      <c r="T70" s="895"/>
      <c r="U70" s="895"/>
      <c r="V70" s="895">
        <v>1294</v>
      </c>
      <c r="W70" s="895"/>
      <c r="X70" s="895"/>
      <c r="Y70" s="895"/>
      <c r="Z70" s="895"/>
      <c r="AA70" s="895">
        <v>149</v>
      </c>
      <c r="AB70" s="895"/>
      <c r="AC70" s="895"/>
      <c r="AD70" s="895"/>
      <c r="AE70" s="895"/>
      <c r="AF70" s="895">
        <v>3841</v>
      </c>
      <c r="AG70" s="895"/>
      <c r="AH70" s="895"/>
      <c r="AI70" s="895"/>
      <c r="AJ70" s="895"/>
      <c r="AK70" s="895" t="s">
        <v>614</v>
      </c>
      <c r="AL70" s="895"/>
      <c r="AM70" s="895"/>
      <c r="AN70" s="895"/>
      <c r="AO70" s="895"/>
      <c r="AP70" s="895">
        <v>1289</v>
      </c>
      <c r="AQ70" s="895"/>
      <c r="AR70" s="895"/>
      <c r="AS70" s="895"/>
      <c r="AT70" s="895"/>
      <c r="AU70" s="895" t="s">
        <v>614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9"/>
      <c r="BT70" s="930"/>
      <c r="BU70" s="930"/>
      <c r="BV70" s="930"/>
      <c r="BW70" s="930"/>
      <c r="BX70" s="930"/>
      <c r="BY70" s="930"/>
      <c r="BZ70" s="930"/>
      <c r="CA70" s="930"/>
      <c r="CB70" s="930"/>
      <c r="CC70" s="930"/>
      <c r="CD70" s="930"/>
      <c r="CE70" s="930"/>
      <c r="CF70" s="930"/>
      <c r="CG70" s="935"/>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29"/>
      <c r="DW70" s="930"/>
      <c r="DX70" s="930"/>
      <c r="DY70" s="930"/>
      <c r="DZ70" s="931"/>
      <c r="EA70" s="226"/>
    </row>
    <row r="71" spans="1:131" ht="26.25" customHeight="1" x14ac:dyDescent="0.2">
      <c r="A71" s="234">
        <v>4</v>
      </c>
      <c r="B71" s="943" t="s">
        <v>606</v>
      </c>
      <c r="C71" s="944"/>
      <c r="D71" s="944"/>
      <c r="E71" s="944"/>
      <c r="F71" s="944"/>
      <c r="G71" s="944"/>
      <c r="H71" s="944"/>
      <c r="I71" s="944"/>
      <c r="J71" s="944"/>
      <c r="K71" s="944"/>
      <c r="L71" s="944"/>
      <c r="M71" s="944"/>
      <c r="N71" s="944"/>
      <c r="O71" s="944"/>
      <c r="P71" s="945"/>
      <c r="Q71" s="946">
        <v>798</v>
      </c>
      <c r="R71" s="895"/>
      <c r="S71" s="895"/>
      <c r="T71" s="895"/>
      <c r="U71" s="895"/>
      <c r="V71" s="895">
        <v>745</v>
      </c>
      <c r="W71" s="895"/>
      <c r="X71" s="895"/>
      <c r="Y71" s="895"/>
      <c r="Z71" s="895"/>
      <c r="AA71" s="895">
        <v>53</v>
      </c>
      <c r="AB71" s="895"/>
      <c r="AC71" s="895"/>
      <c r="AD71" s="895"/>
      <c r="AE71" s="895"/>
      <c r="AF71" s="895">
        <v>53</v>
      </c>
      <c r="AG71" s="895"/>
      <c r="AH71" s="895"/>
      <c r="AI71" s="895"/>
      <c r="AJ71" s="895"/>
      <c r="AK71" s="895">
        <v>0</v>
      </c>
      <c r="AL71" s="895"/>
      <c r="AM71" s="895"/>
      <c r="AN71" s="895"/>
      <c r="AO71" s="895"/>
      <c r="AP71" s="895" t="s">
        <v>614</v>
      </c>
      <c r="AQ71" s="895"/>
      <c r="AR71" s="895"/>
      <c r="AS71" s="895"/>
      <c r="AT71" s="895"/>
      <c r="AU71" s="895" t="s">
        <v>614</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9"/>
      <c r="BT71" s="930"/>
      <c r="BU71" s="930"/>
      <c r="BV71" s="930"/>
      <c r="BW71" s="930"/>
      <c r="BX71" s="930"/>
      <c r="BY71" s="930"/>
      <c r="BZ71" s="930"/>
      <c r="CA71" s="930"/>
      <c r="CB71" s="930"/>
      <c r="CC71" s="930"/>
      <c r="CD71" s="930"/>
      <c r="CE71" s="930"/>
      <c r="CF71" s="930"/>
      <c r="CG71" s="935"/>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29"/>
      <c r="DW71" s="930"/>
      <c r="DX71" s="930"/>
      <c r="DY71" s="930"/>
      <c r="DZ71" s="931"/>
      <c r="EA71" s="226"/>
    </row>
    <row r="72" spans="1:131" ht="26.25" customHeight="1" x14ac:dyDescent="0.2">
      <c r="A72" s="234">
        <v>5</v>
      </c>
      <c r="B72" s="943" t="s">
        <v>607</v>
      </c>
      <c r="C72" s="944"/>
      <c r="D72" s="944"/>
      <c r="E72" s="944"/>
      <c r="F72" s="944"/>
      <c r="G72" s="944"/>
      <c r="H72" s="944"/>
      <c r="I72" s="944"/>
      <c r="J72" s="944"/>
      <c r="K72" s="944"/>
      <c r="L72" s="944"/>
      <c r="M72" s="944"/>
      <c r="N72" s="944"/>
      <c r="O72" s="944"/>
      <c r="P72" s="945"/>
      <c r="Q72" s="946">
        <v>254237</v>
      </c>
      <c r="R72" s="895"/>
      <c r="S72" s="895"/>
      <c r="T72" s="895"/>
      <c r="U72" s="895"/>
      <c r="V72" s="895">
        <v>237960</v>
      </c>
      <c r="W72" s="895"/>
      <c r="X72" s="895"/>
      <c r="Y72" s="895"/>
      <c r="Z72" s="895"/>
      <c r="AA72" s="895">
        <v>16277</v>
      </c>
      <c r="AB72" s="895"/>
      <c r="AC72" s="895"/>
      <c r="AD72" s="895"/>
      <c r="AE72" s="895"/>
      <c r="AF72" s="895">
        <v>16277</v>
      </c>
      <c r="AG72" s="895"/>
      <c r="AH72" s="895"/>
      <c r="AI72" s="895"/>
      <c r="AJ72" s="895"/>
      <c r="AK72" s="895">
        <v>534</v>
      </c>
      <c r="AL72" s="895"/>
      <c r="AM72" s="895"/>
      <c r="AN72" s="895"/>
      <c r="AO72" s="895"/>
      <c r="AP72" s="895" t="s">
        <v>614</v>
      </c>
      <c r="AQ72" s="895"/>
      <c r="AR72" s="895"/>
      <c r="AS72" s="895"/>
      <c r="AT72" s="895"/>
      <c r="AU72" s="895" t="s">
        <v>614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9"/>
      <c r="BT72" s="930"/>
      <c r="BU72" s="930"/>
      <c r="BV72" s="930"/>
      <c r="BW72" s="930"/>
      <c r="BX72" s="930"/>
      <c r="BY72" s="930"/>
      <c r="BZ72" s="930"/>
      <c r="CA72" s="930"/>
      <c r="CB72" s="930"/>
      <c r="CC72" s="930"/>
      <c r="CD72" s="930"/>
      <c r="CE72" s="930"/>
      <c r="CF72" s="930"/>
      <c r="CG72" s="935"/>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29"/>
      <c r="DW72" s="930"/>
      <c r="DX72" s="930"/>
      <c r="DY72" s="930"/>
      <c r="DZ72" s="931"/>
      <c r="EA72" s="226"/>
    </row>
    <row r="73" spans="1:131" ht="26.25" customHeight="1" x14ac:dyDescent="0.2">
      <c r="A73" s="234">
        <v>6</v>
      </c>
      <c r="B73" s="943" t="s">
        <v>608</v>
      </c>
      <c r="C73" s="944"/>
      <c r="D73" s="944"/>
      <c r="E73" s="944"/>
      <c r="F73" s="944"/>
      <c r="G73" s="944"/>
      <c r="H73" s="944"/>
      <c r="I73" s="944"/>
      <c r="J73" s="944"/>
      <c r="K73" s="944"/>
      <c r="L73" s="944"/>
      <c r="M73" s="944"/>
      <c r="N73" s="944"/>
      <c r="O73" s="944"/>
      <c r="P73" s="945"/>
      <c r="Q73" s="946">
        <v>364</v>
      </c>
      <c r="R73" s="895"/>
      <c r="S73" s="895"/>
      <c r="T73" s="895"/>
      <c r="U73" s="895"/>
      <c r="V73" s="895">
        <v>175</v>
      </c>
      <c r="W73" s="895"/>
      <c r="X73" s="895"/>
      <c r="Y73" s="895"/>
      <c r="Z73" s="895"/>
      <c r="AA73" s="895">
        <v>189</v>
      </c>
      <c r="AB73" s="895"/>
      <c r="AC73" s="895"/>
      <c r="AD73" s="895"/>
      <c r="AE73" s="895"/>
      <c r="AF73" s="895">
        <v>189</v>
      </c>
      <c r="AG73" s="895"/>
      <c r="AH73" s="895"/>
      <c r="AI73" s="895"/>
      <c r="AJ73" s="895"/>
      <c r="AK73" s="895" t="s">
        <v>616</v>
      </c>
      <c r="AL73" s="895"/>
      <c r="AM73" s="895"/>
      <c r="AN73" s="895"/>
      <c r="AO73" s="895"/>
      <c r="AP73" s="895" t="s">
        <v>614</v>
      </c>
      <c r="AQ73" s="895"/>
      <c r="AR73" s="895"/>
      <c r="AS73" s="895"/>
      <c r="AT73" s="895"/>
      <c r="AU73" s="895" t="s">
        <v>614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9"/>
      <c r="BT73" s="930"/>
      <c r="BU73" s="930"/>
      <c r="BV73" s="930"/>
      <c r="BW73" s="930"/>
      <c r="BX73" s="930"/>
      <c r="BY73" s="930"/>
      <c r="BZ73" s="930"/>
      <c r="CA73" s="930"/>
      <c r="CB73" s="930"/>
      <c r="CC73" s="930"/>
      <c r="CD73" s="930"/>
      <c r="CE73" s="930"/>
      <c r="CF73" s="930"/>
      <c r="CG73" s="935"/>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29"/>
      <c r="DW73" s="930"/>
      <c r="DX73" s="930"/>
      <c r="DY73" s="930"/>
      <c r="DZ73" s="931"/>
      <c r="EA73" s="226"/>
    </row>
    <row r="74" spans="1:131" ht="26.25" customHeight="1" x14ac:dyDescent="0.2">
      <c r="A74" s="234">
        <v>7</v>
      </c>
      <c r="B74" s="943" t="s">
        <v>609</v>
      </c>
      <c r="C74" s="944"/>
      <c r="D74" s="944"/>
      <c r="E74" s="944"/>
      <c r="F74" s="944"/>
      <c r="G74" s="944"/>
      <c r="H74" s="944"/>
      <c r="I74" s="944"/>
      <c r="J74" s="944"/>
      <c r="K74" s="944"/>
      <c r="L74" s="944"/>
      <c r="M74" s="944"/>
      <c r="N74" s="944"/>
      <c r="O74" s="944"/>
      <c r="P74" s="945"/>
      <c r="Q74" s="946">
        <v>8056</v>
      </c>
      <c r="R74" s="895"/>
      <c r="S74" s="895"/>
      <c r="T74" s="895"/>
      <c r="U74" s="895"/>
      <c r="V74" s="895">
        <v>6911</v>
      </c>
      <c r="W74" s="895"/>
      <c r="X74" s="895"/>
      <c r="Y74" s="895"/>
      <c r="Z74" s="895"/>
      <c r="AA74" s="895">
        <v>1145</v>
      </c>
      <c r="AB74" s="895"/>
      <c r="AC74" s="895"/>
      <c r="AD74" s="895"/>
      <c r="AE74" s="895"/>
      <c r="AF74" s="895" t="s">
        <v>614</v>
      </c>
      <c r="AG74" s="895"/>
      <c r="AH74" s="895"/>
      <c r="AI74" s="895"/>
      <c r="AJ74" s="895"/>
      <c r="AK74" s="895">
        <v>14</v>
      </c>
      <c r="AL74" s="895"/>
      <c r="AM74" s="895"/>
      <c r="AN74" s="895"/>
      <c r="AO74" s="895"/>
      <c r="AP74" s="895" t="s">
        <v>614</v>
      </c>
      <c r="AQ74" s="895"/>
      <c r="AR74" s="895"/>
      <c r="AS74" s="895"/>
      <c r="AT74" s="895"/>
      <c r="AU74" s="895" t="s">
        <v>614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9"/>
      <c r="BT74" s="930"/>
      <c r="BU74" s="930"/>
      <c r="BV74" s="930"/>
      <c r="BW74" s="930"/>
      <c r="BX74" s="930"/>
      <c r="BY74" s="930"/>
      <c r="BZ74" s="930"/>
      <c r="CA74" s="930"/>
      <c r="CB74" s="930"/>
      <c r="CC74" s="930"/>
      <c r="CD74" s="930"/>
      <c r="CE74" s="930"/>
      <c r="CF74" s="930"/>
      <c r="CG74" s="935"/>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29"/>
      <c r="DW74" s="930"/>
      <c r="DX74" s="930"/>
      <c r="DY74" s="930"/>
      <c r="DZ74" s="931"/>
      <c r="EA74" s="226"/>
    </row>
    <row r="75" spans="1:131" ht="26.25" customHeight="1" x14ac:dyDescent="0.2">
      <c r="A75" s="234">
        <v>8</v>
      </c>
      <c r="B75" s="943" t="s">
        <v>610</v>
      </c>
      <c r="C75" s="944"/>
      <c r="D75" s="944"/>
      <c r="E75" s="944"/>
      <c r="F75" s="944"/>
      <c r="G75" s="944"/>
      <c r="H75" s="944"/>
      <c r="I75" s="944"/>
      <c r="J75" s="944"/>
      <c r="K75" s="944"/>
      <c r="L75" s="944"/>
      <c r="M75" s="944"/>
      <c r="N75" s="944"/>
      <c r="O75" s="944"/>
      <c r="P75" s="945"/>
      <c r="Q75" s="947">
        <v>1445</v>
      </c>
      <c r="R75" s="948"/>
      <c r="S75" s="948"/>
      <c r="T75" s="948"/>
      <c r="U75" s="899"/>
      <c r="V75" s="949">
        <v>1444</v>
      </c>
      <c r="W75" s="948"/>
      <c r="X75" s="948"/>
      <c r="Y75" s="948"/>
      <c r="Z75" s="899"/>
      <c r="AA75" s="949">
        <v>1</v>
      </c>
      <c r="AB75" s="948"/>
      <c r="AC75" s="948"/>
      <c r="AD75" s="948"/>
      <c r="AE75" s="899"/>
      <c r="AF75" s="949" t="s">
        <v>614</v>
      </c>
      <c r="AG75" s="948"/>
      <c r="AH75" s="948"/>
      <c r="AI75" s="948"/>
      <c r="AJ75" s="899"/>
      <c r="AK75" s="949" t="s">
        <v>614</v>
      </c>
      <c r="AL75" s="948"/>
      <c r="AM75" s="948"/>
      <c r="AN75" s="948"/>
      <c r="AO75" s="899"/>
      <c r="AP75" s="949" t="s">
        <v>614</v>
      </c>
      <c r="AQ75" s="948"/>
      <c r="AR75" s="948"/>
      <c r="AS75" s="948"/>
      <c r="AT75" s="899"/>
      <c r="AU75" s="949" t="s">
        <v>614</v>
      </c>
      <c r="AV75" s="948"/>
      <c r="AW75" s="948"/>
      <c r="AX75" s="948"/>
      <c r="AY75" s="899"/>
      <c r="AZ75" s="897"/>
      <c r="BA75" s="897"/>
      <c r="BB75" s="897"/>
      <c r="BC75" s="897"/>
      <c r="BD75" s="898"/>
      <c r="BE75" s="237"/>
      <c r="BF75" s="237"/>
      <c r="BG75" s="237"/>
      <c r="BH75" s="237"/>
      <c r="BI75" s="237"/>
      <c r="BJ75" s="237"/>
      <c r="BK75" s="237"/>
      <c r="BL75" s="237"/>
      <c r="BM75" s="237"/>
      <c r="BN75" s="237"/>
      <c r="BO75" s="237"/>
      <c r="BP75" s="237"/>
      <c r="BQ75" s="234">
        <v>69</v>
      </c>
      <c r="BR75" s="239"/>
      <c r="BS75" s="929"/>
      <c r="BT75" s="930"/>
      <c r="BU75" s="930"/>
      <c r="BV75" s="930"/>
      <c r="BW75" s="930"/>
      <c r="BX75" s="930"/>
      <c r="BY75" s="930"/>
      <c r="BZ75" s="930"/>
      <c r="CA75" s="930"/>
      <c r="CB75" s="930"/>
      <c r="CC75" s="930"/>
      <c r="CD75" s="930"/>
      <c r="CE75" s="930"/>
      <c r="CF75" s="930"/>
      <c r="CG75" s="935"/>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29"/>
      <c r="DW75" s="930"/>
      <c r="DX75" s="930"/>
      <c r="DY75" s="930"/>
      <c r="DZ75" s="931"/>
      <c r="EA75" s="226"/>
    </row>
    <row r="76" spans="1:131" ht="26.25" customHeight="1" x14ac:dyDescent="0.2">
      <c r="A76" s="234">
        <v>9</v>
      </c>
      <c r="B76" s="943" t="s">
        <v>611</v>
      </c>
      <c r="C76" s="944"/>
      <c r="D76" s="944"/>
      <c r="E76" s="944"/>
      <c r="F76" s="944"/>
      <c r="G76" s="944"/>
      <c r="H76" s="944"/>
      <c r="I76" s="944"/>
      <c r="J76" s="944"/>
      <c r="K76" s="944"/>
      <c r="L76" s="944"/>
      <c r="M76" s="944"/>
      <c r="N76" s="944"/>
      <c r="O76" s="944"/>
      <c r="P76" s="945"/>
      <c r="Q76" s="947">
        <v>1</v>
      </c>
      <c r="R76" s="948"/>
      <c r="S76" s="948"/>
      <c r="T76" s="948"/>
      <c r="U76" s="899"/>
      <c r="V76" s="949">
        <v>0</v>
      </c>
      <c r="W76" s="948"/>
      <c r="X76" s="948"/>
      <c r="Y76" s="948"/>
      <c r="Z76" s="899"/>
      <c r="AA76" s="949">
        <v>1</v>
      </c>
      <c r="AB76" s="948"/>
      <c r="AC76" s="948"/>
      <c r="AD76" s="948"/>
      <c r="AE76" s="899"/>
      <c r="AF76" s="949" t="s">
        <v>614</v>
      </c>
      <c r="AG76" s="948"/>
      <c r="AH76" s="948"/>
      <c r="AI76" s="948"/>
      <c r="AJ76" s="899"/>
      <c r="AK76" s="949" t="s">
        <v>614</v>
      </c>
      <c r="AL76" s="948"/>
      <c r="AM76" s="948"/>
      <c r="AN76" s="948"/>
      <c r="AO76" s="899"/>
      <c r="AP76" s="949" t="s">
        <v>614</v>
      </c>
      <c r="AQ76" s="948"/>
      <c r="AR76" s="948"/>
      <c r="AS76" s="948"/>
      <c r="AT76" s="899"/>
      <c r="AU76" s="949" t="s">
        <v>614</v>
      </c>
      <c r="AV76" s="948"/>
      <c r="AW76" s="948"/>
      <c r="AX76" s="948"/>
      <c r="AY76" s="899"/>
      <c r="AZ76" s="897"/>
      <c r="BA76" s="897"/>
      <c r="BB76" s="897"/>
      <c r="BC76" s="897"/>
      <c r="BD76" s="898"/>
      <c r="BE76" s="237"/>
      <c r="BF76" s="237"/>
      <c r="BG76" s="237"/>
      <c r="BH76" s="237"/>
      <c r="BI76" s="237"/>
      <c r="BJ76" s="237"/>
      <c r="BK76" s="237"/>
      <c r="BL76" s="237"/>
      <c r="BM76" s="237"/>
      <c r="BN76" s="237"/>
      <c r="BO76" s="237"/>
      <c r="BP76" s="237"/>
      <c r="BQ76" s="234">
        <v>70</v>
      </c>
      <c r="BR76" s="239"/>
      <c r="BS76" s="929"/>
      <c r="BT76" s="930"/>
      <c r="BU76" s="930"/>
      <c r="BV76" s="930"/>
      <c r="BW76" s="930"/>
      <c r="BX76" s="930"/>
      <c r="BY76" s="930"/>
      <c r="BZ76" s="930"/>
      <c r="CA76" s="930"/>
      <c r="CB76" s="930"/>
      <c r="CC76" s="930"/>
      <c r="CD76" s="930"/>
      <c r="CE76" s="930"/>
      <c r="CF76" s="930"/>
      <c r="CG76" s="935"/>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29"/>
      <c r="DW76" s="930"/>
      <c r="DX76" s="930"/>
      <c r="DY76" s="930"/>
      <c r="DZ76" s="931"/>
      <c r="EA76" s="226"/>
    </row>
    <row r="77" spans="1:131" ht="26.25" customHeight="1" x14ac:dyDescent="0.2">
      <c r="A77" s="234">
        <v>10</v>
      </c>
      <c r="B77" s="943" t="s">
        <v>612</v>
      </c>
      <c r="C77" s="944"/>
      <c r="D77" s="944"/>
      <c r="E77" s="944"/>
      <c r="F77" s="944"/>
      <c r="G77" s="944"/>
      <c r="H77" s="944"/>
      <c r="I77" s="944"/>
      <c r="J77" s="944"/>
      <c r="K77" s="944"/>
      <c r="L77" s="944"/>
      <c r="M77" s="944"/>
      <c r="N77" s="944"/>
      <c r="O77" s="944"/>
      <c r="P77" s="945"/>
      <c r="Q77" s="947">
        <v>59</v>
      </c>
      <c r="R77" s="948"/>
      <c r="S77" s="948"/>
      <c r="T77" s="948"/>
      <c r="U77" s="899"/>
      <c r="V77" s="949">
        <v>33</v>
      </c>
      <c r="W77" s="948"/>
      <c r="X77" s="948"/>
      <c r="Y77" s="948"/>
      <c r="Z77" s="899"/>
      <c r="AA77" s="949">
        <v>26</v>
      </c>
      <c r="AB77" s="948"/>
      <c r="AC77" s="948"/>
      <c r="AD77" s="948"/>
      <c r="AE77" s="899"/>
      <c r="AF77" s="949" t="s">
        <v>614</v>
      </c>
      <c r="AG77" s="948"/>
      <c r="AH77" s="948"/>
      <c r="AI77" s="948"/>
      <c r="AJ77" s="899"/>
      <c r="AK77" s="949" t="s">
        <v>614</v>
      </c>
      <c r="AL77" s="948"/>
      <c r="AM77" s="948"/>
      <c r="AN77" s="948"/>
      <c r="AO77" s="899"/>
      <c r="AP77" s="949" t="s">
        <v>614</v>
      </c>
      <c r="AQ77" s="948"/>
      <c r="AR77" s="948"/>
      <c r="AS77" s="948"/>
      <c r="AT77" s="899"/>
      <c r="AU77" s="949" t="s">
        <v>614</v>
      </c>
      <c r="AV77" s="948"/>
      <c r="AW77" s="948"/>
      <c r="AX77" s="948"/>
      <c r="AY77" s="899"/>
      <c r="AZ77" s="897"/>
      <c r="BA77" s="897"/>
      <c r="BB77" s="897"/>
      <c r="BC77" s="897"/>
      <c r="BD77" s="898"/>
      <c r="BE77" s="237"/>
      <c r="BF77" s="237"/>
      <c r="BG77" s="237"/>
      <c r="BH77" s="237"/>
      <c r="BI77" s="237"/>
      <c r="BJ77" s="237"/>
      <c r="BK77" s="237"/>
      <c r="BL77" s="237"/>
      <c r="BM77" s="237"/>
      <c r="BN77" s="237"/>
      <c r="BO77" s="237"/>
      <c r="BP77" s="237"/>
      <c r="BQ77" s="234">
        <v>71</v>
      </c>
      <c r="BR77" s="239"/>
      <c r="BS77" s="929"/>
      <c r="BT77" s="930"/>
      <c r="BU77" s="930"/>
      <c r="BV77" s="930"/>
      <c r="BW77" s="930"/>
      <c r="BX77" s="930"/>
      <c r="BY77" s="930"/>
      <c r="BZ77" s="930"/>
      <c r="CA77" s="930"/>
      <c r="CB77" s="930"/>
      <c r="CC77" s="930"/>
      <c r="CD77" s="930"/>
      <c r="CE77" s="930"/>
      <c r="CF77" s="930"/>
      <c r="CG77" s="935"/>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29"/>
      <c r="DW77" s="930"/>
      <c r="DX77" s="930"/>
      <c r="DY77" s="930"/>
      <c r="DZ77" s="931"/>
      <c r="EA77" s="226"/>
    </row>
    <row r="78" spans="1:131" ht="26.25" customHeight="1" x14ac:dyDescent="0.2">
      <c r="A78" s="234">
        <v>11</v>
      </c>
      <c r="B78" s="943" t="s">
        <v>613</v>
      </c>
      <c r="C78" s="944"/>
      <c r="D78" s="944"/>
      <c r="E78" s="944"/>
      <c r="F78" s="944"/>
      <c r="G78" s="944"/>
      <c r="H78" s="944"/>
      <c r="I78" s="944"/>
      <c r="J78" s="944"/>
      <c r="K78" s="944"/>
      <c r="L78" s="944"/>
      <c r="M78" s="944"/>
      <c r="N78" s="944"/>
      <c r="O78" s="944"/>
      <c r="P78" s="945"/>
      <c r="Q78" s="946">
        <v>42</v>
      </c>
      <c r="R78" s="895"/>
      <c r="S78" s="895"/>
      <c r="T78" s="895"/>
      <c r="U78" s="895"/>
      <c r="V78" s="895">
        <v>41</v>
      </c>
      <c r="W78" s="895"/>
      <c r="X78" s="895"/>
      <c r="Y78" s="895"/>
      <c r="Z78" s="895"/>
      <c r="AA78" s="895">
        <v>1</v>
      </c>
      <c r="AB78" s="895"/>
      <c r="AC78" s="895"/>
      <c r="AD78" s="895"/>
      <c r="AE78" s="895"/>
      <c r="AF78" s="895" t="s">
        <v>614</v>
      </c>
      <c r="AG78" s="895"/>
      <c r="AH78" s="895"/>
      <c r="AI78" s="895"/>
      <c r="AJ78" s="895"/>
      <c r="AK78" s="895" t="s">
        <v>614</v>
      </c>
      <c r="AL78" s="895"/>
      <c r="AM78" s="895"/>
      <c r="AN78" s="895"/>
      <c r="AO78" s="895"/>
      <c r="AP78" s="895" t="s">
        <v>614</v>
      </c>
      <c r="AQ78" s="895"/>
      <c r="AR78" s="895"/>
      <c r="AS78" s="895"/>
      <c r="AT78" s="895"/>
      <c r="AU78" s="895" t="s">
        <v>614</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9"/>
      <c r="BT78" s="930"/>
      <c r="BU78" s="930"/>
      <c r="BV78" s="930"/>
      <c r="BW78" s="930"/>
      <c r="BX78" s="930"/>
      <c r="BY78" s="930"/>
      <c r="BZ78" s="930"/>
      <c r="CA78" s="930"/>
      <c r="CB78" s="930"/>
      <c r="CC78" s="930"/>
      <c r="CD78" s="930"/>
      <c r="CE78" s="930"/>
      <c r="CF78" s="930"/>
      <c r="CG78" s="935"/>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29"/>
      <c r="DW78" s="930"/>
      <c r="DX78" s="930"/>
      <c r="DY78" s="930"/>
      <c r="DZ78" s="931"/>
      <c r="EA78" s="226"/>
    </row>
    <row r="79" spans="1:131" ht="26.25" customHeight="1" x14ac:dyDescent="0.2">
      <c r="A79" s="234">
        <v>12</v>
      </c>
      <c r="B79" s="943"/>
      <c r="C79" s="944"/>
      <c r="D79" s="944"/>
      <c r="E79" s="944"/>
      <c r="F79" s="944"/>
      <c r="G79" s="944"/>
      <c r="H79" s="944"/>
      <c r="I79" s="944"/>
      <c r="J79" s="944"/>
      <c r="K79" s="944"/>
      <c r="L79" s="944"/>
      <c r="M79" s="944"/>
      <c r="N79" s="944"/>
      <c r="O79" s="944"/>
      <c r="P79" s="945"/>
      <c r="Q79" s="946"/>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9"/>
      <c r="BT79" s="930"/>
      <c r="BU79" s="930"/>
      <c r="BV79" s="930"/>
      <c r="BW79" s="930"/>
      <c r="BX79" s="930"/>
      <c r="BY79" s="930"/>
      <c r="BZ79" s="930"/>
      <c r="CA79" s="930"/>
      <c r="CB79" s="930"/>
      <c r="CC79" s="930"/>
      <c r="CD79" s="930"/>
      <c r="CE79" s="930"/>
      <c r="CF79" s="930"/>
      <c r="CG79" s="935"/>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29"/>
      <c r="DW79" s="930"/>
      <c r="DX79" s="930"/>
      <c r="DY79" s="930"/>
      <c r="DZ79" s="931"/>
      <c r="EA79" s="226"/>
    </row>
    <row r="80" spans="1:131" ht="26.25" customHeight="1" x14ac:dyDescent="0.2">
      <c r="A80" s="234">
        <v>13</v>
      </c>
      <c r="B80" s="943"/>
      <c r="C80" s="944"/>
      <c r="D80" s="944"/>
      <c r="E80" s="944"/>
      <c r="F80" s="944"/>
      <c r="G80" s="944"/>
      <c r="H80" s="944"/>
      <c r="I80" s="944"/>
      <c r="J80" s="944"/>
      <c r="K80" s="944"/>
      <c r="L80" s="944"/>
      <c r="M80" s="944"/>
      <c r="N80" s="944"/>
      <c r="O80" s="944"/>
      <c r="P80" s="945"/>
      <c r="Q80" s="946"/>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9"/>
      <c r="BT80" s="930"/>
      <c r="BU80" s="930"/>
      <c r="BV80" s="930"/>
      <c r="BW80" s="930"/>
      <c r="BX80" s="930"/>
      <c r="BY80" s="930"/>
      <c r="BZ80" s="930"/>
      <c r="CA80" s="930"/>
      <c r="CB80" s="930"/>
      <c r="CC80" s="930"/>
      <c r="CD80" s="930"/>
      <c r="CE80" s="930"/>
      <c r="CF80" s="930"/>
      <c r="CG80" s="935"/>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29"/>
      <c r="DW80" s="930"/>
      <c r="DX80" s="930"/>
      <c r="DY80" s="930"/>
      <c r="DZ80" s="931"/>
      <c r="EA80" s="226"/>
    </row>
    <row r="81" spans="1:131" ht="26.25" customHeight="1" x14ac:dyDescent="0.2">
      <c r="A81" s="234">
        <v>14</v>
      </c>
      <c r="B81" s="943"/>
      <c r="C81" s="944"/>
      <c r="D81" s="944"/>
      <c r="E81" s="944"/>
      <c r="F81" s="944"/>
      <c r="G81" s="944"/>
      <c r="H81" s="944"/>
      <c r="I81" s="944"/>
      <c r="J81" s="944"/>
      <c r="K81" s="944"/>
      <c r="L81" s="944"/>
      <c r="M81" s="944"/>
      <c r="N81" s="944"/>
      <c r="O81" s="944"/>
      <c r="P81" s="945"/>
      <c r="Q81" s="946"/>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9"/>
      <c r="BT81" s="930"/>
      <c r="BU81" s="930"/>
      <c r="BV81" s="930"/>
      <c r="BW81" s="930"/>
      <c r="BX81" s="930"/>
      <c r="BY81" s="930"/>
      <c r="BZ81" s="930"/>
      <c r="CA81" s="930"/>
      <c r="CB81" s="930"/>
      <c r="CC81" s="930"/>
      <c r="CD81" s="930"/>
      <c r="CE81" s="930"/>
      <c r="CF81" s="930"/>
      <c r="CG81" s="935"/>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29"/>
      <c r="DW81" s="930"/>
      <c r="DX81" s="930"/>
      <c r="DY81" s="930"/>
      <c r="DZ81" s="931"/>
      <c r="EA81" s="226"/>
    </row>
    <row r="82" spans="1:131" ht="26.25" customHeight="1" x14ac:dyDescent="0.2">
      <c r="A82" s="234">
        <v>15</v>
      </c>
      <c r="B82" s="943"/>
      <c r="C82" s="944"/>
      <c r="D82" s="944"/>
      <c r="E82" s="944"/>
      <c r="F82" s="944"/>
      <c r="G82" s="944"/>
      <c r="H82" s="944"/>
      <c r="I82" s="944"/>
      <c r="J82" s="944"/>
      <c r="K82" s="944"/>
      <c r="L82" s="944"/>
      <c r="M82" s="944"/>
      <c r="N82" s="944"/>
      <c r="O82" s="944"/>
      <c r="P82" s="945"/>
      <c r="Q82" s="946"/>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9"/>
      <c r="BT82" s="930"/>
      <c r="BU82" s="930"/>
      <c r="BV82" s="930"/>
      <c r="BW82" s="930"/>
      <c r="BX82" s="930"/>
      <c r="BY82" s="930"/>
      <c r="BZ82" s="930"/>
      <c r="CA82" s="930"/>
      <c r="CB82" s="930"/>
      <c r="CC82" s="930"/>
      <c r="CD82" s="930"/>
      <c r="CE82" s="930"/>
      <c r="CF82" s="930"/>
      <c r="CG82" s="935"/>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29"/>
      <c r="DW82" s="930"/>
      <c r="DX82" s="930"/>
      <c r="DY82" s="930"/>
      <c r="DZ82" s="931"/>
      <c r="EA82" s="226"/>
    </row>
    <row r="83" spans="1:131" ht="26.25" customHeight="1" x14ac:dyDescent="0.2">
      <c r="A83" s="234">
        <v>16</v>
      </c>
      <c r="B83" s="943"/>
      <c r="C83" s="944"/>
      <c r="D83" s="944"/>
      <c r="E83" s="944"/>
      <c r="F83" s="944"/>
      <c r="G83" s="944"/>
      <c r="H83" s="944"/>
      <c r="I83" s="944"/>
      <c r="J83" s="944"/>
      <c r="K83" s="944"/>
      <c r="L83" s="944"/>
      <c r="M83" s="944"/>
      <c r="N83" s="944"/>
      <c r="O83" s="944"/>
      <c r="P83" s="945"/>
      <c r="Q83" s="946"/>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9"/>
      <c r="BT83" s="930"/>
      <c r="BU83" s="930"/>
      <c r="BV83" s="930"/>
      <c r="BW83" s="930"/>
      <c r="BX83" s="930"/>
      <c r="BY83" s="930"/>
      <c r="BZ83" s="930"/>
      <c r="CA83" s="930"/>
      <c r="CB83" s="930"/>
      <c r="CC83" s="930"/>
      <c r="CD83" s="930"/>
      <c r="CE83" s="930"/>
      <c r="CF83" s="930"/>
      <c r="CG83" s="935"/>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29"/>
      <c r="DW83" s="930"/>
      <c r="DX83" s="930"/>
      <c r="DY83" s="930"/>
      <c r="DZ83" s="931"/>
      <c r="EA83" s="226"/>
    </row>
    <row r="84" spans="1:131" ht="26.25" customHeight="1" x14ac:dyDescent="0.2">
      <c r="A84" s="234">
        <v>17</v>
      </c>
      <c r="B84" s="943"/>
      <c r="C84" s="944"/>
      <c r="D84" s="944"/>
      <c r="E84" s="944"/>
      <c r="F84" s="944"/>
      <c r="G84" s="944"/>
      <c r="H84" s="944"/>
      <c r="I84" s="944"/>
      <c r="J84" s="944"/>
      <c r="K84" s="944"/>
      <c r="L84" s="944"/>
      <c r="M84" s="944"/>
      <c r="N84" s="944"/>
      <c r="O84" s="944"/>
      <c r="P84" s="945"/>
      <c r="Q84" s="946"/>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9"/>
      <c r="BT84" s="930"/>
      <c r="BU84" s="930"/>
      <c r="BV84" s="930"/>
      <c r="BW84" s="930"/>
      <c r="BX84" s="930"/>
      <c r="BY84" s="930"/>
      <c r="BZ84" s="930"/>
      <c r="CA84" s="930"/>
      <c r="CB84" s="930"/>
      <c r="CC84" s="930"/>
      <c r="CD84" s="930"/>
      <c r="CE84" s="930"/>
      <c r="CF84" s="930"/>
      <c r="CG84" s="935"/>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29"/>
      <c r="DW84" s="930"/>
      <c r="DX84" s="930"/>
      <c r="DY84" s="930"/>
      <c r="DZ84" s="931"/>
      <c r="EA84" s="226"/>
    </row>
    <row r="85" spans="1:131" ht="26.25" customHeight="1" x14ac:dyDescent="0.2">
      <c r="A85" s="234">
        <v>18</v>
      </c>
      <c r="B85" s="943"/>
      <c r="C85" s="944"/>
      <c r="D85" s="944"/>
      <c r="E85" s="944"/>
      <c r="F85" s="944"/>
      <c r="G85" s="944"/>
      <c r="H85" s="944"/>
      <c r="I85" s="944"/>
      <c r="J85" s="944"/>
      <c r="K85" s="944"/>
      <c r="L85" s="944"/>
      <c r="M85" s="944"/>
      <c r="N85" s="944"/>
      <c r="O85" s="944"/>
      <c r="P85" s="945"/>
      <c r="Q85" s="946"/>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9"/>
      <c r="BT85" s="930"/>
      <c r="BU85" s="930"/>
      <c r="BV85" s="930"/>
      <c r="BW85" s="930"/>
      <c r="BX85" s="930"/>
      <c r="BY85" s="930"/>
      <c r="BZ85" s="930"/>
      <c r="CA85" s="930"/>
      <c r="CB85" s="930"/>
      <c r="CC85" s="930"/>
      <c r="CD85" s="930"/>
      <c r="CE85" s="930"/>
      <c r="CF85" s="930"/>
      <c r="CG85" s="935"/>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29"/>
      <c r="DW85" s="930"/>
      <c r="DX85" s="930"/>
      <c r="DY85" s="930"/>
      <c r="DZ85" s="931"/>
      <c r="EA85" s="226"/>
    </row>
    <row r="86" spans="1:131" ht="26.25" customHeight="1" x14ac:dyDescent="0.2">
      <c r="A86" s="234">
        <v>19</v>
      </c>
      <c r="B86" s="943"/>
      <c r="C86" s="944"/>
      <c r="D86" s="944"/>
      <c r="E86" s="944"/>
      <c r="F86" s="944"/>
      <c r="G86" s="944"/>
      <c r="H86" s="944"/>
      <c r="I86" s="944"/>
      <c r="J86" s="944"/>
      <c r="K86" s="944"/>
      <c r="L86" s="944"/>
      <c r="M86" s="944"/>
      <c r="N86" s="944"/>
      <c r="O86" s="944"/>
      <c r="P86" s="945"/>
      <c r="Q86" s="946"/>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9"/>
      <c r="BT86" s="930"/>
      <c r="BU86" s="930"/>
      <c r="BV86" s="930"/>
      <c r="BW86" s="930"/>
      <c r="BX86" s="930"/>
      <c r="BY86" s="930"/>
      <c r="BZ86" s="930"/>
      <c r="CA86" s="930"/>
      <c r="CB86" s="930"/>
      <c r="CC86" s="930"/>
      <c r="CD86" s="930"/>
      <c r="CE86" s="930"/>
      <c r="CF86" s="930"/>
      <c r="CG86" s="935"/>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29"/>
      <c r="DW86" s="930"/>
      <c r="DX86" s="930"/>
      <c r="DY86" s="930"/>
      <c r="DZ86" s="931"/>
      <c r="EA86" s="226"/>
    </row>
    <row r="87" spans="1:131" ht="26.25" customHeight="1" x14ac:dyDescent="0.2">
      <c r="A87" s="240">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7"/>
      <c r="BF87" s="237"/>
      <c r="BG87" s="237"/>
      <c r="BH87" s="237"/>
      <c r="BI87" s="237"/>
      <c r="BJ87" s="237"/>
      <c r="BK87" s="237"/>
      <c r="BL87" s="237"/>
      <c r="BM87" s="237"/>
      <c r="BN87" s="237"/>
      <c r="BO87" s="237"/>
      <c r="BP87" s="237"/>
      <c r="BQ87" s="234">
        <v>81</v>
      </c>
      <c r="BR87" s="239"/>
      <c r="BS87" s="929"/>
      <c r="BT87" s="930"/>
      <c r="BU87" s="930"/>
      <c r="BV87" s="930"/>
      <c r="BW87" s="930"/>
      <c r="BX87" s="930"/>
      <c r="BY87" s="930"/>
      <c r="BZ87" s="930"/>
      <c r="CA87" s="930"/>
      <c r="CB87" s="930"/>
      <c r="CC87" s="930"/>
      <c r="CD87" s="930"/>
      <c r="CE87" s="930"/>
      <c r="CF87" s="930"/>
      <c r="CG87" s="935"/>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29"/>
      <c r="DW87" s="930"/>
      <c r="DX87" s="930"/>
      <c r="DY87" s="930"/>
      <c r="DZ87" s="931"/>
      <c r="EA87" s="226"/>
    </row>
    <row r="88" spans="1:131" ht="26.25" customHeight="1" thickBot="1" x14ac:dyDescent="0.25">
      <c r="A88" s="236" t="s">
        <v>393</v>
      </c>
      <c r="B88" s="854" t="s">
        <v>429</v>
      </c>
      <c r="C88" s="855"/>
      <c r="D88" s="855"/>
      <c r="E88" s="855"/>
      <c r="F88" s="855"/>
      <c r="G88" s="855"/>
      <c r="H88" s="855"/>
      <c r="I88" s="855"/>
      <c r="J88" s="855"/>
      <c r="K88" s="855"/>
      <c r="L88" s="855"/>
      <c r="M88" s="855"/>
      <c r="N88" s="855"/>
      <c r="O88" s="855"/>
      <c r="P88" s="856"/>
      <c r="Q88" s="910"/>
      <c r="R88" s="911"/>
      <c r="S88" s="911"/>
      <c r="T88" s="911"/>
      <c r="U88" s="911"/>
      <c r="V88" s="911"/>
      <c r="W88" s="911"/>
      <c r="X88" s="911"/>
      <c r="Y88" s="911"/>
      <c r="Z88" s="911"/>
      <c r="AA88" s="911"/>
      <c r="AB88" s="911"/>
      <c r="AC88" s="911"/>
      <c r="AD88" s="911"/>
      <c r="AE88" s="911"/>
      <c r="AF88" s="914">
        <f>AF68+AF69+AF70+AF71+AF72+AF73</f>
        <v>20508</v>
      </c>
      <c r="AG88" s="914"/>
      <c r="AH88" s="914"/>
      <c r="AI88" s="914"/>
      <c r="AJ88" s="914"/>
      <c r="AK88" s="911"/>
      <c r="AL88" s="911"/>
      <c r="AM88" s="911"/>
      <c r="AN88" s="911"/>
      <c r="AO88" s="911"/>
      <c r="AP88" s="914">
        <f>AP68+AP69+AP70</f>
        <v>1377</v>
      </c>
      <c r="AQ88" s="914"/>
      <c r="AR88" s="914"/>
      <c r="AS88" s="914"/>
      <c r="AT88" s="914"/>
      <c r="AU88" s="914">
        <f>AU68+AU69</f>
        <v>47</v>
      </c>
      <c r="AV88" s="914"/>
      <c r="AW88" s="914"/>
      <c r="AX88" s="914"/>
      <c r="AY88" s="914"/>
      <c r="AZ88" s="919"/>
      <c r="BA88" s="919"/>
      <c r="BB88" s="919"/>
      <c r="BC88" s="919"/>
      <c r="BD88" s="920"/>
      <c r="BE88" s="237"/>
      <c r="BF88" s="237"/>
      <c r="BG88" s="237"/>
      <c r="BH88" s="237"/>
      <c r="BI88" s="237"/>
      <c r="BJ88" s="237"/>
      <c r="BK88" s="237"/>
      <c r="BL88" s="237"/>
      <c r="BM88" s="237"/>
      <c r="BN88" s="237"/>
      <c r="BO88" s="237"/>
      <c r="BP88" s="237"/>
      <c r="BQ88" s="234">
        <v>82</v>
      </c>
      <c r="BR88" s="239"/>
      <c r="BS88" s="929"/>
      <c r="BT88" s="930"/>
      <c r="BU88" s="930"/>
      <c r="BV88" s="930"/>
      <c r="BW88" s="930"/>
      <c r="BX88" s="930"/>
      <c r="BY88" s="930"/>
      <c r="BZ88" s="930"/>
      <c r="CA88" s="930"/>
      <c r="CB88" s="930"/>
      <c r="CC88" s="930"/>
      <c r="CD88" s="930"/>
      <c r="CE88" s="930"/>
      <c r="CF88" s="930"/>
      <c r="CG88" s="935"/>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29"/>
      <c r="DW88" s="930"/>
      <c r="DX88" s="930"/>
      <c r="DY88" s="930"/>
      <c r="DZ88" s="93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9"/>
      <c r="BT89" s="930"/>
      <c r="BU89" s="930"/>
      <c r="BV89" s="930"/>
      <c r="BW89" s="930"/>
      <c r="BX89" s="930"/>
      <c r="BY89" s="930"/>
      <c r="BZ89" s="930"/>
      <c r="CA89" s="930"/>
      <c r="CB89" s="930"/>
      <c r="CC89" s="930"/>
      <c r="CD89" s="930"/>
      <c r="CE89" s="930"/>
      <c r="CF89" s="930"/>
      <c r="CG89" s="935"/>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29"/>
      <c r="DW89" s="930"/>
      <c r="DX89" s="930"/>
      <c r="DY89" s="930"/>
      <c r="DZ89" s="93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9"/>
      <c r="BT90" s="930"/>
      <c r="BU90" s="930"/>
      <c r="BV90" s="930"/>
      <c r="BW90" s="930"/>
      <c r="BX90" s="930"/>
      <c r="BY90" s="930"/>
      <c r="BZ90" s="930"/>
      <c r="CA90" s="930"/>
      <c r="CB90" s="930"/>
      <c r="CC90" s="930"/>
      <c r="CD90" s="930"/>
      <c r="CE90" s="930"/>
      <c r="CF90" s="930"/>
      <c r="CG90" s="935"/>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29"/>
      <c r="DW90" s="930"/>
      <c r="DX90" s="930"/>
      <c r="DY90" s="930"/>
      <c r="DZ90" s="93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9"/>
      <c r="BT91" s="930"/>
      <c r="BU91" s="930"/>
      <c r="BV91" s="930"/>
      <c r="BW91" s="930"/>
      <c r="BX91" s="930"/>
      <c r="BY91" s="930"/>
      <c r="BZ91" s="930"/>
      <c r="CA91" s="930"/>
      <c r="CB91" s="930"/>
      <c r="CC91" s="930"/>
      <c r="CD91" s="930"/>
      <c r="CE91" s="930"/>
      <c r="CF91" s="930"/>
      <c r="CG91" s="935"/>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29"/>
      <c r="DW91" s="930"/>
      <c r="DX91" s="930"/>
      <c r="DY91" s="930"/>
      <c r="DZ91" s="93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9"/>
      <c r="BT92" s="930"/>
      <c r="BU92" s="930"/>
      <c r="BV92" s="930"/>
      <c r="BW92" s="930"/>
      <c r="BX92" s="930"/>
      <c r="BY92" s="930"/>
      <c r="BZ92" s="930"/>
      <c r="CA92" s="930"/>
      <c r="CB92" s="930"/>
      <c r="CC92" s="930"/>
      <c r="CD92" s="930"/>
      <c r="CE92" s="930"/>
      <c r="CF92" s="930"/>
      <c r="CG92" s="935"/>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29"/>
      <c r="DW92" s="930"/>
      <c r="DX92" s="930"/>
      <c r="DY92" s="930"/>
      <c r="DZ92" s="93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9"/>
      <c r="BT93" s="930"/>
      <c r="BU93" s="930"/>
      <c r="BV93" s="930"/>
      <c r="BW93" s="930"/>
      <c r="BX93" s="930"/>
      <c r="BY93" s="930"/>
      <c r="BZ93" s="930"/>
      <c r="CA93" s="930"/>
      <c r="CB93" s="930"/>
      <c r="CC93" s="930"/>
      <c r="CD93" s="930"/>
      <c r="CE93" s="930"/>
      <c r="CF93" s="930"/>
      <c r="CG93" s="935"/>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29"/>
      <c r="DW93" s="930"/>
      <c r="DX93" s="930"/>
      <c r="DY93" s="930"/>
      <c r="DZ93" s="93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9"/>
      <c r="BT94" s="930"/>
      <c r="BU94" s="930"/>
      <c r="BV94" s="930"/>
      <c r="BW94" s="930"/>
      <c r="BX94" s="930"/>
      <c r="BY94" s="930"/>
      <c r="BZ94" s="930"/>
      <c r="CA94" s="930"/>
      <c r="CB94" s="930"/>
      <c r="CC94" s="930"/>
      <c r="CD94" s="930"/>
      <c r="CE94" s="930"/>
      <c r="CF94" s="930"/>
      <c r="CG94" s="935"/>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29"/>
      <c r="DW94" s="930"/>
      <c r="DX94" s="930"/>
      <c r="DY94" s="930"/>
      <c r="DZ94" s="93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9"/>
      <c r="BT95" s="930"/>
      <c r="BU95" s="930"/>
      <c r="BV95" s="930"/>
      <c r="BW95" s="930"/>
      <c r="BX95" s="930"/>
      <c r="BY95" s="930"/>
      <c r="BZ95" s="930"/>
      <c r="CA95" s="930"/>
      <c r="CB95" s="930"/>
      <c r="CC95" s="930"/>
      <c r="CD95" s="930"/>
      <c r="CE95" s="930"/>
      <c r="CF95" s="930"/>
      <c r="CG95" s="935"/>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29"/>
      <c r="DW95" s="930"/>
      <c r="DX95" s="930"/>
      <c r="DY95" s="930"/>
      <c r="DZ95" s="93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9"/>
      <c r="BT96" s="930"/>
      <c r="BU96" s="930"/>
      <c r="BV96" s="930"/>
      <c r="BW96" s="930"/>
      <c r="BX96" s="930"/>
      <c r="BY96" s="930"/>
      <c r="BZ96" s="930"/>
      <c r="CA96" s="930"/>
      <c r="CB96" s="930"/>
      <c r="CC96" s="930"/>
      <c r="CD96" s="930"/>
      <c r="CE96" s="930"/>
      <c r="CF96" s="930"/>
      <c r="CG96" s="935"/>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29"/>
      <c r="DW96" s="930"/>
      <c r="DX96" s="930"/>
      <c r="DY96" s="930"/>
      <c r="DZ96" s="93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9"/>
      <c r="BT97" s="930"/>
      <c r="BU97" s="930"/>
      <c r="BV97" s="930"/>
      <c r="BW97" s="930"/>
      <c r="BX97" s="930"/>
      <c r="BY97" s="930"/>
      <c r="BZ97" s="930"/>
      <c r="CA97" s="930"/>
      <c r="CB97" s="930"/>
      <c r="CC97" s="930"/>
      <c r="CD97" s="930"/>
      <c r="CE97" s="930"/>
      <c r="CF97" s="930"/>
      <c r="CG97" s="935"/>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29"/>
      <c r="DW97" s="930"/>
      <c r="DX97" s="930"/>
      <c r="DY97" s="930"/>
      <c r="DZ97" s="93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9"/>
      <c r="BT98" s="930"/>
      <c r="BU98" s="930"/>
      <c r="BV98" s="930"/>
      <c r="BW98" s="930"/>
      <c r="BX98" s="930"/>
      <c r="BY98" s="930"/>
      <c r="BZ98" s="930"/>
      <c r="CA98" s="930"/>
      <c r="CB98" s="930"/>
      <c r="CC98" s="930"/>
      <c r="CD98" s="930"/>
      <c r="CE98" s="930"/>
      <c r="CF98" s="930"/>
      <c r="CG98" s="935"/>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29"/>
      <c r="DW98" s="930"/>
      <c r="DX98" s="930"/>
      <c r="DY98" s="930"/>
      <c r="DZ98" s="93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9"/>
      <c r="BT99" s="930"/>
      <c r="BU99" s="930"/>
      <c r="BV99" s="930"/>
      <c r="BW99" s="930"/>
      <c r="BX99" s="930"/>
      <c r="BY99" s="930"/>
      <c r="BZ99" s="930"/>
      <c r="CA99" s="930"/>
      <c r="CB99" s="930"/>
      <c r="CC99" s="930"/>
      <c r="CD99" s="930"/>
      <c r="CE99" s="930"/>
      <c r="CF99" s="930"/>
      <c r="CG99" s="935"/>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29"/>
      <c r="DW99" s="930"/>
      <c r="DX99" s="930"/>
      <c r="DY99" s="930"/>
      <c r="DZ99" s="93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9"/>
      <c r="BT100" s="930"/>
      <c r="BU100" s="930"/>
      <c r="BV100" s="930"/>
      <c r="BW100" s="930"/>
      <c r="BX100" s="930"/>
      <c r="BY100" s="930"/>
      <c r="BZ100" s="930"/>
      <c r="CA100" s="930"/>
      <c r="CB100" s="930"/>
      <c r="CC100" s="930"/>
      <c r="CD100" s="930"/>
      <c r="CE100" s="930"/>
      <c r="CF100" s="930"/>
      <c r="CG100" s="935"/>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29"/>
      <c r="DW100" s="930"/>
      <c r="DX100" s="930"/>
      <c r="DY100" s="930"/>
      <c r="DZ100" s="93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9"/>
      <c r="BT101" s="930"/>
      <c r="BU101" s="930"/>
      <c r="BV101" s="930"/>
      <c r="BW101" s="930"/>
      <c r="BX101" s="930"/>
      <c r="BY101" s="930"/>
      <c r="BZ101" s="930"/>
      <c r="CA101" s="930"/>
      <c r="CB101" s="930"/>
      <c r="CC101" s="930"/>
      <c r="CD101" s="930"/>
      <c r="CE101" s="930"/>
      <c r="CF101" s="930"/>
      <c r="CG101" s="935"/>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29"/>
      <c r="DW101" s="930"/>
      <c r="DX101" s="930"/>
      <c r="DY101" s="930"/>
      <c r="DZ101" s="93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430</v>
      </c>
      <c r="BS102" s="855"/>
      <c r="BT102" s="855"/>
      <c r="BU102" s="855"/>
      <c r="BV102" s="855"/>
      <c r="BW102" s="855"/>
      <c r="BX102" s="855"/>
      <c r="BY102" s="855"/>
      <c r="BZ102" s="855"/>
      <c r="CA102" s="855"/>
      <c r="CB102" s="855"/>
      <c r="CC102" s="855"/>
      <c r="CD102" s="855"/>
      <c r="CE102" s="855"/>
      <c r="CF102" s="855"/>
      <c r="CG102" s="856"/>
      <c r="CH102" s="957"/>
      <c r="CI102" s="958"/>
      <c r="CJ102" s="958"/>
      <c r="CK102" s="958"/>
      <c r="CL102" s="959"/>
      <c r="CM102" s="957"/>
      <c r="CN102" s="958"/>
      <c r="CO102" s="958"/>
      <c r="CP102" s="958"/>
      <c r="CQ102" s="959"/>
      <c r="CR102" s="960">
        <f>CR7+CR8+CR9</f>
        <v>40</v>
      </c>
      <c r="CS102" s="922"/>
      <c r="CT102" s="922"/>
      <c r="CU102" s="922"/>
      <c r="CV102" s="961"/>
      <c r="CW102" s="960">
        <f>CW9</f>
        <v>42</v>
      </c>
      <c r="CX102" s="922"/>
      <c r="CY102" s="922"/>
      <c r="CZ102" s="922"/>
      <c r="DA102" s="961"/>
      <c r="DB102" s="960"/>
      <c r="DC102" s="922"/>
      <c r="DD102" s="922"/>
      <c r="DE102" s="922"/>
      <c r="DF102" s="961"/>
      <c r="DG102" s="960"/>
      <c r="DH102" s="922"/>
      <c r="DI102" s="922"/>
      <c r="DJ102" s="922"/>
      <c r="DK102" s="961"/>
      <c r="DL102" s="960"/>
      <c r="DM102" s="922"/>
      <c r="DN102" s="922"/>
      <c r="DO102" s="922"/>
      <c r="DP102" s="961"/>
      <c r="DQ102" s="960"/>
      <c r="DR102" s="922"/>
      <c r="DS102" s="922"/>
      <c r="DT102" s="922"/>
      <c r="DU102" s="961"/>
      <c r="DV102" s="854"/>
      <c r="DW102" s="855"/>
      <c r="DX102" s="855"/>
      <c r="DY102" s="855"/>
      <c r="DZ102" s="98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5" t="s">
        <v>431</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6" t="s">
        <v>432</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7" t="s">
        <v>435</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436</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x14ac:dyDescent="0.2">
      <c r="A109" s="982" t="s">
        <v>437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438</v>
      </c>
      <c r="AB109" s="963"/>
      <c r="AC109" s="963"/>
      <c r="AD109" s="963"/>
      <c r="AE109" s="964"/>
      <c r="AF109" s="962" t="s">
        <v>439</v>
      </c>
      <c r="AG109" s="963"/>
      <c r="AH109" s="963"/>
      <c r="AI109" s="963"/>
      <c r="AJ109" s="964"/>
      <c r="AK109" s="962" t="s">
        <v>306</v>
      </c>
      <c r="AL109" s="963"/>
      <c r="AM109" s="963"/>
      <c r="AN109" s="963"/>
      <c r="AO109" s="964"/>
      <c r="AP109" s="962" t="s">
        <v>440</v>
      </c>
      <c r="AQ109" s="963"/>
      <c r="AR109" s="963"/>
      <c r="AS109" s="963"/>
      <c r="AT109" s="965"/>
      <c r="AU109" s="982" t="s">
        <v>437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438</v>
      </c>
      <c r="BR109" s="963"/>
      <c r="BS109" s="963"/>
      <c r="BT109" s="963"/>
      <c r="BU109" s="964"/>
      <c r="BV109" s="962" t="s">
        <v>439</v>
      </c>
      <c r="BW109" s="963"/>
      <c r="BX109" s="963"/>
      <c r="BY109" s="963"/>
      <c r="BZ109" s="964"/>
      <c r="CA109" s="962" t="s">
        <v>306</v>
      </c>
      <c r="CB109" s="963"/>
      <c r="CC109" s="963"/>
      <c r="CD109" s="963"/>
      <c r="CE109" s="964"/>
      <c r="CF109" s="983" t="s">
        <v>440</v>
      </c>
      <c r="CG109" s="983"/>
      <c r="CH109" s="983"/>
      <c r="CI109" s="983"/>
      <c r="CJ109" s="983"/>
      <c r="CK109" s="962" t="s">
        <v>441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438</v>
      </c>
      <c r="DH109" s="963"/>
      <c r="DI109" s="963"/>
      <c r="DJ109" s="963"/>
      <c r="DK109" s="964"/>
      <c r="DL109" s="962" t="s">
        <v>439</v>
      </c>
      <c r="DM109" s="963"/>
      <c r="DN109" s="963"/>
      <c r="DO109" s="963"/>
      <c r="DP109" s="964"/>
      <c r="DQ109" s="962" t="s">
        <v>306</v>
      </c>
      <c r="DR109" s="963"/>
      <c r="DS109" s="963"/>
      <c r="DT109" s="963"/>
      <c r="DU109" s="964"/>
      <c r="DV109" s="962" t="s">
        <v>440</v>
      </c>
      <c r="DW109" s="963"/>
      <c r="DX109" s="963"/>
      <c r="DY109" s="963"/>
      <c r="DZ109" s="965"/>
    </row>
    <row r="110" spans="1:131" s="226" customFormat="1" ht="26.25" customHeight="1" x14ac:dyDescent="0.2">
      <c r="A110" s="966" t="s">
        <v>442</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3161228</v>
      </c>
      <c r="AB110" s="970"/>
      <c r="AC110" s="970"/>
      <c r="AD110" s="970"/>
      <c r="AE110" s="971"/>
      <c r="AF110" s="972">
        <v>3072150</v>
      </c>
      <c r="AG110" s="970"/>
      <c r="AH110" s="970"/>
      <c r="AI110" s="970"/>
      <c r="AJ110" s="971"/>
      <c r="AK110" s="972">
        <v>3152768</v>
      </c>
      <c r="AL110" s="970"/>
      <c r="AM110" s="970"/>
      <c r="AN110" s="970"/>
      <c r="AO110" s="971"/>
      <c r="AP110" s="973">
        <v>19</v>
      </c>
      <c r="AQ110" s="974"/>
      <c r="AR110" s="974"/>
      <c r="AS110" s="974"/>
      <c r="AT110" s="975"/>
      <c r="AU110" s="976" t="s">
        <v>73</v>
      </c>
      <c r="AV110" s="977"/>
      <c r="AW110" s="977"/>
      <c r="AX110" s="977"/>
      <c r="AY110" s="977"/>
      <c r="AZ110" s="999" t="s">
        <v>443</v>
      </c>
      <c r="BA110" s="967"/>
      <c r="BB110" s="967"/>
      <c r="BC110" s="967"/>
      <c r="BD110" s="967"/>
      <c r="BE110" s="967"/>
      <c r="BF110" s="967"/>
      <c r="BG110" s="967"/>
      <c r="BH110" s="967"/>
      <c r="BI110" s="967"/>
      <c r="BJ110" s="967"/>
      <c r="BK110" s="967"/>
      <c r="BL110" s="967"/>
      <c r="BM110" s="967"/>
      <c r="BN110" s="967"/>
      <c r="BO110" s="967"/>
      <c r="BP110" s="968"/>
      <c r="BQ110" s="1000">
        <v>28380224</v>
      </c>
      <c r="BR110" s="1001"/>
      <c r="BS110" s="1001"/>
      <c r="BT110" s="1001"/>
      <c r="BU110" s="1001"/>
      <c r="BV110" s="1001">
        <v>27827881</v>
      </c>
      <c r="BW110" s="1001"/>
      <c r="BX110" s="1001"/>
      <c r="BY110" s="1001"/>
      <c r="BZ110" s="1001"/>
      <c r="CA110" s="1001">
        <v>26851627</v>
      </c>
      <c r="CB110" s="1001"/>
      <c r="CC110" s="1001"/>
      <c r="CD110" s="1001"/>
      <c r="CE110" s="1001"/>
      <c r="CF110" s="1014">
        <v>161.80000000000001</v>
      </c>
      <c r="CG110" s="1015"/>
      <c r="CH110" s="1015"/>
      <c r="CI110" s="1015"/>
      <c r="CJ110" s="1015"/>
      <c r="CK110" s="1016" t="s">
        <v>444</v>
      </c>
      <c r="CL110" s="1017"/>
      <c r="CM110" s="999" t="s">
        <v>445</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1000" t="s">
        <v>420</v>
      </c>
      <c r="DH110" s="1001"/>
      <c r="DI110" s="1001"/>
      <c r="DJ110" s="1001"/>
      <c r="DK110" s="1001"/>
      <c r="DL110" s="1001" t="s">
        <v>129</v>
      </c>
      <c r="DM110" s="1001"/>
      <c r="DN110" s="1001"/>
      <c r="DO110" s="1001"/>
      <c r="DP110" s="1001"/>
      <c r="DQ110" s="1001" t="s">
        <v>446</v>
      </c>
      <c r="DR110" s="1001"/>
      <c r="DS110" s="1001"/>
      <c r="DT110" s="1001"/>
      <c r="DU110" s="1001"/>
      <c r="DV110" s="1002" t="s">
        <v>447</v>
      </c>
      <c r="DW110" s="1002"/>
      <c r="DX110" s="1002"/>
      <c r="DY110" s="1002"/>
      <c r="DZ110" s="1003"/>
    </row>
    <row r="111" spans="1:131" s="226" customFormat="1" ht="26.25" customHeight="1" x14ac:dyDescent="0.2">
      <c r="A111" s="1004" t="s">
        <v>448</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129</v>
      </c>
      <c r="AB111" s="1008"/>
      <c r="AC111" s="1008"/>
      <c r="AD111" s="1008"/>
      <c r="AE111" s="1009"/>
      <c r="AF111" s="1010" t="s">
        <v>395</v>
      </c>
      <c r="AG111" s="1008"/>
      <c r="AH111" s="1008"/>
      <c r="AI111" s="1008"/>
      <c r="AJ111" s="1009"/>
      <c r="AK111" s="1010" t="s">
        <v>420</v>
      </c>
      <c r="AL111" s="1008"/>
      <c r="AM111" s="1008"/>
      <c r="AN111" s="1008"/>
      <c r="AO111" s="1009"/>
      <c r="AP111" s="1011" t="s">
        <v>395</v>
      </c>
      <c r="AQ111" s="1012"/>
      <c r="AR111" s="1012"/>
      <c r="AS111" s="1012"/>
      <c r="AT111" s="1013"/>
      <c r="AU111" s="978"/>
      <c r="AV111" s="979"/>
      <c r="AW111" s="979"/>
      <c r="AX111" s="979"/>
      <c r="AY111" s="979"/>
      <c r="AZ111" s="992" t="s">
        <v>449</v>
      </c>
      <c r="BA111" s="993"/>
      <c r="BB111" s="993"/>
      <c r="BC111" s="993"/>
      <c r="BD111" s="993"/>
      <c r="BE111" s="993"/>
      <c r="BF111" s="993"/>
      <c r="BG111" s="993"/>
      <c r="BH111" s="993"/>
      <c r="BI111" s="993"/>
      <c r="BJ111" s="993"/>
      <c r="BK111" s="993"/>
      <c r="BL111" s="993"/>
      <c r="BM111" s="993"/>
      <c r="BN111" s="993"/>
      <c r="BO111" s="993"/>
      <c r="BP111" s="994"/>
      <c r="BQ111" s="995">
        <v>261399</v>
      </c>
      <c r="BR111" s="996"/>
      <c r="BS111" s="996"/>
      <c r="BT111" s="996"/>
      <c r="BU111" s="996"/>
      <c r="BV111" s="996">
        <v>182303</v>
      </c>
      <c r="BW111" s="996"/>
      <c r="BX111" s="996"/>
      <c r="BY111" s="996"/>
      <c r="BZ111" s="996"/>
      <c r="CA111" s="996">
        <v>103290</v>
      </c>
      <c r="CB111" s="996"/>
      <c r="CC111" s="996"/>
      <c r="CD111" s="996"/>
      <c r="CE111" s="996"/>
      <c r="CF111" s="990">
        <v>0.6</v>
      </c>
      <c r="CG111" s="991"/>
      <c r="CH111" s="991"/>
      <c r="CI111" s="991"/>
      <c r="CJ111" s="991"/>
      <c r="CK111" s="1018"/>
      <c r="CL111" s="1019"/>
      <c r="CM111" s="992" t="s">
        <v>450</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451</v>
      </c>
      <c r="DH111" s="996"/>
      <c r="DI111" s="996"/>
      <c r="DJ111" s="996"/>
      <c r="DK111" s="996"/>
      <c r="DL111" s="996" t="s">
        <v>420</v>
      </c>
      <c r="DM111" s="996"/>
      <c r="DN111" s="996"/>
      <c r="DO111" s="996"/>
      <c r="DP111" s="996"/>
      <c r="DQ111" s="996" t="s">
        <v>420</v>
      </c>
      <c r="DR111" s="996"/>
      <c r="DS111" s="996"/>
      <c r="DT111" s="996"/>
      <c r="DU111" s="996"/>
      <c r="DV111" s="997" t="s">
        <v>452</v>
      </c>
      <c r="DW111" s="997"/>
      <c r="DX111" s="997"/>
      <c r="DY111" s="997"/>
      <c r="DZ111" s="998"/>
    </row>
    <row r="112" spans="1:131" s="226" customFormat="1" ht="26.25" customHeight="1" x14ac:dyDescent="0.2">
      <c r="A112" s="1022" t="s">
        <v>453</v>
      </c>
      <c r="B112" s="1023"/>
      <c r="C112" s="993" t="s">
        <v>454</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1028" t="s">
        <v>129</v>
      </c>
      <c r="AB112" s="1029"/>
      <c r="AC112" s="1029"/>
      <c r="AD112" s="1029"/>
      <c r="AE112" s="1030"/>
      <c r="AF112" s="1031" t="s">
        <v>455</v>
      </c>
      <c r="AG112" s="1029"/>
      <c r="AH112" s="1029"/>
      <c r="AI112" s="1029"/>
      <c r="AJ112" s="1030"/>
      <c r="AK112" s="1031" t="s">
        <v>447</v>
      </c>
      <c r="AL112" s="1029"/>
      <c r="AM112" s="1029"/>
      <c r="AN112" s="1029"/>
      <c r="AO112" s="1030"/>
      <c r="AP112" s="1032" t="s">
        <v>447</v>
      </c>
      <c r="AQ112" s="1033"/>
      <c r="AR112" s="1033"/>
      <c r="AS112" s="1033"/>
      <c r="AT112" s="1034"/>
      <c r="AU112" s="978"/>
      <c r="AV112" s="979"/>
      <c r="AW112" s="979"/>
      <c r="AX112" s="979"/>
      <c r="AY112" s="979"/>
      <c r="AZ112" s="992" t="s">
        <v>456</v>
      </c>
      <c r="BA112" s="993"/>
      <c r="BB112" s="993"/>
      <c r="BC112" s="993"/>
      <c r="BD112" s="993"/>
      <c r="BE112" s="993"/>
      <c r="BF112" s="993"/>
      <c r="BG112" s="993"/>
      <c r="BH112" s="993"/>
      <c r="BI112" s="993"/>
      <c r="BJ112" s="993"/>
      <c r="BK112" s="993"/>
      <c r="BL112" s="993"/>
      <c r="BM112" s="993"/>
      <c r="BN112" s="993"/>
      <c r="BO112" s="993"/>
      <c r="BP112" s="994"/>
      <c r="BQ112" s="995">
        <v>10084479</v>
      </c>
      <c r="BR112" s="996"/>
      <c r="BS112" s="996"/>
      <c r="BT112" s="996"/>
      <c r="BU112" s="996"/>
      <c r="BV112" s="996">
        <v>9715712</v>
      </c>
      <c r="BW112" s="996"/>
      <c r="BX112" s="996"/>
      <c r="BY112" s="996"/>
      <c r="BZ112" s="996"/>
      <c r="CA112" s="996">
        <v>8922711</v>
      </c>
      <c r="CB112" s="996"/>
      <c r="CC112" s="996"/>
      <c r="CD112" s="996"/>
      <c r="CE112" s="996"/>
      <c r="CF112" s="990">
        <v>53.8</v>
      </c>
      <c r="CG112" s="991"/>
      <c r="CH112" s="991"/>
      <c r="CI112" s="991"/>
      <c r="CJ112" s="991"/>
      <c r="CK112" s="1018"/>
      <c r="CL112" s="1019"/>
      <c r="CM112" s="992" t="s">
        <v>457</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458</v>
      </c>
      <c r="DH112" s="996"/>
      <c r="DI112" s="996"/>
      <c r="DJ112" s="996"/>
      <c r="DK112" s="996"/>
      <c r="DL112" s="996" t="s">
        <v>129</v>
      </c>
      <c r="DM112" s="996"/>
      <c r="DN112" s="996"/>
      <c r="DO112" s="996"/>
      <c r="DP112" s="996"/>
      <c r="DQ112" s="996" t="s">
        <v>459</v>
      </c>
      <c r="DR112" s="996"/>
      <c r="DS112" s="996"/>
      <c r="DT112" s="996"/>
      <c r="DU112" s="996"/>
      <c r="DV112" s="997" t="s">
        <v>446</v>
      </c>
      <c r="DW112" s="997"/>
      <c r="DX112" s="997"/>
      <c r="DY112" s="997"/>
      <c r="DZ112" s="998"/>
    </row>
    <row r="113" spans="1:130" s="226" customFormat="1" ht="26.25" customHeight="1" x14ac:dyDescent="0.2">
      <c r="A113" s="1024"/>
      <c r="B113" s="1025"/>
      <c r="C113" s="993" t="s">
        <v>460</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1007">
        <v>1155916</v>
      </c>
      <c r="AB113" s="1008"/>
      <c r="AC113" s="1008"/>
      <c r="AD113" s="1008"/>
      <c r="AE113" s="1009"/>
      <c r="AF113" s="1010">
        <v>1034422</v>
      </c>
      <c r="AG113" s="1008"/>
      <c r="AH113" s="1008"/>
      <c r="AI113" s="1008"/>
      <c r="AJ113" s="1009"/>
      <c r="AK113" s="1010">
        <v>930381</v>
      </c>
      <c r="AL113" s="1008"/>
      <c r="AM113" s="1008"/>
      <c r="AN113" s="1008"/>
      <c r="AO113" s="1009"/>
      <c r="AP113" s="1011">
        <v>5.6</v>
      </c>
      <c r="AQ113" s="1012"/>
      <c r="AR113" s="1012"/>
      <c r="AS113" s="1012"/>
      <c r="AT113" s="1013"/>
      <c r="AU113" s="978"/>
      <c r="AV113" s="979"/>
      <c r="AW113" s="979"/>
      <c r="AX113" s="979"/>
      <c r="AY113" s="979"/>
      <c r="AZ113" s="992" t="s">
        <v>461</v>
      </c>
      <c r="BA113" s="993"/>
      <c r="BB113" s="993"/>
      <c r="BC113" s="993"/>
      <c r="BD113" s="993"/>
      <c r="BE113" s="993"/>
      <c r="BF113" s="993"/>
      <c r="BG113" s="993"/>
      <c r="BH113" s="993"/>
      <c r="BI113" s="993"/>
      <c r="BJ113" s="993"/>
      <c r="BK113" s="993"/>
      <c r="BL113" s="993"/>
      <c r="BM113" s="993"/>
      <c r="BN113" s="993"/>
      <c r="BO113" s="993"/>
      <c r="BP113" s="994"/>
      <c r="BQ113" s="995">
        <v>59236</v>
      </c>
      <c r="BR113" s="996"/>
      <c r="BS113" s="996"/>
      <c r="BT113" s="996"/>
      <c r="BU113" s="996"/>
      <c r="BV113" s="996">
        <v>24915</v>
      </c>
      <c r="BW113" s="996"/>
      <c r="BX113" s="996"/>
      <c r="BY113" s="996"/>
      <c r="BZ113" s="996"/>
      <c r="CA113" s="996">
        <v>47025</v>
      </c>
      <c r="CB113" s="996"/>
      <c r="CC113" s="996"/>
      <c r="CD113" s="996"/>
      <c r="CE113" s="996"/>
      <c r="CF113" s="990">
        <v>0.3</v>
      </c>
      <c r="CG113" s="991"/>
      <c r="CH113" s="991"/>
      <c r="CI113" s="991"/>
      <c r="CJ113" s="991"/>
      <c r="CK113" s="1018"/>
      <c r="CL113" s="1019"/>
      <c r="CM113" s="992" t="s">
        <v>462</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28" t="s">
        <v>463</v>
      </c>
      <c r="DH113" s="1029"/>
      <c r="DI113" s="1029"/>
      <c r="DJ113" s="1029"/>
      <c r="DK113" s="1030"/>
      <c r="DL113" s="1031" t="s">
        <v>455</v>
      </c>
      <c r="DM113" s="1029"/>
      <c r="DN113" s="1029"/>
      <c r="DO113" s="1029"/>
      <c r="DP113" s="1030"/>
      <c r="DQ113" s="1031" t="s">
        <v>459</v>
      </c>
      <c r="DR113" s="1029"/>
      <c r="DS113" s="1029"/>
      <c r="DT113" s="1029"/>
      <c r="DU113" s="1030"/>
      <c r="DV113" s="1032" t="s">
        <v>446</v>
      </c>
      <c r="DW113" s="1033"/>
      <c r="DX113" s="1033"/>
      <c r="DY113" s="1033"/>
      <c r="DZ113" s="1034"/>
    </row>
    <row r="114" spans="1:130" s="226" customFormat="1" ht="26.25" customHeight="1" x14ac:dyDescent="0.2">
      <c r="A114" s="1024"/>
      <c r="B114" s="1025"/>
      <c r="C114" s="993" t="s">
        <v>464</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1028">
        <v>46682</v>
      </c>
      <c r="AB114" s="1029"/>
      <c r="AC114" s="1029"/>
      <c r="AD114" s="1029"/>
      <c r="AE114" s="1030"/>
      <c r="AF114" s="1031">
        <v>43671</v>
      </c>
      <c r="AG114" s="1029"/>
      <c r="AH114" s="1029"/>
      <c r="AI114" s="1029"/>
      <c r="AJ114" s="1030"/>
      <c r="AK114" s="1031">
        <v>9531</v>
      </c>
      <c r="AL114" s="1029"/>
      <c r="AM114" s="1029"/>
      <c r="AN114" s="1029"/>
      <c r="AO114" s="1030"/>
      <c r="AP114" s="1032">
        <v>0.1</v>
      </c>
      <c r="AQ114" s="1033"/>
      <c r="AR114" s="1033"/>
      <c r="AS114" s="1033"/>
      <c r="AT114" s="1034"/>
      <c r="AU114" s="978"/>
      <c r="AV114" s="979"/>
      <c r="AW114" s="979"/>
      <c r="AX114" s="979"/>
      <c r="AY114" s="979"/>
      <c r="AZ114" s="992" t="s">
        <v>465</v>
      </c>
      <c r="BA114" s="993"/>
      <c r="BB114" s="993"/>
      <c r="BC114" s="993"/>
      <c r="BD114" s="993"/>
      <c r="BE114" s="993"/>
      <c r="BF114" s="993"/>
      <c r="BG114" s="993"/>
      <c r="BH114" s="993"/>
      <c r="BI114" s="993"/>
      <c r="BJ114" s="993"/>
      <c r="BK114" s="993"/>
      <c r="BL114" s="993"/>
      <c r="BM114" s="993"/>
      <c r="BN114" s="993"/>
      <c r="BO114" s="993"/>
      <c r="BP114" s="994"/>
      <c r="BQ114" s="995">
        <v>3857806</v>
      </c>
      <c r="BR114" s="996"/>
      <c r="BS114" s="996"/>
      <c r="BT114" s="996"/>
      <c r="BU114" s="996"/>
      <c r="BV114" s="996">
        <v>4007225</v>
      </c>
      <c r="BW114" s="996"/>
      <c r="BX114" s="996"/>
      <c r="BY114" s="996"/>
      <c r="BZ114" s="996"/>
      <c r="CA114" s="996">
        <v>3746058</v>
      </c>
      <c r="CB114" s="996"/>
      <c r="CC114" s="996"/>
      <c r="CD114" s="996"/>
      <c r="CE114" s="996"/>
      <c r="CF114" s="990">
        <v>22.6</v>
      </c>
      <c r="CG114" s="991"/>
      <c r="CH114" s="991"/>
      <c r="CI114" s="991"/>
      <c r="CJ114" s="991"/>
      <c r="CK114" s="1018"/>
      <c r="CL114" s="1019"/>
      <c r="CM114" s="992" t="s">
        <v>466</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28" t="s">
        <v>446</v>
      </c>
      <c r="DH114" s="1029"/>
      <c r="DI114" s="1029"/>
      <c r="DJ114" s="1029"/>
      <c r="DK114" s="1030"/>
      <c r="DL114" s="1031" t="s">
        <v>463</v>
      </c>
      <c r="DM114" s="1029"/>
      <c r="DN114" s="1029"/>
      <c r="DO114" s="1029"/>
      <c r="DP114" s="1030"/>
      <c r="DQ114" s="1031" t="s">
        <v>420</v>
      </c>
      <c r="DR114" s="1029"/>
      <c r="DS114" s="1029"/>
      <c r="DT114" s="1029"/>
      <c r="DU114" s="1030"/>
      <c r="DV114" s="1032" t="s">
        <v>463</v>
      </c>
      <c r="DW114" s="1033"/>
      <c r="DX114" s="1033"/>
      <c r="DY114" s="1033"/>
      <c r="DZ114" s="1034"/>
    </row>
    <row r="115" spans="1:130" s="226" customFormat="1" ht="26.25" customHeight="1" x14ac:dyDescent="0.2">
      <c r="A115" s="1024"/>
      <c r="B115" s="1025"/>
      <c r="C115" s="993" t="s">
        <v>467</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1007">
        <v>84877</v>
      </c>
      <c r="AB115" s="1008"/>
      <c r="AC115" s="1008"/>
      <c r="AD115" s="1008"/>
      <c r="AE115" s="1009"/>
      <c r="AF115" s="1010">
        <v>82410</v>
      </c>
      <c r="AG115" s="1008"/>
      <c r="AH115" s="1008"/>
      <c r="AI115" s="1008"/>
      <c r="AJ115" s="1009"/>
      <c r="AK115" s="1010">
        <v>80970</v>
      </c>
      <c r="AL115" s="1008"/>
      <c r="AM115" s="1008"/>
      <c r="AN115" s="1008"/>
      <c r="AO115" s="1009"/>
      <c r="AP115" s="1011">
        <v>0.5</v>
      </c>
      <c r="AQ115" s="1012"/>
      <c r="AR115" s="1012"/>
      <c r="AS115" s="1012"/>
      <c r="AT115" s="1013"/>
      <c r="AU115" s="978"/>
      <c r="AV115" s="979"/>
      <c r="AW115" s="979"/>
      <c r="AX115" s="979"/>
      <c r="AY115" s="979"/>
      <c r="AZ115" s="992" t="s">
        <v>468</v>
      </c>
      <c r="BA115" s="993"/>
      <c r="BB115" s="993"/>
      <c r="BC115" s="993"/>
      <c r="BD115" s="993"/>
      <c r="BE115" s="993"/>
      <c r="BF115" s="993"/>
      <c r="BG115" s="993"/>
      <c r="BH115" s="993"/>
      <c r="BI115" s="993"/>
      <c r="BJ115" s="993"/>
      <c r="BK115" s="993"/>
      <c r="BL115" s="993"/>
      <c r="BM115" s="993"/>
      <c r="BN115" s="993"/>
      <c r="BO115" s="993"/>
      <c r="BP115" s="994"/>
      <c r="BQ115" s="995" t="s">
        <v>463</v>
      </c>
      <c r="BR115" s="996"/>
      <c r="BS115" s="996"/>
      <c r="BT115" s="996"/>
      <c r="BU115" s="996"/>
      <c r="BV115" s="996" t="s">
        <v>447</v>
      </c>
      <c r="BW115" s="996"/>
      <c r="BX115" s="996"/>
      <c r="BY115" s="996"/>
      <c r="BZ115" s="996"/>
      <c r="CA115" s="996" t="s">
        <v>395</v>
      </c>
      <c r="CB115" s="996"/>
      <c r="CC115" s="996"/>
      <c r="CD115" s="996"/>
      <c r="CE115" s="996"/>
      <c r="CF115" s="990" t="s">
        <v>459</v>
      </c>
      <c r="CG115" s="991"/>
      <c r="CH115" s="991"/>
      <c r="CI115" s="991"/>
      <c r="CJ115" s="991"/>
      <c r="CK115" s="1018"/>
      <c r="CL115" s="1019"/>
      <c r="CM115" s="992" t="s">
        <v>469</v>
      </c>
      <c r="CN115" s="993"/>
      <c r="CO115" s="993"/>
      <c r="CP115" s="993"/>
      <c r="CQ115" s="993"/>
      <c r="CR115" s="993"/>
      <c r="CS115" s="993"/>
      <c r="CT115" s="993"/>
      <c r="CU115" s="993"/>
      <c r="CV115" s="993"/>
      <c r="CW115" s="993"/>
      <c r="CX115" s="993"/>
      <c r="CY115" s="993"/>
      <c r="CZ115" s="993"/>
      <c r="DA115" s="993"/>
      <c r="DB115" s="993"/>
      <c r="DC115" s="993"/>
      <c r="DD115" s="993"/>
      <c r="DE115" s="993"/>
      <c r="DF115" s="994"/>
      <c r="DG115" s="1028" t="s">
        <v>447</v>
      </c>
      <c r="DH115" s="1029"/>
      <c r="DI115" s="1029"/>
      <c r="DJ115" s="1029"/>
      <c r="DK115" s="1030"/>
      <c r="DL115" s="1031" t="s">
        <v>446</v>
      </c>
      <c r="DM115" s="1029"/>
      <c r="DN115" s="1029"/>
      <c r="DO115" s="1029"/>
      <c r="DP115" s="1030"/>
      <c r="DQ115" s="1031" t="s">
        <v>420</v>
      </c>
      <c r="DR115" s="1029"/>
      <c r="DS115" s="1029"/>
      <c r="DT115" s="1029"/>
      <c r="DU115" s="1030"/>
      <c r="DV115" s="1032" t="s">
        <v>420</v>
      </c>
      <c r="DW115" s="1033"/>
      <c r="DX115" s="1033"/>
      <c r="DY115" s="1033"/>
      <c r="DZ115" s="1034"/>
    </row>
    <row r="116" spans="1:130" s="226" customFormat="1" ht="26.25" customHeight="1" x14ac:dyDescent="0.2">
      <c r="A116" s="1026"/>
      <c r="B116" s="1027"/>
      <c r="C116" s="1035" t="s">
        <v>470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471</v>
      </c>
      <c r="AB116" s="1029"/>
      <c r="AC116" s="1029"/>
      <c r="AD116" s="1029"/>
      <c r="AE116" s="1030"/>
      <c r="AF116" s="1031" t="s">
        <v>446</v>
      </c>
      <c r="AG116" s="1029"/>
      <c r="AH116" s="1029"/>
      <c r="AI116" s="1029"/>
      <c r="AJ116" s="1030"/>
      <c r="AK116" s="1031" t="s">
        <v>446</v>
      </c>
      <c r="AL116" s="1029"/>
      <c r="AM116" s="1029"/>
      <c r="AN116" s="1029"/>
      <c r="AO116" s="1030"/>
      <c r="AP116" s="1032" t="s">
        <v>463</v>
      </c>
      <c r="AQ116" s="1033"/>
      <c r="AR116" s="1033"/>
      <c r="AS116" s="1033"/>
      <c r="AT116" s="1034"/>
      <c r="AU116" s="978"/>
      <c r="AV116" s="979"/>
      <c r="AW116" s="979"/>
      <c r="AX116" s="979"/>
      <c r="AY116" s="979"/>
      <c r="AZ116" s="1037" t="s">
        <v>472</v>
      </c>
      <c r="BA116" s="1038"/>
      <c r="BB116" s="1038"/>
      <c r="BC116" s="1038"/>
      <c r="BD116" s="1038"/>
      <c r="BE116" s="1038"/>
      <c r="BF116" s="1038"/>
      <c r="BG116" s="1038"/>
      <c r="BH116" s="1038"/>
      <c r="BI116" s="1038"/>
      <c r="BJ116" s="1038"/>
      <c r="BK116" s="1038"/>
      <c r="BL116" s="1038"/>
      <c r="BM116" s="1038"/>
      <c r="BN116" s="1038"/>
      <c r="BO116" s="1038"/>
      <c r="BP116" s="1039"/>
      <c r="BQ116" s="995" t="s">
        <v>420</v>
      </c>
      <c r="BR116" s="996"/>
      <c r="BS116" s="996"/>
      <c r="BT116" s="996"/>
      <c r="BU116" s="996"/>
      <c r="BV116" s="996" t="s">
        <v>463</v>
      </c>
      <c r="BW116" s="996"/>
      <c r="BX116" s="996"/>
      <c r="BY116" s="996"/>
      <c r="BZ116" s="996"/>
      <c r="CA116" s="996" t="s">
        <v>420</v>
      </c>
      <c r="CB116" s="996"/>
      <c r="CC116" s="996"/>
      <c r="CD116" s="996"/>
      <c r="CE116" s="996"/>
      <c r="CF116" s="990" t="s">
        <v>447</v>
      </c>
      <c r="CG116" s="991"/>
      <c r="CH116" s="991"/>
      <c r="CI116" s="991"/>
      <c r="CJ116" s="991"/>
      <c r="CK116" s="1018"/>
      <c r="CL116" s="1019"/>
      <c r="CM116" s="992" t="s">
        <v>473</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28">
        <v>166300</v>
      </c>
      <c r="DH116" s="1029"/>
      <c r="DI116" s="1029"/>
      <c r="DJ116" s="1029"/>
      <c r="DK116" s="1030"/>
      <c r="DL116" s="1031">
        <v>118550</v>
      </c>
      <c r="DM116" s="1029"/>
      <c r="DN116" s="1029"/>
      <c r="DO116" s="1029"/>
      <c r="DP116" s="1030"/>
      <c r="DQ116" s="1031">
        <v>70800</v>
      </c>
      <c r="DR116" s="1029"/>
      <c r="DS116" s="1029"/>
      <c r="DT116" s="1029"/>
      <c r="DU116" s="1030"/>
      <c r="DV116" s="1032">
        <v>0.4</v>
      </c>
      <c r="DW116" s="1033"/>
      <c r="DX116" s="1033"/>
      <c r="DY116" s="1033"/>
      <c r="DZ116" s="1034"/>
    </row>
    <row r="117" spans="1:130" s="226" customFormat="1" ht="26.25" customHeight="1" x14ac:dyDescent="0.2">
      <c r="A117" s="982" t="s">
        <v>188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7" t="s">
        <v>474</v>
      </c>
      <c r="Z117" s="964"/>
      <c r="AA117" s="1048">
        <v>4448703</v>
      </c>
      <c r="AB117" s="1049"/>
      <c r="AC117" s="1049"/>
      <c r="AD117" s="1049"/>
      <c r="AE117" s="1050"/>
      <c r="AF117" s="1051">
        <v>4232653</v>
      </c>
      <c r="AG117" s="1049"/>
      <c r="AH117" s="1049"/>
      <c r="AI117" s="1049"/>
      <c r="AJ117" s="1050"/>
      <c r="AK117" s="1051">
        <v>4173650</v>
      </c>
      <c r="AL117" s="1049"/>
      <c r="AM117" s="1049"/>
      <c r="AN117" s="1049"/>
      <c r="AO117" s="1050"/>
      <c r="AP117" s="1052"/>
      <c r="AQ117" s="1053"/>
      <c r="AR117" s="1053"/>
      <c r="AS117" s="1053"/>
      <c r="AT117" s="1054"/>
      <c r="AU117" s="978"/>
      <c r="AV117" s="979"/>
      <c r="AW117" s="979"/>
      <c r="AX117" s="979"/>
      <c r="AY117" s="979"/>
      <c r="AZ117" s="1044" t="s">
        <v>475</v>
      </c>
      <c r="BA117" s="1045"/>
      <c r="BB117" s="1045"/>
      <c r="BC117" s="1045"/>
      <c r="BD117" s="1045"/>
      <c r="BE117" s="1045"/>
      <c r="BF117" s="1045"/>
      <c r="BG117" s="1045"/>
      <c r="BH117" s="1045"/>
      <c r="BI117" s="1045"/>
      <c r="BJ117" s="1045"/>
      <c r="BK117" s="1045"/>
      <c r="BL117" s="1045"/>
      <c r="BM117" s="1045"/>
      <c r="BN117" s="1045"/>
      <c r="BO117" s="1045"/>
      <c r="BP117" s="1046"/>
      <c r="BQ117" s="995" t="s">
        <v>129</v>
      </c>
      <c r="BR117" s="996"/>
      <c r="BS117" s="996"/>
      <c r="BT117" s="996"/>
      <c r="BU117" s="996"/>
      <c r="BV117" s="996" t="s">
        <v>446</v>
      </c>
      <c r="BW117" s="996"/>
      <c r="BX117" s="996"/>
      <c r="BY117" s="996"/>
      <c r="BZ117" s="996"/>
      <c r="CA117" s="996" t="s">
        <v>395</v>
      </c>
      <c r="CB117" s="996"/>
      <c r="CC117" s="996"/>
      <c r="CD117" s="996"/>
      <c r="CE117" s="996"/>
      <c r="CF117" s="990" t="s">
        <v>420</v>
      </c>
      <c r="CG117" s="991"/>
      <c r="CH117" s="991"/>
      <c r="CI117" s="991"/>
      <c r="CJ117" s="991"/>
      <c r="CK117" s="1018"/>
      <c r="CL117" s="1019"/>
      <c r="CM117" s="992" t="s">
        <v>476</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28" t="s">
        <v>471</v>
      </c>
      <c r="DH117" s="1029"/>
      <c r="DI117" s="1029"/>
      <c r="DJ117" s="1029"/>
      <c r="DK117" s="1030"/>
      <c r="DL117" s="1031" t="s">
        <v>129</v>
      </c>
      <c r="DM117" s="1029"/>
      <c r="DN117" s="1029"/>
      <c r="DO117" s="1029"/>
      <c r="DP117" s="1030"/>
      <c r="DQ117" s="1031" t="s">
        <v>455</v>
      </c>
      <c r="DR117" s="1029"/>
      <c r="DS117" s="1029"/>
      <c r="DT117" s="1029"/>
      <c r="DU117" s="1030"/>
      <c r="DV117" s="1032" t="s">
        <v>459</v>
      </c>
      <c r="DW117" s="1033"/>
      <c r="DX117" s="1033"/>
      <c r="DY117" s="1033"/>
      <c r="DZ117" s="1034"/>
    </row>
    <row r="118" spans="1:130" s="226" customFormat="1" ht="26.25" customHeight="1" x14ac:dyDescent="0.2">
      <c r="A118" s="982" t="s">
        <v>441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438</v>
      </c>
      <c r="AB118" s="963"/>
      <c r="AC118" s="963"/>
      <c r="AD118" s="963"/>
      <c r="AE118" s="964"/>
      <c r="AF118" s="962" t="s">
        <v>439</v>
      </c>
      <c r="AG118" s="963"/>
      <c r="AH118" s="963"/>
      <c r="AI118" s="963"/>
      <c r="AJ118" s="964"/>
      <c r="AK118" s="962" t="s">
        <v>306</v>
      </c>
      <c r="AL118" s="963"/>
      <c r="AM118" s="963"/>
      <c r="AN118" s="963"/>
      <c r="AO118" s="964"/>
      <c r="AP118" s="1040" t="s">
        <v>440</v>
      </c>
      <c r="AQ118" s="1041"/>
      <c r="AR118" s="1041"/>
      <c r="AS118" s="1041"/>
      <c r="AT118" s="1042"/>
      <c r="AU118" s="978"/>
      <c r="AV118" s="979"/>
      <c r="AW118" s="979"/>
      <c r="AX118" s="979"/>
      <c r="AY118" s="979"/>
      <c r="AZ118" s="1043" t="s">
        <v>477</v>
      </c>
      <c r="BA118" s="1035"/>
      <c r="BB118" s="1035"/>
      <c r="BC118" s="1035"/>
      <c r="BD118" s="1035"/>
      <c r="BE118" s="1035"/>
      <c r="BF118" s="1035"/>
      <c r="BG118" s="1035"/>
      <c r="BH118" s="1035"/>
      <c r="BI118" s="1035"/>
      <c r="BJ118" s="1035"/>
      <c r="BK118" s="1035"/>
      <c r="BL118" s="1035"/>
      <c r="BM118" s="1035"/>
      <c r="BN118" s="1035"/>
      <c r="BO118" s="1035"/>
      <c r="BP118" s="1036"/>
      <c r="BQ118" s="1069" t="s">
        <v>446</v>
      </c>
      <c r="BR118" s="1070"/>
      <c r="BS118" s="1070"/>
      <c r="BT118" s="1070"/>
      <c r="BU118" s="1070"/>
      <c r="BV118" s="1070" t="s">
        <v>420</v>
      </c>
      <c r="BW118" s="1070"/>
      <c r="BX118" s="1070"/>
      <c r="BY118" s="1070"/>
      <c r="BZ118" s="1070"/>
      <c r="CA118" s="1070" t="s">
        <v>471</v>
      </c>
      <c r="CB118" s="1070"/>
      <c r="CC118" s="1070"/>
      <c r="CD118" s="1070"/>
      <c r="CE118" s="1070"/>
      <c r="CF118" s="990" t="s">
        <v>447</v>
      </c>
      <c r="CG118" s="991"/>
      <c r="CH118" s="991"/>
      <c r="CI118" s="991"/>
      <c r="CJ118" s="991"/>
      <c r="CK118" s="1018"/>
      <c r="CL118" s="1019"/>
      <c r="CM118" s="992" t="s">
        <v>478</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28" t="s">
        <v>129</v>
      </c>
      <c r="DH118" s="1029"/>
      <c r="DI118" s="1029"/>
      <c r="DJ118" s="1029"/>
      <c r="DK118" s="1030"/>
      <c r="DL118" s="1031" t="s">
        <v>446</v>
      </c>
      <c r="DM118" s="1029"/>
      <c r="DN118" s="1029"/>
      <c r="DO118" s="1029"/>
      <c r="DP118" s="1030"/>
      <c r="DQ118" s="1031" t="s">
        <v>446</v>
      </c>
      <c r="DR118" s="1029"/>
      <c r="DS118" s="1029"/>
      <c r="DT118" s="1029"/>
      <c r="DU118" s="1030"/>
      <c r="DV118" s="1032" t="s">
        <v>420</v>
      </c>
      <c r="DW118" s="1033"/>
      <c r="DX118" s="1033"/>
      <c r="DY118" s="1033"/>
      <c r="DZ118" s="1034"/>
    </row>
    <row r="119" spans="1:130" s="226" customFormat="1" ht="26.25" customHeight="1" x14ac:dyDescent="0.2">
      <c r="A119" s="1126" t="s">
        <v>444</v>
      </c>
      <c r="B119" s="1017"/>
      <c r="C119" s="999" t="s">
        <v>445</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t="s">
        <v>447</v>
      </c>
      <c r="AB119" s="970"/>
      <c r="AC119" s="970"/>
      <c r="AD119" s="970"/>
      <c r="AE119" s="971"/>
      <c r="AF119" s="972" t="s">
        <v>446</v>
      </c>
      <c r="AG119" s="970"/>
      <c r="AH119" s="970"/>
      <c r="AI119" s="970"/>
      <c r="AJ119" s="971"/>
      <c r="AK119" s="972" t="s">
        <v>446</v>
      </c>
      <c r="AL119" s="970"/>
      <c r="AM119" s="970"/>
      <c r="AN119" s="970"/>
      <c r="AO119" s="971"/>
      <c r="AP119" s="973" t="s">
        <v>420</v>
      </c>
      <c r="AQ119" s="974"/>
      <c r="AR119" s="974"/>
      <c r="AS119" s="974"/>
      <c r="AT119" s="975"/>
      <c r="AU119" s="980"/>
      <c r="AV119" s="981"/>
      <c r="AW119" s="981"/>
      <c r="AX119" s="981"/>
      <c r="AY119" s="981"/>
      <c r="AZ119" s="247" t="s">
        <v>188</v>
      </c>
      <c r="BA119" s="247"/>
      <c r="BB119" s="247"/>
      <c r="BC119" s="247"/>
      <c r="BD119" s="247"/>
      <c r="BE119" s="247"/>
      <c r="BF119" s="247"/>
      <c r="BG119" s="247"/>
      <c r="BH119" s="247"/>
      <c r="BI119" s="247"/>
      <c r="BJ119" s="247"/>
      <c r="BK119" s="247"/>
      <c r="BL119" s="247"/>
      <c r="BM119" s="247"/>
      <c r="BN119" s="247"/>
      <c r="BO119" s="1047" t="s">
        <v>479</v>
      </c>
      <c r="BP119" s="1075"/>
      <c r="BQ119" s="1069">
        <v>42643144</v>
      </c>
      <c r="BR119" s="1070"/>
      <c r="BS119" s="1070"/>
      <c r="BT119" s="1070"/>
      <c r="BU119" s="1070"/>
      <c r="BV119" s="1070">
        <v>41758036</v>
      </c>
      <c r="BW119" s="1070"/>
      <c r="BX119" s="1070"/>
      <c r="BY119" s="1070"/>
      <c r="BZ119" s="1070"/>
      <c r="CA119" s="1070">
        <v>39670711</v>
      </c>
      <c r="CB119" s="1070"/>
      <c r="CC119" s="1070"/>
      <c r="CD119" s="1070"/>
      <c r="CE119" s="1070"/>
      <c r="CF119" s="1071"/>
      <c r="CG119" s="1072"/>
      <c r="CH119" s="1072"/>
      <c r="CI119" s="1072"/>
      <c r="CJ119" s="1073"/>
      <c r="CK119" s="1020"/>
      <c r="CL119" s="1021"/>
      <c r="CM119" s="1043" t="s">
        <v>480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74">
        <v>95099</v>
      </c>
      <c r="DH119" s="1056"/>
      <c r="DI119" s="1056"/>
      <c r="DJ119" s="1056"/>
      <c r="DK119" s="1057"/>
      <c r="DL119" s="1055">
        <v>63753</v>
      </c>
      <c r="DM119" s="1056"/>
      <c r="DN119" s="1056"/>
      <c r="DO119" s="1056"/>
      <c r="DP119" s="1057"/>
      <c r="DQ119" s="1055">
        <v>32490</v>
      </c>
      <c r="DR119" s="1056"/>
      <c r="DS119" s="1056"/>
      <c r="DT119" s="1056"/>
      <c r="DU119" s="1057"/>
      <c r="DV119" s="1058">
        <v>0.2</v>
      </c>
      <c r="DW119" s="1059"/>
      <c r="DX119" s="1059"/>
      <c r="DY119" s="1059"/>
      <c r="DZ119" s="1060"/>
    </row>
    <row r="120" spans="1:130" s="226" customFormat="1" ht="26.25" customHeight="1" x14ac:dyDescent="0.2">
      <c r="A120" s="1127"/>
      <c r="B120" s="1019"/>
      <c r="C120" s="992" t="s">
        <v>450</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28" t="s">
        <v>420</v>
      </c>
      <c r="AB120" s="1029"/>
      <c r="AC120" s="1029"/>
      <c r="AD120" s="1029"/>
      <c r="AE120" s="1030"/>
      <c r="AF120" s="1031" t="s">
        <v>420</v>
      </c>
      <c r="AG120" s="1029"/>
      <c r="AH120" s="1029"/>
      <c r="AI120" s="1029"/>
      <c r="AJ120" s="1030"/>
      <c r="AK120" s="1031" t="s">
        <v>420</v>
      </c>
      <c r="AL120" s="1029"/>
      <c r="AM120" s="1029"/>
      <c r="AN120" s="1029"/>
      <c r="AO120" s="1030"/>
      <c r="AP120" s="1032" t="s">
        <v>447</v>
      </c>
      <c r="AQ120" s="1033"/>
      <c r="AR120" s="1033"/>
      <c r="AS120" s="1033"/>
      <c r="AT120" s="1034"/>
      <c r="AU120" s="1061" t="s">
        <v>481</v>
      </c>
      <c r="AV120" s="1062"/>
      <c r="AW120" s="1062"/>
      <c r="AX120" s="1062"/>
      <c r="AY120" s="1063"/>
      <c r="AZ120" s="999" t="s">
        <v>482</v>
      </c>
      <c r="BA120" s="967"/>
      <c r="BB120" s="967"/>
      <c r="BC120" s="967"/>
      <c r="BD120" s="967"/>
      <c r="BE120" s="967"/>
      <c r="BF120" s="967"/>
      <c r="BG120" s="967"/>
      <c r="BH120" s="967"/>
      <c r="BI120" s="967"/>
      <c r="BJ120" s="967"/>
      <c r="BK120" s="967"/>
      <c r="BL120" s="967"/>
      <c r="BM120" s="967"/>
      <c r="BN120" s="967"/>
      <c r="BO120" s="967"/>
      <c r="BP120" s="968"/>
      <c r="BQ120" s="1000">
        <v>24829506</v>
      </c>
      <c r="BR120" s="1001"/>
      <c r="BS120" s="1001"/>
      <c r="BT120" s="1001"/>
      <c r="BU120" s="1001"/>
      <c r="BV120" s="1001">
        <v>23632047</v>
      </c>
      <c r="BW120" s="1001"/>
      <c r="BX120" s="1001"/>
      <c r="BY120" s="1001"/>
      <c r="BZ120" s="1001"/>
      <c r="CA120" s="1001">
        <v>24816699</v>
      </c>
      <c r="CB120" s="1001"/>
      <c r="CC120" s="1001"/>
      <c r="CD120" s="1001"/>
      <c r="CE120" s="1001"/>
      <c r="CF120" s="1014">
        <v>149.6</v>
      </c>
      <c r="CG120" s="1015"/>
      <c r="CH120" s="1015"/>
      <c r="CI120" s="1015"/>
      <c r="CJ120" s="1015"/>
      <c r="CK120" s="1076" t="s">
        <v>483</v>
      </c>
      <c r="CL120" s="1077"/>
      <c r="CM120" s="1077"/>
      <c r="CN120" s="1077"/>
      <c r="CO120" s="1078"/>
      <c r="CP120" s="1084" t="s">
        <v>484</v>
      </c>
      <c r="CQ120" s="1085"/>
      <c r="CR120" s="1085"/>
      <c r="CS120" s="1085"/>
      <c r="CT120" s="1085"/>
      <c r="CU120" s="1085"/>
      <c r="CV120" s="1085"/>
      <c r="CW120" s="1085"/>
      <c r="CX120" s="1085"/>
      <c r="CY120" s="1085"/>
      <c r="CZ120" s="1085"/>
      <c r="DA120" s="1085"/>
      <c r="DB120" s="1085"/>
      <c r="DC120" s="1085"/>
      <c r="DD120" s="1085"/>
      <c r="DE120" s="1085"/>
      <c r="DF120" s="1086"/>
      <c r="DG120" s="1000">
        <v>6178611</v>
      </c>
      <c r="DH120" s="1001"/>
      <c r="DI120" s="1001"/>
      <c r="DJ120" s="1001"/>
      <c r="DK120" s="1001"/>
      <c r="DL120" s="1001">
        <v>7169402</v>
      </c>
      <c r="DM120" s="1001"/>
      <c r="DN120" s="1001"/>
      <c r="DO120" s="1001"/>
      <c r="DP120" s="1001"/>
      <c r="DQ120" s="1001">
        <v>6874284</v>
      </c>
      <c r="DR120" s="1001"/>
      <c r="DS120" s="1001"/>
      <c r="DT120" s="1001"/>
      <c r="DU120" s="1001"/>
      <c r="DV120" s="1002">
        <v>41.4</v>
      </c>
      <c r="DW120" s="1002"/>
      <c r="DX120" s="1002"/>
      <c r="DY120" s="1002"/>
      <c r="DZ120" s="1003"/>
    </row>
    <row r="121" spans="1:130" s="226" customFormat="1" ht="26.25" customHeight="1" x14ac:dyDescent="0.2">
      <c r="A121" s="1127"/>
      <c r="B121" s="1019"/>
      <c r="C121" s="1044" t="s">
        <v>485</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28" t="s">
        <v>420</v>
      </c>
      <c r="AB121" s="1029"/>
      <c r="AC121" s="1029"/>
      <c r="AD121" s="1029"/>
      <c r="AE121" s="1030"/>
      <c r="AF121" s="1031" t="s">
        <v>420</v>
      </c>
      <c r="AG121" s="1029"/>
      <c r="AH121" s="1029"/>
      <c r="AI121" s="1029"/>
      <c r="AJ121" s="1030"/>
      <c r="AK121" s="1031" t="s">
        <v>446</v>
      </c>
      <c r="AL121" s="1029"/>
      <c r="AM121" s="1029"/>
      <c r="AN121" s="1029"/>
      <c r="AO121" s="1030"/>
      <c r="AP121" s="1032" t="s">
        <v>471</v>
      </c>
      <c r="AQ121" s="1033"/>
      <c r="AR121" s="1033"/>
      <c r="AS121" s="1033"/>
      <c r="AT121" s="1034"/>
      <c r="AU121" s="1064"/>
      <c r="AV121" s="1065"/>
      <c r="AW121" s="1065"/>
      <c r="AX121" s="1065"/>
      <c r="AY121" s="1066"/>
      <c r="AZ121" s="992" t="s">
        <v>486</v>
      </c>
      <c r="BA121" s="993"/>
      <c r="BB121" s="993"/>
      <c r="BC121" s="993"/>
      <c r="BD121" s="993"/>
      <c r="BE121" s="993"/>
      <c r="BF121" s="993"/>
      <c r="BG121" s="993"/>
      <c r="BH121" s="993"/>
      <c r="BI121" s="993"/>
      <c r="BJ121" s="993"/>
      <c r="BK121" s="993"/>
      <c r="BL121" s="993"/>
      <c r="BM121" s="993"/>
      <c r="BN121" s="993"/>
      <c r="BO121" s="993"/>
      <c r="BP121" s="994"/>
      <c r="BQ121" s="995">
        <v>1456077</v>
      </c>
      <c r="BR121" s="996"/>
      <c r="BS121" s="996"/>
      <c r="BT121" s="996"/>
      <c r="BU121" s="996"/>
      <c r="BV121" s="996">
        <v>1463111</v>
      </c>
      <c r="BW121" s="996"/>
      <c r="BX121" s="996"/>
      <c r="BY121" s="996"/>
      <c r="BZ121" s="996"/>
      <c r="CA121" s="996">
        <v>1357278</v>
      </c>
      <c r="CB121" s="996"/>
      <c r="CC121" s="996"/>
      <c r="CD121" s="996"/>
      <c r="CE121" s="996"/>
      <c r="CF121" s="990">
        <v>8.1999999999999993</v>
      </c>
      <c r="CG121" s="991"/>
      <c r="CH121" s="991"/>
      <c r="CI121" s="991"/>
      <c r="CJ121" s="991"/>
      <c r="CK121" s="1079"/>
      <c r="CL121" s="1080"/>
      <c r="CM121" s="1080"/>
      <c r="CN121" s="1080"/>
      <c r="CO121" s="1081"/>
      <c r="CP121" s="1089" t="s">
        <v>487</v>
      </c>
      <c r="CQ121" s="1090"/>
      <c r="CR121" s="1090"/>
      <c r="CS121" s="1090"/>
      <c r="CT121" s="1090"/>
      <c r="CU121" s="1090"/>
      <c r="CV121" s="1090"/>
      <c r="CW121" s="1090"/>
      <c r="CX121" s="1090"/>
      <c r="CY121" s="1090"/>
      <c r="CZ121" s="1090"/>
      <c r="DA121" s="1090"/>
      <c r="DB121" s="1090"/>
      <c r="DC121" s="1090"/>
      <c r="DD121" s="1090"/>
      <c r="DE121" s="1090"/>
      <c r="DF121" s="1091"/>
      <c r="DG121" s="995">
        <v>1949884</v>
      </c>
      <c r="DH121" s="996"/>
      <c r="DI121" s="996"/>
      <c r="DJ121" s="996"/>
      <c r="DK121" s="996"/>
      <c r="DL121" s="996">
        <v>1756211</v>
      </c>
      <c r="DM121" s="996"/>
      <c r="DN121" s="996"/>
      <c r="DO121" s="996"/>
      <c r="DP121" s="996"/>
      <c r="DQ121" s="996">
        <v>1668083</v>
      </c>
      <c r="DR121" s="996"/>
      <c r="DS121" s="996"/>
      <c r="DT121" s="996"/>
      <c r="DU121" s="996"/>
      <c r="DV121" s="997">
        <v>10.1</v>
      </c>
      <c r="DW121" s="997"/>
      <c r="DX121" s="997"/>
      <c r="DY121" s="997"/>
      <c r="DZ121" s="998"/>
    </row>
    <row r="122" spans="1:130" s="226" customFormat="1" ht="26.25" customHeight="1" x14ac:dyDescent="0.2">
      <c r="A122" s="1127"/>
      <c r="B122" s="1019"/>
      <c r="C122" s="992" t="s">
        <v>466</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28" t="s">
        <v>446</v>
      </c>
      <c r="AB122" s="1029"/>
      <c r="AC122" s="1029"/>
      <c r="AD122" s="1029"/>
      <c r="AE122" s="1030"/>
      <c r="AF122" s="1031" t="s">
        <v>420</v>
      </c>
      <c r="AG122" s="1029"/>
      <c r="AH122" s="1029"/>
      <c r="AI122" s="1029"/>
      <c r="AJ122" s="1030"/>
      <c r="AK122" s="1031" t="s">
        <v>129</v>
      </c>
      <c r="AL122" s="1029"/>
      <c r="AM122" s="1029"/>
      <c r="AN122" s="1029"/>
      <c r="AO122" s="1030"/>
      <c r="AP122" s="1032" t="s">
        <v>455</v>
      </c>
      <c r="AQ122" s="1033"/>
      <c r="AR122" s="1033"/>
      <c r="AS122" s="1033"/>
      <c r="AT122" s="1034"/>
      <c r="AU122" s="1064"/>
      <c r="AV122" s="1065"/>
      <c r="AW122" s="1065"/>
      <c r="AX122" s="1065"/>
      <c r="AY122" s="1066"/>
      <c r="AZ122" s="1043" t="s">
        <v>488</v>
      </c>
      <c r="BA122" s="1035"/>
      <c r="BB122" s="1035"/>
      <c r="BC122" s="1035"/>
      <c r="BD122" s="1035"/>
      <c r="BE122" s="1035"/>
      <c r="BF122" s="1035"/>
      <c r="BG122" s="1035"/>
      <c r="BH122" s="1035"/>
      <c r="BI122" s="1035"/>
      <c r="BJ122" s="1035"/>
      <c r="BK122" s="1035"/>
      <c r="BL122" s="1035"/>
      <c r="BM122" s="1035"/>
      <c r="BN122" s="1035"/>
      <c r="BO122" s="1035"/>
      <c r="BP122" s="1036"/>
      <c r="BQ122" s="1069">
        <v>28722111</v>
      </c>
      <c r="BR122" s="1070"/>
      <c r="BS122" s="1070"/>
      <c r="BT122" s="1070"/>
      <c r="BU122" s="1070"/>
      <c r="BV122" s="1070">
        <v>27711912</v>
      </c>
      <c r="BW122" s="1070"/>
      <c r="BX122" s="1070"/>
      <c r="BY122" s="1070"/>
      <c r="BZ122" s="1070"/>
      <c r="CA122" s="1070">
        <v>26901810</v>
      </c>
      <c r="CB122" s="1070"/>
      <c r="CC122" s="1070"/>
      <c r="CD122" s="1070"/>
      <c r="CE122" s="1070"/>
      <c r="CF122" s="1087">
        <v>162.1</v>
      </c>
      <c r="CG122" s="1088"/>
      <c r="CH122" s="1088"/>
      <c r="CI122" s="1088"/>
      <c r="CJ122" s="1088"/>
      <c r="CK122" s="1079"/>
      <c r="CL122" s="1080"/>
      <c r="CM122" s="1080"/>
      <c r="CN122" s="1080"/>
      <c r="CO122" s="1081"/>
      <c r="CP122" s="1089" t="s">
        <v>489</v>
      </c>
      <c r="CQ122" s="1090"/>
      <c r="CR122" s="1090"/>
      <c r="CS122" s="1090"/>
      <c r="CT122" s="1090"/>
      <c r="CU122" s="1090"/>
      <c r="CV122" s="1090"/>
      <c r="CW122" s="1090"/>
      <c r="CX122" s="1090"/>
      <c r="CY122" s="1090"/>
      <c r="CZ122" s="1090"/>
      <c r="DA122" s="1090"/>
      <c r="DB122" s="1090"/>
      <c r="DC122" s="1090"/>
      <c r="DD122" s="1090"/>
      <c r="DE122" s="1090"/>
      <c r="DF122" s="1091"/>
      <c r="DG122" s="995">
        <v>355226</v>
      </c>
      <c r="DH122" s="996"/>
      <c r="DI122" s="996"/>
      <c r="DJ122" s="996"/>
      <c r="DK122" s="996"/>
      <c r="DL122" s="996">
        <v>501620</v>
      </c>
      <c r="DM122" s="996"/>
      <c r="DN122" s="996"/>
      <c r="DO122" s="996"/>
      <c r="DP122" s="996"/>
      <c r="DQ122" s="996">
        <v>370055</v>
      </c>
      <c r="DR122" s="996"/>
      <c r="DS122" s="996"/>
      <c r="DT122" s="996"/>
      <c r="DU122" s="996"/>
      <c r="DV122" s="997">
        <v>2.2000000000000002</v>
      </c>
      <c r="DW122" s="997"/>
      <c r="DX122" s="997"/>
      <c r="DY122" s="997"/>
      <c r="DZ122" s="998"/>
    </row>
    <row r="123" spans="1:130" s="226" customFormat="1" ht="26.25" customHeight="1" x14ac:dyDescent="0.2">
      <c r="A123" s="1127"/>
      <c r="B123" s="1019"/>
      <c r="C123" s="992" t="s">
        <v>473</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28">
        <v>50787</v>
      </c>
      <c r="AB123" s="1029"/>
      <c r="AC123" s="1029"/>
      <c r="AD123" s="1029"/>
      <c r="AE123" s="1030"/>
      <c r="AF123" s="1031">
        <v>50062</v>
      </c>
      <c r="AG123" s="1029"/>
      <c r="AH123" s="1029"/>
      <c r="AI123" s="1029"/>
      <c r="AJ123" s="1030"/>
      <c r="AK123" s="1031">
        <v>49406</v>
      </c>
      <c r="AL123" s="1029"/>
      <c r="AM123" s="1029"/>
      <c r="AN123" s="1029"/>
      <c r="AO123" s="1030"/>
      <c r="AP123" s="1032">
        <v>0.3</v>
      </c>
      <c r="AQ123" s="1033"/>
      <c r="AR123" s="1033"/>
      <c r="AS123" s="1033"/>
      <c r="AT123" s="1034"/>
      <c r="AU123" s="1067"/>
      <c r="AV123" s="1068"/>
      <c r="AW123" s="1068"/>
      <c r="AX123" s="1068"/>
      <c r="AY123" s="1068"/>
      <c r="AZ123" s="247" t="s">
        <v>188</v>
      </c>
      <c r="BA123" s="247"/>
      <c r="BB123" s="247"/>
      <c r="BC123" s="247"/>
      <c r="BD123" s="247"/>
      <c r="BE123" s="247"/>
      <c r="BF123" s="247"/>
      <c r="BG123" s="247"/>
      <c r="BH123" s="247"/>
      <c r="BI123" s="247"/>
      <c r="BJ123" s="247"/>
      <c r="BK123" s="247"/>
      <c r="BL123" s="247"/>
      <c r="BM123" s="247"/>
      <c r="BN123" s="247"/>
      <c r="BO123" s="1047" t="s">
        <v>490</v>
      </c>
      <c r="BP123" s="1075"/>
      <c r="BQ123" s="1133">
        <v>55007694</v>
      </c>
      <c r="BR123" s="1134"/>
      <c r="BS123" s="1134"/>
      <c r="BT123" s="1134"/>
      <c r="BU123" s="1134"/>
      <c r="BV123" s="1134">
        <v>52807070</v>
      </c>
      <c r="BW123" s="1134"/>
      <c r="BX123" s="1134"/>
      <c r="BY123" s="1134"/>
      <c r="BZ123" s="1134"/>
      <c r="CA123" s="1134">
        <v>53075787</v>
      </c>
      <c r="CB123" s="1134"/>
      <c r="CC123" s="1134"/>
      <c r="CD123" s="1134"/>
      <c r="CE123" s="1134"/>
      <c r="CF123" s="1071"/>
      <c r="CG123" s="1072"/>
      <c r="CH123" s="1072"/>
      <c r="CI123" s="1072"/>
      <c r="CJ123" s="1073"/>
      <c r="CK123" s="1079"/>
      <c r="CL123" s="1080"/>
      <c r="CM123" s="1080"/>
      <c r="CN123" s="1080"/>
      <c r="CO123" s="1081"/>
      <c r="CP123" s="1089" t="s">
        <v>491</v>
      </c>
      <c r="CQ123" s="1090"/>
      <c r="CR123" s="1090"/>
      <c r="CS123" s="1090"/>
      <c r="CT123" s="1090"/>
      <c r="CU123" s="1090"/>
      <c r="CV123" s="1090"/>
      <c r="CW123" s="1090"/>
      <c r="CX123" s="1090"/>
      <c r="CY123" s="1090"/>
      <c r="CZ123" s="1090"/>
      <c r="DA123" s="1090"/>
      <c r="DB123" s="1090"/>
      <c r="DC123" s="1090"/>
      <c r="DD123" s="1090"/>
      <c r="DE123" s="1090"/>
      <c r="DF123" s="1091"/>
      <c r="DG123" s="1028">
        <v>296647</v>
      </c>
      <c r="DH123" s="1029"/>
      <c r="DI123" s="1029"/>
      <c r="DJ123" s="1029"/>
      <c r="DK123" s="1030"/>
      <c r="DL123" s="1031">
        <v>288479</v>
      </c>
      <c r="DM123" s="1029"/>
      <c r="DN123" s="1029"/>
      <c r="DO123" s="1029"/>
      <c r="DP123" s="1030"/>
      <c r="DQ123" s="1031">
        <v>10349</v>
      </c>
      <c r="DR123" s="1029"/>
      <c r="DS123" s="1029"/>
      <c r="DT123" s="1029"/>
      <c r="DU123" s="1030"/>
      <c r="DV123" s="1032">
        <v>0.1</v>
      </c>
      <c r="DW123" s="1033"/>
      <c r="DX123" s="1033"/>
      <c r="DY123" s="1033"/>
      <c r="DZ123" s="1034"/>
    </row>
    <row r="124" spans="1:130" s="226" customFormat="1" ht="26.25" customHeight="1" thickBot="1" x14ac:dyDescent="0.25">
      <c r="A124" s="1127"/>
      <c r="B124" s="1019"/>
      <c r="C124" s="992" t="s">
        <v>476</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28" t="s">
        <v>446</v>
      </c>
      <c r="AB124" s="1029"/>
      <c r="AC124" s="1029"/>
      <c r="AD124" s="1029"/>
      <c r="AE124" s="1030"/>
      <c r="AF124" s="1031" t="s">
        <v>458</v>
      </c>
      <c r="AG124" s="1029"/>
      <c r="AH124" s="1029"/>
      <c r="AI124" s="1029"/>
      <c r="AJ124" s="1030"/>
      <c r="AK124" s="1031" t="s">
        <v>446</v>
      </c>
      <c r="AL124" s="1029"/>
      <c r="AM124" s="1029"/>
      <c r="AN124" s="1029"/>
      <c r="AO124" s="1030"/>
      <c r="AP124" s="1032" t="s">
        <v>420</v>
      </c>
      <c r="AQ124" s="1033"/>
      <c r="AR124" s="1033"/>
      <c r="AS124" s="1033"/>
      <c r="AT124" s="1034"/>
      <c r="AU124" s="1129" t="s">
        <v>492</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446</v>
      </c>
      <c r="BR124" s="1097"/>
      <c r="BS124" s="1097"/>
      <c r="BT124" s="1097"/>
      <c r="BU124" s="1097"/>
      <c r="BV124" s="1097" t="s">
        <v>451</v>
      </c>
      <c r="BW124" s="1097"/>
      <c r="BX124" s="1097"/>
      <c r="BY124" s="1097"/>
      <c r="BZ124" s="1097"/>
      <c r="CA124" s="1097" t="s">
        <v>129</v>
      </c>
      <c r="CB124" s="1097"/>
      <c r="CC124" s="1097"/>
      <c r="CD124" s="1097"/>
      <c r="CE124" s="1097"/>
      <c r="CF124" s="1098"/>
      <c r="CG124" s="1099"/>
      <c r="CH124" s="1099"/>
      <c r="CI124" s="1099"/>
      <c r="CJ124" s="1100"/>
      <c r="CK124" s="1082"/>
      <c r="CL124" s="1082"/>
      <c r="CM124" s="1082"/>
      <c r="CN124" s="1082"/>
      <c r="CO124" s="1083"/>
      <c r="CP124" s="1089" t="s">
        <v>493</v>
      </c>
      <c r="CQ124" s="1090"/>
      <c r="CR124" s="1090"/>
      <c r="CS124" s="1090"/>
      <c r="CT124" s="1090"/>
      <c r="CU124" s="1090"/>
      <c r="CV124" s="1090"/>
      <c r="CW124" s="1090"/>
      <c r="CX124" s="1090"/>
      <c r="CY124" s="1090"/>
      <c r="CZ124" s="1090"/>
      <c r="DA124" s="1090"/>
      <c r="DB124" s="1090"/>
      <c r="DC124" s="1090"/>
      <c r="DD124" s="1090"/>
      <c r="DE124" s="1090"/>
      <c r="DF124" s="1091"/>
      <c r="DG124" s="1074">
        <v>1304111</v>
      </c>
      <c r="DH124" s="1056"/>
      <c r="DI124" s="1056"/>
      <c r="DJ124" s="1056"/>
      <c r="DK124" s="1057"/>
      <c r="DL124" s="1055" t="s">
        <v>446</v>
      </c>
      <c r="DM124" s="1056"/>
      <c r="DN124" s="1056"/>
      <c r="DO124" s="1056"/>
      <c r="DP124" s="1057"/>
      <c r="DQ124" s="1055" t="s">
        <v>420</v>
      </c>
      <c r="DR124" s="1056"/>
      <c r="DS124" s="1056"/>
      <c r="DT124" s="1056"/>
      <c r="DU124" s="1057"/>
      <c r="DV124" s="1058" t="s">
        <v>395</v>
      </c>
      <c r="DW124" s="1059"/>
      <c r="DX124" s="1059"/>
      <c r="DY124" s="1059"/>
      <c r="DZ124" s="1060"/>
    </row>
    <row r="125" spans="1:130" s="226" customFormat="1" ht="26.25" customHeight="1" x14ac:dyDescent="0.2">
      <c r="A125" s="1127"/>
      <c r="B125" s="1019"/>
      <c r="C125" s="992" t="s">
        <v>478</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28" t="s">
        <v>446</v>
      </c>
      <c r="AB125" s="1029"/>
      <c r="AC125" s="1029"/>
      <c r="AD125" s="1029"/>
      <c r="AE125" s="1030"/>
      <c r="AF125" s="1031" t="s">
        <v>447</v>
      </c>
      <c r="AG125" s="1029"/>
      <c r="AH125" s="1029"/>
      <c r="AI125" s="1029"/>
      <c r="AJ125" s="1030"/>
      <c r="AK125" s="1031" t="s">
        <v>446</v>
      </c>
      <c r="AL125" s="1029"/>
      <c r="AM125" s="1029"/>
      <c r="AN125" s="1029"/>
      <c r="AO125" s="1030"/>
      <c r="AP125" s="1032" t="s">
        <v>446</v>
      </c>
      <c r="AQ125" s="1033"/>
      <c r="AR125" s="1033"/>
      <c r="AS125" s="1033"/>
      <c r="AT125" s="103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2" t="s">
        <v>494</v>
      </c>
      <c r="CL125" s="1077"/>
      <c r="CM125" s="1077"/>
      <c r="CN125" s="1077"/>
      <c r="CO125" s="1078"/>
      <c r="CP125" s="999" t="s">
        <v>495</v>
      </c>
      <c r="CQ125" s="967"/>
      <c r="CR125" s="967"/>
      <c r="CS125" s="967"/>
      <c r="CT125" s="967"/>
      <c r="CU125" s="967"/>
      <c r="CV125" s="967"/>
      <c r="CW125" s="967"/>
      <c r="CX125" s="967"/>
      <c r="CY125" s="967"/>
      <c r="CZ125" s="967"/>
      <c r="DA125" s="967"/>
      <c r="DB125" s="967"/>
      <c r="DC125" s="967"/>
      <c r="DD125" s="967"/>
      <c r="DE125" s="967"/>
      <c r="DF125" s="968"/>
      <c r="DG125" s="1000" t="s">
        <v>129</v>
      </c>
      <c r="DH125" s="1001"/>
      <c r="DI125" s="1001"/>
      <c r="DJ125" s="1001"/>
      <c r="DK125" s="1001"/>
      <c r="DL125" s="1001" t="s">
        <v>446</v>
      </c>
      <c r="DM125" s="1001"/>
      <c r="DN125" s="1001"/>
      <c r="DO125" s="1001"/>
      <c r="DP125" s="1001"/>
      <c r="DQ125" s="1001" t="s">
        <v>446</v>
      </c>
      <c r="DR125" s="1001"/>
      <c r="DS125" s="1001"/>
      <c r="DT125" s="1001"/>
      <c r="DU125" s="1001"/>
      <c r="DV125" s="1002" t="s">
        <v>446</v>
      </c>
      <c r="DW125" s="1002"/>
      <c r="DX125" s="1002"/>
      <c r="DY125" s="1002"/>
      <c r="DZ125" s="1003"/>
    </row>
    <row r="126" spans="1:130" s="226" customFormat="1" ht="26.25" customHeight="1" thickBot="1" x14ac:dyDescent="0.25">
      <c r="A126" s="1127"/>
      <c r="B126" s="1019"/>
      <c r="C126" s="992" t="s">
        <v>480</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28">
        <v>34090</v>
      </c>
      <c r="AB126" s="1029"/>
      <c r="AC126" s="1029"/>
      <c r="AD126" s="1029"/>
      <c r="AE126" s="1030"/>
      <c r="AF126" s="1031">
        <v>32348</v>
      </c>
      <c r="AG126" s="1029"/>
      <c r="AH126" s="1029"/>
      <c r="AI126" s="1029"/>
      <c r="AJ126" s="1030"/>
      <c r="AK126" s="1031">
        <v>31564</v>
      </c>
      <c r="AL126" s="1029"/>
      <c r="AM126" s="1029"/>
      <c r="AN126" s="1029"/>
      <c r="AO126" s="1030"/>
      <c r="AP126" s="1032">
        <v>0.2</v>
      </c>
      <c r="AQ126" s="1033"/>
      <c r="AR126" s="1033"/>
      <c r="AS126" s="1033"/>
      <c r="AT126" s="103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3"/>
      <c r="CL126" s="1080"/>
      <c r="CM126" s="1080"/>
      <c r="CN126" s="1080"/>
      <c r="CO126" s="1081"/>
      <c r="CP126" s="992" t="s">
        <v>496</v>
      </c>
      <c r="CQ126" s="993"/>
      <c r="CR126" s="993"/>
      <c r="CS126" s="993"/>
      <c r="CT126" s="993"/>
      <c r="CU126" s="993"/>
      <c r="CV126" s="993"/>
      <c r="CW126" s="993"/>
      <c r="CX126" s="993"/>
      <c r="CY126" s="993"/>
      <c r="CZ126" s="993"/>
      <c r="DA126" s="993"/>
      <c r="DB126" s="993"/>
      <c r="DC126" s="993"/>
      <c r="DD126" s="993"/>
      <c r="DE126" s="993"/>
      <c r="DF126" s="994"/>
      <c r="DG126" s="995" t="s">
        <v>395</v>
      </c>
      <c r="DH126" s="996"/>
      <c r="DI126" s="996"/>
      <c r="DJ126" s="996"/>
      <c r="DK126" s="996"/>
      <c r="DL126" s="996" t="s">
        <v>420</v>
      </c>
      <c r="DM126" s="996"/>
      <c r="DN126" s="996"/>
      <c r="DO126" s="996"/>
      <c r="DP126" s="996"/>
      <c r="DQ126" s="996" t="s">
        <v>446</v>
      </c>
      <c r="DR126" s="996"/>
      <c r="DS126" s="996"/>
      <c r="DT126" s="996"/>
      <c r="DU126" s="996"/>
      <c r="DV126" s="997" t="s">
        <v>446</v>
      </c>
      <c r="DW126" s="997"/>
      <c r="DX126" s="997"/>
      <c r="DY126" s="997"/>
      <c r="DZ126" s="998"/>
    </row>
    <row r="127" spans="1:130" s="226" customFormat="1" ht="26.25" customHeight="1" x14ac:dyDescent="0.2">
      <c r="A127" s="1128"/>
      <c r="B127" s="1021"/>
      <c r="C127" s="1043" t="s">
        <v>497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1028" t="s">
        <v>129</v>
      </c>
      <c r="AB127" s="1029"/>
      <c r="AC127" s="1029"/>
      <c r="AD127" s="1029"/>
      <c r="AE127" s="1030"/>
      <c r="AF127" s="1031" t="s">
        <v>129</v>
      </c>
      <c r="AG127" s="1029"/>
      <c r="AH127" s="1029"/>
      <c r="AI127" s="1029"/>
      <c r="AJ127" s="1030"/>
      <c r="AK127" s="1031" t="s">
        <v>446</v>
      </c>
      <c r="AL127" s="1029"/>
      <c r="AM127" s="1029"/>
      <c r="AN127" s="1029"/>
      <c r="AO127" s="1030"/>
      <c r="AP127" s="1032" t="s">
        <v>395</v>
      </c>
      <c r="AQ127" s="1033"/>
      <c r="AR127" s="1033"/>
      <c r="AS127" s="1033"/>
      <c r="AT127" s="1034"/>
      <c r="AU127" s="228"/>
      <c r="AV127" s="228"/>
      <c r="AW127" s="228"/>
      <c r="AX127" s="1101" t="s">
        <v>498</v>
      </c>
      <c r="AY127" s="1102"/>
      <c r="AZ127" s="1102"/>
      <c r="BA127" s="1102"/>
      <c r="BB127" s="1102"/>
      <c r="BC127" s="1102"/>
      <c r="BD127" s="1102"/>
      <c r="BE127" s="1103"/>
      <c r="BF127" s="1104" t="s">
        <v>499</v>
      </c>
      <c r="BG127" s="1102"/>
      <c r="BH127" s="1102"/>
      <c r="BI127" s="1102"/>
      <c r="BJ127" s="1102"/>
      <c r="BK127" s="1102"/>
      <c r="BL127" s="1103"/>
      <c r="BM127" s="1104" t="s">
        <v>500</v>
      </c>
      <c r="BN127" s="1102"/>
      <c r="BO127" s="1102"/>
      <c r="BP127" s="1102"/>
      <c r="BQ127" s="1102"/>
      <c r="BR127" s="1102"/>
      <c r="BS127" s="1103"/>
      <c r="BT127" s="1104" t="s">
        <v>501</v>
      </c>
      <c r="BU127" s="1102"/>
      <c r="BV127" s="1102"/>
      <c r="BW127" s="1102"/>
      <c r="BX127" s="1102"/>
      <c r="BY127" s="1102"/>
      <c r="BZ127" s="1125"/>
      <c r="CA127" s="228"/>
      <c r="CB127" s="228"/>
      <c r="CC127" s="228"/>
      <c r="CD127" s="251"/>
      <c r="CE127" s="251"/>
      <c r="CF127" s="251"/>
      <c r="CG127" s="228"/>
      <c r="CH127" s="228"/>
      <c r="CI127" s="228"/>
      <c r="CJ127" s="250"/>
      <c r="CK127" s="1093"/>
      <c r="CL127" s="1080"/>
      <c r="CM127" s="1080"/>
      <c r="CN127" s="1080"/>
      <c r="CO127" s="1081"/>
      <c r="CP127" s="992" t="s">
        <v>502</v>
      </c>
      <c r="CQ127" s="993"/>
      <c r="CR127" s="993"/>
      <c r="CS127" s="993"/>
      <c r="CT127" s="993"/>
      <c r="CU127" s="993"/>
      <c r="CV127" s="993"/>
      <c r="CW127" s="993"/>
      <c r="CX127" s="993"/>
      <c r="CY127" s="993"/>
      <c r="CZ127" s="993"/>
      <c r="DA127" s="993"/>
      <c r="DB127" s="993"/>
      <c r="DC127" s="993"/>
      <c r="DD127" s="993"/>
      <c r="DE127" s="993"/>
      <c r="DF127" s="994"/>
      <c r="DG127" s="995" t="s">
        <v>446</v>
      </c>
      <c r="DH127" s="996"/>
      <c r="DI127" s="996"/>
      <c r="DJ127" s="996"/>
      <c r="DK127" s="996"/>
      <c r="DL127" s="996" t="s">
        <v>129</v>
      </c>
      <c r="DM127" s="996"/>
      <c r="DN127" s="996"/>
      <c r="DO127" s="996"/>
      <c r="DP127" s="996"/>
      <c r="DQ127" s="996" t="s">
        <v>129</v>
      </c>
      <c r="DR127" s="996"/>
      <c r="DS127" s="996"/>
      <c r="DT127" s="996"/>
      <c r="DU127" s="996"/>
      <c r="DV127" s="997" t="s">
        <v>446</v>
      </c>
      <c r="DW127" s="997"/>
      <c r="DX127" s="997"/>
      <c r="DY127" s="997"/>
      <c r="DZ127" s="998"/>
    </row>
    <row r="128" spans="1:130" s="226" customFormat="1" ht="26.25" customHeight="1" thickBot="1" x14ac:dyDescent="0.25">
      <c r="A128" s="1111" t="s">
        <v>503</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504</v>
      </c>
      <c r="X128" s="1113"/>
      <c r="Y128" s="1113"/>
      <c r="Z128" s="1114"/>
      <c r="AA128" s="1115">
        <v>90506</v>
      </c>
      <c r="AB128" s="1116"/>
      <c r="AC128" s="1116"/>
      <c r="AD128" s="1116"/>
      <c r="AE128" s="1117"/>
      <c r="AF128" s="1118">
        <v>83601</v>
      </c>
      <c r="AG128" s="1116"/>
      <c r="AH128" s="1116"/>
      <c r="AI128" s="1116"/>
      <c r="AJ128" s="1117"/>
      <c r="AK128" s="1118">
        <v>72737</v>
      </c>
      <c r="AL128" s="1116"/>
      <c r="AM128" s="1116"/>
      <c r="AN128" s="1116"/>
      <c r="AO128" s="1117"/>
      <c r="AP128" s="1119"/>
      <c r="AQ128" s="1120"/>
      <c r="AR128" s="1120"/>
      <c r="AS128" s="1120"/>
      <c r="AT128" s="1121"/>
      <c r="AU128" s="228"/>
      <c r="AV128" s="228"/>
      <c r="AW128" s="228"/>
      <c r="AX128" s="966" t="s">
        <v>505</v>
      </c>
      <c r="AY128" s="967"/>
      <c r="AZ128" s="967"/>
      <c r="BA128" s="967"/>
      <c r="BB128" s="967"/>
      <c r="BC128" s="967"/>
      <c r="BD128" s="967"/>
      <c r="BE128" s="968"/>
      <c r="BF128" s="1122" t="s">
        <v>458</v>
      </c>
      <c r="BG128" s="1123"/>
      <c r="BH128" s="1123"/>
      <c r="BI128" s="1123"/>
      <c r="BJ128" s="1123"/>
      <c r="BK128" s="1123"/>
      <c r="BL128" s="1124"/>
      <c r="BM128" s="1122">
        <v>12.53</v>
      </c>
      <c r="BN128" s="1123"/>
      <c r="BO128" s="1123"/>
      <c r="BP128" s="1123"/>
      <c r="BQ128" s="1123"/>
      <c r="BR128" s="1123"/>
      <c r="BS128" s="1124"/>
      <c r="BT128" s="1122">
        <v>20</v>
      </c>
      <c r="BU128" s="1123"/>
      <c r="BV128" s="1123"/>
      <c r="BW128" s="1123"/>
      <c r="BX128" s="1123"/>
      <c r="BY128" s="1123"/>
      <c r="BZ128" s="1146"/>
      <c r="CA128" s="251"/>
      <c r="CB128" s="251"/>
      <c r="CC128" s="251"/>
      <c r="CD128" s="251"/>
      <c r="CE128" s="251"/>
      <c r="CF128" s="251"/>
      <c r="CG128" s="228"/>
      <c r="CH128" s="228"/>
      <c r="CI128" s="228"/>
      <c r="CJ128" s="250"/>
      <c r="CK128" s="1094"/>
      <c r="CL128" s="1095"/>
      <c r="CM128" s="1095"/>
      <c r="CN128" s="1095"/>
      <c r="CO128" s="1096"/>
      <c r="CP128" s="1105" t="s">
        <v>506</v>
      </c>
      <c r="CQ128" s="791"/>
      <c r="CR128" s="791"/>
      <c r="CS128" s="791"/>
      <c r="CT128" s="791"/>
      <c r="CU128" s="791"/>
      <c r="CV128" s="791"/>
      <c r="CW128" s="791"/>
      <c r="CX128" s="791"/>
      <c r="CY128" s="791"/>
      <c r="CZ128" s="791"/>
      <c r="DA128" s="791"/>
      <c r="DB128" s="791"/>
      <c r="DC128" s="791"/>
      <c r="DD128" s="791"/>
      <c r="DE128" s="791"/>
      <c r="DF128" s="1106"/>
      <c r="DG128" s="1107" t="s">
        <v>455</v>
      </c>
      <c r="DH128" s="1108"/>
      <c r="DI128" s="1108"/>
      <c r="DJ128" s="1108"/>
      <c r="DK128" s="1108"/>
      <c r="DL128" s="1108" t="s">
        <v>455</v>
      </c>
      <c r="DM128" s="1108"/>
      <c r="DN128" s="1108"/>
      <c r="DO128" s="1108"/>
      <c r="DP128" s="1108"/>
      <c r="DQ128" s="1108" t="s">
        <v>446</v>
      </c>
      <c r="DR128" s="1108"/>
      <c r="DS128" s="1108"/>
      <c r="DT128" s="1108"/>
      <c r="DU128" s="1108"/>
      <c r="DV128" s="1109" t="s">
        <v>446</v>
      </c>
      <c r="DW128" s="1109"/>
      <c r="DX128" s="1109"/>
      <c r="DY128" s="1109"/>
      <c r="DZ128" s="1110"/>
    </row>
    <row r="129" spans="1:131" s="226" customFormat="1" ht="26.25" customHeight="1" x14ac:dyDescent="0.2">
      <c r="A129" s="1004" t="s">
        <v>108</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0" t="s">
        <v>507</v>
      </c>
      <c r="X129" s="1141"/>
      <c r="Y129" s="1141"/>
      <c r="Z129" s="1142"/>
      <c r="AA129" s="1028">
        <v>18009327</v>
      </c>
      <c r="AB129" s="1029"/>
      <c r="AC129" s="1029"/>
      <c r="AD129" s="1029"/>
      <c r="AE129" s="1030"/>
      <c r="AF129" s="1031">
        <v>18445669</v>
      </c>
      <c r="AG129" s="1029"/>
      <c r="AH129" s="1029"/>
      <c r="AI129" s="1029"/>
      <c r="AJ129" s="1030"/>
      <c r="AK129" s="1031">
        <v>19335455</v>
      </c>
      <c r="AL129" s="1029"/>
      <c r="AM129" s="1029"/>
      <c r="AN129" s="1029"/>
      <c r="AO129" s="1030"/>
      <c r="AP129" s="1143"/>
      <c r="AQ129" s="1144"/>
      <c r="AR129" s="1144"/>
      <c r="AS129" s="1144"/>
      <c r="AT129" s="1145"/>
      <c r="AU129" s="229"/>
      <c r="AV129" s="229"/>
      <c r="AW129" s="229"/>
      <c r="AX129" s="1135" t="s">
        <v>508</v>
      </c>
      <c r="AY129" s="993"/>
      <c r="AZ129" s="993"/>
      <c r="BA129" s="993"/>
      <c r="BB129" s="993"/>
      <c r="BC129" s="993"/>
      <c r="BD129" s="993"/>
      <c r="BE129" s="994"/>
      <c r="BF129" s="1136" t="s">
        <v>395</v>
      </c>
      <c r="BG129" s="1137"/>
      <c r="BH129" s="1137"/>
      <c r="BI129" s="1137"/>
      <c r="BJ129" s="1137"/>
      <c r="BK129" s="1137"/>
      <c r="BL129" s="1138"/>
      <c r="BM129" s="1136">
        <v>17.53</v>
      </c>
      <c r="BN129" s="1137"/>
      <c r="BO129" s="1137"/>
      <c r="BP129" s="1137"/>
      <c r="BQ129" s="1137"/>
      <c r="BR129" s="1137"/>
      <c r="BS129" s="1138"/>
      <c r="BT129" s="1136">
        <v>30</v>
      </c>
      <c r="BU129" s="1137"/>
      <c r="BV129" s="1137"/>
      <c r="BW129" s="1137"/>
      <c r="BX129" s="1137"/>
      <c r="BY129" s="1137"/>
      <c r="BZ129" s="11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4" t="s">
        <v>509</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0" t="s">
        <v>510</v>
      </c>
      <c r="X130" s="1141"/>
      <c r="Y130" s="1141"/>
      <c r="Z130" s="1142"/>
      <c r="AA130" s="1028">
        <v>2805320</v>
      </c>
      <c r="AB130" s="1029"/>
      <c r="AC130" s="1029"/>
      <c r="AD130" s="1029"/>
      <c r="AE130" s="1030"/>
      <c r="AF130" s="1031">
        <v>2746502</v>
      </c>
      <c r="AG130" s="1029"/>
      <c r="AH130" s="1029"/>
      <c r="AI130" s="1029"/>
      <c r="AJ130" s="1030"/>
      <c r="AK130" s="1031">
        <v>2742794</v>
      </c>
      <c r="AL130" s="1029"/>
      <c r="AM130" s="1029"/>
      <c r="AN130" s="1029"/>
      <c r="AO130" s="1030"/>
      <c r="AP130" s="1143"/>
      <c r="AQ130" s="1144"/>
      <c r="AR130" s="1144"/>
      <c r="AS130" s="1144"/>
      <c r="AT130" s="1145"/>
      <c r="AU130" s="229"/>
      <c r="AV130" s="229"/>
      <c r="AW130" s="229"/>
      <c r="AX130" s="1135" t="s">
        <v>511</v>
      </c>
      <c r="AY130" s="993"/>
      <c r="AZ130" s="993"/>
      <c r="BA130" s="993"/>
      <c r="BB130" s="993"/>
      <c r="BC130" s="993"/>
      <c r="BD130" s="993"/>
      <c r="BE130" s="994"/>
      <c r="BF130" s="1171">
        <v>9.1</v>
      </c>
      <c r="BG130" s="1172"/>
      <c r="BH130" s="1172"/>
      <c r="BI130" s="1172"/>
      <c r="BJ130" s="1172"/>
      <c r="BK130" s="1172"/>
      <c r="BL130" s="1173"/>
      <c r="BM130" s="1171">
        <v>25</v>
      </c>
      <c r="BN130" s="1172"/>
      <c r="BO130" s="1172"/>
      <c r="BP130" s="1172"/>
      <c r="BQ130" s="1172"/>
      <c r="BR130" s="1172"/>
      <c r="BS130" s="1173"/>
      <c r="BT130" s="1171">
        <v>35</v>
      </c>
      <c r="BU130" s="1172"/>
      <c r="BV130" s="1172"/>
      <c r="BW130" s="1172"/>
      <c r="BX130" s="1172"/>
      <c r="BY130" s="1172"/>
      <c r="BZ130" s="117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512</v>
      </c>
      <c r="X131" s="1178"/>
      <c r="Y131" s="1178"/>
      <c r="Z131" s="1179"/>
      <c r="AA131" s="1074">
        <v>15204007</v>
      </c>
      <c r="AB131" s="1056"/>
      <c r="AC131" s="1056"/>
      <c r="AD131" s="1056"/>
      <c r="AE131" s="1057"/>
      <c r="AF131" s="1055">
        <v>15699167</v>
      </c>
      <c r="AG131" s="1056"/>
      <c r="AH131" s="1056"/>
      <c r="AI131" s="1056"/>
      <c r="AJ131" s="1057"/>
      <c r="AK131" s="1055">
        <v>16592661</v>
      </c>
      <c r="AL131" s="1056"/>
      <c r="AM131" s="1056"/>
      <c r="AN131" s="1056"/>
      <c r="AO131" s="1057"/>
      <c r="AP131" s="1180"/>
      <c r="AQ131" s="1181"/>
      <c r="AR131" s="1181"/>
      <c r="AS131" s="1181"/>
      <c r="AT131" s="1182"/>
      <c r="AU131" s="229"/>
      <c r="AV131" s="229"/>
      <c r="AW131" s="229"/>
      <c r="AX131" s="1153" t="s">
        <v>513</v>
      </c>
      <c r="AY131" s="791"/>
      <c r="AZ131" s="791"/>
      <c r="BA131" s="791"/>
      <c r="BB131" s="791"/>
      <c r="BC131" s="791"/>
      <c r="BD131" s="791"/>
      <c r="BE131" s="1106"/>
      <c r="BF131" s="1154" t="s">
        <v>446</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60" t="s">
        <v>514</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515</v>
      </c>
      <c r="W132" s="1164"/>
      <c r="X132" s="1164"/>
      <c r="Y132" s="1164"/>
      <c r="Z132" s="1165"/>
      <c r="AA132" s="1166">
        <v>10.213603559999999</v>
      </c>
      <c r="AB132" s="1167"/>
      <c r="AC132" s="1167"/>
      <c r="AD132" s="1167"/>
      <c r="AE132" s="1168"/>
      <c r="AF132" s="1169">
        <v>8.9339134999999992</v>
      </c>
      <c r="AG132" s="1167"/>
      <c r="AH132" s="1167"/>
      <c r="AI132" s="1167"/>
      <c r="AJ132" s="1168"/>
      <c r="AK132" s="1169">
        <v>8.1850584420000008</v>
      </c>
      <c r="AL132" s="1167"/>
      <c r="AM132" s="1167"/>
      <c r="AN132" s="1167"/>
      <c r="AO132" s="1168"/>
      <c r="AP132" s="1071"/>
      <c r="AQ132" s="1072"/>
      <c r="AR132" s="1072"/>
      <c r="AS132" s="1072"/>
      <c r="AT132" s="117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516</v>
      </c>
      <c r="W133" s="1147"/>
      <c r="X133" s="1147"/>
      <c r="Y133" s="1147"/>
      <c r="Z133" s="1148"/>
      <c r="AA133" s="1149">
        <v>9.3000000000000007</v>
      </c>
      <c r="AB133" s="1150"/>
      <c r="AC133" s="1150"/>
      <c r="AD133" s="1150"/>
      <c r="AE133" s="1151"/>
      <c r="AF133" s="1149">
        <v>9.3000000000000007</v>
      </c>
      <c r="AG133" s="1150"/>
      <c r="AH133" s="1150"/>
      <c r="AI133" s="1150"/>
      <c r="AJ133" s="1151"/>
      <c r="AK133" s="1149">
        <v>9.1</v>
      </c>
      <c r="AL133" s="1150"/>
      <c r="AM133" s="1150"/>
      <c r="AN133" s="1150"/>
      <c r="AO133" s="1151"/>
      <c r="AP133" s="1098"/>
      <c r="AQ133" s="1099"/>
      <c r="AR133" s="1099"/>
      <c r="AS133" s="1099"/>
      <c r="AT133" s="115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GNlCRHD7xJWbyxBok81Olu2g+FrwPHOBRsjqNocSTysrI7jQBfCVoEqv5kAORBY0umFA7TEalJi9byL3zD1qA==" saltValue="Mqe+tdcF1YrBhRCyafLD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owq2MOme5KYJXA+IhnYiu33YG/YFUyiY7/QlyF6aXFHuPHQhjvaB+3+fefvtUkCOJydZD9bZdoS1vNvefQ2GA==" saltValue="CXtg17qnHlJdl85x7uU1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520</v>
      </c>
      <c r="AP7" s="268"/>
      <c r="AQ7" s="269" t="s">
        <v>521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522</v>
      </c>
      <c r="AQ8" s="275" t="s">
        <v>523</v>
      </c>
      <c r="AR8" s="276" t="s">
        <v>524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6" t="s">
        <v>525</v>
      </c>
      <c r="AL9" s="1187"/>
      <c r="AM9" s="1187"/>
      <c r="AN9" s="1188"/>
      <c r="AO9" s="277">
        <v>5963627</v>
      </c>
      <c r="AP9" s="277">
        <v>102000</v>
      </c>
      <c r="AQ9" s="278">
        <v>72345</v>
      </c>
      <c r="AR9" s="279">
        <v>41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6" t="s">
        <v>526</v>
      </c>
      <c r="AL10" s="1187"/>
      <c r="AM10" s="1187"/>
      <c r="AN10" s="1188"/>
      <c r="AO10" s="280">
        <v>699978</v>
      </c>
      <c r="AP10" s="280">
        <v>11972</v>
      </c>
      <c r="AQ10" s="281">
        <v>6087</v>
      </c>
      <c r="AR10" s="282">
        <v>96.7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6" t="s">
        <v>527</v>
      </c>
      <c r="AL11" s="1187"/>
      <c r="AM11" s="1187"/>
      <c r="AN11" s="1188"/>
      <c r="AO11" s="280" t="s">
        <v>528</v>
      </c>
      <c r="AP11" s="280" t="s">
        <v>528</v>
      </c>
      <c r="AQ11" s="281">
        <v>1128</v>
      </c>
      <c r="AR11" s="282" t="s">
        <v>528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6" t="s">
        <v>529</v>
      </c>
      <c r="AL12" s="1187"/>
      <c r="AM12" s="1187"/>
      <c r="AN12" s="1188"/>
      <c r="AO12" s="280" t="s">
        <v>528</v>
      </c>
      <c r="AP12" s="280" t="s">
        <v>528</v>
      </c>
      <c r="AQ12" s="281">
        <v>9</v>
      </c>
      <c r="AR12" s="282" t="s">
        <v>528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6" t="s">
        <v>530</v>
      </c>
      <c r="AL13" s="1187"/>
      <c r="AM13" s="1187"/>
      <c r="AN13" s="1188"/>
      <c r="AO13" s="280">
        <v>155241</v>
      </c>
      <c r="AP13" s="280">
        <v>2655</v>
      </c>
      <c r="AQ13" s="281">
        <v>2326</v>
      </c>
      <c r="AR13" s="282">
        <v>14.1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6" t="s">
        <v>531</v>
      </c>
      <c r="AL14" s="1187"/>
      <c r="AM14" s="1187"/>
      <c r="AN14" s="1188"/>
      <c r="AO14" s="280">
        <v>192340</v>
      </c>
      <c r="AP14" s="280">
        <v>3290</v>
      </c>
      <c r="AQ14" s="281">
        <v>1625</v>
      </c>
      <c r="AR14" s="282">
        <v>102.5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9" t="s">
        <v>532</v>
      </c>
      <c r="AL15" s="1190"/>
      <c r="AM15" s="1190"/>
      <c r="AN15" s="1191"/>
      <c r="AO15" s="280">
        <v>-423981</v>
      </c>
      <c r="AP15" s="280">
        <v>-7252</v>
      </c>
      <c r="AQ15" s="281">
        <v>-4515</v>
      </c>
      <c r="AR15" s="282">
        <v>60.6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9" t="s">
        <v>188</v>
      </c>
      <c r="AL16" s="1190"/>
      <c r="AM16" s="1190"/>
      <c r="AN16" s="1191"/>
      <c r="AO16" s="280">
        <v>6587205</v>
      </c>
      <c r="AP16" s="280">
        <v>112665</v>
      </c>
      <c r="AQ16" s="281">
        <v>79005</v>
      </c>
      <c r="AR16" s="282">
        <v>42.6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2" t="s">
        <v>537</v>
      </c>
      <c r="AL21" s="1193"/>
      <c r="AM21" s="1193"/>
      <c r="AN21" s="1194"/>
      <c r="AO21" s="293">
        <v>9.75</v>
      </c>
      <c r="AP21" s="294">
        <v>7.5</v>
      </c>
      <c r="AQ21" s="295">
        <v>2.25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2" t="s">
        <v>538</v>
      </c>
      <c r="AL22" s="1193"/>
      <c r="AM22" s="1193"/>
      <c r="AN22" s="1194"/>
      <c r="AO22" s="298">
        <v>97.6</v>
      </c>
      <c r="AP22" s="299">
        <v>98.5</v>
      </c>
      <c r="AQ22" s="300">
        <v>-0.9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3" t="s">
        <v>539</v>
      </c>
      <c r="B26" s="1183"/>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263"/>
    </row>
    <row r="27" spans="1:46" ht="13.2" x14ac:dyDescent="0.2">
      <c r="A27" s="305"/>
      <c r="AO27" s="258"/>
      <c r="AP27" s="258"/>
      <c r="AQ27" s="258"/>
      <c r="AR27" s="258"/>
      <c r="AS27" s="258"/>
      <c r="AT27" s="258"/>
    </row>
    <row r="28" spans="1:46" ht="16.2" x14ac:dyDescent="0.2">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520</v>
      </c>
      <c r="AP30" s="268"/>
      <c r="AQ30" s="269" t="s">
        <v>521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522</v>
      </c>
      <c r="AQ31" s="275" t="s">
        <v>523</v>
      </c>
      <c r="AR31" s="276" t="s">
        <v>524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0" t="s">
        <v>542</v>
      </c>
      <c r="AL32" s="1201"/>
      <c r="AM32" s="1201"/>
      <c r="AN32" s="1202"/>
      <c r="AO32" s="308">
        <v>3152768</v>
      </c>
      <c r="AP32" s="308">
        <v>53924</v>
      </c>
      <c r="AQ32" s="309">
        <v>42274</v>
      </c>
      <c r="AR32" s="310">
        <v>27.6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0" t="s">
        <v>543</v>
      </c>
      <c r="AL33" s="1201"/>
      <c r="AM33" s="1201"/>
      <c r="AN33" s="1202"/>
      <c r="AO33" s="308" t="s">
        <v>528</v>
      </c>
      <c r="AP33" s="308" t="s">
        <v>528</v>
      </c>
      <c r="AQ33" s="309" t="s">
        <v>528</v>
      </c>
      <c r="AR33" s="310" t="s">
        <v>528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0" t="s">
        <v>544</v>
      </c>
      <c r="AL34" s="1201"/>
      <c r="AM34" s="1201"/>
      <c r="AN34" s="1202"/>
      <c r="AO34" s="308" t="s">
        <v>528</v>
      </c>
      <c r="AP34" s="308" t="s">
        <v>528</v>
      </c>
      <c r="AQ34" s="309">
        <v>53</v>
      </c>
      <c r="AR34" s="310" t="s">
        <v>528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0" t="s">
        <v>545</v>
      </c>
      <c r="AL35" s="1201"/>
      <c r="AM35" s="1201"/>
      <c r="AN35" s="1202"/>
      <c r="AO35" s="308">
        <v>930381</v>
      </c>
      <c r="AP35" s="308">
        <v>15913</v>
      </c>
      <c r="AQ35" s="309">
        <v>12769</v>
      </c>
      <c r="AR35" s="310">
        <v>24.6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0" t="s">
        <v>546</v>
      </c>
      <c r="AL36" s="1201"/>
      <c r="AM36" s="1201"/>
      <c r="AN36" s="1202"/>
      <c r="AO36" s="308">
        <v>9531</v>
      </c>
      <c r="AP36" s="308">
        <v>163</v>
      </c>
      <c r="AQ36" s="309">
        <v>1973</v>
      </c>
      <c r="AR36" s="310">
        <v>-91.7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0" t="s">
        <v>547</v>
      </c>
      <c r="AL37" s="1201"/>
      <c r="AM37" s="1201"/>
      <c r="AN37" s="1202"/>
      <c r="AO37" s="308">
        <v>80970</v>
      </c>
      <c r="AP37" s="308">
        <v>1385</v>
      </c>
      <c r="AQ37" s="309">
        <v>635</v>
      </c>
      <c r="AR37" s="310">
        <v>118.1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3" t="s">
        <v>548</v>
      </c>
      <c r="AL38" s="1204"/>
      <c r="AM38" s="1204"/>
      <c r="AN38" s="1205"/>
      <c r="AO38" s="311" t="s">
        <v>528</v>
      </c>
      <c r="AP38" s="311" t="s">
        <v>528</v>
      </c>
      <c r="AQ38" s="312">
        <v>1</v>
      </c>
      <c r="AR38" s="300" t="s">
        <v>528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3" t="s">
        <v>549</v>
      </c>
      <c r="AL39" s="1204"/>
      <c r="AM39" s="1204"/>
      <c r="AN39" s="1205"/>
      <c r="AO39" s="308">
        <v>-72737</v>
      </c>
      <c r="AP39" s="308">
        <v>-1244</v>
      </c>
      <c r="AQ39" s="309">
        <v>-5447</v>
      </c>
      <c r="AR39" s="310">
        <v>-77.2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0" t="s">
        <v>550</v>
      </c>
      <c r="AL40" s="1201"/>
      <c r="AM40" s="1201"/>
      <c r="AN40" s="1202"/>
      <c r="AO40" s="308">
        <v>-2742794</v>
      </c>
      <c r="AP40" s="308">
        <v>-46912</v>
      </c>
      <c r="AQ40" s="309">
        <v>-37418</v>
      </c>
      <c r="AR40" s="310">
        <v>25.4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6" t="s">
        <v>299</v>
      </c>
      <c r="AL41" s="1207"/>
      <c r="AM41" s="1207"/>
      <c r="AN41" s="1208"/>
      <c r="AO41" s="308">
        <v>1358119</v>
      </c>
      <c r="AP41" s="308">
        <v>23229</v>
      </c>
      <c r="AQ41" s="309">
        <v>14840</v>
      </c>
      <c r="AR41" s="310">
        <v>56.5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5" t="s">
        <v>520</v>
      </c>
      <c r="AN49" s="1197" t="s">
        <v>554</v>
      </c>
      <c r="AO49" s="1198"/>
      <c r="AP49" s="1198"/>
      <c r="AQ49" s="1198"/>
      <c r="AR49" s="119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6"/>
      <c r="AN50" s="324" t="s">
        <v>555</v>
      </c>
      <c r="AO50" s="325" t="s">
        <v>556</v>
      </c>
      <c r="AP50" s="326" t="s">
        <v>557</v>
      </c>
      <c r="AQ50" s="327" t="s">
        <v>558</v>
      </c>
      <c r="AR50" s="328" t="s">
        <v>559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11365916</v>
      </c>
      <c r="AN51" s="330">
        <v>184956</v>
      </c>
      <c r="AO51" s="331">
        <v>-6.8</v>
      </c>
      <c r="AP51" s="332">
        <v>54110</v>
      </c>
      <c r="AQ51" s="333">
        <v>-5.6</v>
      </c>
      <c r="AR51" s="334">
        <v>-1.2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3861908</v>
      </c>
      <c r="AN52" s="338">
        <v>62844</v>
      </c>
      <c r="AO52" s="339">
        <v>28.9</v>
      </c>
      <c r="AP52" s="340">
        <v>30620</v>
      </c>
      <c r="AQ52" s="341">
        <v>-6.6</v>
      </c>
      <c r="AR52" s="342">
        <v>35.5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12373896</v>
      </c>
      <c r="AN53" s="330">
        <v>204240</v>
      </c>
      <c r="AO53" s="331">
        <v>10.4</v>
      </c>
      <c r="AP53" s="332">
        <v>54684</v>
      </c>
      <c r="AQ53" s="333">
        <v>1.1000000000000001</v>
      </c>
      <c r="AR53" s="334">
        <v>9.3000000000000007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2850149</v>
      </c>
      <c r="AN54" s="338">
        <v>47044</v>
      </c>
      <c r="AO54" s="339">
        <v>-25.1</v>
      </c>
      <c r="AP54" s="340">
        <v>32829</v>
      </c>
      <c r="AQ54" s="341">
        <v>7.2</v>
      </c>
      <c r="AR54" s="342">
        <v>-32.299999999999997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7128650</v>
      </c>
      <c r="AN55" s="330">
        <v>119148</v>
      </c>
      <c r="AO55" s="331">
        <v>-41.7</v>
      </c>
      <c r="AP55" s="332">
        <v>62383</v>
      </c>
      <c r="AQ55" s="333">
        <v>14.1</v>
      </c>
      <c r="AR55" s="334">
        <v>-55.8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2249263</v>
      </c>
      <c r="AN56" s="338">
        <v>37594</v>
      </c>
      <c r="AO56" s="339">
        <v>-20.100000000000001</v>
      </c>
      <c r="AP56" s="340">
        <v>35325</v>
      </c>
      <c r="AQ56" s="341">
        <v>7.6</v>
      </c>
      <c r="AR56" s="342">
        <v>-27.7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12942439</v>
      </c>
      <c r="AN57" s="330">
        <v>219296</v>
      </c>
      <c r="AO57" s="331">
        <v>84.1</v>
      </c>
      <c r="AP57" s="332">
        <v>63812</v>
      </c>
      <c r="AQ57" s="333">
        <v>2.2999999999999998</v>
      </c>
      <c r="AR57" s="334">
        <v>81.8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1973228</v>
      </c>
      <c r="AN58" s="338">
        <v>33434</v>
      </c>
      <c r="AO58" s="339">
        <v>-11.1</v>
      </c>
      <c r="AP58" s="340">
        <v>33848</v>
      </c>
      <c r="AQ58" s="341">
        <v>-4.2</v>
      </c>
      <c r="AR58" s="342">
        <v>-6.9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12741139</v>
      </c>
      <c r="AN59" s="330">
        <v>217920</v>
      </c>
      <c r="AO59" s="331">
        <v>-0.6</v>
      </c>
      <c r="AP59" s="332">
        <v>54225</v>
      </c>
      <c r="AQ59" s="333">
        <v>-15</v>
      </c>
      <c r="AR59" s="334">
        <v>14.4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2208547</v>
      </c>
      <c r="AN60" s="338">
        <v>37774</v>
      </c>
      <c r="AO60" s="339">
        <v>13</v>
      </c>
      <c r="AP60" s="340">
        <v>27337</v>
      </c>
      <c r="AQ60" s="341">
        <v>-19.2</v>
      </c>
      <c r="AR60" s="342">
        <v>32.200000000000003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11310408</v>
      </c>
      <c r="AN61" s="345">
        <v>189112</v>
      </c>
      <c r="AO61" s="346">
        <v>9.1</v>
      </c>
      <c r="AP61" s="347">
        <v>57843</v>
      </c>
      <c r="AQ61" s="348">
        <v>-0.6</v>
      </c>
      <c r="AR61" s="334">
        <v>9.6999999999999993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2628619</v>
      </c>
      <c r="AN62" s="338">
        <v>43738</v>
      </c>
      <c r="AO62" s="339">
        <v>-2.9</v>
      </c>
      <c r="AP62" s="340">
        <v>31992</v>
      </c>
      <c r="AQ62" s="341">
        <v>-3</v>
      </c>
      <c r="AR62" s="342">
        <v>0.1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NONuIM8ntsNaVgWZHFsucSuO5K4c4EQcge+pxDoApwipEfsggdZvM9soWG9zzG4Yt5NBeENHRcFBSGLzebEzQ==" saltValue="0GgO3leFZKyOiHaedXl4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568</v>
      </c>
    </row>
    <row r="120" spans="125:125" ht="13.5" hidden="1" customHeight="1" x14ac:dyDescent="0.2"/>
    <row r="121" spans="125:125" ht="13.5" hidden="1" customHeight="1" x14ac:dyDescent="0.2">
      <c r="DU121" s="255"/>
    </row>
  </sheetData>
  <sheetProtection algorithmName="SHA-512" hashValue="exRWR6fO06wmd9f22LZGI7VtUfBbKxmA2mPNl5uQBKAK7gAsqaW0atH5zLRyQ30qM7NcL/jb1g8ftKxyDk26IQ==" saltValue="R/OFDaOQP2hKvrwvJARa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569</v>
      </c>
    </row>
  </sheetData>
  <sheetProtection algorithmName="SHA-512" hashValue="ToidjERdsIpGnsfkHTcU8gJgjmS1Aijqrkk19O5Dbihp2pDQF1jxQyX5D34VER5hIrx1m2USYKbytzdSnJtDew==" saltValue="IIeaPLRh4N+tQOD01Jce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209" t="s">
        <v>3</v>
      </c>
      <c r="D47" s="1209"/>
      <c r="E47" s="1210"/>
      <c r="F47" s="11">
        <v>22.78</v>
      </c>
      <c r="G47" s="12">
        <v>23.62</v>
      </c>
      <c r="H47" s="12">
        <v>21.07</v>
      </c>
      <c r="I47" s="12">
        <v>18.39</v>
      </c>
      <c r="J47" s="13">
        <v>20.81</v>
      </c>
    </row>
    <row r="48" spans="2:10" ht="57.75" customHeight="1" x14ac:dyDescent="0.2">
      <c r="B48" s="14"/>
      <c r="C48" s="1211" t="s">
        <v>4</v>
      </c>
      <c r="D48" s="1211"/>
      <c r="E48" s="1212"/>
      <c r="F48" s="15">
        <v>17.41</v>
      </c>
      <c r="G48" s="16">
        <v>8.0299999999999994</v>
      </c>
      <c r="H48" s="16">
        <v>7.26</v>
      </c>
      <c r="I48" s="16">
        <v>9.7899999999999991</v>
      </c>
      <c r="J48" s="17">
        <v>13.04</v>
      </c>
    </row>
    <row r="49" spans="2:10" ht="57.75" customHeight="1" thickBot="1" x14ac:dyDescent="0.25">
      <c r="B49" s="18"/>
      <c r="C49" s="1213" t="s">
        <v>5</v>
      </c>
      <c r="D49" s="1213"/>
      <c r="E49" s="1214"/>
      <c r="F49" s="19">
        <v>6.18</v>
      </c>
      <c r="G49" s="20" t="s">
        <v>575</v>
      </c>
      <c r="H49" s="20" t="s">
        <v>576</v>
      </c>
      <c r="I49" s="20">
        <v>0.52</v>
      </c>
      <c r="J49" s="21">
        <v>9.7799999999999994</v>
      </c>
    </row>
    <row r="50" spans="2:10" ht="13.2" x14ac:dyDescent="0.2"/>
  </sheetData>
  <sheetProtection algorithmName="SHA-512" hashValue="wj72L2hY/Ua6kxE9iCP+V+ixz8U7wqP/rDAhdiWrvkvIVR56C1zNlufbcn2TfCNGBkGLarWLBWDFtiRqDIumWQ==" saltValue="4s86+8SBjfF3DrE5kmk0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2023-10-02T13:20:01Z</cp:lastPrinted>
  <dcterms:created xsi:type="dcterms:W3CDTF">2023-02-20T04:03:27Z</dcterms:created>
  <dcterms:modified xsi:type="dcterms:W3CDTF">2023-10-30T23:54:15Z</dcterms:modified>
  <cp:category/>
</cp:coreProperties>
</file>