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14～（国庫）\01 発議用\交付要綱\施行用（黒字）\別紙様式１～１０\"/>
    </mc:Choice>
  </mc:AlternateContent>
  <xr:revisionPtr revIDLastSave="0" documentId="13_ncr:1_{613B4497-49B7-4032-88B2-8E85DC55F8A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６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別紙様式６!$A$1:$J$44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<sst xmlns="http://schemas.openxmlformats.org/spreadsheetml/2006/main" count="122" uniqueCount="60">
  <si>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</si>
  <si>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</si>
  <si>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</si>
  <si>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</si>
  <si>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</si>
  <si>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</si>
  <si>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</si>
  <si>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</si>
  <si>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</si>
  <si>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</si>
  <si>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</si>
  <si>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</si>
  <si>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</si>
  <si>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</si>
  <si>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</si>
  <si>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</si>
  <si>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</si>
  <si>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</si>
  <si>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</si>
  <si>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</si>
  <si>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</si>
  <si>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</si>
  <si>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</si>
  <si>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</si>
  <si>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</si>
  <si>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</si>
  <si>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</si>
  <si>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</si>
  <si>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(J)</t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</si>
  <si>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</si>
  <si>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</si>
  <si>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</si>
  <si>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</si>
  <si>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</si>
  <si>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</si>
  <si>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</si>
  <si>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</si>
  <si>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</si>
  <si>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</si>
  <si>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</si>
  <si>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</si>
  <si>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</si>
  <si>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</si>
  <si>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</si>
  <si>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</si>
  <si>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</si>
  <si>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</si>
  <si>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</si>
  <si>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</si>
  <si>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</si>
  <si>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🔶🔶🔶🔶</t>
    <phoneticPr fontId="2"/>
  </si>
  <si>
    <t>●●
××
△△
▲▲
■■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</si>
  <si>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６</t>
    </r>
    <rPh sb="2" eb="4">
      <t>ヨウシキ</t>
    </rPh>
    <phoneticPr fontId="2"/>
  </si>
  <si>
    <t>介護テクノロジーパッケージ型導入支援経費精算額調書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2">
      <t>セイサン</t>
    </rPh>
    <rPh sb="22" eb="23">
      <t>ガク</t>
    </rPh>
    <rPh sb="23" eb="25">
      <t>チョウショ</t>
    </rPh>
    <phoneticPr fontId="2"/>
  </si>
  <si>
    <t>補助金精算額
（E）と（I）×(J)の少ない額</t>
    <rPh sb="0" eb="3">
      <t>ホジョキン</t>
    </rPh>
    <rPh sb="3" eb="5">
      <t>セイサン</t>
    </rPh>
    <rPh sb="5" eb="6">
      <t>ガク</t>
    </rPh>
    <rPh sb="19" eb="20">
      <t>スク</t>
    </rPh>
    <rPh sb="22" eb="23">
      <t>ガク</t>
    </rPh>
    <phoneticPr fontId="2"/>
  </si>
  <si>
    <t>交付決定額（円）</t>
    <rPh sb="0" eb="4">
      <t>コウフケッテイ</t>
    </rPh>
    <rPh sb="4" eb="5">
      <t>ガク</t>
    </rPh>
    <rPh sb="6" eb="7">
      <t>エン</t>
    </rPh>
    <phoneticPr fontId="2"/>
  </si>
  <si>
    <t>交付決定額（円）</t>
    <rPh sb="0" eb="2">
      <t>コウフ</t>
    </rPh>
    <rPh sb="2" eb="4">
      <t>ケッテイ</t>
    </rPh>
    <rPh sb="4" eb="5">
      <t>ガク</t>
    </rPh>
    <rPh sb="6" eb="7">
      <t>エン</t>
    </rPh>
    <phoneticPr fontId="2"/>
  </si>
  <si>
    <t>別紙様式６</t>
    <rPh sb="2" eb="4">
      <t>ヨウシキ</t>
    </rPh>
    <phoneticPr fontId="2"/>
  </si>
  <si>
    <t>補助金精算額計
(D)+(K)+(L)と(M)の少ない額</t>
    <rPh sb="0" eb="3">
      <t>ホジョキン</t>
    </rPh>
    <rPh sb="3" eb="5">
      <t>セイサン</t>
    </rPh>
    <rPh sb="5" eb="6">
      <t>ガク</t>
    </rPh>
    <rPh sb="6" eb="7">
      <t>ケイ</t>
    </rPh>
    <phoneticPr fontId="2"/>
  </si>
  <si>
    <t>補助金精算額
（A）と（B）の少ない額</t>
    <rPh sb="0" eb="3">
      <t>ホジョキン</t>
    </rPh>
    <rPh sb="3" eb="5">
      <t>セイサン</t>
    </rPh>
    <rPh sb="5" eb="6">
      <t>ガク</t>
    </rPh>
    <rPh sb="15" eb="16">
      <t>スク</t>
    </rPh>
    <rPh sb="18" eb="1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</si>
</sst>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39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3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24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0" fontId="5" fillId="0" borderId="25" xfId="0" applyFont="1" applyBorder="1" applyAlignment="1">
      <alignment horizontal="right"/>
    </xf>
    <xf numFmtId="38" fontId="5" fillId="2" borderId="4" xfId="0" applyNumberFormat="1" applyFont="1" applyFill="1" applyBorder="1" applyAlignment="1">
      <alignment horizontal="right" vertical="center"/>
    </xf>
    <xf numFmtId="3" fontId="5" fillId="0" borderId="28" xfId="0" quotePrefix="1" applyNumberFormat="1" applyFont="1" applyBorder="1" applyAlignment="1">
      <alignment horizontal="right" vertical="center"/>
    </xf>
    <xf numFmtId="3" fontId="5" fillId="0" borderId="2" xfId="0" quotePrefix="1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right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2" xfId="0" quotePrefix="1" applyNumberFormat="1" applyFont="1" applyBorder="1" applyAlignment="1">
      <alignment horizontal="right" vertical="center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/backupNAS/20240718022712_failed/SHAFUKU/disk1/30%20&#39640;&#40802;&#31119;&#31049;&#35506;/200%20&#26045;&#35373;&#31119;&#31049;&#25285;&#24403;/30%20ICT&#31561;&#12434;&#27963;&#29992;&#12375;&#12383;&#20171;&#35703;&#29694;&#22580;&#29983;&#29987;&#24615;&#21521;&#19978;&#25903;&#25588;&#20107;&#26989;/&#30476;&#20132;&#20184;&#35201;&#32177;/R7.7&#12295;&#65374;&#65288;&#22269;&#24235;&#65289;/01%20&#30330;&#35696;&#29992;/&#20132;&#20184;&#35201;&#32177;&#65288;&#26696;&#65289;/&#30330;&#35696;&#29992;&#65288;&#36196;&#23383;&#65289;/&#21029;&#32025;&#27096;&#24335;&#65297;&#65374;&#65297;&#65296;/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GridLines="0" showZeros="0" tabSelected="1" view="pageBreakPreview" zoomScaleNormal="100" zoomScaleSheetLayoutView="100" workbookViewId="0">
      <selection activeCell="H14" sqref="H14:I14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57</v>
      </c>
      <c r="C2" s="1"/>
      <c r="D2" s="2"/>
      <c r="E2" s="3"/>
      <c r="F2" s="3"/>
      <c r="G2" s="3"/>
      <c r="H2" s="3"/>
      <c r="I2" s="3"/>
    </row>
    <row r="3" spans="2:9" ht="30" customHeight="1">
      <c r="B3" s="119" t="s">
        <v>53</v>
      </c>
      <c r="C3" s="119"/>
      <c r="D3" s="119"/>
      <c r="E3" s="119"/>
      <c r="F3" s="119"/>
      <c r="G3" s="119"/>
      <c r="H3" s="119"/>
      <c r="I3" s="119"/>
    </row>
    <row r="4" spans="2:9" ht="19.5" customHeight="1">
      <c r="B4" s="4"/>
      <c r="C4" s="4"/>
      <c r="D4" s="4"/>
      <c r="F4" s="9"/>
      <c r="G4" s="118" t="s">
        <v>6</v>
      </c>
      <c r="H4" s="118"/>
      <c r="I4" s="118"/>
    </row>
    <row r="5" spans="2:9" ht="18.75" customHeight="1">
      <c r="B5" s="115"/>
      <c r="C5" s="115"/>
      <c r="D5" s="1"/>
      <c r="F5" s="9"/>
      <c r="G5" s="117" t="s">
        <v>5</v>
      </c>
      <c r="H5" s="117"/>
      <c r="I5" s="117"/>
    </row>
    <row r="6" spans="2:9" ht="12" customHeight="1" thickBot="1">
      <c r="B6" s="116"/>
      <c r="C6" s="116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55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03" t="s">
        <v>2</v>
      </c>
      <c r="C13" s="86"/>
      <c r="D13" s="86" t="s">
        <v>4</v>
      </c>
      <c r="E13" s="86"/>
      <c r="F13" s="73" t="s">
        <v>8</v>
      </c>
      <c r="G13" s="102"/>
      <c r="H13" s="73" t="s">
        <v>59</v>
      </c>
      <c r="I13" s="74"/>
    </row>
    <row r="14" spans="2:9" s="21" customFormat="1" ht="15" customHeight="1" thickBot="1">
      <c r="B14" s="114"/>
      <c r="C14" s="85"/>
      <c r="D14" s="85" t="s">
        <v>7</v>
      </c>
      <c r="E14" s="85"/>
      <c r="F14" s="71" t="s">
        <v>3</v>
      </c>
      <c r="G14" s="101"/>
      <c r="H14" s="71" t="s">
        <v>43</v>
      </c>
      <c r="I14" s="72"/>
    </row>
    <row r="15" spans="2:9" s="21" customFormat="1" ht="15" customHeight="1">
      <c r="B15" s="110"/>
      <c r="C15" s="111"/>
      <c r="D15" s="100" t="s">
        <v>0</v>
      </c>
      <c r="E15" s="100"/>
      <c r="F15" s="83" t="s">
        <v>0</v>
      </c>
      <c r="G15" s="95"/>
      <c r="H15" s="83" t="s">
        <v>0</v>
      </c>
      <c r="I15" s="84"/>
    </row>
    <row r="16" spans="2:9" ht="51" customHeight="1">
      <c r="B16" s="112"/>
      <c r="C16" s="113"/>
      <c r="D16" s="99"/>
      <c r="E16" s="99"/>
      <c r="F16" s="93">
        <f>ROUNDDOWN(D16*3/4,0)</f>
        <v>0</v>
      </c>
      <c r="G16" s="94"/>
      <c r="H16" s="81"/>
      <c r="I16" s="82"/>
    </row>
    <row r="17" spans="2:9" ht="66" customHeight="1">
      <c r="B17" s="108"/>
      <c r="C17" s="109"/>
      <c r="D17" s="98"/>
      <c r="E17" s="98"/>
      <c r="F17" s="91">
        <f t="shared" ref="F17:F18" si="0">ROUNDDOWN(D17*3/4,0)</f>
        <v>0</v>
      </c>
      <c r="G17" s="92"/>
      <c r="H17" s="79"/>
      <c r="I17" s="80"/>
    </row>
    <row r="18" spans="2:9" ht="66" customHeight="1" thickBot="1">
      <c r="B18" s="106"/>
      <c r="C18" s="107"/>
      <c r="D18" s="97"/>
      <c r="E18" s="97"/>
      <c r="F18" s="89">
        <f t="shared" si="0"/>
        <v>0</v>
      </c>
      <c r="G18" s="90"/>
      <c r="H18" s="77"/>
      <c r="I18" s="78"/>
    </row>
    <row r="19" spans="2:9" ht="66" customHeight="1" thickBot="1">
      <c r="B19" s="104" t="s">
        <v>1</v>
      </c>
      <c r="C19" s="105"/>
      <c r="D19" s="96">
        <f>SUM(D16:E18)</f>
        <v>0</v>
      </c>
      <c r="E19" s="96"/>
      <c r="F19" s="87">
        <f>SUM(F16:G18)</f>
        <v>0</v>
      </c>
      <c r="G19" s="88"/>
      <c r="H19" s="75">
        <f>ROUNDDOWN(MIN(B9,F19),-3)</f>
        <v>0</v>
      </c>
      <c r="I19" s="76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03" t="s">
        <v>44</v>
      </c>
      <c r="C23" s="123"/>
      <c r="D23" s="1"/>
      <c r="E23" s="1"/>
      <c r="F23" s="1"/>
      <c r="G23" s="1"/>
      <c r="H23" s="1"/>
      <c r="I23" s="1"/>
    </row>
    <row r="24" spans="2:9" ht="16.2" customHeight="1" thickBot="1">
      <c r="B24" s="114" t="s">
        <v>45</v>
      </c>
      <c r="C24" s="122"/>
      <c r="D24" s="1"/>
      <c r="E24" s="1"/>
      <c r="F24" s="1"/>
      <c r="G24" s="1"/>
      <c r="H24" s="1"/>
      <c r="I24" s="1"/>
    </row>
    <row r="25" spans="2:9" ht="60.6" customHeight="1" thickBot="1">
      <c r="B25" s="120">
        <f>B9-H19</f>
        <v>9000000</v>
      </c>
      <c r="C25" s="121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54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63"/>
      <c r="C30" s="61"/>
      <c r="D30" s="64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65"/>
      <c r="I30" s="56">
        <f>ROUNDDOWN(MIN(G30*H30,B25),-3)</f>
        <v>0</v>
      </c>
    </row>
    <row r="31" spans="2:9" ht="60" customHeight="1">
      <c r="B31" s="63"/>
      <c r="C31" s="62"/>
      <c r="D31" s="66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67"/>
      <c r="I31" s="56">
        <f t="shared" ref="I31" si="3">ROUNDDOWN(MIN(G31*H31,B26),-3)</f>
        <v>0</v>
      </c>
    </row>
    <row r="32" spans="2:9" ht="60" customHeight="1" thickBot="1">
      <c r="B32" s="63"/>
      <c r="C32" s="62"/>
      <c r="D32" s="66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67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68"/>
      <c r="E33" s="68"/>
      <c r="F33" s="68"/>
      <c r="G33" s="68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69"/>
      <c r="E34" s="69"/>
      <c r="F34" s="69"/>
      <c r="G34" s="69"/>
      <c r="H34" s="70"/>
      <c r="I34" s="70"/>
    </row>
    <row r="35" spans="2:9" ht="31.2" customHeight="1">
      <c r="B35" s="128" t="s">
        <v>25</v>
      </c>
      <c r="C35" s="128"/>
      <c r="D35" s="128"/>
      <c r="E35" s="128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124" t="s">
        <v>11</v>
      </c>
      <c r="C37" s="125"/>
      <c r="D37" s="11" t="s">
        <v>12</v>
      </c>
      <c r="E37" s="1"/>
      <c r="H37" s="126" t="s">
        <v>58</v>
      </c>
      <c r="I37" s="74"/>
    </row>
    <row r="38" spans="2:9" ht="15" thickBot="1">
      <c r="B38" s="58"/>
      <c r="C38" s="59"/>
      <c r="D38" s="12" t="s">
        <v>40</v>
      </c>
      <c r="E38" s="1"/>
      <c r="H38" s="129"/>
      <c r="I38" s="130"/>
    </row>
    <row r="39" spans="2:9" ht="14.4">
      <c r="B39" s="124"/>
      <c r="C39" s="125"/>
      <c r="D39" s="13" t="s">
        <v>0</v>
      </c>
      <c r="E39" s="1"/>
      <c r="H39" s="131" t="s">
        <v>0</v>
      </c>
      <c r="I39" s="132"/>
    </row>
    <row r="40" spans="2:9" ht="79.8" customHeight="1" thickBot="1">
      <c r="B40" s="133"/>
      <c r="C40" s="134"/>
      <c r="D40" s="14" t="str">
        <f>IF(B40="","0","50,000")</f>
        <v>0</v>
      </c>
      <c r="E40" s="1"/>
      <c r="H40" s="135">
        <f>MIN(H19+I33+D40,I9)</f>
        <v>0</v>
      </c>
      <c r="I40" s="136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127" t="s">
        <v>32</v>
      </c>
      <c r="C43" s="127"/>
      <c r="D43" s="127"/>
      <c r="E43" s="127"/>
      <c r="F43" s="127"/>
      <c r="G43" s="127"/>
      <c r="H43" s="127"/>
      <c r="I43" s="127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3:I43"/>
    <mergeCell ref="B35:E35"/>
    <mergeCell ref="H38:I38"/>
    <mergeCell ref="B39:C39"/>
    <mergeCell ref="H39:I39"/>
    <mergeCell ref="B40:C40"/>
    <mergeCell ref="H40:I40"/>
    <mergeCell ref="B25:C25"/>
    <mergeCell ref="B24:C24"/>
    <mergeCell ref="B23:C23"/>
    <mergeCell ref="B37:C37"/>
    <mergeCell ref="H37:I37"/>
    <mergeCell ref="B5:C5"/>
    <mergeCell ref="B6:C6"/>
    <mergeCell ref="G5:I5"/>
    <mergeCell ref="G4:I4"/>
    <mergeCell ref="B3:I3"/>
    <mergeCell ref="B13:C13"/>
    <mergeCell ref="B19:C19"/>
    <mergeCell ref="B18:C18"/>
    <mergeCell ref="B17:C17"/>
    <mergeCell ref="B15:C16"/>
    <mergeCell ref="B14:C14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H14:I14"/>
    <mergeCell ref="H13:I13"/>
    <mergeCell ref="H19:I19"/>
    <mergeCell ref="H18:I18"/>
    <mergeCell ref="H17:I17"/>
    <mergeCell ref="H16:I16"/>
    <mergeCell ref="H15:I15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1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topLeftCell="A31" zoomScaleNormal="100" zoomScaleSheetLayoutView="100" workbookViewId="0">
      <selection activeCell="H14" sqref="H14:I14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52</v>
      </c>
      <c r="C2" s="1"/>
      <c r="D2" s="2"/>
      <c r="E2" s="3"/>
      <c r="F2" s="3"/>
      <c r="G2" s="3"/>
      <c r="H2" s="3"/>
      <c r="I2" s="3"/>
    </row>
    <row r="3" spans="2:9" ht="30" customHeight="1">
      <c r="B3" s="119" t="s">
        <v>53</v>
      </c>
      <c r="C3" s="119"/>
      <c r="D3" s="119"/>
      <c r="E3" s="119"/>
      <c r="F3" s="119"/>
      <c r="G3" s="119"/>
      <c r="H3" s="119"/>
      <c r="I3" s="119"/>
    </row>
    <row r="4" spans="2:9" ht="19.5" customHeight="1">
      <c r="B4" s="4"/>
      <c r="C4" s="4"/>
      <c r="D4" s="4"/>
      <c r="F4" s="9"/>
      <c r="G4" s="118" t="s">
        <v>31</v>
      </c>
      <c r="H4" s="118"/>
      <c r="I4" s="118"/>
    </row>
    <row r="5" spans="2:9" ht="18.75" customHeight="1">
      <c r="B5" s="115"/>
      <c r="C5" s="115"/>
      <c r="D5" s="1"/>
      <c r="F5" s="9"/>
      <c r="G5" s="117" t="s">
        <v>30</v>
      </c>
      <c r="H5" s="117"/>
      <c r="I5" s="117"/>
    </row>
    <row r="6" spans="2:9" ht="12" customHeight="1" thickBot="1">
      <c r="B6" s="116"/>
      <c r="C6" s="116"/>
      <c r="D6" s="1"/>
      <c r="E6" s="1"/>
      <c r="F6" s="1"/>
      <c r="G6" s="1"/>
      <c r="H6" s="3"/>
      <c r="I6" s="3"/>
    </row>
    <row r="7" spans="2:9" ht="18" customHeight="1">
      <c r="B7" s="15" t="s">
        <v>26</v>
      </c>
      <c r="C7" s="9"/>
      <c r="D7" s="1"/>
      <c r="E7" s="1"/>
      <c r="F7" s="1"/>
      <c r="H7" s="3"/>
      <c r="I7" s="18" t="s">
        <v>56</v>
      </c>
    </row>
    <row r="8" spans="2:9" ht="15" customHeight="1" thickBot="1">
      <c r="B8" s="17" t="s">
        <v>9</v>
      </c>
      <c r="C8" s="1"/>
      <c r="D8" s="1"/>
      <c r="E8" s="1"/>
      <c r="F8" s="1"/>
      <c r="H8" s="3"/>
      <c r="I8" s="17" t="s">
        <v>35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20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103" t="s">
        <v>2</v>
      </c>
      <c r="C13" s="86"/>
      <c r="D13" s="86" t="s">
        <v>4</v>
      </c>
      <c r="E13" s="86"/>
      <c r="F13" s="73" t="s">
        <v>8</v>
      </c>
      <c r="G13" s="102"/>
      <c r="H13" s="73" t="s">
        <v>59</v>
      </c>
      <c r="I13" s="74"/>
    </row>
    <row r="14" spans="2:9" s="21" customFormat="1" ht="15" customHeight="1" thickBot="1">
      <c r="B14" s="137"/>
      <c r="C14" s="138"/>
      <c r="D14" s="85" t="s">
        <v>7</v>
      </c>
      <c r="E14" s="85"/>
      <c r="F14" s="71" t="s">
        <v>3</v>
      </c>
      <c r="G14" s="101"/>
      <c r="H14" s="71" t="s">
        <v>43</v>
      </c>
      <c r="I14" s="72"/>
    </row>
    <row r="15" spans="2:9" s="21" customFormat="1" ht="15" customHeight="1">
      <c r="B15" s="139" t="s">
        <v>16</v>
      </c>
      <c r="C15" s="140"/>
      <c r="D15" s="100" t="s">
        <v>0</v>
      </c>
      <c r="E15" s="100"/>
      <c r="F15" s="83" t="s">
        <v>0</v>
      </c>
      <c r="G15" s="95"/>
      <c r="H15" s="83" t="s">
        <v>0</v>
      </c>
      <c r="I15" s="84"/>
    </row>
    <row r="16" spans="2:9" ht="51" customHeight="1">
      <c r="B16" s="141"/>
      <c r="C16" s="142"/>
      <c r="D16" s="143">
        <v>850000</v>
      </c>
      <c r="E16" s="143"/>
      <c r="F16" s="144">
        <f>ROUNDDOWN(D16*3/4,0)</f>
        <v>637500</v>
      </c>
      <c r="G16" s="145"/>
      <c r="H16" s="146"/>
      <c r="I16" s="147"/>
    </row>
    <row r="17" spans="2:9" ht="66" customHeight="1">
      <c r="B17" s="148" t="s">
        <v>18</v>
      </c>
      <c r="C17" s="149"/>
      <c r="D17" s="150">
        <v>1000000</v>
      </c>
      <c r="E17" s="150"/>
      <c r="F17" s="151">
        <f t="shared" ref="F17:F18" si="0">ROUNDDOWN(D17*3/4,0)</f>
        <v>750000</v>
      </c>
      <c r="G17" s="152"/>
      <c r="H17" s="153"/>
      <c r="I17" s="154"/>
    </row>
    <row r="18" spans="2:9" ht="66" customHeight="1" thickBot="1">
      <c r="B18" s="155" t="s">
        <v>17</v>
      </c>
      <c r="C18" s="156"/>
      <c r="D18" s="157">
        <v>35000</v>
      </c>
      <c r="E18" s="157"/>
      <c r="F18" s="158">
        <f t="shared" si="0"/>
        <v>26250</v>
      </c>
      <c r="G18" s="159"/>
      <c r="H18" s="160"/>
      <c r="I18" s="161"/>
    </row>
    <row r="19" spans="2:9" ht="66" customHeight="1" thickBot="1">
      <c r="B19" s="104" t="s">
        <v>1</v>
      </c>
      <c r="C19" s="105"/>
      <c r="D19" s="96">
        <f>SUM(D16:E18)</f>
        <v>1885000</v>
      </c>
      <c r="E19" s="96"/>
      <c r="F19" s="87">
        <f>SUM(F16:G18)</f>
        <v>1413750</v>
      </c>
      <c r="G19" s="88"/>
      <c r="H19" s="75">
        <f>ROUNDDOWN(MIN(B9,F19),-3)</f>
        <v>1413000</v>
      </c>
      <c r="I19" s="76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29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103" t="s">
        <v>44</v>
      </c>
      <c r="C23" s="123"/>
      <c r="D23" s="25"/>
      <c r="E23" s="25"/>
      <c r="F23" s="25"/>
      <c r="G23" s="25"/>
      <c r="H23" s="25"/>
      <c r="I23" s="25"/>
    </row>
    <row r="24" spans="2:9" ht="16.2" customHeight="1" thickBot="1">
      <c r="B24" s="114" t="s">
        <v>45</v>
      </c>
      <c r="C24" s="122"/>
      <c r="D24" s="25"/>
      <c r="E24" s="25"/>
      <c r="F24" s="25"/>
      <c r="G24" s="25"/>
      <c r="H24" s="25"/>
      <c r="I24" s="25"/>
    </row>
    <row r="25" spans="2:9" ht="60.6" customHeight="1" thickBot="1">
      <c r="B25" s="120">
        <f>B9-H19</f>
        <v>7587000</v>
      </c>
      <c r="C25" s="121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37</v>
      </c>
      <c r="C27" s="32" t="s">
        <v>19</v>
      </c>
      <c r="D27" s="32" t="s">
        <v>4</v>
      </c>
      <c r="E27" s="32" t="s">
        <v>48</v>
      </c>
      <c r="F27" s="32" t="s">
        <v>33</v>
      </c>
      <c r="G27" s="32" t="s">
        <v>49</v>
      </c>
      <c r="H27" s="32" t="s">
        <v>34</v>
      </c>
      <c r="I27" s="48" t="s">
        <v>54</v>
      </c>
    </row>
    <row r="28" spans="2:9" ht="15" customHeight="1" thickBot="1">
      <c r="B28" s="34"/>
      <c r="C28" s="33"/>
      <c r="D28" s="33" t="s">
        <v>46</v>
      </c>
      <c r="E28" s="33" t="s">
        <v>47</v>
      </c>
      <c r="F28" s="33" t="s">
        <v>13</v>
      </c>
      <c r="G28" s="33" t="s">
        <v>38</v>
      </c>
      <c r="H28" s="33" t="s">
        <v>28</v>
      </c>
      <c r="I28" s="35" t="s">
        <v>39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36</v>
      </c>
      <c r="I29" s="50" t="s">
        <v>0</v>
      </c>
    </row>
    <row r="30" spans="2:9" ht="60" customHeight="1">
      <c r="B30" s="37" t="s">
        <v>41</v>
      </c>
      <c r="C30" s="51" t="s">
        <v>27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42</v>
      </c>
      <c r="C31" s="52" t="s">
        <v>50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41</v>
      </c>
      <c r="C32" s="29" t="s">
        <v>17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128" t="s">
        <v>25</v>
      </c>
      <c r="C35" s="128"/>
      <c r="D35" s="128"/>
      <c r="E35" s="128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124" t="s">
        <v>11</v>
      </c>
      <c r="C37" s="125"/>
      <c r="D37" s="11" t="s">
        <v>12</v>
      </c>
      <c r="E37" s="1"/>
      <c r="F37" s="27"/>
      <c r="G37" s="27"/>
      <c r="H37" s="126" t="s">
        <v>58</v>
      </c>
      <c r="I37" s="74"/>
    </row>
    <row r="38" spans="2:9" ht="15" thickBot="1">
      <c r="B38" s="58"/>
      <c r="C38" s="59"/>
      <c r="D38" s="12" t="s">
        <v>40</v>
      </c>
      <c r="E38" s="1"/>
      <c r="F38" s="27"/>
      <c r="G38" s="27"/>
      <c r="H38" s="164"/>
      <c r="I38" s="165"/>
    </row>
    <row r="39" spans="2:9" ht="14.4">
      <c r="B39" s="166"/>
      <c r="C39" s="167"/>
      <c r="D39" s="13" t="s">
        <v>0</v>
      </c>
      <c r="E39" s="25"/>
      <c r="F39" s="27"/>
      <c r="G39" s="27"/>
      <c r="H39" s="131" t="s">
        <v>0</v>
      </c>
      <c r="I39" s="132"/>
    </row>
    <row r="40" spans="2:9" ht="79.8" customHeight="1" thickBot="1">
      <c r="B40" s="162" t="s">
        <v>51</v>
      </c>
      <c r="C40" s="163"/>
      <c r="D40" s="14" t="str">
        <f>IF(B40="","0","50,000")</f>
        <v>50,000</v>
      </c>
      <c r="E40" s="25"/>
      <c r="F40" s="27"/>
      <c r="G40" s="27"/>
      <c r="H40" s="135">
        <f>MIN(H19+I33+D40,I9)</f>
        <v>3663000</v>
      </c>
      <c r="I40" s="136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127" t="s">
        <v>32</v>
      </c>
      <c r="C43" s="127"/>
      <c r="D43" s="127"/>
      <c r="E43" s="127"/>
      <c r="F43" s="127"/>
      <c r="G43" s="127"/>
      <c r="H43" s="127"/>
      <c r="I43" s="127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13:C13"/>
    <mergeCell ref="D13:E13"/>
    <mergeCell ref="F13:G13"/>
    <mergeCell ref="H13:I13"/>
    <mergeCell ref="B3:I3"/>
    <mergeCell ref="G4:I4"/>
    <mergeCell ref="B5:C5"/>
    <mergeCell ref="G5:I5"/>
    <mergeCell ref="B6:C6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G9" sqref="G9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10</v>
      </c>
    </row>
    <row r="2" spans="1:2">
      <c r="A2" t="s">
        <v>14</v>
      </c>
      <c r="B2" s="8"/>
    </row>
    <row r="3" spans="1:2">
      <c r="A3" t="s">
        <v>15</v>
      </c>
      <c r="B3" s="8"/>
    </row>
    <row r="4" spans="1:2">
      <c r="B4" s="8"/>
    </row>
    <row r="5" spans="1:2">
      <c r="A5" s="22" t="s">
        <v>10</v>
      </c>
      <c r="B5" t="s">
        <v>24</v>
      </c>
    </row>
    <row r="6" spans="1:2">
      <c r="A6" s="22" t="s">
        <v>21</v>
      </c>
      <c r="B6" s="23">
        <v>100000</v>
      </c>
    </row>
    <row r="7" spans="1:2">
      <c r="A7" s="22" t="s">
        <v>22</v>
      </c>
      <c r="B7" s="24" t="s">
        <v>23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別紙様式６</vt:lpstr>
      <vt:lpstr>記載例</vt:lpstr>
      <vt:lpstr>Sheet1</vt:lpstr>
      <vt:lpstr>記載例!Print_Area</vt:lpstr>
      <vt:lpstr>別紙様式６!Print_Area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2025-05-30T02:21:54Z</cp:lastPrinted>
  <dcterms:modified xsi:type="dcterms:W3CDTF">2025-09-01T10:08:43Z</dcterms:modified>
</cp:coreProperties>
</file>