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https://digitalgojp.sharepoint.com/sites/MIC_FS00004/Lib0008/04交付税課/普通交付税算定（個人作業用）_/03 交付税１係/交付税第一係研修生/R7/01_算定/03_理論償還率/03理論償還表公表/02回答フォルダ/様式１、２　←中のExcelを確認更新してください/"/>
    </mc:Choice>
  </mc:AlternateContent>
  <xr:revisionPtr revIDLastSave="174" documentId="13_ncr:1_{8740672C-9921-49B1-A1A9-48C3012D0F5E}" xr6:coauthVersionLast="47" xr6:coauthVersionMax="47" xr10:uidLastSave="{C2D06514-2C72-4F96-A5FF-7EC0E1F1B44A}"/>
  <bookViews>
    <workbookView xWindow="-57710" yWindow="-21280" windowWidth="38620" windowHeight="21100" xr2:uid="{00000000-000D-0000-FFFF-FFFF00000000}"/>
  </bookViews>
  <sheets>
    <sheet name="様式1-2（市分・その他）" sheetId="1" r:id="rId1"/>
  </sheets>
  <definedNames>
    <definedName name="_xlnm.Print_Area" localSheetId="0">'様式1-2（市分・その他）'!$A$1:$N$193</definedName>
    <definedName name="_xlnm.Print_Area">#REF!</definedName>
    <definedName name="_xlnm.Print_Titles" localSheetId="0">'様式1-2（市分・その他）'!$12:$13</definedName>
    <definedName name="Z_41DDE8E4_677F_4919_A8FB_5266E6958729_.wvu.PrintArea" localSheetId="0" hidden="1">'様式1-2（市分・その他）'!$A$1:$N$183</definedName>
    <definedName name="Z_41DDE8E4_677F_4919_A8FB_5266E6958729_.wvu.PrintTitles" localSheetId="0" hidden="1">'様式1-2（市分・その他）'!$12:$13</definedName>
    <definedName name="Z_59C42169_6082_45FB_87D2_700FC660B335_.wvu.PrintArea" localSheetId="0" hidden="1">'様式1-2（市分・その他）'!$A$1:$N$193</definedName>
    <definedName name="Z_59C42169_6082_45FB_87D2_700FC660B335_.wvu.PrintTitles" localSheetId="0" hidden="1">'様式1-2（市分・その他）'!$12:$13</definedName>
    <definedName name="Z_675D6BC2_C876_4830_9FAC_5745312D2342_.wvu.PrintArea" localSheetId="0" hidden="1">'様式1-2（市分・その他）'!$A$1:$N$193</definedName>
    <definedName name="Z_675D6BC2_C876_4830_9FAC_5745312D2342_.wvu.PrintTitles" localSheetId="0" hidden="1">'様式1-2（市分・その他）'!$12:$13</definedName>
    <definedName name="Z_7290427E_4ED6_4345_ACFA_629085D5FA2D_.wvu.PrintArea" localSheetId="0" hidden="1">'様式1-2（市分・その他）'!$A$1:$N$183</definedName>
    <definedName name="Z_7290427E_4ED6_4345_ACFA_629085D5FA2D_.wvu.PrintTitles" localSheetId="0" hidden="1">'様式1-2（市分・その他）'!$12:$13</definedName>
    <definedName name="Z_78063E70_4846_44CB_9794_8E8F941018F5_.wvu.PrintArea" localSheetId="0" hidden="1">'様式1-2（市分・その他）'!$A$1:$N$193</definedName>
    <definedName name="Z_78063E70_4846_44CB_9794_8E8F941018F5_.wvu.PrintTitles" localSheetId="0" hidden="1">'様式1-2（市分・その他）'!$12:$13</definedName>
    <definedName name="Z_93D92188_F536_4E8A_8542_35F9960769E4_.wvu.PrintArea" localSheetId="0" hidden="1">'様式1-2（市分・その他）'!$A$1:$N$193</definedName>
    <definedName name="Z_93D92188_F536_4E8A_8542_35F9960769E4_.wvu.PrintTitles" localSheetId="0" hidden="1">'様式1-2（市分・その他）'!$12:$13</definedName>
    <definedName name="Z_A97E9B37_C88C_4BB5_AF1E_391FFB092646_.wvu.PrintArea" localSheetId="0" hidden="1">'様式1-2（市分・その他）'!$A$1:$N$183</definedName>
    <definedName name="Z_A97E9B37_C88C_4BB5_AF1E_391FFB092646_.wvu.PrintTitles" localSheetId="0" hidden="1">'様式1-2（市分・その他）'!$12:$13</definedName>
    <definedName name="Z_B4937AFB_6895_4E6F_AB2D_799423692475_.wvu.PrintArea" localSheetId="0" hidden="1">'様式1-2（市分・その他）'!$A$1:$N$193</definedName>
    <definedName name="Z_B4937AFB_6895_4E6F_AB2D_799423692475_.wvu.PrintTitles" localSheetId="0" hidden="1">'様式1-2（市分・その他）'!$12:$13</definedName>
    <definedName name="Z_C3000A71_5A35_47D5_BF65_672239A23238_.wvu.PrintArea" localSheetId="0" hidden="1">'様式1-2（市分・その他）'!$A$1:$N$193</definedName>
    <definedName name="Z_C3000A71_5A35_47D5_BF65_672239A23238_.wvu.PrintTitles" localSheetId="0" hidden="1">'様式1-2（市分・その他）'!$12:$13</definedName>
    <definedName name="Z_D41A6626_8537_4EAC_881D_60B09B2F58C3_.wvu.PrintArea" localSheetId="0" hidden="1">'様式1-2（市分・その他）'!$A$1:$N$193</definedName>
    <definedName name="Z_D41A6626_8537_4EAC_881D_60B09B2F58C3_.wvu.PrintTitles" localSheetId="0" hidden="1">'様式1-2（市分・その他）'!$12:$13</definedName>
    <definedName name="Z_E8800B10_C752_4241_A828_0E23B93629DD_.wvu.PrintArea" localSheetId="0" hidden="1">'様式1-2（市分・その他）'!$A$1:$N$193</definedName>
    <definedName name="Z_E8800B10_C752_4241_A828_0E23B93629DD_.wvu.PrintTitles" localSheetId="0" hidden="1">'様式1-2（市分・その他）'!$12:$13</definedName>
    <definedName name="Z_EACA450D_7320_4EE8_AC13_323907B6301D_.wvu.PrintArea" localSheetId="0" hidden="1">'様式1-2（市分・その他）'!$A$1:$N$193</definedName>
    <definedName name="Z_EACA450D_7320_4EE8_AC13_323907B6301D_.wvu.PrintTitles" localSheetId="0" hidden="1">'様式1-2（市分・その他）'!$12:$13</definedName>
    <definedName name="Z_F3E58565_FDFF_447D_8057_402900074977_.wvu.PrintArea" localSheetId="0" hidden="1">'様式1-2（市分・その他）'!$A$1:$N$193</definedName>
    <definedName name="Z_F3E58565_FDFF_447D_8057_402900074977_.wvu.PrintTitles" localSheetId="0" hidden="1">'様式1-2（市分・その他）'!$12:$13</definedName>
  </definedNames>
  <calcPr calcId="191029"/>
  <customWorkbookViews>
    <customWorkbookView name="河野　誠也 - 個人用ビュー" guid="{EACA450D-7320-4EE8-AC13-323907B6301D}" mergeInterval="0" personalView="1" maximized="1" xWindow="-1928" yWindow="-124" windowWidth="1936" windowHeight="1176" activeSheetId="1"/>
    <customWorkbookView name="飯田　泰史 - 個人用ビュー" guid="{675D6BC2-C876-4830-9FAC-5745312D2342}" mergeInterval="0" personalView="1" maximized="1" xWindow="1912" yWindow="-8" windowWidth="1936" windowHeight="1056" activeSheetId="1"/>
    <customWorkbookView name="馬場　俊行 - 個人用ビュー" guid="{59C42169-6082-45FB-87D2-700FC660B335}" mergeInterval="0" personalView="1" maximized="1" xWindow="1912" yWindow="-8" windowWidth="1936" windowHeight="1176" activeSheetId="1"/>
    <customWorkbookView name="岡部　晶優 - 個人用ビュー" guid="{78063E70-4846-44CB-9794-8E8F941018F5}" mergeInterval="0" personalView="1" maximized="1" xWindow="-1928" yWindow="-8" windowWidth="1936" windowHeight="1176" activeSheetId="1"/>
    <customWorkbookView name="谷地元　健斗(911710) - 個人用ビュー" guid="{41DDE8E4-677F-4919-A8FB-5266E6958729}" mergeInterval="0" personalView="1" maximized="1" xWindow="-11" yWindow="-11" windowWidth="1942" windowHeight="1042" tabRatio="867" activeSheetId="1"/>
    <customWorkbookView name="soumu003 - 個人用ビュー" guid="{A97E9B37-C88C-4BB5-AF1E-391FFB092646}" mergeInterval="0" personalView="1" maximized="1" xWindow="-8" yWindow="-8" windowWidth="1936" windowHeight="1176" tabRatio="867" activeSheetId="1"/>
    <customWorkbookView name="須永　卓弥(016060) - 個人用ビュー" guid="{7290427E-4ED6-4345-ACFA-629085D5FA2D}" mergeInterval="0" personalView="1" maximized="1" xWindow="-11" yWindow="-11" windowWidth="1942" windowHeight="1014" tabRatio="867" activeSheetId="1"/>
    <customWorkbookView name="杉坂　颯也 - 個人用ビュー" guid="{D41A6626-8537-4EAC-881D-60B09B2F58C3}" mergeInterval="0" personalView="1" maximized="1" xWindow="1912" yWindow="-8" windowWidth="1936" windowHeight="1056" activeSheetId="1"/>
    <customWorkbookView name="井上　愛理 - 個人用ビュー" guid="{93D92188-F536-4E8A-8542-35F9960769E4}" mergeInterval="0" personalView="1" maximized="1" xWindow="1912" yWindow="-8" windowWidth="1936" windowHeight="1216" activeSheetId="1"/>
    <customWorkbookView name="赤坂　絢也 - 個人用ビュー" guid="{E8800B10-C752-4241-A828-0E23B93629DD}" mergeInterval="0" personalView="1" maximized="1" xWindow="1912" yWindow="-332" windowWidth="1216" windowHeight="1896" activeSheetId="1"/>
    <customWorkbookView name="石山　裕一 - 個人用ビュー" guid="{B4937AFB-6895-4E6F-AB2D-799423692475}" mergeInterval="0" personalView="1" maximized="1" xWindow="1912" yWindow="-8" windowWidth="1936" windowHeight="1056" activeSheetId="1"/>
    <customWorkbookView name="金子　弘 - 個人用ビュー" guid="{C3000A71-5A35-47D5-BF65-672239A23238}" mergeInterval="0" personalView="1" maximized="1" xWindow="-888" yWindow="-1101" windowWidth="1936" windowHeight="1056" activeSheetId="1"/>
    <customWorkbookView name="吉田　健祐 - 個人用ビュー" guid="{F3E58565-FDFF-447D-8057-402900074977}" mergeInterval="0" personalView="1" maximized="1" xWindow="-8" yWindow="-8" windowWidth="1936" windowHeight="1056"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78" i="1" l="1"/>
  <c r="M167" i="1"/>
  <c r="M166" i="1"/>
  <c r="M165" i="1"/>
  <c r="M164" i="1"/>
  <c r="M163" i="1"/>
  <c r="M162" i="1"/>
  <c r="M161" i="1"/>
  <c r="M160" i="1"/>
  <c r="M159" i="1"/>
  <c r="M158" i="1"/>
  <c r="M157" i="1"/>
  <c r="M156" i="1"/>
  <c r="M155" i="1"/>
  <c r="M154" i="1"/>
  <c r="M153" i="1"/>
  <c r="M152" i="1"/>
  <c r="M151" i="1"/>
  <c r="M150" i="1"/>
  <c r="M149" i="1"/>
  <c r="M148" i="1"/>
  <c r="M147" i="1"/>
  <c r="M146" i="1"/>
  <c r="M145" i="1"/>
  <c r="M144" i="1"/>
  <c r="M143" i="1"/>
  <c r="M142" i="1"/>
  <c r="M141" i="1"/>
  <c r="M140" i="1"/>
  <c r="M139" i="1"/>
  <c r="M138" i="1"/>
  <c r="M137" i="1"/>
  <c r="M136" i="1"/>
  <c r="M135" i="1"/>
  <c r="M134" i="1"/>
  <c r="M133" i="1"/>
  <c r="M132" i="1"/>
  <c r="M131" i="1"/>
  <c r="M130" i="1"/>
  <c r="M129" i="1"/>
  <c r="M128" i="1"/>
  <c r="M127" i="1"/>
  <c r="M126" i="1"/>
  <c r="M125" i="1"/>
  <c r="M124" i="1"/>
  <c r="M123" i="1"/>
  <c r="M122" i="1"/>
  <c r="M121" i="1"/>
  <c r="M120" i="1"/>
  <c r="M119" i="1"/>
  <c r="M118" i="1"/>
  <c r="M117" i="1"/>
  <c r="M116" i="1"/>
  <c r="M115" i="1"/>
  <c r="M114" i="1"/>
  <c r="M113" i="1"/>
  <c r="M112" i="1"/>
  <c r="M111" i="1"/>
  <c r="M110" i="1"/>
  <c r="M109" i="1"/>
  <c r="M108" i="1"/>
  <c r="M107" i="1"/>
  <c r="M106" i="1"/>
  <c r="M105" i="1"/>
  <c r="M104" i="1"/>
  <c r="M103" i="1"/>
  <c r="M102" i="1"/>
  <c r="M101" i="1"/>
  <c r="M100" i="1"/>
  <c r="M99" i="1"/>
  <c r="M98" i="1"/>
  <c r="M97" i="1"/>
  <c r="M96" i="1"/>
  <c r="M95" i="1"/>
  <c r="M94" i="1"/>
  <c r="M93" i="1"/>
  <c r="M92" i="1"/>
  <c r="M91" i="1"/>
  <c r="M90" i="1"/>
  <c r="M89" i="1"/>
  <c r="M88" i="1"/>
  <c r="M87" i="1"/>
  <c r="M86" i="1"/>
  <c r="M85" i="1"/>
  <c r="M84" i="1"/>
  <c r="M83" i="1"/>
  <c r="M82" i="1"/>
  <c r="M81" i="1"/>
  <c r="M80" i="1"/>
  <c r="M73" i="1"/>
  <c r="M72" i="1"/>
  <c r="M71" i="1"/>
  <c r="M70" i="1"/>
  <c r="M69" i="1"/>
  <c r="M68" i="1"/>
  <c r="M67" i="1"/>
  <c r="M66" i="1"/>
  <c r="M65" i="1"/>
  <c r="M64" i="1"/>
  <c r="M63" i="1"/>
  <c r="M62" i="1"/>
  <c r="M61" i="1"/>
  <c r="M60" i="1"/>
  <c r="M59" i="1"/>
  <c r="M58" i="1"/>
  <c r="M57" i="1"/>
  <c r="M56" i="1"/>
  <c r="M55" i="1"/>
  <c r="M54" i="1"/>
  <c r="M53" i="1"/>
  <c r="M52" i="1"/>
  <c r="M51" i="1"/>
  <c r="M50" i="1"/>
  <c r="M49" i="1"/>
  <c r="M48" i="1"/>
  <c r="M47" i="1"/>
  <c r="M46" i="1"/>
  <c r="M190" i="1"/>
  <c r="M188" i="1"/>
  <c r="M186" i="1"/>
  <c r="M184" i="1"/>
  <c r="M182" i="1"/>
  <c r="M180" i="1"/>
  <c r="M178" i="1"/>
  <c r="M176" i="1"/>
  <c r="M174" i="1"/>
  <c r="M172" i="1"/>
  <c r="M170" i="1"/>
  <c r="M168" i="1"/>
  <c r="L112" i="1"/>
  <c r="M40" i="1"/>
  <c r="M35" i="1" l="1"/>
  <c r="M33" i="1"/>
  <c r="M25" i="1" l="1"/>
  <c r="L110" i="1" l="1"/>
  <c r="L108" i="1"/>
  <c r="C139" i="1" l="1"/>
  <c r="D139" i="1"/>
  <c r="E139" i="1"/>
  <c r="F139" i="1"/>
  <c r="C140" i="1"/>
  <c r="D140" i="1"/>
  <c r="E140" i="1"/>
  <c r="F140" i="1"/>
  <c r="B140" i="1"/>
  <c r="B139" i="1"/>
  <c r="G75" i="1"/>
  <c r="M74" i="1" l="1"/>
  <c r="M23" i="1"/>
  <c r="G43" i="1"/>
  <c r="M45" i="1"/>
  <c r="M43" i="1"/>
  <c r="G169" i="1" l="1"/>
  <c r="G139" i="1"/>
  <c r="G81" i="1" l="1"/>
  <c r="M42" i="1" l="1"/>
  <c r="M44" i="1"/>
  <c r="M29" i="1"/>
  <c r="M27" i="1"/>
  <c r="M21" i="1"/>
  <c r="M19" i="1"/>
  <c r="M37" i="1"/>
  <c r="M39" i="1"/>
  <c r="M79" i="1" l="1"/>
  <c r="M77" i="1"/>
  <c r="M75" i="1"/>
  <c r="M41" i="1" l="1"/>
  <c r="M17" i="1"/>
  <c r="M15" i="1"/>
  <c r="G15" i="1"/>
  <c r="M34" i="1" l="1"/>
  <c r="M32" i="1"/>
  <c r="M24" i="1"/>
  <c r="M30" i="1"/>
  <c r="M22" i="1"/>
  <c r="M76" i="1"/>
  <c r="M20" i="1"/>
  <c r="M18" i="1"/>
  <c r="M28" i="1"/>
  <c r="M36" i="1"/>
  <c r="M38" i="1"/>
  <c r="M26" i="1"/>
  <c r="M16" i="1"/>
  <c r="M14" i="1"/>
</calcChain>
</file>

<file path=xl/sharedStrings.xml><?xml version="1.0" encoding="utf-8"?>
<sst xmlns="http://schemas.openxmlformats.org/spreadsheetml/2006/main" count="261" uniqueCount="186">
  <si>
    <t>元金均等半年賦</t>
  </si>
  <si>
    <t>20(3)</t>
    <phoneticPr fontId="1"/>
  </si>
  <si>
    <t>用語の説明</t>
    <rPh sb="0" eb="2">
      <t>ヨウゴ</t>
    </rPh>
    <rPh sb="3" eb="5">
      <t>セツメイ</t>
    </rPh>
    <phoneticPr fontId="1"/>
  </si>
  <si>
    <t>資　金</t>
    <rPh sb="0" eb="3">
      <t>シキン</t>
    </rPh>
    <phoneticPr fontId="1"/>
  </si>
  <si>
    <t>利　率</t>
    <rPh sb="0" eb="3">
      <t>リリツ</t>
    </rPh>
    <phoneticPr fontId="1"/>
  </si>
  <si>
    <t>償　還</t>
    <rPh sb="0" eb="3">
      <t>ショウカン</t>
    </rPh>
    <phoneticPr fontId="1"/>
  </si>
  <si>
    <t xml:space="preserve">償　還 </t>
    <rPh sb="0" eb="3">
      <t>ショウカン</t>
    </rPh>
    <phoneticPr fontId="1"/>
  </si>
  <si>
    <t>算 入 率</t>
    <rPh sb="0" eb="3">
      <t>サンニュウ</t>
    </rPh>
    <rPh sb="4" eb="5">
      <t>リツ</t>
    </rPh>
    <phoneticPr fontId="1"/>
  </si>
  <si>
    <t>区　分</t>
    <rPh sb="0" eb="3">
      <t>クブン</t>
    </rPh>
    <phoneticPr fontId="1"/>
  </si>
  <si>
    <t>（％）</t>
    <phoneticPr fontId="1"/>
  </si>
  <si>
    <t>期　間</t>
    <rPh sb="0" eb="3">
      <t>キカン</t>
    </rPh>
    <phoneticPr fontId="1"/>
  </si>
  <si>
    <t>方　法</t>
    <rPh sb="0" eb="3">
      <t>ホウホウ</t>
    </rPh>
    <phoneticPr fontId="1"/>
  </si>
  <si>
    <t>理論償還率</t>
    <rPh sb="0" eb="2">
      <t>リロン</t>
    </rPh>
    <rPh sb="2" eb="5">
      <t>ショウカンリツ</t>
    </rPh>
    <phoneticPr fontId="1"/>
  </si>
  <si>
    <t>（％）</t>
    <phoneticPr fontId="1"/>
  </si>
  <si>
    <t>25(3)</t>
    <phoneticPr fontId="1"/>
  </si>
  <si>
    <t>一
般
単
独</t>
    <rPh sb="0" eb="1">
      <t>イチ</t>
    </rPh>
    <rPh sb="3" eb="4">
      <t>バン</t>
    </rPh>
    <rPh sb="6" eb="7">
      <t>タン</t>
    </rPh>
    <rPh sb="9" eb="10">
      <t>ドク</t>
    </rPh>
    <phoneticPr fontId="1"/>
  </si>
  <si>
    <t>公
営
企
業</t>
    <rPh sb="0" eb="1">
      <t>オオヤケ</t>
    </rPh>
    <rPh sb="3" eb="4">
      <t>エイ</t>
    </rPh>
    <rPh sb="6" eb="7">
      <t>クワダ</t>
    </rPh>
    <rPh sb="9" eb="10">
      <t>ギョウ</t>
    </rPh>
    <phoneticPr fontId="1"/>
  </si>
  <si>
    <t>分類</t>
    <rPh sb="0" eb="2">
      <t>ブンルイ</t>
    </rPh>
    <phoneticPr fontId="1"/>
  </si>
  <si>
    <t>算入費目</t>
    <rPh sb="0" eb="2">
      <t>サンニュウ</t>
    </rPh>
    <rPh sb="2" eb="4">
      <t>ヒモク</t>
    </rPh>
    <phoneticPr fontId="1"/>
  </si>
  <si>
    <t>資金割合</t>
    <rPh sb="0" eb="1">
      <t>シ</t>
    </rPh>
    <rPh sb="1" eb="2">
      <t>キン</t>
    </rPh>
    <rPh sb="2" eb="4">
      <t>ワリアイ</t>
    </rPh>
    <phoneticPr fontId="1"/>
  </si>
  <si>
    <t>加重後の</t>
    <rPh sb="0" eb="1">
      <t>クワ</t>
    </rPh>
    <rPh sb="1" eb="2">
      <t>ジュウ</t>
    </rPh>
    <rPh sb="2" eb="3">
      <t>ゴ</t>
    </rPh>
    <phoneticPr fontId="1"/>
  </si>
  <si>
    <t>起債名</t>
    <rPh sb="0" eb="2">
      <t>キサイ</t>
    </rPh>
    <rPh sb="2" eb="3">
      <t>メイ</t>
    </rPh>
    <phoneticPr fontId="1"/>
  </si>
  <si>
    <t>20(3)</t>
    <phoneticPr fontId="1"/>
  </si>
  <si>
    <t>一
般
廃
棄
物</t>
    <rPh sb="0" eb="1">
      <t>イチ</t>
    </rPh>
    <rPh sb="2" eb="3">
      <t>バン</t>
    </rPh>
    <rPh sb="4" eb="5">
      <t>ハイ</t>
    </rPh>
    <rPh sb="6" eb="7">
      <t>ス</t>
    </rPh>
    <rPh sb="8" eb="9">
      <t>モノ</t>
    </rPh>
    <phoneticPr fontId="1"/>
  </si>
  <si>
    <t>銀行引受</t>
    <rPh sb="0" eb="2">
      <t>ギンコウ</t>
    </rPh>
    <rPh sb="2" eb="4">
      <t>ヒキウケ</t>
    </rPh>
    <phoneticPr fontId="1"/>
  </si>
  <si>
    <t>（様式　１－２市）</t>
    <rPh sb="1" eb="3">
      <t>ヨウシキ</t>
    </rPh>
    <rPh sb="7" eb="8">
      <t>シ</t>
    </rPh>
    <phoneticPr fontId="1"/>
  </si>
  <si>
    <t>【市町村分-市場公募都市以外・共通】※市場公募都市以外に適用する条件、又は区分しない起債に適用する条件を記載のこと。</t>
    <rPh sb="1" eb="4">
      <t>シチョウソン</t>
    </rPh>
    <rPh sb="4" eb="5">
      <t>ブン</t>
    </rPh>
    <rPh sb="6" eb="8">
      <t>シジョウ</t>
    </rPh>
    <rPh sb="8" eb="10">
      <t>コウボ</t>
    </rPh>
    <rPh sb="10" eb="12">
      <t>トシ</t>
    </rPh>
    <rPh sb="12" eb="14">
      <t>イガイ</t>
    </rPh>
    <rPh sb="15" eb="17">
      <t>キョウツウ</t>
    </rPh>
    <rPh sb="19" eb="21">
      <t>シジョウ</t>
    </rPh>
    <rPh sb="21" eb="23">
      <t>コウボ</t>
    </rPh>
    <rPh sb="23" eb="25">
      <t>トシ</t>
    </rPh>
    <rPh sb="25" eb="27">
      <t>イガイ</t>
    </rPh>
    <rPh sb="28" eb="30">
      <t>テキヨウ</t>
    </rPh>
    <rPh sb="32" eb="34">
      <t>ジョウケン</t>
    </rPh>
    <rPh sb="35" eb="36">
      <t>マタ</t>
    </rPh>
    <rPh sb="37" eb="39">
      <t>クブン</t>
    </rPh>
    <rPh sb="42" eb="44">
      <t>キサイ</t>
    </rPh>
    <rPh sb="45" eb="47">
      <t>テキヨウ</t>
    </rPh>
    <rPh sb="49" eb="51">
      <t>ジョウケン</t>
    </rPh>
    <rPh sb="52" eb="54">
      <t>キサイ</t>
    </rPh>
    <phoneticPr fontId="1"/>
  </si>
  <si>
    <t>学
校
教
育
施
設</t>
    <rPh sb="0" eb="1">
      <t>ガク</t>
    </rPh>
    <rPh sb="2" eb="3">
      <t>コウ</t>
    </rPh>
    <rPh sb="4" eb="5">
      <t>キョウ</t>
    </rPh>
    <rPh sb="6" eb="7">
      <t>イク</t>
    </rPh>
    <rPh sb="8" eb="9">
      <t>シ</t>
    </rPh>
    <rPh sb="10" eb="11">
      <t>セツ</t>
    </rPh>
    <phoneticPr fontId="1"/>
  </si>
  <si>
    <t>機　　構</t>
    <rPh sb="0" eb="1">
      <t>キ</t>
    </rPh>
    <rPh sb="3" eb="4">
      <t>カマエ</t>
    </rPh>
    <phoneticPr fontId="1"/>
  </si>
  <si>
    <t>20(5)</t>
  </si>
  <si>
    <t>財源対策債</t>
    <rPh sb="0" eb="2">
      <t>ザイゲン</t>
    </rPh>
    <rPh sb="2" eb="4">
      <t>タイサク</t>
    </rPh>
    <rPh sb="4" eb="5">
      <t>サイ</t>
    </rPh>
    <phoneticPr fontId="1"/>
  </si>
  <si>
    <t>公債費</t>
    <rPh sb="0" eb="3">
      <t>コウサイヒ</t>
    </rPh>
    <phoneticPr fontId="1"/>
  </si>
  <si>
    <t>公共事業等</t>
    <rPh sb="0" eb="2">
      <t>コウキョウ</t>
    </rPh>
    <rPh sb="2" eb="5">
      <t>ジギョウトウ</t>
    </rPh>
    <phoneticPr fontId="1"/>
  </si>
  <si>
    <t>財政融資</t>
    <rPh sb="0" eb="2">
      <t>ザイセイ</t>
    </rPh>
    <rPh sb="2" eb="4">
      <t>ユウシ</t>
    </rPh>
    <phoneticPr fontId="1"/>
  </si>
  <si>
    <t>元利均等半年賦/元金均等半年賦</t>
    <phoneticPr fontId="1"/>
  </si>
  <si>
    <t>40(5)/30(5)</t>
    <phoneticPr fontId="1"/>
  </si>
  <si>
    <t>30(5)</t>
    <phoneticPr fontId="1"/>
  </si>
  <si>
    <t>注１．「償還期間」・・20年償還（うち３年据置）は「20(3)」と表記してある。</t>
  </si>
  <si>
    <t>　２．「加重後の理論償還率」・・各資金区分ごとの理論償還率を資金割合で加重平均を行った後の支払利率。</t>
  </si>
  <si>
    <t>道路橋りょう費</t>
    <rPh sb="0" eb="3">
      <t>ドウロキョウ</t>
    </rPh>
    <rPh sb="6" eb="7">
      <t>ヒ</t>
    </rPh>
    <phoneticPr fontId="1"/>
  </si>
  <si>
    <t>公共事業等債</t>
    <rPh sb="0" eb="2">
      <t>コウキョウ</t>
    </rPh>
    <rPh sb="2" eb="4">
      <t>ジギョウ</t>
    </rPh>
    <rPh sb="4" eb="6">
      <t>トウサイ</t>
    </rPh>
    <phoneticPr fontId="1"/>
  </si>
  <si>
    <t>（復興特別分）</t>
    <rPh sb="1" eb="3">
      <t>フッコウ</t>
    </rPh>
    <rPh sb="3" eb="5">
      <t>トクベツ</t>
    </rPh>
    <rPh sb="5" eb="6">
      <t>ブン</t>
    </rPh>
    <phoneticPr fontId="1"/>
  </si>
  <si>
    <t>（離島の防災機能強化・道路分）</t>
    <rPh sb="1" eb="3">
      <t>リトウ</t>
    </rPh>
    <rPh sb="4" eb="6">
      <t>ボウサイ</t>
    </rPh>
    <rPh sb="6" eb="8">
      <t>キノウ</t>
    </rPh>
    <rPh sb="8" eb="10">
      <t>キョウカ</t>
    </rPh>
    <rPh sb="11" eb="13">
      <t>ドウロ</t>
    </rPh>
    <rPh sb="13" eb="14">
      <t>ブン</t>
    </rPh>
    <phoneticPr fontId="2"/>
  </si>
  <si>
    <t>港湾費</t>
    <rPh sb="0" eb="2">
      <t>コウワン</t>
    </rPh>
    <rPh sb="2" eb="3">
      <t>ヒ</t>
    </rPh>
    <phoneticPr fontId="1"/>
  </si>
  <si>
    <t>公共事業等債(港湾分)</t>
    <rPh sb="0" eb="2">
      <t>コウキョウ</t>
    </rPh>
    <rPh sb="2" eb="4">
      <t>ジギョウ</t>
    </rPh>
    <rPh sb="4" eb="5">
      <t>トウ</t>
    </rPh>
    <rPh sb="5" eb="6">
      <t>サイ</t>
    </rPh>
    <rPh sb="7" eb="9">
      <t>コウワン</t>
    </rPh>
    <rPh sb="9" eb="10">
      <t>ブン</t>
    </rPh>
    <phoneticPr fontId="1"/>
  </si>
  <si>
    <t>公共事業等債(漁港分)</t>
    <rPh sb="0" eb="2">
      <t>コウキョウ</t>
    </rPh>
    <rPh sb="2" eb="4">
      <t>ジギョウ</t>
    </rPh>
    <rPh sb="4" eb="5">
      <t>トウ</t>
    </rPh>
    <rPh sb="5" eb="6">
      <t>サイ</t>
    </rPh>
    <rPh sb="7" eb="9">
      <t>ギョコウ</t>
    </rPh>
    <rPh sb="9" eb="10">
      <t>ブン</t>
    </rPh>
    <phoneticPr fontId="1"/>
  </si>
  <si>
    <t>その他の土木費</t>
    <rPh sb="2" eb="3">
      <t>タ</t>
    </rPh>
    <rPh sb="4" eb="7">
      <t>ドボクヒ</t>
    </rPh>
    <phoneticPr fontId="2"/>
  </si>
  <si>
    <t>地域振興費（人口）</t>
    <rPh sb="0" eb="2">
      <t>チイキ</t>
    </rPh>
    <rPh sb="2" eb="5">
      <t>シンコウヒ</t>
    </rPh>
    <rPh sb="6" eb="8">
      <t>ジンコウ</t>
    </rPh>
    <phoneticPr fontId="1"/>
  </si>
  <si>
    <t>津波避難対策緊急事業債</t>
    <rPh sb="0" eb="2">
      <t>ツナミ</t>
    </rPh>
    <rPh sb="2" eb="4">
      <t>ヒナン</t>
    </rPh>
    <rPh sb="4" eb="6">
      <t>タイサク</t>
    </rPh>
    <rPh sb="6" eb="8">
      <t>キンキュウ</t>
    </rPh>
    <rPh sb="8" eb="10">
      <t>ジギョウ</t>
    </rPh>
    <rPh sb="10" eb="11">
      <t>サイ</t>
    </rPh>
    <phoneticPr fontId="1"/>
  </si>
  <si>
    <t>補正予算債</t>
    <rPh sb="0" eb="2">
      <t>ホセイ</t>
    </rPh>
    <rPh sb="2" eb="4">
      <t>ヨサン</t>
    </rPh>
    <rPh sb="4" eb="5">
      <t>サイ</t>
    </rPh>
    <phoneticPr fontId="1"/>
  </si>
  <si>
    <t>（市町村 60.0%分）</t>
    <rPh sb="1" eb="4">
      <t>シチョウソン</t>
    </rPh>
    <rPh sb="10" eb="11">
      <t>ブン</t>
    </rPh>
    <phoneticPr fontId="1"/>
  </si>
  <si>
    <t>（市町村 50.0%分）</t>
    <rPh sb="1" eb="4">
      <t>シチョウソン</t>
    </rPh>
    <rPh sb="10" eb="11">
      <t>ブン</t>
    </rPh>
    <phoneticPr fontId="1"/>
  </si>
  <si>
    <t>（公共事業等債分）</t>
    <rPh sb="1" eb="3">
      <t>コウキョウ</t>
    </rPh>
    <rPh sb="3" eb="5">
      <t>ジギョウ</t>
    </rPh>
    <rPh sb="5" eb="6">
      <t>ナド</t>
    </rPh>
    <rPh sb="6" eb="8">
      <t>サイブン</t>
    </rPh>
    <phoneticPr fontId="1"/>
  </si>
  <si>
    <t>地震防災対策事業債</t>
    <rPh sb="0" eb="2">
      <t>ジシン</t>
    </rPh>
    <rPh sb="2" eb="4">
      <t>ボウサイ</t>
    </rPh>
    <rPh sb="4" eb="6">
      <t>タイサク</t>
    </rPh>
    <rPh sb="6" eb="9">
      <t>ジギョウサイ</t>
    </rPh>
    <phoneticPr fontId="2"/>
  </si>
  <si>
    <t>（Is値0.3未満分）</t>
    <rPh sb="3" eb="4">
      <t>アタイ</t>
    </rPh>
    <rPh sb="7" eb="9">
      <t>ミマン</t>
    </rPh>
    <rPh sb="9" eb="10">
      <t>ブン</t>
    </rPh>
    <phoneticPr fontId="2"/>
  </si>
  <si>
    <t>学校教育施設等整備事業債</t>
    <rPh sb="0" eb="2">
      <t>ガッコウ</t>
    </rPh>
    <rPh sb="2" eb="4">
      <t>キョウイク</t>
    </rPh>
    <rPh sb="4" eb="6">
      <t>シセツ</t>
    </rPh>
    <rPh sb="6" eb="7">
      <t>トウ</t>
    </rPh>
    <rPh sb="7" eb="9">
      <t>セイビ</t>
    </rPh>
    <rPh sb="9" eb="11">
      <t>ジギョウ</t>
    </rPh>
    <rPh sb="11" eb="12">
      <t>サイ</t>
    </rPh>
    <phoneticPr fontId="2"/>
  </si>
  <si>
    <t>学校教育施設等整備事業債</t>
    <rPh sb="0" eb="2">
      <t>ガッコウ</t>
    </rPh>
    <rPh sb="2" eb="4">
      <t>キョウイク</t>
    </rPh>
    <rPh sb="4" eb="6">
      <t>シセツ</t>
    </rPh>
    <rPh sb="6" eb="7">
      <t>トウ</t>
    </rPh>
    <rPh sb="7" eb="9">
      <t>セイビ</t>
    </rPh>
    <rPh sb="9" eb="12">
      <t>ジギョウサイ</t>
    </rPh>
    <phoneticPr fontId="1"/>
  </si>
  <si>
    <t>（大規模改造単独分）</t>
    <rPh sb="1" eb="4">
      <t>ダイキボ</t>
    </rPh>
    <rPh sb="4" eb="6">
      <t>カイゾウ</t>
    </rPh>
    <rPh sb="6" eb="8">
      <t>タンドク</t>
    </rPh>
    <rPh sb="8" eb="9">
      <t>ブン</t>
    </rPh>
    <phoneticPr fontId="1"/>
  </si>
  <si>
    <t>（補強事業）</t>
    <rPh sb="1" eb="3">
      <t>ホキョウ</t>
    </rPh>
    <rPh sb="3" eb="5">
      <t>ジギョウ</t>
    </rPh>
    <phoneticPr fontId="1"/>
  </si>
  <si>
    <t>（防災機能強化事業）</t>
    <rPh sb="1" eb="3">
      <t>ボウサイ</t>
    </rPh>
    <rPh sb="3" eb="5">
      <t>キノウ</t>
    </rPh>
    <rPh sb="5" eb="7">
      <t>キョウカ</t>
    </rPh>
    <rPh sb="7" eb="9">
      <t>ジギョウ</t>
    </rPh>
    <phoneticPr fontId="1"/>
  </si>
  <si>
    <t>小・中学校費</t>
    <rPh sb="0" eb="1">
      <t>ショウ</t>
    </rPh>
    <rPh sb="2" eb="5">
      <t>チュウガッコウ</t>
    </rPh>
    <rPh sb="5" eb="6">
      <t>ヒ</t>
    </rPh>
    <phoneticPr fontId="1"/>
  </si>
  <si>
    <t>公債費</t>
    <rPh sb="0" eb="2">
      <t>コウサイ</t>
    </rPh>
    <rPh sb="2" eb="3">
      <t>ヒ</t>
    </rPh>
    <phoneticPr fontId="1"/>
  </si>
  <si>
    <t>（学校教育施設等整備事業債分）</t>
    <rPh sb="1" eb="3">
      <t>ガッコウ</t>
    </rPh>
    <rPh sb="3" eb="5">
      <t>キョウイク</t>
    </rPh>
    <rPh sb="5" eb="7">
      <t>シセツ</t>
    </rPh>
    <rPh sb="7" eb="8">
      <t>ナド</t>
    </rPh>
    <rPh sb="8" eb="10">
      <t>セイビ</t>
    </rPh>
    <rPh sb="10" eb="12">
      <t>ジギョウ</t>
    </rPh>
    <rPh sb="12" eb="13">
      <t>サイ</t>
    </rPh>
    <rPh sb="13" eb="14">
      <t>ブン</t>
    </rPh>
    <phoneticPr fontId="1"/>
  </si>
  <si>
    <t>清掃費</t>
    <rPh sb="0" eb="3">
      <t>セイソウヒ</t>
    </rPh>
    <phoneticPr fontId="1"/>
  </si>
  <si>
    <t>一般廃棄物処理事業債（50％）</t>
    <rPh sb="0" eb="2">
      <t>イッパン</t>
    </rPh>
    <rPh sb="2" eb="5">
      <t>ハイキブツ</t>
    </rPh>
    <rPh sb="5" eb="7">
      <t>ショリ</t>
    </rPh>
    <rPh sb="7" eb="10">
      <t>ジギョウサイ</t>
    </rPh>
    <phoneticPr fontId="1"/>
  </si>
  <si>
    <t>一般廃棄物処理事業債（30％）</t>
    <rPh sb="0" eb="2">
      <t>イッパン</t>
    </rPh>
    <rPh sb="2" eb="5">
      <t>ハイキブツ</t>
    </rPh>
    <rPh sb="5" eb="7">
      <t>ショリ</t>
    </rPh>
    <rPh sb="7" eb="10">
      <t>ジギョウサイ</t>
    </rPh>
    <phoneticPr fontId="1"/>
  </si>
  <si>
    <t>（一般廃棄物処理事業債分）</t>
    <rPh sb="1" eb="3">
      <t>イッパン</t>
    </rPh>
    <rPh sb="3" eb="6">
      <t>ハイキブツ</t>
    </rPh>
    <rPh sb="6" eb="8">
      <t>ショリ</t>
    </rPh>
    <rPh sb="8" eb="10">
      <t>ジギョウ</t>
    </rPh>
    <rPh sb="10" eb="12">
      <t>サイブン</t>
    </rPh>
    <phoneticPr fontId="1"/>
  </si>
  <si>
    <t>消防費</t>
    <rPh sb="0" eb="3">
      <t>ショウボウヒ</t>
    </rPh>
    <phoneticPr fontId="1"/>
  </si>
  <si>
    <t>施設整備事業（一般財源化分）</t>
    <rPh sb="0" eb="2">
      <t>シセツ</t>
    </rPh>
    <rPh sb="2" eb="4">
      <t>セイビ</t>
    </rPh>
    <rPh sb="4" eb="6">
      <t>ジギョウ</t>
    </rPh>
    <rPh sb="7" eb="9">
      <t>イッパン</t>
    </rPh>
    <rPh sb="9" eb="12">
      <t>ザイゲンカ</t>
    </rPh>
    <rPh sb="12" eb="13">
      <t>ブン</t>
    </rPh>
    <phoneticPr fontId="1"/>
  </si>
  <si>
    <t>消防防災設備整備費補助金</t>
    <rPh sb="0" eb="2">
      <t>ショウボウ</t>
    </rPh>
    <rPh sb="2" eb="4">
      <t>ボウサイ</t>
    </rPh>
    <rPh sb="4" eb="6">
      <t>セツビ</t>
    </rPh>
    <rPh sb="6" eb="9">
      <t>セイビヒ</t>
    </rPh>
    <rPh sb="9" eb="12">
      <t>ホジョキン</t>
    </rPh>
    <phoneticPr fontId="1"/>
  </si>
  <si>
    <t>（従来分）</t>
    <rPh sb="1" eb="3">
      <t>ジュウライ</t>
    </rPh>
    <rPh sb="3" eb="4">
      <t>ブン</t>
    </rPh>
    <phoneticPr fontId="2"/>
  </si>
  <si>
    <t>新幹線鉄道整備事業債</t>
    <rPh sb="0" eb="3">
      <t>シンカンセン</t>
    </rPh>
    <rPh sb="3" eb="5">
      <t>テツドウ</t>
    </rPh>
    <rPh sb="5" eb="7">
      <t>セイビ</t>
    </rPh>
    <rPh sb="7" eb="10">
      <t>ジギョウサイ</t>
    </rPh>
    <phoneticPr fontId="2"/>
  </si>
  <si>
    <t>並行在来線補助金債</t>
    <rPh sb="0" eb="2">
      <t>ヘイコウ</t>
    </rPh>
    <rPh sb="2" eb="5">
      <t>ザイライセン</t>
    </rPh>
    <rPh sb="5" eb="8">
      <t>ホジョキン</t>
    </rPh>
    <rPh sb="8" eb="9">
      <t>サイ</t>
    </rPh>
    <phoneticPr fontId="2"/>
  </si>
  <si>
    <t>（JR資産譲渡分）</t>
    <rPh sb="3" eb="5">
      <t>シサン</t>
    </rPh>
    <rPh sb="5" eb="7">
      <t>ジョウト</t>
    </rPh>
    <rPh sb="7" eb="8">
      <t>ブン</t>
    </rPh>
    <phoneticPr fontId="2"/>
  </si>
  <si>
    <t>その他の土木費</t>
    <phoneticPr fontId="1"/>
  </si>
  <si>
    <t>（新たな設備投資分）</t>
    <rPh sb="1" eb="2">
      <t>アラ</t>
    </rPh>
    <rPh sb="4" eb="6">
      <t>セツビ</t>
    </rPh>
    <rPh sb="6" eb="9">
      <t>トウシブン</t>
    </rPh>
    <phoneticPr fontId="2"/>
  </si>
  <si>
    <t>地域鉄道に係る補助金債</t>
    <rPh sb="0" eb="2">
      <t>チイキ</t>
    </rPh>
    <rPh sb="2" eb="4">
      <t>テツドウ</t>
    </rPh>
    <rPh sb="5" eb="6">
      <t>カカ</t>
    </rPh>
    <rPh sb="7" eb="10">
      <t>ホジョキン</t>
    </rPh>
    <rPh sb="10" eb="11">
      <t>サイ</t>
    </rPh>
    <phoneticPr fontId="2"/>
  </si>
  <si>
    <t>社会福祉費</t>
    <rPh sb="0" eb="2">
      <t>シャカイ</t>
    </rPh>
    <rPh sb="2" eb="5">
      <t>フクシヒ</t>
    </rPh>
    <phoneticPr fontId="1"/>
  </si>
  <si>
    <t>施設整備事業費（一般財源化分）</t>
    <rPh sb="0" eb="2">
      <t>シセツ</t>
    </rPh>
    <rPh sb="2" eb="4">
      <t>セイビ</t>
    </rPh>
    <rPh sb="4" eb="7">
      <t>ジギョウヒ</t>
    </rPh>
    <rPh sb="8" eb="10">
      <t>イッパン</t>
    </rPh>
    <rPh sb="10" eb="12">
      <t>ザイゲン</t>
    </rPh>
    <rPh sb="12" eb="13">
      <t>カ</t>
    </rPh>
    <rPh sb="13" eb="14">
      <t>ブン</t>
    </rPh>
    <phoneticPr fontId="3"/>
  </si>
  <si>
    <t>施設整備事業費（一般財源化分）</t>
    <rPh sb="0" eb="2">
      <t>シセツ</t>
    </rPh>
    <rPh sb="2" eb="4">
      <t>セイビ</t>
    </rPh>
    <rPh sb="4" eb="7">
      <t>ジギョウヒ</t>
    </rPh>
    <rPh sb="8" eb="10">
      <t>イッパン</t>
    </rPh>
    <rPh sb="10" eb="13">
      <t>ザイゲンカ</t>
    </rPh>
    <rPh sb="13" eb="14">
      <t>ブン</t>
    </rPh>
    <phoneticPr fontId="3"/>
  </si>
  <si>
    <t>高齢者保健福祉費</t>
    <rPh sb="0" eb="3">
      <t>コウレイシャ</t>
    </rPh>
    <rPh sb="3" eb="5">
      <t>ホケン</t>
    </rPh>
    <rPh sb="5" eb="7">
      <t>フクシ</t>
    </rPh>
    <rPh sb="7" eb="8">
      <t>ヒ</t>
    </rPh>
    <phoneticPr fontId="1"/>
  </si>
  <si>
    <t>施設整備事業債（一般財源化分）</t>
    <rPh sb="0" eb="2">
      <t>シセツ</t>
    </rPh>
    <rPh sb="2" eb="4">
      <t>セイビ</t>
    </rPh>
    <rPh sb="4" eb="6">
      <t>ジギョウ</t>
    </rPh>
    <rPh sb="6" eb="7">
      <t>サイ</t>
    </rPh>
    <rPh sb="8" eb="10">
      <t>イッパン</t>
    </rPh>
    <rPh sb="10" eb="13">
      <t>ザイゲンカ</t>
    </rPh>
    <rPh sb="13" eb="14">
      <t>ブン</t>
    </rPh>
    <phoneticPr fontId="1"/>
  </si>
  <si>
    <t>（65歳以上人口）</t>
    <rPh sb="3" eb="6">
      <t>サイイジョウ</t>
    </rPh>
    <rPh sb="6" eb="8">
      <t>ジンコウ</t>
    </rPh>
    <phoneticPr fontId="1"/>
  </si>
  <si>
    <t>地域介護・福祉空間整備等施設整備交付金等</t>
    <rPh sb="0" eb="2">
      <t>チイキ</t>
    </rPh>
    <rPh sb="2" eb="4">
      <t>カイゴ</t>
    </rPh>
    <rPh sb="5" eb="7">
      <t>フクシ</t>
    </rPh>
    <rPh sb="7" eb="9">
      <t>クウカン</t>
    </rPh>
    <rPh sb="9" eb="11">
      <t>セイビ</t>
    </rPh>
    <rPh sb="11" eb="12">
      <t>トウ</t>
    </rPh>
    <rPh sb="12" eb="14">
      <t>シセツ</t>
    </rPh>
    <rPh sb="14" eb="16">
      <t>セイビ</t>
    </rPh>
    <rPh sb="16" eb="19">
      <t>コウフキン</t>
    </rPh>
    <phoneticPr fontId="1"/>
  </si>
  <si>
    <t>地域活性化事業債</t>
    <rPh sb="0" eb="2">
      <t>チイキ</t>
    </rPh>
    <rPh sb="2" eb="5">
      <t>カッセイカ</t>
    </rPh>
    <rPh sb="5" eb="8">
      <t>ジギョウサイ</t>
    </rPh>
    <phoneticPr fontId="3"/>
  </si>
  <si>
    <t>（財源対策債除く）</t>
    <rPh sb="1" eb="3">
      <t>ザイゲン</t>
    </rPh>
    <rPh sb="3" eb="5">
      <t>タイサク</t>
    </rPh>
    <rPh sb="5" eb="6">
      <t>サイ</t>
    </rPh>
    <rPh sb="6" eb="7">
      <t>ノゾ</t>
    </rPh>
    <phoneticPr fontId="3"/>
  </si>
  <si>
    <t>（財源対策債分）</t>
    <rPh sb="1" eb="3">
      <t>ザイゲン</t>
    </rPh>
    <rPh sb="3" eb="5">
      <t>タイサク</t>
    </rPh>
    <rPh sb="5" eb="6">
      <t>サイ</t>
    </rPh>
    <rPh sb="6" eb="7">
      <t>ブン</t>
    </rPh>
    <phoneticPr fontId="3"/>
  </si>
  <si>
    <t>半島振興道路整備事業債</t>
    <rPh sb="0" eb="2">
      <t>ハントウ</t>
    </rPh>
    <rPh sb="2" eb="4">
      <t>シンコウ</t>
    </rPh>
    <rPh sb="4" eb="6">
      <t>ドウロ</t>
    </rPh>
    <rPh sb="6" eb="8">
      <t>セイビ</t>
    </rPh>
    <rPh sb="8" eb="11">
      <t>ジギョウサイ</t>
    </rPh>
    <phoneticPr fontId="3"/>
  </si>
  <si>
    <t>合併特例事業債</t>
    <rPh sb="0" eb="2">
      <t>ガッペイ</t>
    </rPh>
    <rPh sb="2" eb="4">
      <t>トクレイ</t>
    </rPh>
    <rPh sb="4" eb="7">
      <t>ジギョウサイ</t>
    </rPh>
    <phoneticPr fontId="3"/>
  </si>
  <si>
    <t>（市町村合併推進分・合併旧法に係るもの）</t>
    <rPh sb="1" eb="4">
      <t>シチョウソン</t>
    </rPh>
    <rPh sb="4" eb="6">
      <t>ガッペイ</t>
    </rPh>
    <rPh sb="6" eb="8">
      <t>スイシン</t>
    </rPh>
    <rPh sb="8" eb="9">
      <t>ブン</t>
    </rPh>
    <rPh sb="10" eb="12">
      <t>ガッペイ</t>
    </rPh>
    <rPh sb="12" eb="14">
      <t>キュウホウ</t>
    </rPh>
    <rPh sb="15" eb="16">
      <t>カカ</t>
    </rPh>
    <phoneticPr fontId="1"/>
  </si>
  <si>
    <t>合併特例事業債</t>
    <rPh sb="0" eb="2">
      <t>ガッペイ</t>
    </rPh>
    <rPh sb="2" eb="4">
      <t>トクレイ</t>
    </rPh>
    <rPh sb="4" eb="7">
      <t>ジギョウサイ</t>
    </rPh>
    <phoneticPr fontId="1"/>
  </si>
  <si>
    <t>（市町村合併推進分・合併新法に係るもの・うち通常事業分）</t>
    <rPh sb="1" eb="4">
      <t>シチョウソン</t>
    </rPh>
    <rPh sb="4" eb="6">
      <t>ガッペイ</t>
    </rPh>
    <rPh sb="6" eb="8">
      <t>スイシン</t>
    </rPh>
    <rPh sb="8" eb="9">
      <t>ブン</t>
    </rPh>
    <rPh sb="10" eb="12">
      <t>ガッペイ</t>
    </rPh>
    <rPh sb="12" eb="14">
      <t>シンポウ</t>
    </rPh>
    <rPh sb="15" eb="16">
      <t>カカ</t>
    </rPh>
    <rPh sb="22" eb="24">
      <t>ツウジョウ</t>
    </rPh>
    <rPh sb="24" eb="26">
      <t>ジギョウ</t>
    </rPh>
    <rPh sb="26" eb="27">
      <t>ブン</t>
    </rPh>
    <phoneticPr fontId="1"/>
  </si>
  <si>
    <t>（市町村合併推進分・合併新法に係るもの・うち合理化事業分）</t>
    <rPh sb="1" eb="4">
      <t>シチョウソン</t>
    </rPh>
    <rPh sb="4" eb="6">
      <t>ガッペイ</t>
    </rPh>
    <rPh sb="6" eb="8">
      <t>スイシン</t>
    </rPh>
    <rPh sb="8" eb="9">
      <t>ブン</t>
    </rPh>
    <rPh sb="10" eb="12">
      <t>ガッペイ</t>
    </rPh>
    <rPh sb="12" eb="14">
      <t>シンポウ</t>
    </rPh>
    <rPh sb="15" eb="16">
      <t>カカ</t>
    </rPh>
    <rPh sb="22" eb="25">
      <t>ゴウリカ</t>
    </rPh>
    <rPh sb="25" eb="27">
      <t>ジギョウ</t>
    </rPh>
    <rPh sb="27" eb="28">
      <t>ブン</t>
    </rPh>
    <phoneticPr fontId="1"/>
  </si>
  <si>
    <t>防災対策事業債</t>
    <rPh sb="0" eb="2">
      <t>ボウサイ</t>
    </rPh>
    <rPh sb="2" eb="4">
      <t>タイサク</t>
    </rPh>
    <rPh sb="4" eb="7">
      <t>ジギョウサイ</t>
    </rPh>
    <phoneticPr fontId="1"/>
  </si>
  <si>
    <t>（防災基盤整備事業分・デジタル化関連事業等及び津波浸水想定区域移転事業以外）</t>
    <rPh sb="1" eb="3">
      <t>ボウサイ</t>
    </rPh>
    <rPh sb="3" eb="5">
      <t>キバン</t>
    </rPh>
    <rPh sb="5" eb="7">
      <t>セイビ</t>
    </rPh>
    <rPh sb="7" eb="10">
      <t>ジギョウブン</t>
    </rPh>
    <rPh sb="15" eb="16">
      <t>カ</t>
    </rPh>
    <rPh sb="16" eb="18">
      <t>カンレン</t>
    </rPh>
    <rPh sb="18" eb="20">
      <t>ジギョウ</t>
    </rPh>
    <rPh sb="20" eb="21">
      <t>トウ</t>
    </rPh>
    <rPh sb="21" eb="22">
      <t>オヨ</t>
    </rPh>
    <rPh sb="23" eb="25">
      <t>ツナミ</t>
    </rPh>
    <rPh sb="25" eb="27">
      <t>シンスイ</t>
    </rPh>
    <rPh sb="27" eb="29">
      <t>ソウテイ</t>
    </rPh>
    <rPh sb="29" eb="31">
      <t>クイキ</t>
    </rPh>
    <rPh sb="31" eb="33">
      <t>イテン</t>
    </rPh>
    <rPh sb="33" eb="35">
      <t>ジギョウ</t>
    </rPh>
    <rPh sb="35" eb="37">
      <t>イガイ</t>
    </rPh>
    <phoneticPr fontId="1"/>
  </si>
  <si>
    <t>（防災基盤整備事業分・デジタル化関連事業等及び津波浸水想定区域移転事業）</t>
    <rPh sb="1" eb="3">
      <t>ボウサイ</t>
    </rPh>
    <rPh sb="3" eb="5">
      <t>キバン</t>
    </rPh>
    <rPh sb="5" eb="7">
      <t>セイビ</t>
    </rPh>
    <rPh sb="7" eb="10">
      <t>ジギョウブン</t>
    </rPh>
    <rPh sb="15" eb="16">
      <t>カ</t>
    </rPh>
    <rPh sb="16" eb="18">
      <t>カンレン</t>
    </rPh>
    <rPh sb="18" eb="20">
      <t>ジギョウ</t>
    </rPh>
    <rPh sb="20" eb="21">
      <t>トウ</t>
    </rPh>
    <rPh sb="21" eb="22">
      <t>オヨ</t>
    </rPh>
    <rPh sb="23" eb="25">
      <t>ツナミ</t>
    </rPh>
    <rPh sb="25" eb="27">
      <t>シンスイ</t>
    </rPh>
    <rPh sb="27" eb="29">
      <t>ソウテイ</t>
    </rPh>
    <rPh sb="29" eb="31">
      <t>クイキ</t>
    </rPh>
    <rPh sb="31" eb="33">
      <t>イテン</t>
    </rPh>
    <rPh sb="33" eb="35">
      <t>ジギョウ</t>
    </rPh>
    <phoneticPr fontId="1"/>
  </si>
  <si>
    <t>防災対策事業債</t>
    <rPh sb="0" eb="2">
      <t>ボウサイ</t>
    </rPh>
    <rPh sb="2" eb="4">
      <t>タイサク</t>
    </rPh>
    <rPh sb="4" eb="7">
      <t>ジギョウサイ</t>
    </rPh>
    <phoneticPr fontId="3"/>
  </si>
  <si>
    <t>（公共施設等耐震化事業のうちIs値0.3以上分）</t>
    <rPh sb="1" eb="3">
      <t>コウキョウ</t>
    </rPh>
    <rPh sb="3" eb="5">
      <t>シセツ</t>
    </rPh>
    <rPh sb="5" eb="6">
      <t>トウ</t>
    </rPh>
    <rPh sb="6" eb="9">
      <t>タイシンカ</t>
    </rPh>
    <rPh sb="9" eb="11">
      <t>ジギョウ</t>
    </rPh>
    <rPh sb="16" eb="17">
      <t>チ</t>
    </rPh>
    <rPh sb="20" eb="22">
      <t>イジョウ</t>
    </rPh>
    <rPh sb="22" eb="23">
      <t>ブン</t>
    </rPh>
    <phoneticPr fontId="1"/>
  </si>
  <si>
    <t>（公共施設等耐震化事業のうちIs値0.3未満分）</t>
    <rPh sb="1" eb="3">
      <t>コウキョウ</t>
    </rPh>
    <rPh sb="3" eb="5">
      <t>シセツ</t>
    </rPh>
    <rPh sb="5" eb="6">
      <t>トウ</t>
    </rPh>
    <rPh sb="6" eb="9">
      <t>タイシンカ</t>
    </rPh>
    <rPh sb="9" eb="11">
      <t>ジギョウ</t>
    </rPh>
    <rPh sb="16" eb="17">
      <t>チ</t>
    </rPh>
    <rPh sb="20" eb="22">
      <t>ミマン</t>
    </rPh>
    <rPh sb="22" eb="23">
      <t>ブン</t>
    </rPh>
    <phoneticPr fontId="1"/>
  </si>
  <si>
    <t>沖縄振興特別推進交付金事業債</t>
    <rPh sb="0" eb="2">
      <t>オキナワ</t>
    </rPh>
    <rPh sb="2" eb="4">
      <t>シンコウ</t>
    </rPh>
    <rPh sb="4" eb="6">
      <t>トクベツ</t>
    </rPh>
    <rPh sb="6" eb="8">
      <t>スイシン</t>
    </rPh>
    <rPh sb="8" eb="11">
      <t>コウフキン</t>
    </rPh>
    <rPh sb="11" eb="14">
      <t>ジギョウサイ</t>
    </rPh>
    <phoneticPr fontId="1"/>
  </si>
  <si>
    <t>被災施設復旧関連事業債</t>
    <rPh sb="0" eb="2">
      <t>ヒサイ</t>
    </rPh>
    <rPh sb="2" eb="4">
      <t>シセツ</t>
    </rPh>
    <rPh sb="4" eb="6">
      <t>フッキュウ</t>
    </rPh>
    <rPh sb="6" eb="8">
      <t>カンレン</t>
    </rPh>
    <rPh sb="8" eb="11">
      <t>ジギョウサイ</t>
    </rPh>
    <phoneticPr fontId="3"/>
  </si>
  <si>
    <t>奄美群島振興交付金事業債</t>
    <rPh sb="0" eb="2">
      <t>アマミ</t>
    </rPh>
    <rPh sb="2" eb="4">
      <t>グントウ</t>
    </rPh>
    <rPh sb="4" eb="6">
      <t>シンコウ</t>
    </rPh>
    <rPh sb="6" eb="9">
      <t>コウフキン</t>
    </rPh>
    <rPh sb="9" eb="11">
      <t>ジギョウ</t>
    </rPh>
    <rPh sb="11" eb="12">
      <t>サイ</t>
    </rPh>
    <phoneticPr fontId="3"/>
  </si>
  <si>
    <t>公共施設等適正管理推進事業債</t>
    <rPh sb="0" eb="2">
      <t>コウキョウ</t>
    </rPh>
    <rPh sb="2" eb="4">
      <t>シセツ</t>
    </rPh>
    <rPh sb="4" eb="5">
      <t>トウ</t>
    </rPh>
    <rPh sb="5" eb="7">
      <t>テキセイ</t>
    </rPh>
    <rPh sb="7" eb="9">
      <t>カンリ</t>
    </rPh>
    <rPh sb="9" eb="11">
      <t>スイシン</t>
    </rPh>
    <rPh sb="11" eb="13">
      <t>ジギョウ</t>
    </rPh>
    <rPh sb="13" eb="14">
      <t>サイ</t>
    </rPh>
    <phoneticPr fontId="1"/>
  </si>
  <si>
    <t>（集約化・複合化事業分）</t>
    <rPh sb="1" eb="4">
      <t>シュウヤクカ</t>
    </rPh>
    <rPh sb="5" eb="8">
      <t>フクゴウカ</t>
    </rPh>
    <rPh sb="8" eb="10">
      <t>ジギョウ</t>
    </rPh>
    <rPh sb="10" eb="11">
      <t>ブン</t>
    </rPh>
    <phoneticPr fontId="1"/>
  </si>
  <si>
    <t>一般補助施設整備事業債</t>
    <rPh sb="0" eb="11">
      <t>イッパンホジョシセツセイビジギョウサイ</t>
    </rPh>
    <phoneticPr fontId="1"/>
  </si>
  <si>
    <t>（まち・ひと・しごと創生交付金事業分）</t>
    <rPh sb="10" eb="12">
      <t>ソウセイ</t>
    </rPh>
    <phoneticPr fontId="1"/>
  </si>
  <si>
    <t>（沖縄離島活性化推進事業分）</t>
    <rPh sb="1" eb="3">
      <t>オキナワ</t>
    </rPh>
    <rPh sb="3" eb="5">
      <t>リトウ</t>
    </rPh>
    <rPh sb="5" eb="8">
      <t>カッセイカ</t>
    </rPh>
    <rPh sb="8" eb="10">
      <t>スイシン</t>
    </rPh>
    <phoneticPr fontId="1"/>
  </si>
  <si>
    <t>（沖縄製糖業体制強化対策事業分）</t>
    <rPh sb="1" eb="3">
      <t>オキナワ</t>
    </rPh>
    <rPh sb="3" eb="5">
      <t>セイトウ</t>
    </rPh>
    <rPh sb="5" eb="6">
      <t>ギョウ</t>
    </rPh>
    <rPh sb="6" eb="8">
      <t>タイセイ</t>
    </rPh>
    <rPh sb="8" eb="10">
      <t>キョウカ</t>
    </rPh>
    <rPh sb="10" eb="12">
      <t>タイサク</t>
    </rPh>
    <phoneticPr fontId="1"/>
  </si>
  <si>
    <t>（文化財保存・活用事業分）</t>
    <rPh sb="1" eb="4">
      <t>ブンカザイ</t>
    </rPh>
    <rPh sb="4" eb="6">
      <t>ホゾン</t>
    </rPh>
    <rPh sb="7" eb="9">
      <t>カツヨウ</t>
    </rPh>
    <phoneticPr fontId="1"/>
  </si>
  <si>
    <t>都市計画費</t>
    <rPh sb="0" eb="2">
      <t>トシ</t>
    </rPh>
    <rPh sb="2" eb="4">
      <t>ケイカク</t>
    </rPh>
    <rPh sb="4" eb="5">
      <t>ヒ</t>
    </rPh>
    <phoneticPr fontId="1"/>
  </si>
  <si>
    <t>地下鉄事業債</t>
    <rPh sb="0" eb="3">
      <t>チカテツ</t>
    </rPh>
    <rPh sb="3" eb="5">
      <t>ジギョウ</t>
    </rPh>
    <rPh sb="5" eb="6">
      <t>サイ</t>
    </rPh>
    <phoneticPr fontId="1"/>
  </si>
  <si>
    <t>（公営企業分）</t>
    <rPh sb="1" eb="3">
      <t>コウエイ</t>
    </rPh>
    <rPh sb="3" eb="5">
      <t>キギョウ</t>
    </rPh>
    <rPh sb="5" eb="6">
      <t>ブン</t>
    </rPh>
    <phoneticPr fontId="1"/>
  </si>
  <si>
    <t>地下鉄等防災安全対策事業債</t>
    <rPh sb="0" eb="3">
      <t>チカテツ</t>
    </rPh>
    <rPh sb="3" eb="4">
      <t>トウ</t>
    </rPh>
    <rPh sb="4" eb="6">
      <t>ボウサイ</t>
    </rPh>
    <rPh sb="6" eb="8">
      <t>アンゼン</t>
    </rPh>
    <rPh sb="8" eb="10">
      <t>タイサク</t>
    </rPh>
    <rPh sb="10" eb="12">
      <t>ジギョウ</t>
    </rPh>
    <rPh sb="12" eb="13">
      <t>サイ</t>
    </rPh>
    <phoneticPr fontId="1"/>
  </si>
  <si>
    <t>保健衛生費</t>
    <rPh sb="0" eb="2">
      <t>ホケン</t>
    </rPh>
    <rPh sb="2" eb="4">
      <t>エイセイ</t>
    </rPh>
    <rPh sb="4" eb="5">
      <t>ヒ</t>
    </rPh>
    <phoneticPr fontId="1"/>
  </si>
  <si>
    <t>上水道一般会計出資債</t>
  </si>
  <si>
    <t>（公立）病院事業債</t>
  </si>
  <si>
    <t>（１５～施設・通常分）</t>
  </si>
  <si>
    <t>（１５～施設・特別分）</t>
  </si>
  <si>
    <t>（１５～施設）</t>
  </si>
  <si>
    <t>（地方大学・地域産業創生事業分）</t>
    <rPh sb="1" eb="3">
      <t>チホウ</t>
    </rPh>
    <rPh sb="3" eb="5">
      <t>ダイガク</t>
    </rPh>
    <rPh sb="6" eb="8">
      <t>チイキ</t>
    </rPh>
    <rPh sb="8" eb="10">
      <t>サンギョウ</t>
    </rPh>
    <rPh sb="10" eb="12">
      <t>ソウセイ</t>
    </rPh>
    <rPh sb="12" eb="14">
      <t>ジギョウ</t>
    </rPh>
    <rPh sb="14" eb="15">
      <t>ブン</t>
    </rPh>
    <phoneticPr fontId="1"/>
  </si>
  <si>
    <t>公共事業等債</t>
    <rPh sb="0" eb="2">
      <t>コウキョウ</t>
    </rPh>
    <rPh sb="2" eb="5">
      <t>ジギョウトウ</t>
    </rPh>
    <rPh sb="5" eb="6">
      <t>サイ</t>
    </rPh>
    <phoneticPr fontId="1"/>
  </si>
  <si>
    <t>●</t>
  </si>
  <si>
    <t>▲</t>
  </si>
  <si>
    <t>●　償還率を乗じる前に同意等額に１／２（繰出基準）を乗じている。</t>
    <rPh sb="2" eb="5">
      <t>ショウカンリツ</t>
    </rPh>
    <rPh sb="6" eb="7">
      <t>ジョウ</t>
    </rPh>
    <rPh sb="9" eb="10">
      <t>マエ</t>
    </rPh>
    <rPh sb="11" eb="13">
      <t>ドウイ</t>
    </rPh>
    <rPh sb="13" eb="15">
      <t>トウガク</t>
    </rPh>
    <rPh sb="20" eb="21">
      <t>クリ</t>
    </rPh>
    <rPh sb="21" eb="22">
      <t>デ</t>
    </rPh>
    <rPh sb="22" eb="24">
      <t>キジュン</t>
    </rPh>
    <rPh sb="26" eb="27">
      <t>ジョウ</t>
    </rPh>
    <phoneticPr fontId="1"/>
  </si>
  <si>
    <t>▲　償還率を乗じる前に同意等額に２／３（繰出基準）を乗じている。</t>
    <rPh sb="2" eb="5">
      <t>ショウカンリツ</t>
    </rPh>
    <rPh sb="6" eb="7">
      <t>ジョウ</t>
    </rPh>
    <rPh sb="9" eb="10">
      <t>マエ</t>
    </rPh>
    <rPh sb="11" eb="13">
      <t>ドウイ</t>
    </rPh>
    <rPh sb="13" eb="15">
      <t>トウガク</t>
    </rPh>
    <rPh sb="20" eb="21">
      <t>クリ</t>
    </rPh>
    <rPh sb="21" eb="22">
      <t>デ</t>
    </rPh>
    <rPh sb="22" eb="24">
      <t>キジュン</t>
    </rPh>
    <rPh sb="26" eb="27">
      <t>ジョウ</t>
    </rPh>
    <phoneticPr fontId="1"/>
  </si>
  <si>
    <t>（地防法Is値0.3以上（水泳プール新改築分））</t>
    <rPh sb="1" eb="2">
      <t>チ</t>
    </rPh>
    <rPh sb="2" eb="3">
      <t>ボウ</t>
    </rPh>
    <rPh sb="3" eb="4">
      <t>ホウ</t>
    </rPh>
    <rPh sb="6" eb="7">
      <t>チ</t>
    </rPh>
    <rPh sb="10" eb="12">
      <t>イジョウ</t>
    </rPh>
    <rPh sb="13" eb="15">
      <t>スイエイ</t>
    </rPh>
    <rPh sb="18" eb="21">
      <t>シンカイチク</t>
    </rPh>
    <rPh sb="21" eb="22">
      <t>ブン</t>
    </rPh>
    <phoneticPr fontId="1"/>
  </si>
  <si>
    <t>農業行政費</t>
    <rPh sb="0" eb="2">
      <t>ノウギョウ</t>
    </rPh>
    <rPh sb="2" eb="5">
      <t>ギョウセイヒ</t>
    </rPh>
    <phoneticPr fontId="1"/>
  </si>
  <si>
    <t>一般補助施設整備等事業債</t>
    <rPh sb="0" eb="12">
      <t>イッパンホジョシセツセイビトウジギョウサイ</t>
    </rPh>
    <phoneticPr fontId="3"/>
  </si>
  <si>
    <t>（農地耕作条件改善事業分）</t>
    <rPh sb="1" eb="3">
      <t>ノウチ</t>
    </rPh>
    <rPh sb="3" eb="11">
      <t>コウサクジョウケンカイゼンジギョウ</t>
    </rPh>
    <rPh sb="11" eb="12">
      <t>ブン</t>
    </rPh>
    <phoneticPr fontId="3"/>
  </si>
  <si>
    <t>（農業水路等長寿命化・防災減災事業分）</t>
    <rPh sb="1" eb="10">
      <t>ノウギョウスイロトウチョウジュミョウカ</t>
    </rPh>
    <rPh sb="11" eb="15">
      <t>ボウサイゲンサイ</t>
    </rPh>
    <rPh sb="15" eb="17">
      <t>ジギョウ</t>
    </rPh>
    <rPh sb="17" eb="18">
      <t>ブン</t>
    </rPh>
    <phoneticPr fontId="3"/>
  </si>
  <si>
    <t>用いた理論償還率</t>
    <rPh sb="0" eb="1">
      <t>モチ</t>
    </rPh>
    <rPh sb="3" eb="5">
      <t>リロン</t>
    </rPh>
    <rPh sb="5" eb="8">
      <t>ショウカンリツ</t>
    </rPh>
    <phoneticPr fontId="1"/>
  </si>
  <si>
    <t>公共施設等適正管理推進事業債（長寿命化事業、転用事業、</t>
    <rPh sb="0" eb="2">
      <t>コウキョウ</t>
    </rPh>
    <rPh sb="2" eb="4">
      <t>シセツ</t>
    </rPh>
    <rPh sb="4" eb="5">
      <t>トウ</t>
    </rPh>
    <rPh sb="5" eb="7">
      <t>テキセイ</t>
    </rPh>
    <rPh sb="7" eb="9">
      <t>カンリ</t>
    </rPh>
    <rPh sb="9" eb="11">
      <t>スイシン</t>
    </rPh>
    <rPh sb="11" eb="13">
      <t>ジギョウ</t>
    </rPh>
    <rPh sb="13" eb="14">
      <t>サイ</t>
    </rPh>
    <phoneticPr fontId="1"/>
  </si>
  <si>
    <t>（甘味資源作物・砂糖製造業緊急支援事業分）</t>
    <rPh sb="1" eb="3">
      <t>アマミ</t>
    </rPh>
    <rPh sb="3" eb="5">
      <t>シゲン</t>
    </rPh>
    <rPh sb="5" eb="7">
      <t>サクモツ</t>
    </rPh>
    <rPh sb="8" eb="10">
      <t>サトウ</t>
    </rPh>
    <rPh sb="10" eb="13">
      <t>セイゾウギョウ</t>
    </rPh>
    <rPh sb="13" eb="15">
      <t>キンキュウ</t>
    </rPh>
    <rPh sb="15" eb="17">
      <t>シエン</t>
    </rPh>
    <rPh sb="17" eb="19">
      <t>ジギョウ</t>
    </rPh>
    <rPh sb="19" eb="20">
      <t>ブン</t>
    </rPh>
    <phoneticPr fontId="1"/>
  </si>
  <si>
    <t>（沖縄振興特定事業推進事業分）</t>
    <rPh sb="1" eb="3">
      <t>オキナワ</t>
    </rPh>
    <rPh sb="3" eb="5">
      <t>シンコウ</t>
    </rPh>
    <rPh sb="5" eb="7">
      <t>トクテイ</t>
    </rPh>
    <rPh sb="7" eb="9">
      <t>ジギョウ</t>
    </rPh>
    <rPh sb="9" eb="11">
      <t>スイシン</t>
    </rPh>
    <rPh sb="11" eb="13">
      <t>ジギョウ</t>
    </rPh>
    <rPh sb="13" eb="14">
      <t>ブン</t>
    </rPh>
    <phoneticPr fontId="1"/>
  </si>
  <si>
    <t>（沖縄北部連携促進特別振興事業分）</t>
    <rPh sb="1" eb="3">
      <t>オキナワ</t>
    </rPh>
    <rPh sb="3" eb="5">
      <t>ホクブ</t>
    </rPh>
    <rPh sb="5" eb="7">
      <t>レンケイ</t>
    </rPh>
    <rPh sb="7" eb="9">
      <t>ソクシン</t>
    </rPh>
    <rPh sb="9" eb="11">
      <t>トクベツ</t>
    </rPh>
    <rPh sb="11" eb="13">
      <t>シンコウ</t>
    </rPh>
    <rPh sb="13" eb="15">
      <t>ジギョウ</t>
    </rPh>
    <rPh sb="15" eb="16">
      <t>ブン</t>
    </rPh>
    <phoneticPr fontId="1"/>
  </si>
  <si>
    <t>（アイヌ政策推進交付金事業分）</t>
    <rPh sb="4" eb="6">
      <t>セイサク</t>
    </rPh>
    <rPh sb="6" eb="8">
      <t>スイシン</t>
    </rPh>
    <rPh sb="8" eb="11">
      <t>コウフキン</t>
    </rPh>
    <rPh sb="11" eb="13">
      <t>ジギョウ</t>
    </rPh>
    <rPh sb="13" eb="14">
      <t>ブン</t>
    </rPh>
    <phoneticPr fontId="1"/>
  </si>
  <si>
    <t>（R元～広域化推進事業分）</t>
  </si>
  <si>
    <t>（被災市街地復興特別分(街路事業分を除く。)）</t>
    <rPh sb="1" eb="3">
      <t>ヒサイ</t>
    </rPh>
    <rPh sb="3" eb="6">
      <t>シガイチ</t>
    </rPh>
    <rPh sb="6" eb="8">
      <t>フッコウ</t>
    </rPh>
    <rPh sb="8" eb="10">
      <t>トクベツ</t>
    </rPh>
    <rPh sb="10" eb="11">
      <t>ブン</t>
    </rPh>
    <rPh sb="12" eb="14">
      <t>ガイロ</t>
    </rPh>
    <rPh sb="14" eb="16">
      <t>ジギョウ</t>
    </rPh>
    <rPh sb="16" eb="17">
      <t>ブン</t>
    </rPh>
    <rPh sb="18" eb="19">
      <t>ノゾ</t>
    </rPh>
    <phoneticPr fontId="1"/>
  </si>
  <si>
    <t>公共事業等債（港湾、漁港）</t>
    <rPh sb="0" eb="2">
      <t>コウキョウ</t>
    </rPh>
    <rPh sb="2" eb="4">
      <t>ジギョウ</t>
    </rPh>
    <rPh sb="4" eb="5">
      <t>トウ</t>
    </rPh>
    <rPh sb="5" eb="6">
      <t>サイ</t>
    </rPh>
    <rPh sb="7" eb="9">
      <t>コウワン</t>
    </rPh>
    <rPh sb="10" eb="12">
      <t>ギョコウ</t>
    </rPh>
    <phoneticPr fontId="2"/>
  </si>
  <si>
    <t>（被災市街地復興特別分(街路事業分に限る。)）</t>
    <rPh sb="1" eb="3">
      <t>ヒサイ</t>
    </rPh>
    <rPh sb="3" eb="6">
      <t>シガイチ</t>
    </rPh>
    <rPh sb="6" eb="8">
      <t>フッコウ</t>
    </rPh>
    <rPh sb="8" eb="10">
      <t>トクベツ</t>
    </rPh>
    <rPh sb="10" eb="11">
      <t>ブン</t>
    </rPh>
    <rPh sb="12" eb="14">
      <t>ガイロ</t>
    </rPh>
    <rPh sb="14" eb="16">
      <t>ジギョウ</t>
    </rPh>
    <rPh sb="16" eb="17">
      <t>ブン</t>
    </rPh>
    <rPh sb="18" eb="19">
      <t>カギ</t>
    </rPh>
    <phoneticPr fontId="1"/>
  </si>
  <si>
    <t>（建物・地防法Is値0.3未満（改築分））</t>
    <rPh sb="1" eb="3">
      <t>タテモノ</t>
    </rPh>
    <rPh sb="4" eb="5">
      <t>チ</t>
    </rPh>
    <rPh sb="5" eb="6">
      <t>ボウ</t>
    </rPh>
    <rPh sb="6" eb="7">
      <t>ホウ</t>
    </rPh>
    <rPh sb="9" eb="10">
      <t>チ</t>
    </rPh>
    <rPh sb="13" eb="15">
      <t>ミマン</t>
    </rPh>
    <rPh sb="16" eb="18">
      <t>カイチク</t>
    </rPh>
    <rPh sb="18" eb="19">
      <t>ブン</t>
    </rPh>
    <phoneticPr fontId="1"/>
  </si>
  <si>
    <t>児童相談所整備事業債</t>
    <rPh sb="0" eb="2">
      <t>ジドウ</t>
    </rPh>
    <rPh sb="2" eb="5">
      <t>ソウダンショ</t>
    </rPh>
    <rPh sb="5" eb="7">
      <t>セイビ</t>
    </rPh>
    <rPh sb="7" eb="10">
      <t>ジギョウサイ</t>
    </rPh>
    <phoneticPr fontId="1"/>
  </si>
  <si>
    <t>（児童相談所一時保護施設整備事業分）</t>
    <rPh sb="1" eb="3">
      <t>ジドウ</t>
    </rPh>
    <rPh sb="3" eb="6">
      <t>ソウダンショ</t>
    </rPh>
    <rPh sb="6" eb="8">
      <t>イチジ</t>
    </rPh>
    <rPh sb="8" eb="10">
      <t>ホゴ</t>
    </rPh>
    <rPh sb="10" eb="12">
      <t>シセツ</t>
    </rPh>
    <rPh sb="12" eb="14">
      <t>セイビ</t>
    </rPh>
    <rPh sb="14" eb="16">
      <t>ジギョウ</t>
    </rPh>
    <phoneticPr fontId="1"/>
  </si>
  <si>
    <t>（有明海・八代海等再生事業分）</t>
    <rPh sb="1" eb="4">
      <t>アリアケカイ</t>
    </rPh>
    <rPh sb="5" eb="7">
      <t>ヤツシロ</t>
    </rPh>
    <rPh sb="7" eb="8">
      <t>カイ</t>
    </rPh>
    <rPh sb="8" eb="9">
      <t>ナド</t>
    </rPh>
    <rPh sb="9" eb="11">
      <t>サイセイ</t>
    </rPh>
    <rPh sb="11" eb="13">
      <t>ジギョウ</t>
    </rPh>
    <rPh sb="13" eb="14">
      <t>ブン</t>
    </rPh>
    <phoneticPr fontId="1"/>
  </si>
  <si>
    <t>（大規模改造補助分・障害児等対策施設整備工事分）</t>
    <rPh sb="1" eb="4">
      <t>ダイキボ</t>
    </rPh>
    <rPh sb="4" eb="6">
      <t>カイゾウ</t>
    </rPh>
    <rPh sb="6" eb="8">
      <t>ホジョ</t>
    </rPh>
    <rPh sb="8" eb="9">
      <t>ブン</t>
    </rPh>
    <phoneticPr fontId="1"/>
  </si>
  <si>
    <t>宅地耐震化推進事業（特別分）、盛土緊急対策事業（特別分）</t>
    <phoneticPr fontId="1"/>
  </si>
  <si>
    <t>地域振興費（人口）</t>
    <rPh sb="0" eb="2">
      <t>チイキ</t>
    </rPh>
    <rPh sb="2" eb="5">
      <t>シンコウヒ</t>
    </rPh>
    <rPh sb="6" eb="8">
      <t>ジンコウ</t>
    </rPh>
    <phoneticPr fontId="1"/>
  </si>
  <si>
    <t>立地適正化事業、ユニバーサルデザイン化事業、脱炭素化事業、市町村役場緊急保全事業分）</t>
    <rPh sb="0" eb="2">
      <t>リッチ</t>
    </rPh>
    <rPh sb="2" eb="5">
      <t>テキセイカ</t>
    </rPh>
    <rPh sb="5" eb="7">
      <t>ジギョウ</t>
    </rPh>
    <rPh sb="22" eb="23">
      <t>ダツ</t>
    </rPh>
    <rPh sb="23" eb="26">
      <t>タンソカ</t>
    </rPh>
    <rPh sb="26" eb="28">
      <t>ジギョウ</t>
    </rPh>
    <rPh sb="29" eb="32">
      <t>シチョウソン</t>
    </rPh>
    <rPh sb="32" eb="34">
      <t>ヤクバ</t>
    </rPh>
    <rPh sb="34" eb="36">
      <t>キンキュウ</t>
    </rPh>
    <rPh sb="36" eb="38">
      <t>ホゼン</t>
    </rPh>
    <rPh sb="38" eb="40">
      <t>ジギョウ</t>
    </rPh>
    <rPh sb="40" eb="41">
      <t>ブン</t>
    </rPh>
    <phoneticPr fontId="1"/>
  </si>
  <si>
    <t>（省エネ改修等事業、電動車の導入等）</t>
    <rPh sb="1" eb="2">
      <t>ショウ</t>
    </rPh>
    <rPh sb="4" eb="6">
      <t>カイシュウ</t>
    </rPh>
    <rPh sb="6" eb="7">
      <t>ナド</t>
    </rPh>
    <rPh sb="7" eb="9">
      <t>ジギョウ</t>
    </rPh>
    <rPh sb="10" eb="12">
      <t>デンドウ</t>
    </rPh>
    <rPh sb="12" eb="13">
      <t>クルマ</t>
    </rPh>
    <rPh sb="14" eb="16">
      <t>ドウニュウ</t>
    </rPh>
    <rPh sb="16" eb="17">
      <t>ナドスイドウ</t>
    </rPh>
    <phoneticPr fontId="1"/>
  </si>
  <si>
    <t>（再エネ設備整備等事業）</t>
    <rPh sb="1" eb="2">
      <t>サイ</t>
    </rPh>
    <rPh sb="4" eb="6">
      <t>セツビ</t>
    </rPh>
    <rPh sb="6" eb="8">
      <t>セイビ</t>
    </rPh>
    <rPh sb="8" eb="9">
      <t>ナドスイドウ</t>
    </rPh>
    <rPh sb="9" eb="11">
      <t>ジギョウ</t>
    </rPh>
    <phoneticPr fontId="1"/>
  </si>
  <si>
    <t>（Ｒ４～　災害拠点病院分）</t>
    <rPh sb="5" eb="7">
      <t>サイガイ</t>
    </rPh>
    <rPh sb="7" eb="9">
      <t>キョテン</t>
    </rPh>
    <rPh sb="9" eb="11">
      <t>ビョウイン</t>
    </rPh>
    <rPh sb="11" eb="12">
      <t>ブン</t>
    </rPh>
    <rPh sb="12" eb="13">
      <t>ツウブン</t>
    </rPh>
    <phoneticPr fontId="1"/>
  </si>
  <si>
    <t>（大学）病院事業債</t>
    <phoneticPr fontId="1"/>
  </si>
  <si>
    <t>（大規模改造補助分・特別防犯対策施設整備工事分）</t>
    <rPh sb="1" eb="4">
      <t>ダイキボ</t>
    </rPh>
    <rPh sb="4" eb="6">
      <t>カイゾウ</t>
    </rPh>
    <rPh sb="6" eb="8">
      <t>ホジョ</t>
    </rPh>
    <rPh sb="8" eb="9">
      <t>ブン</t>
    </rPh>
    <rPh sb="10" eb="14">
      <t>トクベツボウハン</t>
    </rPh>
    <phoneticPr fontId="1"/>
  </si>
  <si>
    <t>（大規模改造補助分・障害児等対策施設整備工事及び特別防犯対策施設整備工事分を除く）</t>
    <rPh sb="1" eb="4">
      <t>ダイキボ</t>
    </rPh>
    <rPh sb="4" eb="6">
      <t>カイゾウ</t>
    </rPh>
    <rPh sb="6" eb="8">
      <t>ホジョ</t>
    </rPh>
    <rPh sb="8" eb="9">
      <t>ブン</t>
    </rPh>
    <rPh sb="22" eb="23">
      <t>オヨ</t>
    </rPh>
    <rPh sb="24" eb="36">
      <t>トクベツボウハンタイサクシセツセイビコウジ</t>
    </rPh>
    <phoneticPr fontId="1"/>
  </si>
  <si>
    <t>公営企業債脱炭素化推進事業(水道事業、病院事業以外分）</t>
    <rPh sb="0" eb="13">
      <t>コウエイキギョウサイダツタンソカスイシンジギョウ</t>
    </rPh>
    <rPh sb="14" eb="16">
      <t>スイドウ</t>
    </rPh>
    <rPh sb="16" eb="18">
      <t>ジギョウ</t>
    </rPh>
    <phoneticPr fontId="1"/>
  </si>
  <si>
    <t>（省エネ改修等事業、電動車の導入等）</t>
    <phoneticPr fontId="1"/>
  </si>
  <si>
    <t>（再エネ設備整備等事業）</t>
    <phoneticPr fontId="1"/>
  </si>
  <si>
    <t>脱炭素化事業債（水道事業、病院事業分）</t>
  </si>
  <si>
    <t>（省エネ改修等事業、電動車の導入等）</t>
  </si>
  <si>
    <t>（再エネ設備整備等事業）</t>
  </si>
  <si>
    <t>社会福祉施設等施設設備整備補助金・負担金</t>
    <phoneticPr fontId="3"/>
  </si>
  <si>
    <t>次世代育成支援対策施設整備交付金</t>
    <phoneticPr fontId="1"/>
  </si>
  <si>
    <t>こども子育て費</t>
    <rPh sb="3" eb="5">
      <t>コソダ</t>
    </rPh>
    <rPh sb="6" eb="7">
      <t>ヒ</t>
    </rPh>
    <phoneticPr fontId="1"/>
  </si>
  <si>
    <t>（市町村 80.0%分）</t>
    <rPh sb="1" eb="4">
      <t>シチョウソン</t>
    </rPh>
    <rPh sb="10" eb="11">
      <t>ブン</t>
    </rPh>
    <phoneticPr fontId="1"/>
  </si>
  <si>
    <t>（市町村 72.0%分）</t>
    <rPh sb="1" eb="4">
      <t>シチョウソン</t>
    </rPh>
    <rPh sb="10" eb="11">
      <t>ブン</t>
    </rPh>
    <phoneticPr fontId="1"/>
  </si>
  <si>
    <t>脱炭素化推進事業債（水道事業、病院事業分）</t>
    <rPh sb="0" eb="1">
      <t>ダツ</t>
    </rPh>
    <rPh sb="1" eb="3">
      <t>タンソ</t>
    </rPh>
    <rPh sb="3" eb="4">
      <t>カ</t>
    </rPh>
    <rPh sb="4" eb="6">
      <t>スイシン</t>
    </rPh>
    <rPh sb="6" eb="8">
      <t>ジギョウ</t>
    </rPh>
    <rPh sb="8" eb="9">
      <t>サイ</t>
    </rPh>
    <phoneticPr fontId="1"/>
  </si>
  <si>
    <t>・令和７年度算定に用いた令和６年度同意等債の理論償還設定条件は下表のとおりである。</t>
    <rPh sb="12" eb="14">
      <t>レイワ</t>
    </rPh>
    <phoneticPr fontId="1"/>
  </si>
  <si>
    <t>　３．「令和７年度算定に用いた算入率」とは、起債額１に対する令和７年度の交付税算入額である。</t>
    <phoneticPr fontId="1"/>
  </si>
  <si>
    <t>令和７年度算定に</t>
    <phoneticPr fontId="1"/>
  </si>
  <si>
    <t>25(3)</t>
  </si>
  <si>
    <t>元利均等半年賦/元金均等半年賦</t>
  </si>
  <si>
    <t>30(5)</t>
  </si>
  <si>
    <t>こども・子育て支援事業債</t>
    <rPh sb="4" eb="6">
      <t>コソダ</t>
    </rPh>
    <rPh sb="7" eb="9">
      <t>シエン</t>
    </rPh>
    <rPh sb="9" eb="11">
      <t>ジギョウ</t>
    </rPh>
    <rPh sb="11" eb="12">
      <t>サイ</t>
    </rPh>
    <phoneticPr fontId="1"/>
  </si>
  <si>
    <t>（公共施設又は公用施設におけるこども・子育て支援機能強化のための改修事業、子育て関連施設における環境改善事分）</t>
    <rPh sb="1" eb="3">
      <t>コウキョウ</t>
    </rPh>
    <rPh sb="3" eb="5">
      <t>シセツ</t>
    </rPh>
    <rPh sb="5" eb="6">
      <t>マタ</t>
    </rPh>
    <rPh sb="7" eb="9">
      <t>コウヨウ</t>
    </rPh>
    <rPh sb="9" eb="11">
      <t>シセツ</t>
    </rPh>
    <rPh sb="19" eb="21">
      <t>コソダ</t>
    </rPh>
    <rPh sb="22" eb="24">
      <t>シエン</t>
    </rPh>
    <rPh sb="24" eb="26">
      <t>キノウ</t>
    </rPh>
    <rPh sb="26" eb="28">
      <t>キョウカ</t>
    </rPh>
    <rPh sb="32" eb="34">
      <t>カイシュウ</t>
    </rPh>
    <rPh sb="34" eb="36">
      <t>ジギョウ</t>
    </rPh>
    <rPh sb="37" eb="39">
      <t>コソダ</t>
    </rPh>
    <rPh sb="40" eb="42">
      <t>カンレン</t>
    </rPh>
    <rPh sb="42" eb="44">
      <t>シセツ</t>
    </rPh>
    <rPh sb="48" eb="50">
      <t>カンキョウ</t>
    </rPh>
    <rPh sb="50" eb="52">
      <t>カイゼン</t>
    </rPh>
    <rPh sb="52" eb="53">
      <t>ゴト</t>
    </rPh>
    <rPh sb="53" eb="54">
      <t>ブン</t>
    </rPh>
    <phoneticPr fontId="1"/>
  </si>
  <si>
    <t>（こども・子育て支援機能強化のための公共施設の新築、増築又は改築事業及び認定こども園の保育所機能又は幼稚園機能に係る施設等の改修事業、新築、増築又は改築事業分）</t>
    <rPh sb="5" eb="7">
      <t>コソダ</t>
    </rPh>
    <rPh sb="8" eb="10">
      <t>シエン</t>
    </rPh>
    <rPh sb="10" eb="12">
      <t>キノウ</t>
    </rPh>
    <rPh sb="12" eb="14">
      <t>キョウカ</t>
    </rPh>
    <rPh sb="18" eb="20">
      <t>コウキョウ</t>
    </rPh>
    <rPh sb="20" eb="22">
      <t>シセツ</t>
    </rPh>
    <rPh sb="23" eb="25">
      <t>シンチク</t>
    </rPh>
    <rPh sb="26" eb="28">
      <t>ゾウチク</t>
    </rPh>
    <rPh sb="28" eb="29">
      <t>マタ</t>
    </rPh>
    <rPh sb="30" eb="32">
      <t>カイチク</t>
    </rPh>
    <rPh sb="32" eb="34">
      <t>ジギョウ</t>
    </rPh>
    <rPh sb="34" eb="35">
      <t>オヨ</t>
    </rPh>
    <rPh sb="36" eb="38">
      <t>ニンテイ</t>
    </rPh>
    <rPh sb="41" eb="42">
      <t>エン</t>
    </rPh>
    <rPh sb="43" eb="45">
      <t>ホイク</t>
    </rPh>
    <rPh sb="45" eb="46">
      <t>ジョ</t>
    </rPh>
    <rPh sb="46" eb="48">
      <t>キノウ</t>
    </rPh>
    <rPh sb="48" eb="49">
      <t>マタ</t>
    </rPh>
    <rPh sb="50" eb="53">
      <t>ヨウチエン</t>
    </rPh>
    <rPh sb="53" eb="55">
      <t>キノウ</t>
    </rPh>
    <rPh sb="56" eb="57">
      <t>カカ</t>
    </rPh>
    <rPh sb="58" eb="60">
      <t>シセツ</t>
    </rPh>
    <rPh sb="60" eb="61">
      <t>トウ</t>
    </rPh>
    <rPh sb="62" eb="64">
      <t>カイシュウ</t>
    </rPh>
    <rPh sb="64" eb="66">
      <t>ジギョウ</t>
    </rPh>
    <rPh sb="67" eb="69">
      <t>シンチク</t>
    </rPh>
    <rPh sb="70" eb="72">
      <t>ゾウチク</t>
    </rPh>
    <rPh sb="72" eb="73">
      <t>マタ</t>
    </rPh>
    <rPh sb="74" eb="76">
      <t>カイチク</t>
    </rPh>
    <rPh sb="76" eb="78">
      <t>ジギョウ</t>
    </rPh>
    <rPh sb="78" eb="79">
      <t>ブン</t>
    </rPh>
    <phoneticPr fontId="1"/>
  </si>
  <si>
    <t>（畑作等促進整備事業分）</t>
    <rPh sb="1" eb="3">
      <t>ハタサク</t>
    </rPh>
    <rPh sb="3" eb="4">
      <t>トウ</t>
    </rPh>
    <rPh sb="4" eb="6">
      <t>ソクシン</t>
    </rPh>
    <rPh sb="6" eb="8">
      <t>セイビ</t>
    </rPh>
    <rPh sb="8" eb="10">
      <t>ジギョウ</t>
    </rPh>
    <rPh sb="10" eb="11">
      <t>ブン</t>
    </rPh>
    <phoneticPr fontId="3"/>
  </si>
  <si>
    <t>学校教育施設等整備事業債</t>
  </si>
  <si>
    <t>（特支・幼稚園等 特別防犯対策施設整備工事分）</t>
    <rPh sb="9" eb="13">
      <t>トクベツボウハン</t>
    </rPh>
    <phoneticPr fontId="1"/>
  </si>
  <si>
    <t>（特支・幼稚園等 大規模改造・単独分）</t>
    <rPh sb="1" eb="2">
      <t>トク</t>
    </rPh>
    <rPh sb="2" eb="3">
      <t>シ</t>
    </rPh>
    <rPh sb="4" eb="7">
      <t>ヨウチエン</t>
    </rPh>
    <rPh sb="7" eb="8">
      <t>トウ</t>
    </rPh>
    <rPh sb="9" eb="12">
      <t>ダイキボ</t>
    </rPh>
    <rPh sb="12" eb="14">
      <t>カイゾウ</t>
    </rPh>
    <rPh sb="15" eb="17">
      <t>タンドク</t>
    </rPh>
    <rPh sb="17" eb="18">
      <t>ブン</t>
    </rPh>
    <phoneticPr fontId="2"/>
  </si>
  <si>
    <t>（特支・幼稚園等 大規模改造・補助分）</t>
    <rPh sb="9" eb="12">
      <t>ダイキボ</t>
    </rPh>
    <rPh sb="12" eb="14">
      <t>カイゾウ</t>
    </rPh>
    <rPh sb="15" eb="17">
      <t>ホジョ</t>
    </rPh>
    <rPh sb="17" eb="18">
      <t>ブン</t>
    </rPh>
    <phoneticPr fontId="2"/>
  </si>
  <si>
    <t>（特支・幼稚園等 長寿命化改良・補助分）</t>
    <rPh sb="9" eb="10">
      <t>チョウ</t>
    </rPh>
    <rPh sb="10" eb="13">
      <t>ジュミョウカ</t>
    </rPh>
    <rPh sb="13" eb="15">
      <t>カイリョウ</t>
    </rPh>
    <rPh sb="16" eb="18">
      <t>ホジョ</t>
    </rPh>
    <rPh sb="18" eb="19">
      <t>ブン</t>
    </rPh>
    <phoneticPr fontId="2"/>
  </si>
  <si>
    <t>（特支・幼稚園等 補強・補助分）</t>
    <rPh sb="9" eb="11">
      <t>ホキョウ</t>
    </rPh>
    <rPh sb="12" eb="14">
      <t>ホジョ</t>
    </rPh>
    <rPh sb="14" eb="15">
      <t>ブン</t>
    </rPh>
    <phoneticPr fontId="2"/>
  </si>
  <si>
    <t>（特支・幼稚園等 防災機能強化・補助分）</t>
    <rPh sb="9" eb="11">
      <t>ボウサイ</t>
    </rPh>
    <rPh sb="11" eb="13">
      <t>キノウ</t>
    </rPh>
    <rPh sb="13" eb="15">
      <t>キョウカ</t>
    </rPh>
    <rPh sb="16" eb="18">
      <t>ホジョ</t>
    </rPh>
    <rPh sb="18" eb="19">
      <t>ブン</t>
    </rPh>
    <phoneticPr fontId="2"/>
  </si>
  <si>
    <t>地域公共交通再構築事業債</t>
    <rPh sb="11" eb="12">
      <t>サイ</t>
    </rPh>
    <phoneticPr fontId="1"/>
  </si>
  <si>
    <t>（鉄道事業再構築事業分）</t>
    <rPh sb="1" eb="3">
      <t>テツドウ</t>
    </rPh>
    <rPh sb="3" eb="5">
      <t>ジギョウ</t>
    </rPh>
    <rPh sb="5" eb="8">
      <t>サイコウチク</t>
    </rPh>
    <rPh sb="8" eb="10">
      <t>ジギョウ</t>
    </rPh>
    <rPh sb="10" eb="11">
      <t>ブン</t>
    </rPh>
    <phoneticPr fontId="1"/>
  </si>
  <si>
    <t>一
般
単
独</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</si>
</sst>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_ "/>
    <numFmt numFmtId="177" formatCode="0.000_ "/>
    <numFmt numFmtId="178" formatCode="0.000_);[Red]\(0.000\)"/>
    <numFmt numFmtId="179" formatCode="0.00_);[Red]\(0.00\)"/>
    <numFmt numFmtId="180" formatCode="0.00000_ "/>
    <numFmt numFmtId="181" formatCode="0.0"/>
    <numFmt numFmtId="182" formatCode="0_ "/>
    <numFmt numFmtId="183" formatCode="0.000"/>
  </numFmts>
  <fonts count="11" x14ac:knownFonts="1">
    <font>
      <sz val="11"/>
      <name val="ＭＳ Ｐゴシック"/>
      <family val="3"/>
      <charset val="128"/>
    </font>
    <font>
      <sz val="6"/>
      <name val="ＭＳ Ｐゴシック"/>
      <family val="3"/>
      <charset val="128"/>
    </font>
    <font>
      <sz val="12"/>
      <name val="ＭＳ ゴシック"/>
      <family val="3"/>
      <charset val="128"/>
    </font>
    <font>
      <b/>
      <sz val="16"/>
      <name val="ＭＳ ゴシック"/>
      <family val="3"/>
      <charset val="128"/>
    </font>
    <font>
      <sz val="11"/>
      <name val="ＭＳ ゴシック"/>
      <family val="3"/>
      <charset val="128"/>
    </font>
    <font>
      <b/>
      <sz val="12"/>
      <name val="ＭＳ ゴシック"/>
      <family val="3"/>
      <charset val="128"/>
    </font>
    <font>
      <sz val="14"/>
      <name val="ＭＳ ゴシック"/>
      <family val="3"/>
      <charset val="128"/>
    </font>
    <font>
      <sz val="11"/>
      <name val="ＭＳ Ｐゴシック"/>
      <family val="3"/>
      <charset val="128"/>
    </font>
    <font>
      <sz val="10"/>
      <name val="ＭＳ ゴシック"/>
      <family val="3"/>
      <charset val="128"/>
    </font>
    <font>
      <sz val="9"/>
      <name val="ＭＳ ゴシック"/>
      <family val="3"/>
      <charset val="128"/>
    </font>
    <font>
      <sz val="12"/>
      <color rgb="FF0000FF"/>
      <name val="ＭＳ ゴシック"/>
      <family val="3"/>
      <charset val="128"/>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right/>
      <top/>
      <bottom style="hair">
        <color indexed="64"/>
      </bottom>
      <diagonal/>
    </border>
    <border>
      <left/>
      <right/>
      <top style="hair">
        <color indexed="64"/>
      </top>
      <bottom/>
      <diagonal/>
    </border>
    <border>
      <left style="thin">
        <color indexed="64"/>
      </left>
      <right/>
      <top/>
      <bottom style="hair">
        <color indexed="64"/>
      </bottom>
      <diagonal/>
    </border>
    <border>
      <left style="thin">
        <color indexed="64"/>
      </left>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s>
  <cellStyleXfs count="2">
    <xf numFmtId="0" fontId="0" fillId="0" borderId="0"/>
    <xf numFmtId="0" fontId="7" fillId="0" borderId="0"/>
  </cellStyleXfs>
  <cellXfs count="146">
    <xf numFmtId="0" fontId="0" fillId="0" borderId="0" xfId="0"/>
    <xf numFmtId="0" fontId="3" fillId="0" borderId="0" xfId="0" applyFont="1"/>
    <xf numFmtId="0" fontId="2" fillId="0" borderId="0" xfId="0" applyFont="1"/>
    <xf numFmtId="0" fontId="6" fillId="0" borderId="0" xfId="0" applyFont="1" applyAlignment="1">
      <alignment horizontal="left"/>
    </xf>
    <xf numFmtId="0" fontId="2" fillId="0" borderId="0" xfId="0" applyFont="1" applyAlignment="1">
      <alignment horizontal="center"/>
    </xf>
    <xf numFmtId="0" fontId="5" fillId="0" borderId="0" xfId="0" applyFont="1" applyAlignment="1">
      <alignment horizontal="left"/>
    </xf>
    <xf numFmtId="0" fontId="4" fillId="0" borderId="0" xfId="0" applyFont="1"/>
    <xf numFmtId="0" fontId="2" fillId="0" borderId="1" xfId="0" applyFont="1" applyBorder="1" applyAlignment="1">
      <alignment horizontal="center"/>
    </xf>
    <xf numFmtId="176" fontId="2" fillId="0" borderId="1" xfId="0" applyNumberFormat="1" applyFont="1" applyBorder="1" applyAlignment="1">
      <alignment horizontal="center"/>
    </xf>
    <xf numFmtId="178" fontId="2" fillId="0" borderId="1" xfId="0" applyNumberFormat="1" applyFont="1" applyBorder="1" applyAlignment="1">
      <alignment horizontal="center"/>
    </xf>
    <xf numFmtId="0" fontId="2" fillId="0" borderId="2" xfId="0" applyFont="1" applyBorder="1" applyAlignment="1">
      <alignment horizontal="center"/>
    </xf>
    <xf numFmtId="177" fontId="2" fillId="0" borderId="1" xfId="0" applyNumberFormat="1" applyFont="1" applyBorder="1" applyAlignment="1">
      <alignment horizontal="center"/>
    </xf>
    <xf numFmtId="0" fontId="2" fillId="0" borderId="7" xfId="0" applyFont="1" applyBorder="1" applyAlignment="1">
      <alignment horizontal="center" vertical="center"/>
    </xf>
    <xf numFmtId="0" fontId="2" fillId="0" borderId="1" xfId="0" applyFont="1" applyBorder="1" applyAlignment="1">
      <alignment horizontal="center" shrinkToFit="1"/>
    </xf>
    <xf numFmtId="0" fontId="2" fillId="0" borderId="4" xfId="0" applyFont="1" applyBorder="1" applyAlignment="1">
      <alignment horizontal="center" vertical="top"/>
    </xf>
    <xf numFmtId="176" fontId="2" fillId="0" borderId="4" xfId="0" quotePrefix="1" applyNumberFormat="1" applyFont="1" applyBorder="1" applyAlignment="1">
      <alignment horizontal="center" vertical="top"/>
    </xf>
    <xf numFmtId="178" fontId="2" fillId="0" borderId="4" xfId="0" quotePrefix="1" applyNumberFormat="1" applyFont="1" applyBorder="1" applyAlignment="1">
      <alignment horizontal="center" vertical="top"/>
    </xf>
    <xf numFmtId="0" fontId="2" fillId="0" borderId="3" xfId="0" applyFont="1" applyBorder="1" applyAlignment="1">
      <alignment horizontal="center" vertical="top"/>
    </xf>
    <xf numFmtId="177" fontId="2" fillId="0" borderId="4" xfId="0" applyNumberFormat="1" applyFont="1" applyBorder="1" applyAlignment="1">
      <alignment horizontal="center" vertical="top"/>
    </xf>
    <xf numFmtId="0" fontId="2" fillId="0" borderId="8" xfId="0" applyFont="1" applyBorder="1" applyAlignment="1">
      <alignment horizontal="center" vertical="center"/>
    </xf>
    <xf numFmtId="0" fontId="2" fillId="0" borderId="4" xfId="0" quotePrefix="1" applyFont="1" applyBorder="1" applyAlignment="1">
      <alignment horizontal="center" vertical="top"/>
    </xf>
    <xf numFmtId="0" fontId="2" fillId="0" borderId="4" xfId="0" applyFont="1" applyBorder="1" applyAlignment="1">
      <alignment horizontal="center" vertical="top" shrinkToFit="1"/>
    </xf>
    <xf numFmtId="0" fontId="2" fillId="0" borderId="0" xfId="0" applyFont="1" applyAlignment="1">
      <alignment vertical="top"/>
    </xf>
    <xf numFmtId="0" fontId="2" fillId="0" borderId="5" xfId="0" applyFont="1" applyBorder="1" applyAlignment="1">
      <alignment horizontal="center"/>
    </xf>
    <xf numFmtId="179" fontId="2" fillId="0" borderId="1" xfId="0" applyNumberFormat="1" applyFont="1" applyBorder="1"/>
    <xf numFmtId="178" fontId="2" fillId="0" borderId="1" xfId="0" applyNumberFormat="1" applyFont="1" applyBorder="1"/>
    <xf numFmtId="0" fontId="2" fillId="0" borderId="6" xfId="0" applyFont="1" applyBorder="1" applyAlignment="1">
      <alignment horizontal="center"/>
    </xf>
    <xf numFmtId="0" fontId="2" fillId="0" borderId="10" xfId="0" applyFont="1" applyBorder="1" applyAlignment="1">
      <alignment horizontal="left"/>
    </xf>
    <xf numFmtId="0" fontId="2" fillId="0" borderId="10" xfId="0" applyFont="1" applyBorder="1" applyAlignment="1">
      <alignment horizontal="left" vertical="center" wrapText="1"/>
    </xf>
    <xf numFmtId="0" fontId="2" fillId="0" borderId="7" xfId="0" applyFont="1" applyBorder="1" applyAlignment="1">
      <alignment horizontal="center" vertical="center" wrapText="1"/>
    </xf>
    <xf numFmtId="0" fontId="2" fillId="0" borderId="7" xfId="0" applyFont="1" applyBorder="1" applyAlignment="1">
      <alignment horizontal="center"/>
    </xf>
    <xf numFmtId="178" fontId="2" fillId="0" borderId="6" xfId="0" applyNumberFormat="1" applyFont="1" applyBorder="1"/>
    <xf numFmtId="0" fontId="2" fillId="0" borderId="6" xfId="0" applyFont="1" applyBorder="1" applyAlignment="1">
      <alignment horizontal="center" shrinkToFit="1"/>
    </xf>
    <xf numFmtId="180" fontId="2" fillId="0" borderId="6" xfId="0" applyNumberFormat="1" applyFont="1" applyBorder="1" applyAlignment="1">
      <alignment horizontal="center"/>
    </xf>
    <xf numFmtId="0" fontId="2" fillId="0" borderId="0" xfId="0" applyFont="1" applyAlignment="1">
      <alignment horizontal="left"/>
    </xf>
    <xf numFmtId="0" fontId="2" fillId="0" borderId="16" xfId="0" applyFont="1" applyBorder="1" applyAlignment="1">
      <alignment horizontal="center"/>
    </xf>
    <xf numFmtId="0" fontId="2" fillId="0" borderId="14" xfId="0" applyFont="1" applyBorder="1" applyAlignment="1">
      <alignment horizontal="left" vertical="center" shrinkToFit="1"/>
    </xf>
    <xf numFmtId="0" fontId="2" fillId="0" borderId="12" xfId="0" applyFont="1" applyBorder="1" applyAlignment="1">
      <alignment horizontal="center" vertical="center"/>
    </xf>
    <xf numFmtId="0" fontId="2" fillId="0" borderId="12" xfId="0" applyFont="1" applyBorder="1" applyAlignment="1">
      <alignment horizontal="center"/>
    </xf>
    <xf numFmtId="177" fontId="2" fillId="0" borderId="6" xfId="0" applyNumberFormat="1" applyFont="1" applyBorder="1" applyAlignment="1">
      <alignment horizontal="center"/>
    </xf>
    <xf numFmtId="0" fontId="2" fillId="0" borderId="6" xfId="0" applyFont="1" applyBorder="1" applyAlignment="1">
      <alignment horizontal="left"/>
    </xf>
    <xf numFmtId="0" fontId="2" fillId="0" borderId="17" xfId="0" applyFont="1" applyBorder="1" applyAlignment="1">
      <alignment horizontal="center"/>
    </xf>
    <xf numFmtId="0" fontId="2" fillId="0" borderId="0" xfId="0" applyFont="1" applyAlignment="1">
      <alignment horizontal="left" vertical="center" wrapText="1"/>
    </xf>
    <xf numFmtId="0" fontId="2" fillId="0" borderId="13" xfId="0" applyFont="1" applyBorder="1" applyAlignment="1">
      <alignment horizontal="center" vertical="center"/>
    </xf>
    <xf numFmtId="179" fontId="2" fillId="0" borderId="6" xfId="0" applyNumberFormat="1" applyFont="1" applyBorder="1"/>
    <xf numFmtId="0" fontId="2" fillId="0" borderId="4" xfId="0" applyFont="1" applyBorder="1" applyAlignment="1">
      <alignment horizontal="left"/>
    </xf>
    <xf numFmtId="0" fontId="2" fillId="0" borderId="11" xfId="0" applyFont="1" applyBorder="1" applyAlignment="1">
      <alignment horizontal="left" vertical="center" shrinkToFit="1"/>
    </xf>
    <xf numFmtId="0" fontId="2" fillId="0" borderId="10" xfId="1" applyFont="1" applyBorder="1" applyAlignment="1">
      <alignment horizontal="left"/>
    </xf>
    <xf numFmtId="0" fontId="2" fillId="0" borderId="2" xfId="1" applyFont="1" applyBorder="1" applyAlignment="1">
      <alignment horizontal="center"/>
    </xf>
    <xf numFmtId="0" fontId="2" fillId="0" borderId="10" xfId="1" applyFont="1" applyBorder="1" applyAlignment="1">
      <alignment horizontal="left" vertical="center" wrapText="1"/>
    </xf>
    <xf numFmtId="0" fontId="2" fillId="0" borderId="7" xfId="1" applyFont="1" applyBorder="1" applyAlignment="1">
      <alignment horizontal="center" vertical="center" wrapText="1"/>
    </xf>
    <xf numFmtId="0" fontId="2" fillId="0" borderId="7" xfId="1" applyFont="1" applyBorder="1" applyAlignment="1">
      <alignment horizontal="center"/>
    </xf>
    <xf numFmtId="179" fontId="2" fillId="0" borderId="6" xfId="0" applyNumberFormat="1" applyFont="1" applyBorder="1" applyAlignment="1">
      <alignment horizontal="center"/>
    </xf>
    <xf numFmtId="0" fontId="2" fillId="0" borderId="0" xfId="1" applyFont="1" applyAlignment="1">
      <alignment horizontal="left"/>
    </xf>
    <xf numFmtId="0" fontId="2" fillId="0" borderId="16" xfId="1" applyFont="1" applyBorder="1" applyAlignment="1">
      <alignment horizontal="center"/>
    </xf>
    <xf numFmtId="0" fontId="2" fillId="0" borderId="14" xfId="1" applyFont="1" applyBorder="1" applyAlignment="1">
      <alignment horizontal="left" vertical="center"/>
    </xf>
    <xf numFmtId="0" fontId="2" fillId="0" borderId="12" xfId="1" applyFont="1" applyBorder="1" applyAlignment="1">
      <alignment horizontal="center" vertical="center"/>
    </xf>
    <xf numFmtId="0" fontId="2" fillId="0" borderId="12" xfId="1" applyFont="1" applyBorder="1" applyAlignment="1">
      <alignment horizontal="center"/>
    </xf>
    <xf numFmtId="0" fontId="2" fillId="0" borderId="6" xfId="1" applyFont="1" applyBorder="1" applyAlignment="1">
      <alignment horizontal="left"/>
    </xf>
    <xf numFmtId="0" fontId="2" fillId="0" borderId="17" xfId="1" applyFont="1" applyBorder="1" applyAlignment="1">
      <alignment horizontal="center"/>
    </xf>
    <xf numFmtId="0" fontId="2" fillId="0" borderId="0" xfId="1" applyFont="1" applyAlignment="1">
      <alignment horizontal="left" vertical="center" wrapText="1"/>
    </xf>
    <xf numFmtId="0" fontId="2" fillId="0" borderId="13" xfId="1" applyFont="1" applyBorder="1" applyAlignment="1">
      <alignment horizontal="center" vertical="center"/>
    </xf>
    <xf numFmtId="0" fontId="2" fillId="0" borderId="4" xfId="1" applyFont="1" applyBorder="1" applyAlignment="1">
      <alignment horizontal="left"/>
    </xf>
    <xf numFmtId="0" fontId="2" fillId="0" borderId="3" xfId="1" applyFont="1" applyBorder="1" applyAlignment="1">
      <alignment horizontal="center"/>
    </xf>
    <xf numFmtId="0" fontId="2" fillId="0" borderId="11" xfId="1" applyFont="1" applyBorder="1" applyAlignment="1">
      <alignment horizontal="left" vertical="center"/>
    </xf>
    <xf numFmtId="0" fontId="2" fillId="0" borderId="8" xfId="1" applyFont="1" applyBorder="1" applyAlignment="1">
      <alignment horizontal="center" vertical="center"/>
    </xf>
    <xf numFmtId="0" fontId="2" fillId="0" borderId="1" xfId="0" applyFont="1" applyBorder="1" applyAlignment="1">
      <alignment horizontal="left"/>
    </xf>
    <xf numFmtId="0" fontId="8" fillId="0" borderId="0" xfId="0" applyFont="1" applyAlignment="1">
      <alignment horizontal="left" vertical="center"/>
    </xf>
    <xf numFmtId="0" fontId="2" fillId="0" borderId="9" xfId="0" applyFont="1" applyBorder="1" applyAlignment="1">
      <alignment horizontal="center" vertical="center"/>
    </xf>
    <xf numFmtId="0" fontId="2" fillId="0" borderId="9" xfId="0" applyFont="1" applyBorder="1" applyAlignment="1">
      <alignment horizontal="center"/>
    </xf>
    <xf numFmtId="0" fontId="2" fillId="0" borderId="15" xfId="0" applyFont="1" applyBorder="1" applyAlignment="1">
      <alignment horizontal="left" vertical="center" wrapText="1"/>
    </xf>
    <xf numFmtId="0" fontId="2" fillId="0" borderId="13" xfId="0" applyFont="1" applyBorder="1" applyAlignment="1">
      <alignment horizontal="center" vertical="center" wrapText="1"/>
    </xf>
    <xf numFmtId="0" fontId="2" fillId="0" borderId="13" xfId="0" applyFont="1" applyBorder="1" applyAlignment="1">
      <alignment horizontal="center"/>
    </xf>
    <xf numFmtId="0" fontId="2" fillId="0" borderId="3" xfId="0" applyFont="1" applyBorder="1" applyAlignment="1">
      <alignment horizontal="center"/>
    </xf>
    <xf numFmtId="0" fontId="8" fillId="0" borderId="11" xfId="0" applyFont="1" applyBorder="1" applyAlignment="1">
      <alignment horizontal="left" vertical="center"/>
    </xf>
    <xf numFmtId="0" fontId="2" fillId="0" borderId="8" xfId="0" applyFont="1" applyBorder="1" applyAlignment="1">
      <alignment horizontal="center"/>
    </xf>
    <xf numFmtId="0" fontId="2" fillId="0" borderId="3" xfId="0" applyFont="1" applyBorder="1" applyAlignment="1">
      <alignment horizontal="left"/>
    </xf>
    <xf numFmtId="0" fontId="2" fillId="0" borderId="11" xfId="0" applyFont="1" applyBorder="1" applyAlignment="1">
      <alignment horizontal="left" vertical="center"/>
    </xf>
    <xf numFmtId="0" fontId="2" fillId="0" borderId="5" xfId="0" applyFont="1" applyBorder="1" applyAlignment="1">
      <alignment horizontal="left"/>
    </xf>
    <xf numFmtId="0" fontId="2" fillId="0" borderId="0" xfId="0" applyFont="1" applyAlignment="1">
      <alignment horizontal="left" vertical="center"/>
    </xf>
    <xf numFmtId="0" fontId="9" fillId="0" borderId="15" xfId="0" applyFont="1" applyBorder="1" applyAlignment="1">
      <alignment horizontal="left" vertical="center"/>
    </xf>
    <xf numFmtId="0" fontId="2" fillId="0" borderId="14" xfId="0" applyFont="1" applyBorder="1" applyAlignment="1">
      <alignment horizontal="left" vertical="center"/>
    </xf>
    <xf numFmtId="0" fontId="2" fillId="0" borderId="4" xfId="0" applyFont="1" applyBorder="1" applyAlignment="1">
      <alignment horizontal="center"/>
    </xf>
    <xf numFmtId="0" fontId="2" fillId="0" borderId="0" xfId="0" applyFont="1" applyAlignment="1">
      <alignment horizontal="left" vertical="center" shrinkToFit="1"/>
    </xf>
    <xf numFmtId="0" fontId="2" fillId="0" borderId="15" xfId="0" applyFont="1" applyBorder="1" applyAlignment="1">
      <alignment horizontal="left" vertical="center" shrinkToFit="1"/>
    </xf>
    <xf numFmtId="0" fontId="4" fillId="0" borderId="14" xfId="0" applyFont="1" applyBorder="1" applyAlignment="1">
      <alignment horizontal="left" vertical="center"/>
    </xf>
    <xf numFmtId="0" fontId="2" fillId="0" borderId="15" xfId="0" applyFont="1" applyBorder="1" applyAlignment="1">
      <alignment horizontal="left" vertical="center"/>
    </xf>
    <xf numFmtId="0" fontId="2" fillId="0" borderId="14" xfId="0" applyFont="1" applyBorder="1" applyAlignment="1">
      <alignment vertical="center" shrinkToFit="1"/>
    </xf>
    <xf numFmtId="0" fontId="2" fillId="0" borderId="0" xfId="0" applyFont="1" applyAlignment="1">
      <alignment vertical="center"/>
    </xf>
    <xf numFmtId="0" fontId="8" fillId="0" borderId="14" xfId="0" applyFont="1" applyBorder="1" applyAlignment="1">
      <alignment vertical="center"/>
    </xf>
    <xf numFmtId="0" fontId="2" fillId="0" borderId="2" xfId="0" applyFont="1" applyBorder="1" applyAlignment="1">
      <alignment horizontal="left"/>
    </xf>
    <xf numFmtId="0" fontId="2" fillId="0" borderId="10" xfId="0" applyFont="1" applyBorder="1" applyAlignment="1">
      <alignment horizontal="left" vertical="center"/>
    </xf>
    <xf numFmtId="0" fontId="2" fillId="0" borderId="9" xfId="0" applyFont="1" applyBorder="1" applyAlignment="1">
      <alignment horizontal="center" vertical="center" wrapText="1"/>
    </xf>
    <xf numFmtId="0" fontId="2" fillId="0" borderId="14" xfId="0" applyFont="1" applyBorder="1" applyAlignment="1">
      <alignment vertical="center"/>
    </xf>
    <xf numFmtId="179" fontId="2" fillId="0" borderId="4" xfId="0" applyNumberFormat="1" applyFont="1" applyBorder="1" applyAlignment="1">
      <alignment horizontal="center"/>
    </xf>
    <xf numFmtId="181" fontId="2" fillId="0" borderId="7" xfId="0" applyNumberFormat="1" applyFont="1" applyBorder="1" applyAlignment="1">
      <alignment horizontal="center"/>
    </xf>
    <xf numFmtId="0" fontId="2" fillId="0" borderId="18" xfId="0" applyFont="1" applyBorder="1" applyAlignment="1">
      <alignment horizontal="center"/>
    </xf>
    <xf numFmtId="181" fontId="2" fillId="0" borderId="19" xfId="0" applyNumberFormat="1" applyFont="1" applyBorder="1" applyAlignment="1">
      <alignment horizontal="center"/>
    </xf>
    <xf numFmtId="0" fontId="2" fillId="0" borderId="18" xfId="0" applyFont="1" applyBorder="1" applyAlignment="1">
      <alignment horizontal="center" vertical="center"/>
    </xf>
    <xf numFmtId="0" fontId="2" fillId="0" borderId="1" xfId="0" applyFont="1" applyBorder="1" applyAlignment="1">
      <alignment vertical="top"/>
    </xf>
    <xf numFmtId="0" fontId="2" fillId="0" borderId="6" xfId="0" applyFont="1" applyBorder="1" applyAlignment="1">
      <alignment vertical="top"/>
    </xf>
    <xf numFmtId="0" fontId="2" fillId="0" borderId="4" xfId="0" applyFont="1" applyBorder="1" applyAlignment="1">
      <alignment vertical="top"/>
    </xf>
    <xf numFmtId="0" fontId="2" fillId="0" borderId="6" xfId="0" applyFont="1" applyBorder="1" applyAlignment="1">
      <alignment horizontal="left" vertical="center"/>
    </xf>
    <xf numFmtId="182" fontId="2" fillId="0" borderId="0" xfId="0" applyNumberFormat="1" applyFont="1" applyAlignment="1">
      <alignment horizontal="left" vertical="center" shrinkToFit="1"/>
    </xf>
    <xf numFmtId="182" fontId="2" fillId="0" borderId="14" xfId="0" applyNumberFormat="1" applyFont="1" applyBorder="1" applyAlignment="1">
      <alignment horizontal="left" vertical="center" shrinkToFit="1"/>
    </xf>
    <xf numFmtId="0" fontId="2" fillId="0" borderId="4" xfId="0" applyFont="1" applyBorder="1" applyAlignment="1">
      <alignment horizontal="center" vertical="center"/>
    </xf>
    <xf numFmtId="0" fontId="2" fillId="0" borderId="11" xfId="0" applyFont="1" applyBorder="1" applyAlignment="1">
      <alignment horizontal="center" vertical="center"/>
    </xf>
    <xf numFmtId="180" fontId="10" fillId="0" borderId="6" xfId="0" applyNumberFormat="1" applyFont="1" applyBorder="1" applyAlignment="1">
      <alignment horizontal="center"/>
    </xf>
    <xf numFmtId="0" fontId="10" fillId="0" borderId="5" xfId="0" applyFont="1" applyBorder="1" applyAlignment="1">
      <alignment horizontal="center"/>
    </xf>
    <xf numFmtId="178" fontId="10" fillId="0" borderId="6" xfId="0" applyNumberFormat="1" applyFont="1" applyBorder="1"/>
    <xf numFmtId="0" fontId="10" fillId="0" borderId="6" xfId="0" applyFont="1" applyBorder="1" applyAlignment="1">
      <alignment horizontal="center" shrinkToFit="1"/>
    </xf>
    <xf numFmtId="0" fontId="10" fillId="0" borderId="6" xfId="0" applyFont="1" applyBorder="1" applyAlignment="1">
      <alignment horizontal="center"/>
    </xf>
    <xf numFmtId="0" fontId="10" fillId="0" borderId="5" xfId="0" applyFont="1" applyBorder="1" applyAlignment="1">
      <alignment horizontal="center" shrinkToFit="1"/>
    </xf>
    <xf numFmtId="183" fontId="10" fillId="0" borderId="5" xfId="0" applyNumberFormat="1" applyFont="1" applyBorder="1" applyAlignment="1">
      <alignment horizontal="center"/>
    </xf>
    <xf numFmtId="180" fontId="10" fillId="0" borderId="7" xfId="0" applyNumberFormat="1" applyFont="1" applyBorder="1" applyAlignment="1">
      <alignment horizontal="center" vertical="center"/>
    </xf>
    <xf numFmtId="180" fontId="10" fillId="0" borderId="12" xfId="0" applyNumberFormat="1" applyFont="1" applyBorder="1" applyAlignment="1">
      <alignment horizontal="center" vertical="center"/>
    </xf>
    <xf numFmtId="180" fontId="10" fillId="0" borderId="13" xfId="0" applyNumberFormat="1" applyFont="1" applyBorder="1" applyAlignment="1">
      <alignment horizontal="center" vertical="center"/>
    </xf>
    <xf numFmtId="180" fontId="10" fillId="0" borderId="8" xfId="0" applyNumberFormat="1" applyFont="1" applyBorder="1" applyAlignment="1">
      <alignment horizontal="center" vertical="center"/>
    </xf>
    <xf numFmtId="180" fontId="10" fillId="0" borderId="1" xfId="0" applyNumberFormat="1" applyFont="1" applyBorder="1" applyAlignment="1">
      <alignment horizontal="center" vertical="center"/>
    </xf>
    <xf numFmtId="180" fontId="10" fillId="0" borderId="9" xfId="0" applyNumberFormat="1" applyFont="1" applyBorder="1" applyAlignment="1">
      <alignment horizontal="center" vertical="center"/>
    </xf>
    <xf numFmtId="180" fontId="10" fillId="0" borderId="19" xfId="0" applyNumberFormat="1" applyFont="1" applyBorder="1" applyAlignment="1">
      <alignment horizontal="center" vertical="center"/>
    </xf>
    <xf numFmtId="180" fontId="10" fillId="0" borderId="4" xfId="0" applyNumberFormat="1" applyFont="1" applyBorder="1" applyAlignment="1">
      <alignment horizontal="center" vertical="center"/>
    </xf>
    <xf numFmtId="180" fontId="10" fillId="0" borderId="6" xfId="0" applyNumberFormat="1" applyFont="1" applyBorder="1" applyAlignment="1">
      <alignment horizontal="center" vertical="center"/>
    </xf>
    <xf numFmtId="180" fontId="10" fillId="0" borderId="18" xfId="0" applyNumberFormat="1" applyFont="1" applyBorder="1" applyAlignment="1">
      <alignment horizontal="center" vertical="center"/>
    </xf>
    <xf numFmtId="180" fontId="10" fillId="0" borderId="12" xfId="0" applyNumberFormat="1" applyFont="1" applyBorder="1" applyAlignment="1">
      <alignment horizontal="center" vertical="center" wrapText="1"/>
    </xf>
    <xf numFmtId="182" fontId="2" fillId="0" borderId="15" xfId="0" applyNumberFormat="1" applyFont="1" applyBorder="1" applyAlignment="1">
      <alignment horizontal="left" vertical="center" shrinkToFit="1"/>
    </xf>
    <xf numFmtId="180" fontId="10" fillId="0" borderId="4" xfId="0" applyNumberFormat="1" applyFont="1" applyBorder="1" applyAlignment="1">
      <alignment horizontal="center" vertical="center" wrapText="1"/>
    </xf>
    <xf numFmtId="181" fontId="2" fillId="0" borderId="6" xfId="0" applyNumberFormat="1" applyFont="1" applyBorder="1" applyAlignment="1">
      <alignment horizontal="center"/>
    </xf>
    <xf numFmtId="180" fontId="10" fillId="0" borderId="9" xfId="0" applyNumberFormat="1" applyFont="1" applyBorder="1" applyAlignment="1">
      <alignment horizontal="center" vertical="center" wrapText="1"/>
    </xf>
    <xf numFmtId="0" fontId="2" fillId="0" borderId="10" xfId="0" applyFont="1" applyBorder="1" applyAlignment="1">
      <alignment horizontal="left" vertical="center" shrinkToFit="1"/>
    </xf>
    <xf numFmtId="0" fontId="6" fillId="0" borderId="1" xfId="0" applyFont="1" applyBorder="1" applyAlignment="1">
      <alignment horizontal="center" vertical="center" wrapText="1"/>
    </xf>
    <xf numFmtId="0" fontId="6" fillId="0" borderId="6" xfId="0" applyFont="1" applyBorder="1" applyAlignment="1">
      <alignment horizontal="center" vertical="center" wrapText="1"/>
    </xf>
    <xf numFmtId="0" fontId="6" fillId="0" borderId="4" xfId="0" applyFont="1" applyBorder="1" applyAlignment="1">
      <alignment horizontal="center" vertical="center" wrapText="1"/>
    </xf>
    <xf numFmtId="0" fontId="3" fillId="0" borderId="0" xfId="0" applyFont="1" applyAlignment="1">
      <alignment horizontal="left"/>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6" fillId="0" borderId="1" xfId="0" applyFont="1" applyBorder="1" applyAlignment="1">
      <alignment horizontal="center" vertical="distributed" textRotation="255" wrapText="1" justifyLastLine="1"/>
    </xf>
    <xf numFmtId="0" fontId="6" fillId="0" borderId="6" xfId="0" applyFont="1" applyBorder="1" applyAlignment="1">
      <alignment horizontal="center" vertical="distributed" textRotation="255" wrapText="1" justifyLastLine="1"/>
    </xf>
    <xf numFmtId="0" fontId="6" fillId="0" borderId="4" xfId="0" applyFont="1" applyBorder="1" applyAlignment="1">
      <alignment horizontal="center" vertical="distributed" textRotation="255" wrapText="1" justifyLastLine="1"/>
    </xf>
    <xf numFmtId="0" fontId="2" fillId="0" borderId="0" xfId="0" applyFont="1" applyBorder="1" applyAlignment="1">
      <alignment horizontal="center"/>
    </xf>
    <xf numFmtId="0" fontId="2" fillId="0" borderId="9" xfId="0" applyFont="1" applyBorder="1" applyAlignment="1">
      <alignment horizontal="left"/>
    </xf>
    <xf numFmtId="182" fontId="8" fillId="0" borderId="14" xfId="0" applyNumberFormat="1" applyFont="1" applyBorder="1" applyAlignment="1">
      <alignment horizontal="left" vertical="center" wrapText="1" shrinkToFit="1"/>
    </xf>
    <xf numFmtId="182" fontId="8" fillId="0" borderId="0" xfId="0" applyNumberFormat="1" applyFont="1" applyAlignment="1">
      <alignment horizontal="left" vertical="center" wrapText="1" shrinkToFit="1"/>
    </xf>
    <xf numFmtId="0" fontId="2" fillId="0" borderId="7" xfId="0" applyFont="1" applyBorder="1" applyAlignment="1">
      <alignment horizontal="left"/>
    </xf>
  </cellXfs>
  <cellStyles count="2">
    <cellStyle name="標準" xfId="0" builtinId="0"/>
    <cellStyle name="標準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N193"/>
  <sheetViews>
    <sheetView showGridLines="0" showZeros="0" tabSelected="1" view="pageBreakPreview" zoomScaleNormal="60" zoomScaleSheetLayoutView="100" workbookViewId="0">
      <selection activeCell="R43" sqref="R43"/>
    </sheetView>
  </sheetViews>
  <sheetFormatPr defaultColWidth="9" defaultRowHeight="21" customHeight="1" x14ac:dyDescent="0.2"/>
  <cols>
    <col min="1" max="1" width="7.08984375" style="2" customWidth="1"/>
    <col min="2" max="2" width="10.90625" style="2" customWidth="1"/>
    <col min="3" max="3" width="8.6328125" style="2" bestFit="1" customWidth="1"/>
    <col min="4" max="4" width="10.90625" style="2" customWidth="1"/>
    <col min="5" max="5" width="12.36328125" style="2" customWidth="1"/>
    <col min="6" max="6" width="18" style="2" bestFit="1" customWidth="1"/>
    <col min="7" max="7" width="32.7265625" style="2" bestFit="1" customWidth="1"/>
    <col min="8" max="8" width="22.6328125" style="2" customWidth="1"/>
    <col min="9" max="9" width="2" style="2" customWidth="1"/>
    <col min="10" max="10" width="41" style="2" customWidth="1"/>
    <col min="11" max="11" width="2.08984375" style="2" customWidth="1"/>
    <col min="12" max="12" width="10.90625" style="2" bestFit="1" customWidth="1"/>
    <col min="13" max="13" width="16.90625" style="2" customWidth="1"/>
    <col min="14" max="14" width="1.36328125" style="2" customWidth="1"/>
    <col min="15" max="16384" width="9" style="2"/>
  </cols>
  <sheetData>
    <row r="1" spans="1:14" ht="21" customHeight="1" x14ac:dyDescent="0.3">
      <c r="A1" s="1" t="s">
        <v>25</v>
      </c>
    </row>
    <row r="3" spans="1:14" ht="21" customHeight="1" x14ac:dyDescent="0.25">
      <c r="A3" s="3" t="s">
        <v>166</v>
      </c>
    </row>
    <row r="4" spans="1:14" ht="8.25" customHeight="1" x14ac:dyDescent="0.2">
      <c r="A4" s="4"/>
    </row>
    <row r="5" spans="1:14" ht="21" customHeight="1" x14ac:dyDescent="0.2">
      <c r="A5" s="5" t="s">
        <v>2</v>
      </c>
    </row>
    <row r="6" spans="1:14" s="6" customFormat="1" ht="13" x14ac:dyDescent="0.2">
      <c r="A6" s="6" t="s">
        <v>37</v>
      </c>
    </row>
    <row r="7" spans="1:14" s="6" customFormat="1" ht="13" x14ac:dyDescent="0.2">
      <c r="A7" s="6" t="s">
        <v>38</v>
      </c>
    </row>
    <row r="8" spans="1:14" s="6" customFormat="1" ht="13" x14ac:dyDescent="0.2">
      <c r="A8" s="6" t="s">
        <v>167</v>
      </c>
    </row>
    <row r="10" spans="1:14" ht="21" customHeight="1" x14ac:dyDescent="0.3">
      <c r="A10" s="133" t="s">
        <v>26</v>
      </c>
      <c r="B10" s="133"/>
      <c r="C10" s="133"/>
      <c r="D10" s="133"/>
      <c r="E10" s="133"/>
      <c r="F10" s="133"/>
      <c r="G10" s="133"/>
      <c r="H10" s="133"/>
      <c r="I10" s="133"/>
      <c r="J10" s="133"/>
      <c r="K10" s="133"/>
      <c r="L10" s="133"/>
      <c r="M10" s="133"/>
    </row>
    <row r="11" spans="1:14" ht="11.25" customHeight="1" x14ac:dyDescent="0.2"/>
    <row r="12" spans="1:14" ht="21" customHeight="1" x14ac:dyDescent="0.2">
      <c r="A12" s="134" t="s">
        <v>17</v>
      </c>
      <c r="B12" s="7" t="s">
        <v>3</v>
      </c>
      <c r="C12" s="8" t="s">
        <v>4</v>
      </c>
      <c r="D12" s="9" t="s">
        <v>19</v>
      </c>
      <c r="E12" s="10" t="s">
        <v>5</v>
      </c>
      <c r="F12" s="7" t="s">
        <v>6</v>
      </c>
      <c r="G12" s="11" t="s">
        <v>20</v>
      </c>
      <c r="H12" s="134" t="s">
        <v>18</v>
      </c>
      <c r="I12" s="10"/>
      <c r="J12" s="136" t="s">
        <v>21</v>
      </c>
      <c r="K12" s="12"/>
      <c r="L12" s="7" t="s">
        <v>7</v>
      </c>
      <c r="M12" s="13" t="s">
        <v>168</v>
      </c>
    </row>
    <row r="13" spans="1:14" ht="21" customHeight="1" x14ac:dyDescent="0.2">
      <c r="A13" s="135"/>
      <c r="B13" s="14" t="s">
        <v>8</v>
      </c>
      <c r="C13" s="15" t="s">
        <v>9</v>
      </c>
      <c r="D13" s="16"/>
      <c r="E13" s="17" t="s">
        <v>10</v>
      </c>
      <c r="F13" s="14" t="s">
        <v>11</v>
      </c>
      <c r="G13" s="18" t="s">
        <v>12</v>
      </c>
      <c r="H13" s="135"/>
      <c r="I13" s="17"/>
      <c r="J13" s="137"/>
      <c r="K13" s="19"/>
      <c r="L13" s="20" t="s">
        <v>13</v>
      </c>
      <c r="M13" s="21" t="s">
        <v>130</v>
      </c>
      <c r="N13" s="22"/>
    </row>
    <row r="14" spans="1:14" ht="19" customHeight="1" x14ac:dyDescent="0.2">
      <c r="A14" s="138" t="s">
        <v>32</v>
      </c>
      <c r="B14" s="23"/>
      <c r="C14" s="24"/>
      <c r="D14" s="25"/>
      <c r="E14" s="10"/>
      <c r="F14" s="26"/>
      <c r="G14" s="11"/>
      <c r="H14" s="27" t="s">
        <v>39</v>
      </c>
      <c r="I14" s="10"/>
      <c r="J14" s="28" t="s">
        <v>40</v>
      </c>
      <c r="K14" s="29"/>
      <c r="L14" s="30">
        <v>80</v>
      </c>
      <c r="M14" s="114">
        <f>IF(L14&gt;0,ROUND(G$15*L14/100,5),0)</f>
        <v>1.325E-2</v>
      </c>
    </row>
    <row r="15" spans="1:14" ht="19" customHeight="1" x14ac:dyDescent="0.2">
      <c r="A15" s="139"/>
      <c r="B15" s="23" t="s">
        <v>33</v>
      </c>
      <c r="C15" s="31">
        <v>1.75</v>
      </c>
      <c r="D15" s="31">
        <v>0.65</v>
      </c>
      <c r="E15" s="23" t="s">
        <v>22</v>
      </c>
      <c r="F15" s="32" t="s">
        <v>34</v>
      </c>
      <c r="G15" s="107">
        <f>ROUND((C15*D15+C16*D16+C17*D17+C40*D40)/100,5)</f>
        <v>1.6559999999999998E-2</v>
      </c>
      <c r="H15" s="34"/>
      <c r="I15" s="35"/>
      <c r="J15" s="36" t="s">
        <v>41</v>
      </c>
      <c r="K15" s="37"/>
      <c r="L15" s="38"/>
      <c r="M15" s="115">
        <f t="shared" ref="M15:M41" si="0">IF(L15&gt;0,ROUND(G$15*L15/100,5),0)</f>
        <v>0</v>
      </c>
    </row>
    <row r="16" spans="1:14" ht="19" customHeight="1" x14ac:dyDescent="0.2">
      <c r="A16" s="139"/>
      <c r="B16" s="26" t="s">
        <v>24</v>
      </c>
      <c r="C16" s="31">
        <v>1.482</v>
      </c>
      <c r="D16" s="31">
        <v>0.35</v>
      </c>
      <c r="E16" s="23" t="s">
        <v>1</v>
      </c>
      <c r="F16" s="26" t="s">
        <v>0</v>
      </c>
      <c r="G16" s="39"/>
      <c r="H16" s="40"/>
      <c r="I16" s="41"/>
      <c r="J16" s="42" t="s">
        <v>40</v>
      </c>
      <c r="K16" s="43"/>
      <c r="L16" s="43">
        <v>50</v>
      </c>
      <c r="M16" s="116">
        <f t="shared" si="0"/>
        <v>8.2799999999999992E-3</v>
      </c>
    </row>
    <row r="17" spans="1:13" ht="19" customHeight="1" x14ac:dyDescent="0.2">
      <c r="A17" s="139"/>
      <c r="B17" s="26"/>
      <c r="C17" s="44"/>
      <c r="D17" s="31"/>
      <c r="E17" s="23"/>
      <c r="F17" s="26"/>
      <c r="G17" s="39"/>
      <c r="H17" s="45"/>
      <c r="I17" s="23"/>
      <c r="J17" s="46" t="s">
        <v>42</v>
      </c>
      <c r="K17" s="19"/>
      <c r="L17" s="19"/>
      <c r="M17" s="117">
        <f t="shared" si="0"/>
        <v>0</v>
      </c>
    </row>
    <row r="18" spans="1:13" ht="19" customHeight="1" x14ac:dyDescent="0.2">
      <c r="A18" s="139"/>
      <c r="B18" s="23"/>
      <c r="C18" s="44"/>
      <c r="D18" s="31"/>
      <c r="E18" s="23"/>
      <c r="F18" s="26"/>
      <c r="G18" s="39"/>
      <c r="H18" s="47" t="s">
        <v>43</v>
      </c>
      <c r="I18" s="48"/>
      <c r="J18" s="49" t="s">
        <v>44</v>
      </c>
      <c r="K18" s="50"/>
      <c r="L18" s="51">
        <v>50</v>
      </c>
      <c r="M18" s="118">
        <f t="shared" ref="M18:M29" si="1">IF(L18&gt;0,ROUND(G$15*L18/100,5),0)</f>
        <v>8.2799999999999992E-3</v>
      </c>
    </row>
    <row r="19" spans="1:13" ht="19" customHeight="1" x14ac:dyDescent="0.2">
      <c r="A19" s="139"/>
      <c r="B19" s="23"/>
      <c r="C19" s="52"/>
      <c r="D19" s="26"/>
      <c r="E19" s="23"/>
      <c r="F19" s="26"/>
      <c r="G19" s="26"/>
      <c r="H19" s="53"/>
      <c r="I19" s="54"/>
      <c r="J19" s="55"/>
      <c r="K19" s="56"/>
      <c r="L19" s="57"/>
      <c r="M19" s="115">
        <f t="shared" si="1"/>
        <v>0</v>
      </c>
    </row>
    <row r="20" spans="1:13" ht="19" customHeight="1" x14ac:dyDescent="0.2">
      <c r="A20" s="139"/>
      <c r="B20" s="23"/>
      <c r="C20" s="44"/>
      <c r="D20" s="31"/>
      <c r="E20" s="23"/>
      <c r="F20" s="26"/>
      <c r="G20" s="39"/>
      <c r="H20" s="58"/>
      <c r="I20" s="59"/>
      <c r="J20" s="60" t="s">
        <v>45</v>
      </c>
      <c r="K20" s="61"/>
      <c r="L20" s="61">
        <v>50</v>
      </c>
      <c r="M20" s="116">
        <f t="shared" si="1"/>
        <v>8.2799999999999992E-3</v>
      </c>
    </row>
    <row r="21" spans="1:13" ht="19" customHeight="1" x14ac:dyDescent="0.2">
      <c r="A21" s="139"/>
      <c r="B21" s="23"/>
      <c r="C21" s="52"/>
      <c r="D21" s="26"/>
      <c r="E21" s="23"/>
      <c r="F21" s="26"/>
      <c r="G21" s="26"/>
      <c r="H21" s="62"/>
      <c r="I21" s="63"/>
      <c r="J21" s="64"/>
      <c r="K21" s="65"/>
      <c r="L21" s="65"/>
      <c r="M21" s="117">
        <f t="shared" si="1"/>
        <v>0</v>
      </c>
    </row>
    <row r="22" spans="1:13" ht="19" customHeight="1" x14ac:dyDescent="0.2">
      <c r="A22" s="139"/>
      <c r="B22" s="23"/>
      <c r="C22" s="44"/>
      <c r="D22" s="31"/>
      <c r="E22" s="23"/>
      <c r="F22" s="26"/>
      <c r="G22" s="39"/>
      <c r="H22" s="66" t="s">
        <v>109</v>
      </c>
      <c r="I22" s="10"/>
      <c r="J22" s="28" t="s">
        <v>120</v>
      </c>
      <c r="K22" s="29"/>
      <c r="L22" s="30">
        <v>80</v>
      </c>
      <c r="M22" s="118">
        <f t="shared" ref="M22:M23" si="2">IF(L22&gt;0,ROUND(G$15*L22/100,5),0)</f>
        <v>1.325E-2</v>
      </c>
    </row>
    <row r="23" spans="1:13" ht="19" customHeight="1" x14ac:dyDescent="0.2">
      <c r="A23" s="139"/>
      <c r="B23" s="23"/>
      <c r="C23" s="52"/>
      <c r="D23" s="26"/>
      <c r="E23" s="23"/>
      <c r="F23" s="26"/>
      <c r="G23" s="26"/>
      <c r="H23" s="40"/>
      <c r="I23" s="23"/>
      <c r="J23" s="67" t="s">
        <v>137</v>
      </c>
      <c r="K23" s="68"/>
      <c r="L23" s="69"/>
      <c r="M23" s="119">
        <f t="shared" si="2"/>
        <v>0</v>
      </c>
    </row>
    <row r="24" spans="1:13" ht="19" customHeight="1" x14ac:dyDescent="0.2">
      <c r="A24" s="139"/>
      <c r="B24" s="23"/>
      <c r="C24" s="44"/>
      <c r="D24" s="31"/>
      <c r="E24" s="23"/>
      <c r="F24" s="26"/>
      <c r="G24" s="39"/>
      <c r="H24" s="40"/>
      <c r="I24" s="41"/>
      <c r="J24" s="70" t="s">
        <v>120</v>
      </c>
      <c r="K24" s="71"/>
      <c r="L24" s="72">
        <v>50</v>
      </c>
      <c r="M24" s="120">
        <f t="shared" ref="M24:M25" si="3">IF(L24&gt;0,ROUND(G$15*L24/100,5),0)</f>
        <v>8.2799999999999992E-3</v>
      </c>
    </row>
    <row r="25" spans="1:13" ht="19" customHeight="1" x14ac:dyDescent="0.2">
      <c r="A25" s="139"/>
      <c r="B25" s="23"/>
      <c r="C25" s="52"/>
      <c r="D25" s="26"/>
      <c r="E25" s="23"/>
      <c r="F25" s="26"/>
      <c r="G25" s="26"/>
      <c r="H25" s="45"/>
      <c r="I25" s="73"/>
      <c r="J25" s="74" t="s">
        <v>139</v>
      </c>
      <c r="K25" s="19"/>
      <c r="L25" s="75"/>
      <c r="M25" s="117">
        <f t="shared" si="3"/>
        <v>0</v>
      </c>
    </row>
    <row r="26" spans="1:13" ht="19" customHeight="1" x14ac:dyDescent="0.2">
      <c r="A26" s="139"/>
      <c r="B26" s="23"/>
      <c r="C26" s="44"/>
      <c r="D26" s="31"/>
      <c r="E26" s="23"/>
      <c r="F26" s="26"/>
      <c r="G26" s="39"/>
      <c r="H26" s="27" t="s">
        <v>46</v>
      </c>
      <c r="I26" s="10"/>
      <c r="J26" s="28" t="s">
        <v>138</v>
      </c>
      <c r="K26" s="29"/>
      <c r="L26" s="30">
        <v>50</v>
      </c>
      <c r="M26" s="118">
        <f t="shared" si="1"/>
        <v>8.2799999999999992E-3</v>
      </c>
    </row>
    <row r="27" spans="1:13" ht="19" customHeight="1" x14ac:dyDescent="0.2">
      <c r="A27" s="139"/>
      <c r="B27" s="23"/>
      <c r="C27" s="52"/>
      <c r="D27" s="26"/>
      <c r="E27" s="23"/>
      <c r="F27" s="26"/>
      <c r="G27" s="26"/>
      <c r="H27" s="76"/>
      <c r="I27" s="73"/>
      <c r="J27" s="77"/>
      <c r="K27" s="19"/>
      <c r="L27" s="75"/>
      <c r="M27" s="117">
        <f t="shared" si="1"/>
        <v>0</v>
      </c>
    </row>
    <row r="28" spans="1:13" ht="19" customHeight="1" x14ac:dyDescent="0.2">
      <c r="A28" s="139"/>
      <c r="B28" s="23"/>
      <c r="C28" s="44"/>
      <c r="D28" s="31"/>
      <c r="E28" s="23"/>
      <c r="F28" s="26"/>
      <c r="G28" s="39"/>
      <c r="H28" s="27" t="s">
        <v>47</v>
      </c>
      <c r="I28" s="10"/>
      <c r="J28" s="28" t="s">
        <v>48</v>
      </c>
      <c r="K28" s="29"/>
      <c r="L28" s="30">
        <v>50</v>
      </c>
      <c r="M28" s="118">
        <f t="shared" si="1"/>
        <v>8.2799999999999992E-3</v>
      </c>
    </row>
    <row r="29" spans="1:13" ht="19" customHeight="1" x14ac:dyDescent="0.2">
      <c r="A29" s="139"/>
      <c r="B29" s="23"/>
      <c r="C29" s="52"/>
      <c r="D29" s="26"/>
      <c r="E29" s="23"/>
      <c r="F29" s="26"/>
      <c r="G29" s="26"/>
      <c r="H29" s="78"/>
      <c r="I29" s="23"/>
      <c r="J29" s="79"/>
      <c r="K29" s="68"/>
      <c r="L29" s="69"/>
      <c r="M29" s="119">
        <f t="shared" si="1"/>
        <v>0</v>
      </c>
    </row>
    <row r="30" spans="1:13" ht="19" customHeight="1" x14ac:dyDescent="0.2">
      <c r="A30" s="139"/>
      <c r="B30" s="23"/>
      <c r="C30" s="52"/>
      <c r="D30" s="26"/>
      <c r="E30" s="23"/>
      <c r="F30" s="26"/>
      <c r="G30" s="26"/>
      <c r="H30" s="40"/>
      <c r="I30" s="41"/>
      <c r="J30" s="80" t="s">
        <v>145</v>
      </c>
      <c r="K30" s="43"/>
      <c r="L30" s="61">
        <v>50</v>
      </c>
      <c r="M30" s="116">
        <f t="shared" ref="M30" si="4">IF(L30&gt;0,ROUND(G$15*L30/100,5),0)</f>
        <v>8.2799999999999992E-3</v>
      </c>
    </row>
    <row r="31" spans="1:13" ht="19" customHeight="1" x14ac:dyDescent="0.2">
      <c r="A31" s="139"/>
      <c r="B31" s="23"/>
      <c r="C31" s="52"/>
      <c r="D31" s="26"/>
      <c r="E31" s="23"/>
      <c r="F31" s="26"/>
      <c r="G31" s="26"/>
      <c r="H31" s="45"/>
      <c r="I31" s="73"/>
      <c r="J31" s="77"/>
      <c r="K31" s="19"/>
      <c r="L31" s="75"/>
      <c r="M31" s="117"/>
    </row>
    <row r="32" spans="1:13" ht="18.75" customHeight="1" x14ac:dyDescent="0.2">
      <c r="A32" s="139"/>
      <c r="B32" s="23"/>
      <c r="C32" s="44"/>
      <c r="D32" s="31"/>
      <c r="E32" s="23"/>
      <c r="F32" s="26"/>
      <c r="G32" s="39"/>
      <c r="H32" s="27" t="s">
        <v>31</v>
      </c>
      <c r="I32" s="23"/>
      <c r="J32" s="42" t="s">
        <v>49</v>
      </c>
      <c r="K32" s="68"/>
      <c r="L32" s="68">
        <v>80</v>
      </c>
      <c r="M32" s="119">
        <f t="shared" ref="M32:M35" si="5">IF(L32&gt;0,ROUND(G$15*L32/100,5),0)</f>
        <v>1.325E-2</v>
      </c>
    </row>
    <row r="33" spans="1:13" ht="19" customHeight="1" x14ac:dyDescent="0.2">
      <c r="A33" s="139"/>
      <c r="B33" s="23"/>
      <c r="C33" s="52"/>
      <c r="D33" s="26"/>
      <c r="E33" s="23"/>
      <c r="F33" s="26"/>
      <c r="G33" s="26"/>
      <c r="H33" s="34"/>
      <c r="I33" s="35"/>
      <c r="J33" s="81" t="s">
        <v>163</v>
      </c>
      <c r="K33" s="37"/>
      <c r="L33" s="37"/>
      <c r="M33" s="115">
        <f t="shared" si="5"/>
        <v>0</v>
      </c>
    </row>
    <row r="34" spans="1:13" ht="19" customHeight="1" x14ac:dyDescent="0.2">
      <c r="A34" s="139"/>
      <c r="B34" s="23"/>
      <c r="C34" s="44"/>
      <c r="D34" s="31"/>
      <c r="E34" s="23"/>
      <c r="F34" s="26"/>
      <c r="G34" s="39"/>
      <c r="H34" s="40"/>
      <c r="I34" s="41"/>
      <c r="J34" s="42" t="s">
        <v>49</v>
      </c>
      <c r="K34" s="43"/>
      <c r="L34" s="43">
        <v>72</v>
      </c>
      <c r="M34" s="116">
        <f t="shared" si="5"/>
        <v>1.192E-2</v>
      </c>
    </row>
    <row r="35" spans="1:13" ht="19" customHeight="1" x14ac:dyDescent="0.2">
      <c r="A35" s="139"/>
      <c r="B35" s="23"/>
      <c r="C35" s="52"/>
      <c r="D35" s="26"/>
      <c r="E35" s="23"/>
      <c r="F35" s="26"/>
      <c r="G35" s="26"/>
      <c r="H35" s="40"/>
      <c r="I35" s="35"/>
      <c r="J35" s="81" t="s">
        <v>164</v>
      </c>
      <c r="K35" s="37"/>
      <c r="L35" s="37"/>
      <c r="M35" s="115">
        <f t="shared" si="5"/>
        <v>0</v>
      </c>
    </row>
    <row r="36" spans="1:13" ht="18.75" customHeight="1" x14ac:dyDescent="0.2">
      <c r="A36" s="139"/>
      <c r="B36" s="23"/>
      <c r="C36" s="44"/>
      <c r="D36" s="31"/>
      <c r="E36" s="23"/>
      <c r="F36" s="26"/>
      <c r="G36" s="39"/>
      <c r="H36" s="40"/>
      <c r="I36" s="23"/>
      <c r="J36" s="42" t="s">
        <v>49</v>
      </c>
      <c r="K36" s="68"/>
      <c r="L36" s="68">
        <v>60</v>
      </c>
      <c r="M36" s="119">
        <f t="shared" ref="M36:M37" si="6">IF(L36&gt;0,ROUND(G$15*L36/100,5),0)</f>
        <v>9.9399999999999992E-3</v>
      </c>
    </row>
    <row r="37" spans="1:13" ht="19" customHeight="1" x14ac:dyDescent="0.2">
      <c r="A37" s="139"/>
      <c r="B37" s="23"/>
      <c r="C37" s="52"/>
      <c r="D37" s="26"/>
      <c r="E37" s="23"/>
      <c r="F37" s="26"/>
      <c r="G37" s="26"/>
      <c r="H37" s="34"/>
      <c r="I37" s="35"/>
      <c r="J37" s="81" t="s">
        <v>50</v>
      </c>
      <c r="K37" s="37"/>
      <c r="L37" s="37"/>
      <c r="M37" s="115">
        <f t="shared" si="6"/>
        <v>0</v>
      </c>
    </row>
    <row r="38" spans="1:13" ht="19" customHeight="1" x14ac:dyDescent="0.2">
      <c r="A38" s="139"/>
      <c r="B38" s="23"/>
      <c r="C38" s="44"/>
      <c r="D38" s="31"/>
      <c r="E38" s="23"/>
      <c r="F38" s="26"/>
      <c r="G38" s="39"/>
      <c r="H38" s="40"/>
      <c r="I38" s="41"/>
      <c r="J38" s="42" t="s">
        <v>49</v>
      </c>
      <c r="K38" s="43"/>
      <c r="L38" s="43">
        <v>50</v>
      </c>
      <c r="M38" s="116">
        <f t="shared" ref="M38:M39" si="7">IF(L38&gt;0,ROUND(G$15*L38/100,5),0)</f>
        <v>8.2799999999999992E-3</v>
      </c>
    </row>
    <row r="39" spans="1:13" ht="19" customHeight="1" x14ac:dyDescent="0.2">
      <c r="A39" s="139"/>
      <c r="B39" s="23"/>
      <c r="C39" s="52"/>
      <c r="D39" s="26"/>
      <c r="E39" s="23"/>
      <c r="F39" s="26"/>
      <c r="G39" s="26"/>
      <c r="H39" s="40"/>
      <c r="I39" s="35"/>
      <c r="J39" s="81" t="s">
        <v>51</v>
      </c>
      <c r="K39" s="37"/>
      <c r="L39" s="37"/>
      <c r="M39" s="115">
        <f t="shared" si="7"/>
        <v>0</v>
      </c>
    </row>
    <row r="40" spans="1:13" ht="19" customHeight="1" x14ac:dyDescent="0.2">
      <c r="A40" s="139"/>
      <c r="B40" s="23"/>
      <c r="C40" s="44"/>
      <c r="D40" s="31"/>
      <c r="E40" s="23"/>
      <c r="F40" s="26"/>
      <c r="G40" s="39"/>
      <c r="H40" s="26"/>
      <c r="I40" s="23"/>
      <c r="J40" s="79" t="s">
        <v>30</v>
      </c>
      <c r="K40" s="68"/>
      <c r="L40" s="68">
        <v>50</v>
      </c>
      <c r="M40" s="116">
        <f>ROUND(ROUND((C15*10*D15+C16*10*D16)*L40/100,2)/1000,5)</f>
        <v>8.2799999999999992E-3</v>
      </c>
    </row>
    <row r="41" spans="1:13" ht="19" customHeight="1" x14ac:dyDescent="0.2">
      <c r="A41" s="140"/>
      <c r="B41" s="23"/>
      <c r="C41" s="52"/>
      <c r="D41" s="26"/>
      <c r="E41" s="23"/>
      <c r="F41" s="26"/>
      <c r="G41" s="26"/>
      <c r="H41" s="82"/>
      <c r="I41" s="73"/>
      <c r="J41" s="77" t="s">
        <v>52</v>
      </c>
      <c r="K41" s="19"/>
      <c r="L41" s="68"/>
      <c r="M41" s="115">
        <f t="shared" si="0"/>
        <v>0</v>
      </c>
    </row>
    <row r="42" spans="1:13" ht="19" customHeight="1" x14ac:dyDescent="0.2">
      <c r="A42" s="130" t="s">
        <v>27</v>
      </c>
      <c r="B42" s="7"/>
      <c r="C42" s="24"/>
      <c r="D42" s="25"/>
      <c r="E42" s="10"/>
      <c r="F42" s="7"/>
      <c r="G42" s="11"/>
      <c r="H42" s="27" t="s">
        <v>46</v>
      </c>
      <c r="I42" s="10"/>
      <c r="J42" s="129" t="s">
        <v>53</v>
      </c>
      <c r="K42" s="29"/>
      <c r="L42" s="30">
        <v>70</v>
      </c>
      <c r="M42" s="114">
        <f>IF(L42&gt;0,ROUND(G$43*L42/100,5),0)</f>
        <v>1.303E-2</v>
      </c>
    </row>
    <row r="43" spans="1:13" ht="19" customHeight="1" x14ac:dyDescent="0.2">
      <c r="A43" s="131"/>
      <c r="B43" s="23" t="s">
        <v>33</v>
      </c>
      <c r="C43" s="31">
        <v>1.95</v>
      </c>
      <c r="D43" s="31">
        <v>0.70899999999999996</v>
      </c>
      <c r="E43" s="23" t="s">
        <v>14</v>
      </c>
      <c r="F43" s="32" t="s">
        <v>34</v>
      </c>
      <c r="G43" s="107">
        <f>ROUND((C43*D43+C44*D44+C45*D45+C46*D46)/100,5)</f>
        <v>1.8610000000000002E-2</v>
      </c>
      <c r="H43" s="26"/>
      <c r="I43" s="35"/>
      <c r="J43" s="36" t="s">
        <v>54</v>
      </c>
      <c r="K43" s="37"/>
      <c r="L43" s="38"/>
      <c r="M43" s="115">
        <f>IF(L43&gt;0,ROUND(G$43*L43/100,5),0)</f>
        <v>0</v>
      </c>
    </row>
    <row r="44" spans="1:13" ht="19" customHeight="1" x14ac:dyDescent="0.2">
      <c r="A44" s="131"/>
      <c r="B44" s="23" t="s">
        <v>24</v>
      </c>
      <c r="C44" s="31">
        <v>1.482</v>
      </c>
      <c r="D44" s="31">
        <v>0.19</v>
      </c>
      <c r="E44" s="23" t="s">
        <v>1</v>
      </c>
      <c r="F44" s="26" t="s">
        <v>0</v>
      </c>
      <c r="G44" s="39"/>
      <c r="H44" s="4"/>
      <c r="I44" s="23"/>
      <c r="J44" s="83" t="s">
        <v>55</v>
      </c>
      <c r="K44" s="68"/>
      <c r="L44" s="68">
        <v>50</v>
      </c>
      <c r="M44" s="116">
        <f>IF(L44&gt;0,ROUND(G$43*L44/100,5),0)</f>
        <v>9.3100000000000006E-3</v>
      </c>
    </row>
    <row r="45" spans="1:13" ht="19" customHeight="1" x14ac:dyDescent="0.2">
      <c r="A45" s="131"/>
      <c r="B45" s="23" t="s">
        <v>28</v>
      </c>
      <c r="C45" s="31">
        <v>1.95</v>
      </c>
      <c r="D45" s="31">
        <v>0.10100000000000001</v>
      </c>
      <c r="E45" s="23" t="s">
        <v>169</v>
      </c>
      <c r="F45" s="32" t="s">
        <v>170</v>
      </c>
      <c r="G45" s="39"/>
      <c r="H45" s="141"/>
      <c r="I45" s="73"/>
      <c r="J45" s="46" t="s">
        <v>178</v>
      </c>
      <c r="K45" s="19"/>
      <c r="L45" s="19"/>
      <c r="M45" s="117">
        <f>IF(L45&gt;0,ROUND(G$43*L45/100,5),0)</f>
        <v>0</v>
      </c>
    </row>
    <row r="46" spans="1:13" ht="19" customHeight="1" x14ac:dyDescent="0.2">
      <c r="A46" s="131"/>
      <c r="B46" s="26"/>
      <c r="C46" s="44"/>
      <c r="D46" s="31"/>
      <c r="E46" s="23"/>
      <c r="F46" s="26"/>
      <c r="G46" s="39"/>
      <c r="H46" s="142"/>
      <c r="I46" s="10"/>
      <c r="J46" s="129" t="s">
        <v>55</v>
      </c>
      <c r="K46" s="12"/>
      <c r="L46" s="12">
        <v>30</v>
      </c>
      <c r="M46" s="114">
        <f t="shared" ref="M46:M73" si="8">IF(L46&gt;0,ROUND(G$43*L46/100,5),0)</f>
        <v>5.5799999999999999E-3</v>
      </c>
    </row>
    <row r="47" spans="1:13" ht="19" customHeight="1" x14ac:dyDescent="0.2">
      <c r="A47" s="131"/>
      <c r="B47" s="108"/>
      <c r="C47" s="109"/>
      <c r="D47" s="109"/>
      <c r="E47" s="108"/>
      <c r="F47" s="110"/>
      <c r="G47" s="107"/>
      <c r="H47" s="26"/>
      <c r="I47" s="73"/>
      <c r="J47" s="46" t="s">
        <v>179</v>
      </c>
      <c r="K47" s="19"/>
      <c r="L47" s="19"/>
      <c r="M47" s="117">
        <f t="shared" si="8"/>
        <v>0</v>
      </c>
    </row>
    <row r="48" spans="1:13" ht="19" customHeight="1" x14ac:dyDescent="0.2">
      <c r="A48" s="131"/>
      <c r="B48" s="108"/>
      <c r="C48" s="109"/>
      <c r="D48" s="109"/>
      <c r="E48" s="108"/>
      <c r="F48" s="111"/>
      <c r="G48" s="39"/>
      <c r="H48" s="69"/>
      <c r="I48" s="23"/>
      <c r="J48" s="83" t="s">
        <v>55</v>
      </c>
      <c r="K48" s="68"/>
      <c r="L48" s="68">
        <v>30</v>
      </c>
      <c r="M48" s="119">
        <f t="shared" si="8"/>
        <v>5.5799999999999999E-3</v>
      </c>
    </row>
    <row r="49" spans="1:13" ht="19" customHeight="1" x14ac:dyDescent="0.2">
      <c r="A49" s="131"/>
      <c r="B49" s="108"/>
      <c r="C49" s="109"/>
      <c r="D49" s="109"/>
      <c r="E49" s="108"/>
      <c r="F49" s="110"/>
      <c r="G49" s="33"/>
      <c r="H49" s="26"/>
      <c r="I49" s="35"/>
      <c r="J49" s="36" t="s">
        <v>180</v>
      </c>
      <c r="K49" s="37"/>
      <c r="L49" s="37"/>
      <c r="M49" s="115">
        <f t="shared" si="8"/>
        <v>0</v>
      </c>
    </row>
    <row r="50" spans="1:13" ht="19" customHeight="1" x14ac:dyDescent="0.2">
      <c r="A50" s="131"/>
      <c r="B50" s="108"/>
      <c r="C50" s="109"/>
      <c r="D50" s="109"/>
      <c r="E50" s="108"/>
      <c r="F50" s="111"/>
      <c r="G50" s="39"/>
      <c r="H50" s="69"/>
      <c r="I50" s="41"/>
      <c r="J50" s="84" t="s">
        <v>55</v>
      </c>
      <c r="K50" s="43"/>
      <c r="L50" s="43">
        <v>70</v>
      </c>
      <c r="M50" s="116">
        <f t="shared" si="8"/>
        <v>1.303E-2</v>
      </c>
    </row>
    <row r="51" spans="1:13" ht="19" customHeight="1" x14ac:dyDescent="0.2">
      <c r="A51" s="131"/>
      <c r="B51" s="23"/>
      <c r="C51" s="44"/>
      <c r="D51" s="31"/>
      <c r="E51" s="23"/>
      <c r="F51" s="26"/>
      <c r="G51" s="39"/>
      <c r="H51" s="69"/>
      <c r="I51" s="35"/>
      <c r="J51" s="36" t="s">
        <v>181</v>
      </c>
      <c r="K51" s="37"/>
      <c r="L51" s="37"/>
      <c r="M51" s="115">
        <f t="shared" si="8"/>
        <v>0</v>
      </c>
    </row>
    <row r="52" spans="1:13" ht="19" customHeight="1" x14ac:dyDescent="0.2">
      <c r="A52" s="131"/>
      <c r="B52" s="23"/>
      <c r="C52" s="44"/>
      <c r="D52" s="31"/>
      <c r="E52" s="23"/>
      <c r="F52" s="26"/>
      <c r="G52" s="39"/>
      <c r="H52" s="69"/>
      <c r="I52" s="23"/>
      <c r="J52" s="84" t="s">
        <v>55</v>
      </c>
      <c r="K52" s="43"/>
      <c r="L52" s="43">
        <v>70</v>
      </c>
      <c r="M52" s="116">
        <f t="shared" si="8"/>
        <v>1.303E-2</v>
      </c>
    </row>
    <row r="53" spans="1:13" ht="19" customHeight="1" x14ac:dyDescent="0.2">
      <c r="A53" s="131"/>
      <c r="B53" s="23"/>
      <c r="C53" s="44"/>
      <c r="D53" s="31"/>
      <c r="E53" s="23"/>
      <c r="F53" s="26"/>
      <c r="G53" s="39"/>
      <c r="H53" s="69"/>
      <c r="I53" s="23"/>
      <c r="J53" s="36" t="s">
        <v>182</v>
      </c>
      <c r="K53" s="37"/>
      <c r="L53" s="37"/>
      <c r="M53" s="115">
        <f t="shared" si="8"/>
        <v>0</v>
      </c>
    </row>
    <row r="54" spans="1:13" ht="19" customHeight="1" x14ac:dyDescent="0.2">
      <c r="A54" s="131"/>
      <c r="B54" s="23"/>
      <c r="C54" s="44"/>
      <c r="D54" s="31"/>
      <c r="E54" s="23"/>
      <c r="F54" s="26"/>
      <c r="G54" s="39"/>
      <c r="H54" s="26"/>
      <c r="I54" s="23"/>
      <c r="J54" s="83" t="s">
        <v>176</v>
      </c>
      <c r="K54" s="68"/>
      <c r="L54" s="68">
        <v>70</v>
      </c>
      <c r="M54" s="116">
        <f t="shared" si="8"/>
        <v>1.303E-2</v>
      </c>
    </row>
    <row r="55" spans="1:13" ht="18.75" customHeight="1" x14ac:dyDescent="0.2">
      <c r="A55" s="131"/>
      <c r="B55" s="23"/>
      <c r="C55" s="52"/>
      <c r="D55" s="26"/>
      <c r="E55" s="23"/>
      <c r="F55" s="26"/>
      <c r="G55" s="26"/>
      <c r="H55" s="82"/>
      <c r="I55" s="73"/>
      <c r="J55" s="46" t="s">
        <v>177</v>
      </c>
      <c r="K55" s="19"/>
      <c r="L55" s="19"/>
      <c r="M55" s="117">
        <f t="shared" si="8"/>
        <v>0</v>
      </c>
    </row>
    <row r="56" spans="1:13" ht="19" customHeight="1" x14ac:dyDescent="0.2">
      <c r="A56" s="131"/>
      <c r="B56" s="23"/>
      <c r="C56" s="44"/>
      <c r="D56" s="31"/>
      <c r="E56" s="23"/>
      <c r="F56" s="26"/>
      <c r="G56" s="39"/>
      <c r="H56" s="40" t="s">
        <v>60</v>
      </c>
      <c r="I56" s="23"/>
      <c r="J56" s="79" t="s">
        <v>56</v>
      </c>
      <c r="K56" s="68"/>
      <c r="L56" s="68">
        <v>70</v>
      </c>
      <c r="M56" s="119">
        <f t="shared" si="8"/>
        <v>1.303E-2</v>
      </c>
    </row>
    <row r="57" spans="1:13" ht="19" customHeight="1" x14ac:dyDescent="0.2">
      <c r="A57" s="131"/>
      <c r="B57" s="23"/>
      <c r="C57" s="52"/>
      <c r="D57" s="26"/>
      <c r="E57" s="23"/>
      <c r="F57" s="26"/>
      <c r="G57" s="26"/>
      <c r="H57" s="26"/>
      <c r="I57" s="35"/>
      <c r="J57" s="85" t="s">
        <v>140</v>
      </c>
      <c r="K57" s="37"/>
      <c r="L57" s="37"/>
      <c r="M57" s="115">
        <f t="shared" si="8"/>
        <v>0</v>
      </c>
    </row>
    <row r="58" spans="1:13" ht="19" customHeight="1" x14ac:dyDescent="0.2">
      <c r="A58" s="131"/>
      <c r="B58" s="23"/>
      <c r="C58" s="44"/>
      <c r="D58" s="31"/>
      <c r="E58" s="23"/>
      <c r="F58" s="26"/>
      <c r="G58" s="39"/>
      <c r="H58" s="26"/>
      <c r="I58" s="41"/>
      <c r="J58" s="86" t="s">
        <v>56</v>
      </c>
      <c r="K58" s="43"/>
      <c r="L58" s="43">
        <v>30</v>
      </c>
      <c r="M58" s="116">
        <f t="shared" si="8"/>
        <v>5.5799999999999999E-3</v>
      </c>
    </row>
    <row r="59" spans="1:13" ht="19" customHeight="1" x14ac:dyDescent="0.2">
      <c r="A59" s="131"/>
      <c r="B59" s="23"/>
      <c r="C59" s="52"/>
      <c r="D59" s="26"/>
      <c r="E59" s="23"/>
      <c r="F59" s="26"/>
      <c r="G59" s="26"/>
      <c r="H59" s="69"/>
      <c r="I59" s="35"/>
      <c r="J59" s="87" t="s">
        <v>153</v>
      </c>
      <c r="K59" s="37"/>
      <c r="L59" s="37"/>
      <c r="M59" s="115">
        <f t="shared" si="8"/>
        <v>0</v>
      </c>
    </row>
    <row r="60" spans="1:13" ht="19" customHeight="1" x14ac:dyDescent="0.2">
      <c r="A60" s="131"/>
      <c r="B60" s="23"/>
      <c r="C60" s="44"/>
      <c r="D60" s="31"/>
      <c r="E60" s="23"/>
      <c r="F60" s="26"/>
      <c r="G60" s="39"/>
      <c r="H60" s="26"/>
      <c r="I60" s="41"/>
      <c r="J60" s="88" t="s">
        <v>56</v>
      </c>
      <c r="K60" s="43"/>
      <c r="L60" s="43">
        <v>70</v>
      </c>
      <c r="M60" s="116">
        <f t="shared" si="8"/>
        <v>1.303E-2</v>
      </c>
    </row>
    <row r="61" spans="1:13" ht="19" customHeight="1" x14ac:dyDescent="0.2">
      <c r="A61" s="131"/>
      <c r="B61" s="23"/>
      <c r="C61" s="52"/>
      <c r="D61" s="26"/>
      <c r="E61" s="23"/>
      <c r="F61" s="26"/>
      <c r="G61" s="26"/>
      <c r="H61" s="69"/>
      <c r="I61" s="35"/>
      <c r="J61" s="87" t="s">
        <v>144</v>
      </c>
      <c r="K61" s="37"/>
      <c r="L61" s="37"/>
      <c r="M61" s="115">
        <f t="shared" si="8"/>
        <v>0</v>
      </c>
    </row>
    <row r="62" spans="1:13" ht="19" customHeight="1" x14ac:dyDescent="0.2">
      <c r="A62" s="131"/>
      <c r="B62" s="23"/>
      <c r="C62" s="44"/>
      <c r="D62" s="31"/>
      <c r="E62" s="23"/>
      <c r="F62" s="26"/>
      <c r="G62" s="39"/>
      <c r="H62" s="26"/>
      <c r="I62" s="41"/>
      <c r="J62" s="88" t="s">
        <v>56</v>
      </c>
      <c r="K62" s="43"/>
      <c r="L62" s="43">
        <v>70</v>
      </c>
      <c r="M62" s="116">
        <f t="shared" si="8"/>
        <v>1.303E-2</v>
      </c>
    </row>
    <row r="63" spans="1:13" ht="19" customHeight="1" x14ac:dyDescent="0.2">
      <c r="A63" s="131"/>
      <c r="B63" s="23"/>
      <c r="C63" s="52"/>
      <c r="D63" s="26"/>
      <c r="E63" s="23"/>
      <c r="F63" s="26"/>
      <c r="G63" s="26"/>
      <c r="H63" s="69"/>
      <c r="I63" s="35"/>
      <c r="J63" s="87" t="s">
        <v>152</v>
      </c>
      <c r="K63" s="37"/>
      <c r="L63" s="37"/>
      <c r="M63" s="115">
        <f t="shared" si="8"/>
        <v>0</v>
      </c>
    </row>
    <row r="64" spans="1:13" ht="19" customHeight="1" x14ac:dyDescent="0.2">
      <c r="A64" s="131"/>
      <c r="B64" s="23"/>
      <c r="C64" s="44"/>
      <c r="D64" s="31"/>
      <c r="E64" s="23"/>
      <c r="F64" s="26"/>
      <c r="G64" s="39"/>
      <c r="H64" s="26"/>
      <c r="I64" s="41"/>
      <c r="J64" s="86" t="s">
        <v>56</v>
      </c>
      <c r="K64" s="43"/>
      <c r="L64" s="43">
        <v>50</v>
      </c>
      <c r="M64" s="116">
        <f t="shared" si="8"/>
        <v>9.3100000000000006E-3</v>
      </c>
    </row>
    <row r="65" spans="1:13" ht="19" customHeight="1" x14ac:dyDescent="0.2">
      <c r="A65" s="131"/>
      <c r="B65" s="23"/>
      <c r="C65" s="52"/>
      <c r="D65" s="26"/>
      <c r="E65" s="23"/>
      <c r="F65" s="26"/>
      <c r="G65" s="26"/>
      <c r="H65" s="69"/>
      <c r="I65" s="35"/>
      <c r="J65" s="81" t="s">
        <v>57</v>
      </c>
      <c r="K65" s="37"/>
      <c r="L65" s="37"/>
      <c r="M65" s="115">
        <f t="shared" si="8"/>
        <v>0</v>
      </c>
    </row>
    <row r="66" spans="1:13" ht="19" customHeight="1" x14ac:dyDescent="0.2">
      <c r="A66" s="131"/>
      <c r="B66" s="23"/>
      <c r="C66" s="44"/>
      <c r="D66" s="31"/>
      <c r="E66" s="23"/>
      <c r="F66" s="26"/>
      <c r="G66" s="39"/>
      <c r="H66" s="26"/>
      <c r="I66" s="41"/>
      <c r="J66" s="86" t="s">
        <v>56</v>
      </c>
      <c r="K66" s="43"/>
      <c r="L66" s="43">
        <v>50</v>
      </c>
      <c r="M66" s="116">
        <f t="shared" si="8"/>
        <v>9.3100000000000006E-3</v>
      </c>
    </row>
    <row r="67" spans="1:13" ht="19" customHeight="1" x14ac:dyDescent="0.2">
      <c r="A67" s="131"/>
      <c r="B67" s="23"/>
      <c r="C67" s="52"/>
      <c r="D67" s="26"/>
      <c r="E67" s="23"/>
      <c r="F67" s="26"/>
      <c r="G67" s="26"/>
      <c r="H67" s="69"/>
      <c r="I67" s="35"/>
      <c r="J67" s="89" t="s">
        <v>125</v>
      </c>
      <c r="K67" s="37"/>
      <c r="L67" s="37"/>
      <c r="M67" s="115">
        <f t="shared" si="8"/>
        <v>0</v>
      </c>
    </row>
    <row r="68" spans="1:13" ht="19" customHeight="1" x14ac:dyDescent="0.2">
      <c r="A68" s="131"/>
      <c r="B68" s="23"/>
      <c r="C68" s="44"/>
      <c r="D68" s="31"/>
      <c r="E68" s="23"/>
      <c r="F68" s="26"/>
      <c r="G68" s="39"/>
      <c r="H68" s="26"/>
      <c r="I68" s="41"/>
      <c r="J68" s="86" t="s">
        <v>56</v>
      </c>
      <c r="K68" s="43"/>
      <c r="L68" s="43">
        <v>70</v>
      </c>
      <c r="M68" s="116">
        <f t="shared" si="8"/>
        <v>1.303E-2</v>
      </c>
    </row>
    <row r="69" spans="1:13" ht="19" customHeight="1" x14ac:dyDescent="0.2">
      <c r="A69" s="131"/>
      <c r="B69" s="23"/>
      <c r="C69" s="52"/>
      <c r="D69" s="26"/>
      <c r="E69" s="23"/>
      <c r="F69" s="26"/>
      <c r="G69" s="26"/>
      <c r="H69" s="69"/>
      <c r="I69" s="35"/>
      <c r="J69" s="81" t="s">
        <v>58</v>
      </c>
      <c r="K69" s="37"/>
      <c r="L69" s="37"/>
      <c r="M69" s="115">
        <f t="shared" si="8"/>
        <v>0</v>
      </c>
    </row>
    <row r="70" spans="1:13" ht="19" customHeight="1" x14ac:dyDescent="0.2">
      <c r="A70" s="131"/>
      <c r="B70" s="23"/>
      <c r="C70" s="52"/>
      <c r="D70" s="26"/>
      <c r="E70" s="23"/>
      <c r="F70" s="26"/>
      <c r="G70" s="26"/>
      <c r="H70" s="26"/>
      <c r="I70" s="41"/>
      <c r="J70" s="86" t="s">
        <v>56</v>
      </c>
      <c r="K70" s="43"/>
      <c r="L70" s="43">
        <v>70</v>
      </c>
      <c r="M70" s="116">
        <f t="shared" si="8"/>
        <v>1.303E-2</v>
      </c>
    </row>
    <row r="71" spans="1:13" ht="19" customHeight="1" x14ac:dyDescent="0.2">
      <c r="A71" s="131"/>
      <c r="B71" s="23"/>
      <c r="C71" s="52"/>
      <c r="D71" s="26"/>
      <c r="E71" s="23"/>
      <c r="F71" s="26"/>
      <c r="G71" s="26"/>
      <c r="H71" s="26"/>
      <c r="I71" s="23"/>
      <c r="J71" s="79" t="s">
        <v>59</v>
      </c>
      <c r="K71" s="68"/>
      <c r="L71" s="68"/>
      <c r="M71" s="119">
        <f t="shared" si="8"/>
        <v>0</v>
      </c>
    </row>
    <row r="72" spans="1:13" ht="19" customHeight="1" x14ac:dyDescent="0.2">
      <c r="A72" s="131"/>
      <c r="B72" s="23"/>
      <c r="C72" s="44"/>
      <c r="D72" s="31"/>
      <c r="E72" s="23"/>
      <c r="F72" s="26"/>
      <c r="G72" s="39"/>
      <c r="H72" s="66" t="s">
        <v>61</v>
      </c>
      <c r="I72" s="10"/>
      <c r="J72" s="91" t="s">
        <v>30</v>
      </c>
      <c r="K72" s="29"/>
      <c r="L72" s="12">
        <v>50</v>
      </c>
      <c r="M72" s="114">
        <f t="shared" si="8"/>
        <v>9.3100000000000006E-3</v>
      </c>
    </row>
    <row r="73" spans="1:13" ht="19" customHeight="1" x14ac:dyDescent="0.2">
      <c r="A73" s="132"/>
      <c r="B73" s="73"/>
      <c r="C73" s="94"/>
      <c r="D73" s="82"/>
      <c r="E73" s="73"/>
      <c r="F73" s="82"/>
      <c r="G73" s="82"/>
      <c r="H73" s="82"/>
      <c r="I73" s="73"/>
      <c r="J73" s="77" t="s">
        <v>62</v>
      </c>
      <c r="K73" s="19"/>
      <c r="L73" s="19"/>
      <c r="M73" s="117">
        <f t="shared" si="8"/>
        <v>0</v>
      </c>
    </row>
    <row r="74" spans="1:13" ht="19" customHeight="1" x14ac:dyDescent="0.2">
      <c r="A74" s="130" t="s">
        <v>23</v>
      </c>
      <c r="B74" s="7"/>
      <c r="C74" s="24"/>
      <c r="D74" s="25"/>
      <c r="E74" s="10"/>
      <c r="F74" s="26"/>
      <c r="G74" s="11"/>
      <c r="H74" s="27" t="s">
        <v>63</v>
      </c>
      <c r="I74" s="10"/>
      <c r="J74" s="88" t="s">
        <v>64</v>
      </c>
      <c r="K74" s="29"/>
      <c r="L74" s="30">
        <v>50</v>
      </c>
      <c r="M74" s="114">
        <f>IF(L74&gt;0,ROUND(G$75*L74/100,5),0)</f>
        <v>1.026E-2</v>
      </c>
    </row>
    <row r="75" spans="1:13" ht="19" customHeight="1" x14ac:dyDescent="0.2">
      <c r="A75" s="131"/>
      <c r="B75" s="23" t="s">
        <v>33</v>
      </c>
      <c r="C75" s="31">
        <v>2.121</v>
      </c>
      <c r="D75" s="31">
        <v>0.76800000000000002</v>
      </c>
      <c r="E75" s="23" t="s">
        <v>36</v>
      </c>
      <c r="F75" s="32" t="s">
        <v>34</v>
      </c>
      <c r="G75" s="107">
        <f>ROUND((C75*D75+C76*D76+C77*D77+C78*D78)/100,5)</f>
        <v>2.052E-2</v>
      </c>
      <c r="H75" s="26"/>
      <c r="I75" s="35"/>
      <c r="J75" s="93"/>
      <c r="K75" s="37"/>
      <c r="L75" s="38"/>
      <c r="M75" s="115">
        <f>IF(L75&gt;0,ROUND(G$75*L75/100,5),0)</f>
        <v>0</v>
      </c>
    </row>
    <row r="76" spans="1:13" ht="19" customHeight="1" x14ac:dyDescent="0.2">
      <c r="A76" s="131"/>
      <c r="B76" s="23" t="s">
        <v>24</v>
      </c>
      <c r="C76" s="31">
        <v>1.482</v>
      </c>
      <c r="D76" s="31">
        <v>0.11</v>
      </c>
      <c r="E76" s="23" t="s">
        <v>1</v>
      </c>
      <c r="F76" s="26" t="s">
        <v>0</v>
      </c>
      <c r="G76" s="39"/>
      <c r="H76" s="4"/>
      <c r="I76" s="23"/>
      <c r="J76" s="88" t="s">
        <v>65</v>
      </c>
      <c r="K76" s="68"/>
      <c r="L76" s="68">
        <v>30</v>
      </c>
      <c r="M76" s="116">
        <f>IF(L76&gt;0,ROUND(G$75*L76/100,5),0)</f>
        <v>6.1599999999999997E-3</v>
      </c>
    </row>
    <row r="77" spans="1:13" ht="19" customHeight="1" x14ac:dyDescent="0.2">
      <c r="A77" s="131"/>
      <c r="B77" s="23" t="s">
        <v>28</v>
      </c>
      <c r="C77" s="31">
        <v>2.1280000000000001</v>
      </c>
      <c r="D77" s="31">
        <v>0.122</v>
      </c>
      <c r="E77" s="23" t="s">
        <v>171</v>
      </c>
      <c r="F77" s="32" t="s">
        <v>34</v>
      </c>
      <c r="G77" s="39"/>
      <c r="H77" s="4"/>
      <c r="I77" s="73"/>
      <c r="J77" s="106"/>
      <c r="K77" s="19"/>
      <c r="L77" s="19"/>
      <c r="M77" s="117">
        <f>IF(L77&gt;0,ROUND(G$75*L77/100,5),0)</f>
        <v>0</v>
      </c>
    </row>
    <row r="78" spans="1:13" ht="19" customHeight="1" x14ac:dyDescent="0.2">
      <c r="A78" s="131"/>
      <c r="B78" s="23"/>
      <c r="C78" s="44"/>
      <c r="D78" s="31"/>
      <c r="E78" s="23"/>
      <c r="F78" s="26"/>
      <c r="G78" s="39"/>
      <c r="H78" s="27" t="s">
        <v>61</v>
      </c>
      <c r="I78" s="23"/>
      <c r="J78" s="79" t="s">
        <v>30</v>
      </c>
      <c r="K78" s="92"/>
      <c r="L78" s="69">
        <v>50</v>
      </c>
      <c r="M78" s="119">
        <f>IF(L78&gt;0,ROUND(G$75*L78/100,5),0)</f>
        <v>1.026E-2</v>
      </c>
    </row>
    <row r="79" spans="1:13" ht="19" customHeight="1" x14ac:dyDescent="0.2">
      <c r="A79" s="132"/>
      <c r="B79" s="82"/>
      <c r="C79" s="52"/>
      <c r="D79" s="26"/>
      <c r="E79" s="23"/>
      <c r="F79" s="82"/>
      <c r="G79" s="26"/>
      <c r="H79" s="26"/>
      <c r="I79" s="35"/>
      <c r="J79" s="81" t="s">
        <v>66</v>
      </c>
      <c r="K79" s="37"/>
      <c r="L79" s="38"/>
      <c r="M79" s="115">
        <f>IF(L79&gt;0,ROUND(G$75*L79/100,5),0)</f>
        <v>0</v>
      </c>
    </row>
    <row r="80" spans="1:13" ht="19" customHeight="1" x14ac:dyDescent="0.2">
      <c r="A80" s="130" t="s">
        <v>15</v>
      </c>
      <c r="B80" s="10"/>
      <c r="C80" s="24"/>
      <c r="D80" s="25"/>
      <c r="E80" s="10"/>
      <c r="F80" s="7"/>
      <c r="G80" s="11"/>
      <c r="H80" s="27" t="s">
        <v>67</v>
      </c>
      <c r="I80" s="90"/>
      <c r="J80" s="28" t="s">
        <v>68</v>
      </c>
      <c r="K80" s="29"/>
      <c r="L80" s="30">
        <v>70</v>
      </c>
      <c r="M80" s="114">
        <f>IF(L80&gt;0,ROUND(G$81*L80/100,5),0)</f>
        <v>1.108E-2</v>
      </c>
    </row>
    <row r="81" spans="1:13" ht="19" customHeight="1" x14ac:dyDescent="0.2">
      <c r="A81" s="131"/>
      <c r="B81" s="26" t="s">
        <v>24</v>
      </c>
      <c r="C81" s="31">
        <v>1.482</v>
      </c>
      <c r="D81" s="31">
        <v>0.65900000000000003</v>
      </c>
      <c r="E81" s="23" t="s">
        <v>1</v>
      </c>
      <c r="F81" s="26" t="s">
        <v>0</v>
      </c>
      <c r="G81" s="107">
        <f>ROUND((C81*D81+C82*D82+C83*D83+C84*D84)/100,5)</f>
        <v>1.583E-2</v>
      </c>
      <c r="H81" s="45"/>
      <c r="I81" s="76"/>
      <c r="J81" s="77" t="s">
        <v>69</v>
      </c>
      <c r="K81" s="19"/>
      <c r="L81" s="75"/>
      <c r="M81" s="117">
        <f t="shared" ref="M81:M144" si="9">IF(L81&gt;0,ROUND(G$81*L81/100,5),0)</f>
        <v>0</v>
      </c>
    </row>
    <row r="82" spans="1:13" ht="19" customHeight="1" x14ac:dyDescent="0.2">
      <c r="A82" s="131"/>
      <c r="B82" s="23" t="s">
        <v>28</v>
      </c>
      <c r="C82" s="31">
        <v>1.778</v>
      </c>
      <c r="D82" s="31">
        <v>0.34100000000000003</v>
      </c>
      <c r="E82" s="23" t="s">
        <v>29</v>
      </c>
      <c r="F82" s="32" t="s">
        <v>34</v>
      </c>
      <c r="G82" s="39"/>
      <c r="H82" s="27" t="s">
        <v>74</v>
      </c>
      <c r="I82" s="10"/>
      <c r="J82" s="28" t="s">
        <v>53</v>
      </c>
      <c r="K82" s="29"/>
      <c r="L82" s="30">
        <v>50</v>
      </c>
      <c r="M82" s="119">
        <f t="shared" si="9"/>
        <v>7.92E-3</v>
      </c>
    </row>
    <row r="83" spans="1:13" ht="19" customHeight="1" x14ac:dyDescent="0.2">
      <c r="A83" s="131"/>
      <c r="B83" s="23"/>
      <c r="C83" s="44"/>
      <c r="D83" s="31"/>
      <c r="E83" s="23"/>
      <c r="F83" s="26"/>
      <c r="G83" s="39"/>
      <c r="H83" s="26"/>
      <c r="I83" s="35"/>
      <c r="J83" s="81" t="s">
        <v>70</v>
      </c>
      <c r="K83" s="37"/>
      <c r="L83" s="38"/>
      <c r="M83" s="115">
        <f t="shared" si="9"/>
        <v>0</v>
      </c>
    </row>
    <row r="84" spans="1:13" ht="19" customHeight="1" x14ac:dyDescent="0.2">
      <c r="A84" s="131"/>
      <c r="B84" s="23"/>
      <c r="C84" s="44"/>
      <c r="D84" s="31"/>
      <c r="E84" s="23"/>
      <c r="F84" s="26"/>
      <c r="G84" s="39"/>
      <c r="H84" s="4"/>
      <c r="I84" s="41"/>
      <c r="J84" s="86" t="s">
        <v>71</v>
      </c>
      <c r="K84" s="43"/>
      <c r="L84" s="43">
        <v>50</v>
      </c>
      <c r="M84" s="116">
        <f t="shared" si="9"/>
        <v>7.92E-3</v>
      </c>
    </row>
    <row r="85" spans="1:13" ht="19" customHeight="1" x14ac:dyDescent="0.2">
      <c r="A85" s="131"/>
      <c r="B85" s="23"/>
      <c r="C85" s="52"/>
      <c r="D85" s="26"/>
      <c r="E85" s="23"/>
      <c r="F85" s="26"/>
      <c r="G85" s="26"/>
      <c r="H85" s="4"/>
      <c r="I85" s="35"/>
      <c r="J85" s="81"/>
      <c r="K85" s="37"/>
      <c r="L85" s="37"/>
      <c r="M85" s="115">
        <f t="shared" si="9"/>
        <v>0</v>
      </c>
    </row>
    <row r="86" spans="1:13" ht="19" customHeight="1" x14ac:dyDescent="0.2">
      <c r="A86" s="131"/>
      <c r="B86" s="23"/>
      <c r="C86" s="52"/>
      <c r="D86" s="26"/>
      <c r="E86" s="23"/>
      <c r="F86" s="26"/>
      <c r="G86" s="26"/>
      <c r="H86" s="26"/>
      <c r="I86" s="41"/>
      <c r="J86" s="86" t="s">
        <v>72</v>
      </c>
      <c r="K86" s="43"/>
      <c r="L86" s="43">
        <v>45</v>
      </c>
      <c r="M86" s="116">
        <f t="shared" si="9"/>
        <v>7.1199999999999996E-3</v>
      </c>
    </row>
    <row r="87" spans="1:13" ht="19" customHeight="1" x14ac:dyDescent="0.2">
      <c r="A87" s="131"/>
      <c r="B87" s="23"/>
      <c r="C87" s="52"/>
      <c r="D87" s="26"/>
      <c r="E87" s="23"/>
      <c r="F87" s="26"/>
      <c r="G87" s="26"/>
      <c r="H87" s="141"/>
      <c r="I87" s="73"/>
      <c r="J87" s="77" t="s">
        <v>73</v>
      </c>
      <c r="K87" s="19"/>
      <c r="L87" s="19"/>
      <c r="M87" s="117">
        <f t="shared" si="9"/>
        <v>0</v>
      </c>
    </row>
    <row r="88" spans="1:13" ht="19" customHeight="1" x14ac:dyDescent="0.2">
      <c r="A88" s="131"/>
      <c r="B88" s="23"/>
      <c r="C88" s="44"/>
      <c r="D88" s="31"/>
      <c r="E88" s="23"/>
      <c r="F88" s="26"/>
      <c r="G88" s="39"/>
      <c r="H88" s="142"/>
      <c r="I88" s="10"/>
      <c r="J88" s="91" t="s">
        <v>72</v>
      </c>
      <c r="K88" s="12"/>
      <c r="L88" s="12">
        <v>30</v>
      </c>
      <c r="M88" s="114">
        <f t="shared" si="9"/>
        <v>4.7499999999999999E-3</v>
      </c>
    </row>
    <row r="89" spans="1:13" ht="19" customHeight="1" x14ac:dyDescent="0.2">
      <c r="A89" s="131"/>
      <c r="B89" s="111"/>
      <c r="C89" s="109"/>
      <c r="D89" s="109"/>
      <c r="E89" s="108"/>
      <c r="F89" s="111"/>
      <c r="G89" s="107"/>
      <c r="H89" s="26"/>
      <c r="I89" s="35"/>
      <c r="J89" s="81" t="s">
        <v>75</v>
      </c>
      <c r="K89" s="37"/>
      <c r="L89" s="37"/>
      <c r="M89" s="115">
        <f t="shared" si="9"/>
        <v>0</v>
      </c>
    </row>
    <row r="90" spans="1:13" ht="19" customHeight="1" x14ac:dyDescent="0.2">
      <c r="A90" s="131"/>
      <c r="B90" s="108"/>
      <c r="C90" s="109"/>
      <c r="D90" s="109"/>
      <c r="E90" s="108"/>
      <c r="F90" s="110"/>
      <c r="G90" s="39"/>
      <c r="H90" s="69"/>
      <c r="I90" s="41"/>
      <c r="J90" s="86" t="s">
        <v>76</v>
      </c>
      <c r="K90" s="43"/>
      <c r="L90" s="43">
        <v>30</v>
      </c>
      <c r="M90" s="116">
        <f t="shared" si="9"/>
        <v>4.7499999999999999E-3</v>
      </c>
    </row>
    <row r="91" spans="1:13" ht="19" customHeight="1" x14ac:dyDescent="0.2">
      <c r="A91" s="131"/>
      <c r="B91" s="108"/>
      <c r="C91" s="109"/>
      <c r="D91" s="109"/>
      <c r="E91" s="108"/>
      <c r="F91" s="110"/>
      <c r="G91" s="39"/>
      <c r="H91" s="69"/>
      <c r="I91" s="23"/>
      <c r="J91" s="79"/>
      <c r="K91" s="68"/>
      <c r="L91" s="68"/>
      <c r="M91" s="119">
        <f t="shared" si="9"/>
        <v>0</v>
      </c>
    </row>
    <row r="92" spans="1:13" ht="19" customHeight="1" x14ac:dyDescent="0.2">
      <c r="A92" s="131"/>
      <c r="B92" s="108"/>
      <c r="C92" s="109"/>
      <c r="D92" s="109"/>
      <c r="E92" s="108"/>
      <c r="F92" s="110"/>
      <c r="G92" s="39"/>
      <c r="H92" s="69"/>
      <c r="I92" s="41"/>
      <c r="J92" s="86" t="s">
        <v>183</v>
      </c>
      <c r="K92" s="43"/>
      <c r="L92" s="43">
        <v>45</v>
      </c>
      <c r="M92" s="116">
        <f t="shared" si="9"/>
        <v>7.1199999999999996E-3</v>
      </c>
    </row>
    <row r="93" spans="1:13" ht="19" customHeight="1" x14ac:dyDescent="0.2">
      <c r="A93" s="131"/>
      <c r="B93" s="23"/>
      <c r="C93" s="44"/>
      <c r="D93" s="31"/>
      <c r="E93" s="23"/>
      <c r="F93" s="26"/>
      <c r="G93" s="39"/>
      <c r="H93" s="82"/>
      <c r="I93" s="23"/>
      <c r="J93" s="79" t="s">
        <v>184</v>
      </c>
      <c r="K93" s="68"/>
      <c r="L93" s="68"/>
      <c r="M93" s="119">
        <f t="shared" si="9"/>
        <v>0</v>
      </c>
    </row>
    <row r="94" spans="1:13" ht="19" customHeight="1" x14ac:dyDescent="0.2">
      <c r="A94" s="131"/>
      <c r="B94" s="23"/>
      <c r="C94" s="44"/>
      <c r="D94" s="31"/>
      <c r="E94" s="23"/>
      <c r="F94" s="26"/>
      <c r="G94" s="39"/>
      <c r="H94" s="66" t="s">
        <v>77</v>
      </c>
      <c r="I94" s="10"/>
      <c r="J94" s="28" t="s">
        <v>78</v>
      </c>
      <c r="K94" s="29"/>
      <c r="L94" s="30">
        <v>70</v>
      </c>
      <c r="M94" s="114">
        <f t="shared" si="9"/>
        <v>1.108E-2</v>
      </c>
    </row>
    <row r="95" spans="1:13" ht="19" customHeight="1" x14ac:dyDescent="0.2">
      <c r="A95" s="131"/>
      <c r="B95" s="23"/>
      <c r="C95" s="52"/>
      <c r="D95" s="26"/>
      <c r="E95" s="23"/>
      <c r="F95" s="26"/>
      <c r="G95" s="26"/>
      <c r="H95" s="82"/>
      <c r="I95" s="73"/>
      <c r="J95" s="46" t="s">
        <v>160</v>
      </c>
      <c r="K95" s="19"/>
      <c r="L95" s="75"/>
      <c r="M95" s="117">
        <f t="shared" si="9"/>
        <v>0</v>
      </c>
    </row>
    <row r="96" spans="1:13" ht="19" customHeight="1" x14ac:dyDescent="0.2">
      <c r="A96" s="131"/>
      <c r="B96" s="23"/>
      <c r="C96" s="44"/>
      <c r="D96" s="31"/>
      <c r="E96" s="23"/>
      <c r="F96" s="26"/>
      <c r="G96" s="39"/>
      <c r="H96" s="66" t="s">
        <v>162</v>
      </c>
      <c r="I96" s="23"/>
      <c r="J96" s="79" t="s">
        <v>79</v>
      </c>
      <c r="K96" s="68"/>
      <c r="L96" s="68">
        <v>70</v>
      </c>
      <c r="M96" s="119">
        <f t="shared" si="9"/>
        <v>1.108E-2</v>
      </c>
    </row>
    <row r="97" spans="1:13" ht="19" customHeight="1" x14ac:dyDescent="0.2">
      <c r="A97" s="131"/>
      <c r="B97" s="23"/>
      <c r="C97" s="52"/>
      <c r="D97" s="26"/>
      <c r="E97" s="23"/>
      <c r="F97" s="26"/>
      <c r="G97" s="26"/>
      <c r="H97" s="26"/>
      <c r="I97" s="35"/>
      <c r="J97" s="36" t="s">
        <v>161</v>
      </c>
      <c r="K97" s="37"/>
      <c r="L97" s="37"/>
      <c r="M97" s="115">
        <f t="shared" si="9"/>
        <v>0</v>
      </c>
    </row>
    <row r="98" spans="1:13" ht="19" customHeight="1" x14ac:dyDescent="0.2">
      <c r="A98" s="131"/>
      <c r="B98" s="23"/>
      <c r="C98" s="52"/>
      <c r="D98" s="26"/>
      <c r="E98" s="23"/>
      <c r="F98" s="26"/>
      <c r="G98" s="26"/>
      <c r="H98" s="69"/>
      <c r="I98" s="23"/>
      <c r="J98" s="103" t="s">
        <v>141</v>
      </c>
      <c r="K98" s="68"/>
      <c r="L98" s="69">
        <v>50</v>
      </c>
      <c r="M98" s="119">
        <f t="shared" si="9"/>
        <v>7.92E-3</v>
      </c>
    </row>
    <row r="99" spans="1:13" ht="19" customHeight="1" x14ac:dyDescent="0.2">
      <c r="A99" s="131"/>
      <c r="B99" s="23"/>
      <c r="C99" s="52"/>
      <c r="D99" s="26"/>
      <c r="E99" s="23"/>
      <c r="F99" s="26"/>
      <c r="G99" s="26"/>
      <c r="H99" s="69"/>
      <c r="I99" s="35"/>
      <c r="J99" s="104"/>
      <c r="K99" s="37"/>
      <c r="L99" s="38"/>
      <c r="M99" s="115">
        <f t="shared" si="9"/>
        <v>0</v>
      </c>
    </row>
    <row r="100" spans="1:13" ht="19" customHeight="1" x14ac:dyDescent="0.2">
      <c r="A100" s="131"/>
      <c r="B100" s="23"/>
      <c r="C100" s="52"/>
      <c r="D100" s="26"/>
      <c r="E100" s="23"/>
      <c r="F100" s="26"/>
      <c r="G100" s="26"/>
      <c r="H100" s="69"/>
      <c r="I100" s="41"/>
      <c r="J100" s="125" t="s">
        <v>104</v>
      </c>
      <c r="K100" s="43"/>
      <c r="L100" s="72">
        <v>50</v>
      </c>
      <c r="M100" s="116">
        <f t="shared" si="9"/>
        <v>7.92E-3</v>
      </c>
    </row>
    <row r="101" spans="1:13" ht="19" customHeight="1" x14ac:dyDescent="0.2">
      <c r="A101" s="131"/>
      <c r="B101" s="23"/>
      <c r="C101" s="52"/>
      <c r="D101" s="26"/>
      <c r="E101" s="23"/>
      <c r="F101" s="26"/>
      <c r="G101" s="26"/>
      <c r="H101" s="69"/>
      <c r="I101" s="35"/>
      <c r="J101" s="104" t="s">
        <v>142</v>
      </c>
      <c r="K101" s="37"/>
      <c r="L101" s="38"/>
      <c r="M101" s="123">
        <f t="shared" si="9"/>
        <v>0</v>
      </c>
    </row>
    <row r="102" spans="1:13" ht="19" customHeight="1" x14ac:dyDescent="0.2">
      <c r="A102" s="131"/>
      <c r="B102" s="23"/>
      <c r="C102" s="52"/>
      <c r="D102" s="26"/>
      <c r="E102" s="23"/>
      <c r="F102" s="26"/>
      <c r="G102" s="26"/>
      <c r="H102" s="69"/>
      <c r="I102" s="23"/>
      <c r="J102" s="103" t="s">
        <v>172</v>
      </c>
      <c r="K102" s="68"/>
      <c r="L102" s="69">
        <v>50</v>
      </c>
      <c r="M102" s="116">
        <f t="shared" si="9"/>
        <v>7.92E-3</v>
      </c>
    </row>
    <row r="103" spans="1:13" ht="43" customHeight="1" x14ac:dyDescent="0.2">
      <c r="A103" s="131"/>
      <c r="B103" s="23"/>
      <c r="C103" s="52"/>
      <c r="D103" s="26"/>
      <c r="E103" s="23"/>
      <c r="F103" s="26"/>
      <c r="G103" s="26"/>
      <c r="H103" s="69"/>
      <c r="I103" s="35"/>
      <c r="J103" s="143" t="s">
        <v>173</v>
      </c>
      <c r="K103" s="37"/>
      <c r="L103" s="38"/>
      <c r="M103" s="124">
        <f t="shared" si="9"/>
        <v>0</v>
      </c>
    </row>
    <row r="104" spans="1:13" ht="19" customHeight="1" x14ac:dyDescent="0.2">
      <c r="A104" s="131"/>
      <c r="B104" s="23"/>
      <c r="C104" s="52"/>
      <c r="D104" s="26"/>
      <c r="E104" s="23"/>
      <c r="F104" s="26"/>
      <c r="G104" s="26"/>
      <c r="H104" s="69"/>
      <c r="I104" s="23"/>
      <c r="J104" s="103" t="s">
        <v>172</v>
      </c>
      <c r="K104" s="68"/>
      <c r="L104" s="69">
        <v>30</v>
      </c>
      <c r="M104" s="116">
        <f t="shared" si="9"/>
        <v>4.7499999999999999E-3</v>
      </c>
    </row>
    <row r="105" spans="1:13" ht="50.5" customHeight="1" x14ac:dyDescent="0.2">
      <c r="A105" s="131"/>
      <c r="B105" s="23"/>
      <c r="C105" s="52"/>
      <c r="D105" s="26"/>
      <c r="E105" s="23"/>
      <c r="F105" s="26"/>
      <c r="G105" s="26"/>
      <c r="H105" s="69"/>
      <c r="I105" s="23"/>
      <c r="J105" s="144" t="s">
        <v>174</v>
      </c>
      <c r="K105" s="68"/>
      <c r="L105" s="69"/>
      <c r="M105" s="126">
        <f t="shared" si="9"/>
        <v>0</v>
      </c>
    </row>
    <row r="106" spans="1:13" ht="19" customHeight="1" x14ac:dyDescent="0.2">
      <c r="A106" s="131"/>
      <c r="B106" s="23"/>
      <c r="C106" s="44"/>
      <c r="D106" s="31"/>
      <c r="E106" s="23"/>
      <c r="F106" s="26"/>
      <c r="G106" s="39"/>
      <c r="H106" s="145" t="s">
        <v>80</v>
      </c>
      <c r="I106" s="10"/>
      <c r="J106" s="28" t="s">
        <v>81</v>
      </c>
      <c r="K106" s="29"/>
      <c r="L106" s="30">
        <v>70</v>
      </c>
      <c r="M106" s="119">
        <f t="shared" si="9"/>
        <v>1.108E-2</v>
      </c>
    </row>
    <row r="107" spans="1:13" ht="19" customHeight="1" x14ac:dyDescent="0.2">
      <c r="A107" s="131"/>
      <c r="B107" s="23"/>
      <c r="C107" s="52"/>
      <c r="D107" s="26"/>
      <c r="E107" s="23"/>
      <c r="F107" s="26"/>
      <c r="G107" s="26"/>
      <c r="H107" s="45" t="s">
        <v>82</v>
      </c>
      <c r="I107" s="73"/>
      <c r="J107" s="46" t="s">
        <v>83</v>
      </c>
      <c r="K107" s="19"/>
      <c r="L107" s="75"/>
      <c r="M107" s="121">
        <f t="shared" si="9"/>
        <v>0</v>
      </c>
    </row>
    <row r="108" spans="1:13" ht="19" customHeight="1" x14ac:dyDescent="0.2">
      <c r="A108" s="131"/>
      <c r="B108" s="23"/>
      <c r="C108" s="44"/>
      <c r="D108" s="31"/>
      <c r="E108" s="23"/>
      <c r="F108" s="26"/>
      <c r="G108" s="39"/>
      <c r="H108" s="145" t="s">
        <v>126</v>
      </c>
      <c r="I108" s="10"/>
      <c r="J108" s="28" t="s">
        <v>127</v>
      </c>
      <c r="K108" s="29"/>
      <c r="L108" s="95">
        <f>20/90*100</f>
        <v>22.222222222222221</v>
      </c>
      <c r="M108" s="119">
        <f t="shared" si="9"/>
        <v>3.5200000000000001E-3</v>
      </c>
    </row>
    <row r="109" spans="1:13" ht="19" customHeight="1" x14ac:dyDescent="0.2">
      <c r="A109" s="131"/>
      <c r="B109" s="23"/>
      <c r="C109" s="52"/>
      <c r="D109" s="26"/>
      <c r="E109" s="23"/>
      <c r="F109" s="26"/>
      <c r="G109" s="26"/>
      <c r="H109" s="26"/>
      <c r="I109" s="35"/>
      <c r="J109" s="81" t="s">
        <v>128</v>
      </c>
      <c r="K109" s="37"/>
      <c r="L109" s="96"/>
      <c r="M109" s="115">
        <f t="shared" si="9"/>
        <v>0</v>
      </c>
    </row>
    <row r="110" spans="1:13" ht="19" customHeight="1" x14ac:dyDescent="0.2">
      <c r="A110" s="131"/>
      <c r="B110" s="23"/>
      <c r="C110" s="44"/>
      <c r="D110" s="31"/>
      <c r="E110" s="23"/>
      <c r="F110" s="26"/>
      <c r="G110" s="39"/>
      <c r="H110" s="69"/>
      <c r="I110" s="41"/>
      <c r="J110" s="70" t="s">
        <v>127</v>
      </c>
      <c r="K110" s="43"/>
      <c r="L110" s="97">
        <f>20/90*100</f>
        <v>22.222222222222221</v>
      </c>
      <c r="M110" s="116">
        <f t="shared" si="9"/>
        <v>3.5200000000000001E-3</v>
      </c>
    </row>
    <row r="111" spans="1:13" ht="19" customHeight="1" x14ac:dyDescent="0.2">
      <c r="A111" s="131"/>
      <c r="B111" s="23"/>
      <c r="C111" s="52"/>
      <c r="D111" s="26"/>
      <c r="E111" s="23"/>
      <c r="F111" s="26"/>
      <c r="G111" s="26"/>
      <c r="H111" s="26"/>
      <c r="I111" s="35"/>
      <c r="J111" s="81" t="s">
        <v>129</v>
      </c>
      <c r="K111" s="37"/>
      <c r="L111" s="98"/>
      <c r="M111" s="115">
        <f t="shared" si="9"/>
        <v>0</v>
      </c>
    </row>
    <row r="112" spans="1:13" ht="19" customHeight="1" x14ac:dyDescent="0.2">
      <c r="A112" s="131"/>
      <c r="B112" s="23"/>
      <c r="C112" s="52"/>
      <c r="D112" s="26"/>
      <c r="E112" s="23"/>
      <c r="F112" s="26"/>
      <c r="G112" s="26"/>
      <c r="H112" s="69"/>
      <c r="I112" s="23"/>
      <c r="J112" s="70" t="s">
        <v>127</v>
      </c>
      <c r="K112" s="68"/>
      <c r="L112" s="127">
        <f>20/90*100</f>
        <v>22.222222222222221</v>
      </c>
      <c r="M112" s="119">
        <f t="shared" si="9"/>
        <v>3.5200000000000001E-3</v>
      </c>
    </row>
    <row r="113" spans="1:13" ht="19" customHeight="1" x14ac:dyDescent="0.2">
      <c r="A113" s="131"/>
      <c r="B113" s="23"/>
      <c r="C113" s="52"/>
      <c r="D113" s="26"/>
      <c r="E113" s="23"/>
      <c r="F113" s="26"/>
      <c r="G113" s="26"/>
      <c r="H113" s="69"/>
      <c r="I113" s="23"/>
      <c r="J113" s="79" t="s">
        <v>175</v>
      </c>
      <c r="K113" s="68"/>
      <c r="L113" s="68"/>
      <c r="M113" s="128">
        <f t="shared" si="9"/>
        <v>0</v>
      </c>
    </row>
    <row r="114" spans="1:13" ht="19" customHeight="1" x14ac:dyDescent="0.2">
      <c r="A114" s="131"/>
      <c r="B114" s="23"/>
      <c r="C114" s="44"/>
      <c r="D114" s="31"/>
      <c r="E114" s="23"/>
      <c r="F114" s="26"/>
      <c r="G114" s="39"/>
      <c r="H114" s="145" t="s">
        <v>47</v>
      </c>
      <c r="I114" s="10"/>
      <c r="J114" s="28" t="s">
        <v>84</v>
      </c>
      <c r="K114" s="29"/>
      <c r="L114" s="30">
        <v>30</v>
      </c>
      <c r="M114" s="118">
        <f t="shared" si="9"/>
        <v>4.7499999999999999E-3</v>
      </c>
    </row>
    <row r="115" spans="1:13" ht="19" customHeight="1" x14ac:dyDescent="0.2">
      <c r="A115" s="131"/>
      <c r="B115" s="23"/>
      <c r="C115" s="52"/>
      <c r="D115" s="26"/>
      <c r="E115" s="23"/>
      <c r="F115" s="26"/>
      <c r="G115" s="26"/>
      <c r="H115" s="40"/>
      <c r="I115" s="35"/>
      <c r="J115" s="81" t="s">
        <v>85</v>
      </c>
      <c r="K115" s="37"/>
      <c r="L115" s="38"/>
      <c r="M115" s="115">
        <f t="shared" si="9"/>
        <v>0</v>
      </c>
    </row>
    <row r="116" spans="1:13" ht="19" customHeight="1" x14ac:dyDescent="0.2">
      <c r="A116" s="131"/>
      <c r="B116" s="23"/>
      <c r="C116" s="44"/>
      <c r="D116" s="31"/>
      <c r="E116" s="23"/>
      <c r="F116" s="26"/>
      <c r="G116" s="39"/>
      <c r="H116" s="142"/>
      <c r="I116" s="41"/>
      <c r="J116" s="86" t="s">
        <v>84</v>
      </c>
      <c r="K116" s="43"/>
      <c r="L116" s="43">
        <v>50</v>
      </c>
      <c r="M116" s="116">
        <f t="shared" si="9"/>
        <v>7.92E-3</v>
      </c>
    </row>
    <row r="117" spans="1:13" ht="19" customHeight="1" x14ac:dyDescent="0.2">
      <c r="A117" s="131"/>
      <c r="B117" s="23"/>
      <c r="C117" s="52"/>
      <c r="D117" s="26"/>
      <c r="E117" s="23"/>
      <c r="F117" s="26"/>
      <c r="G117" s="26"/>
      <c r="H117" s="142"/>
      <c r="I117" s="35"/>
      <c r="J117" s="81" t="s">
        <v>86</v>
      </c>
      <c r="K117" s="37"/>
      <c r="L117" s="37"/>
      <c r="M117" s="115">
        <f t="shared" si="9"/>
        <v>0</v>
      </c>
    </row>
    <row r="118" spans="1:13" ht="19" customHeight="1" x14ac:dyDescent="0.2">
      <c r="A118" s="131" t="s">
        <v>185</v>
      </c>
      <c r="B118" s="23"/>
      <c r="C118" s="44"/>
      <c r="D118" s="31"/>
      <c r="E118" s="23"/>
      <c r="F118" s="26"/>
      <c r="G118" s="39"/>
      <c r="H118" s="40" t="s">
        <v>47</v>
      </c>
      <c r="I118" s="41"/>
      <c r="J118" s="86" t="s">
        <v>87</v>
      </c>
      <c r="K118" s="43"/>
      <c r="L118" s="43">
        <v>30</v>
      </c>
      <c r="M118" s="116">
        <f t="shared" si="9"/>
        <v>4.7499999999999999E-3</v>
      </c>
    </row>
    <row r="119" spans="1:13" ht="19" customHeight="1" x14ac:dyDescent="0.2">
      <c r="A119" s="131"/>
      <c r="B119" s="23"/>
      <c r="C119" s="52"/>
      <c r="D119" s="26"/>
      <c r="E119" s="23"/>
      <c r="F119" s="26"/>
      <c r="G119" s="26"/>
      <c r="H119" s="142"/>
      <c r="I119" s="35"/>
      <c r="J119" s="81"/>
      <c r="K119" s="37"/>
      <c r="L119" s="37"/>
      <c r="M119" s="115">
        <f t="shared" si="9"/>
        <v>0</v>
      </c>
    </row>
    <row r="120" spans="1:13" ht="19" customHeight="1" x14ac:dyDescent="0.2">
      <c r="A120" s="131"/>
      <c r="B120" s="23"/>
      <c r="C120" s="44"/>
      <c r="D120" s="31"/>
      <c r="E120" s="23"/>
      <c r="F120" s="26"/>
      <c r="G120" s="39"/>
      <c r="H120" s="26"/>
      <c r="I120" s="41"/>
      <c r="J120" s="86" t="s">
        <v>88</v>
      </c>
      <c r="K120" s="43"/>
      <c r="L120" s="43">
        <v>50</v>
      </c>
      <c r="M120" s="116">
        <f t="shared" si="9"/>
        <v>7.92E-3</v>
      </c>
    </row>
    <row r="121" spans="1:13" ht="19" customHeight="1" x14ac:dyDescent="0.2">
      <c r="A121" s="131"/>
      <c r="B121" s="23"/>
      <c r="C121" s="52"/>
      <c r="D121" s="26"/>
      <c r="E121" s="23"/>
      <c r="F121" s="26"/>
      <c r="G121" s="26"/>
      <c r="H121" s="69"/>
      <c r="I121" s="35"/>
      <c r="J121" s="36" t="s">
        <v>89</v>
      </c>
      <c r="K121" s="37"/>
      <c r="L121" s="37"/>
      <c r="M121" s="115">
        <f t="shared" si="9"/>
        <v>0</v>
      </c>
    </row>
    <row r="122" spans="1:13" ht="19" customHeight="1" x14ac:dyDescent="0.2">
      <c r="A122" s="131"/>
      <c r="B122" s="23"/>
      <c r="C122" s="44"/>
      <c r="D122" s="31"/>
      <c r="E122" s="23"/>
      <c r="F122" s="26"/>
      <c r="G122" s="39"/>
      <c r="H122" s="26"/>
      <c r="I122" s="41"/>
      <c r="J122" s="86" t="s">
        <v>90</v>
      </c>
      <c r="K122" s="43"/>
      <c r="L122" s="43">
        <v>40</v>
      </c>
      <c r="M122" s="116">
        <f t="shared" si="9"/>
        <v>6.3299999999999997E-3</v>
      </c>
    </row>
    <row r="123" spans="1:13" ht="19" customHeight="1" x14ac:dyDescent="0.2">
      <c r="A123" s="131"/>
      <c r="B123" s="23"/>
      <c r="C123" s="52"/>
      <c r="D123" s="26"/>
      <c r="E123" s="23"/>
      <c r="F123" s="26"/>
      <c r="G123" s="26"/>
      <c r="H123" s="69"/>
      <c r="I123" s="35"/>
      <c r="J123" s="36" t="s">
        <v>91</v>
      </c>
      <c r="K123" s="37"/>
      <c r="L123" s="37"/>
      <c r="M123" s="115">
        <f t="shared" si="9"/>
        <v>0</v>
      </c>
    </row>
    <row r="124" spans="1:13" ht="19" customHeight="1" x14ac:dyDescent="0.2">
      <c r="A124" s="131"/>
      <c r="B124" s="23"/>
      <c r="C124" s="44"/>
      <c r="D124" s="31"/>
      <c r="E124" s="23"/>
      <c r="F124" s="26"/>
      <c r="G124" s="39"/>
      <c r="H124" s="26"/>
      <c r="I124" s="41"/>
      <c r="J124" s="86" t="s">
        <v>90</v>
      </c>
      <c r="K124" s="43"/>
      <c r="L124" s="43">
        <v>50</v>
      </c>
      <c r="M124" s="116">
        <f t="shared" si="9"/>
        <v>7.92E-3</v>
      </c>
    </row>
    <row r="125" spans="1:13" ht="19" customHeight="1" x14ac:dyDescent="0.2">
      <c r="A125" s="131"/>
      <c r="B125" s="23"/>
      <c r="C125" s="52"/>
      <c r="D125" s="26"/>
      <c r="E125" s="23"/>
      <c r="F125" s="26"/>
      <c r="G125" s="26"/>
      <c r="H125" s="69"/>
      <c r="I125" s="35"/>
      <c r="J125" s="36" t="s">
        <v>92</v>
      </c>
      <c r="K125" s="37"/>
      <c r="L125" s="37"/>
      <c r="M125" s="115">
        <f t="shared" si="9"/>
        <v>0</v>
      </c>
    </row>
    <row r="126" spans="1:13" ht="19" customHeight="1" x14ac:dyDescent="0.2">
      <c r="A126" s="131"/>
      <c r="B126" s="23"/>
      <c r="C126" s="44"/>
      <c r="D126" s="31"/>
      <c r="E126" s="23"/>
      <c r="F126" s="26"/>
      <c r="G126" s="39"/>
      <c r="H126" s="26"/>
      <c r="I126" s="41"/>
      <c r="J126" s="86" t="s">
        <v>93</v>
      </c>
      <c r="K126" s="43"/>
      <c r="L126" s="43">
        <v>30</v>
      </c>
      <c r="M126" s="116">
        <f t="shared" si="9"/>
        <v>4.7499999999999999E-3</v>
      </c>
    </row>
    <row r="127" spans="1:13" ht="19" customHeight="1" x14ac:dyDescent="0.2">
      <c r="A127" s="131"/>
      <c r="B127" s="23"/>
      <c r="C127" s="52"/>
      <c r="D127" s="26"/>
      <c r="E127" s="23"/>
      <c r="F127" s="26"/>
      <c r="G127" s="26"/>
      <c r="H127" s="69"/>
      <c r="I127" s="35"/>
      <c r="J127" s="36" t="s">
        <v>94</v>
      </c>
      <c r="K127" s="37"/>
      <c r="L127" s="37"/>
      <c r="M127" s="115">
        <f t="shared" si="9"/>
        <v>0</v>
      </c>
    </row>
    <row r="128" spans="1:13" ht="19" customHeight="1" x14ac:dyDescent="0.2">
      <c r="A128" s="131"/>
      <c r="B128" s="23"/>
      <c r="C128" s="44"/>
      <c r="D128" s="31"/>
      <c r="E128" s="23"/>
      <c r="F128" s="26"/>
      <c r="G128" s="39"/>
      <c r="H128" s="26"/>
      <c r="I128" s="41"/>
      <c r="J128" s="86" t="s">
        <v>93</v>
      </c>
      <c r="K128" s="43"/>
      <c r="L128" s="43">
        <v>50</v>
      </c>
      <c r="M128" s="116">
        <f t="shared" si="9"/>
        <v>7.92E-3</v>
      </c>
    </row>
    <row r="129" spans="1:13" ht="19" customHeight="1" x14ac:dyDescent="0.2">
      <c r="A129" s="131"/>
      <c r="B129" s="23"/>
      <c r="C129" s="52"/>
      <c r="D129" s="26"/>
      <c r="E129" s="23"/>
      <c r="F129" s="26"/>
      <c r="G129" s="26"/>
      <c r="H129" s="69"/>
      <c r="I129" s="35"/>
      <c r="J129" s="36" t="s">
        <v>95</v>
      </c>
      <c r="K129" s="37"/>
      <c r="L129" s="37"/>
      <c r="M129" s="115">
        <f t="shared" si="9"/>
        <v>0</v>
      </c>
    </row>
    <row r="130" spans="1:13" ht="19" customHeight="1" x14ac:dyDescent="0.2">
      <c r="A130" s="131"/>
      <c r="B130" s="23"/>
      <c r="C130" s="44"/>
      <c r="D130" s="31"/>
      <c r="E130" s="23"/>
      <c r="F130" s="26"/>
      <c r="G130" s="39"/>
      <c r="H130" s="26"/>
      <c r="I130" s="41"/>
      <c r="J130" s="86" t="s">
        <v>96</v>
      </c>
      <c r="K130" s="43"/>
      <c r="L130" s="43">
        <v>50</v>
      </c>
      <c r="M130" s="116">
        <f t="shared" si="9"/>
        <v>7.92E-3</v>
      </c>
    </row>
    <row r="131" spans="1:13" ht="19" customHeight="1" x14ac:dyDescent="0.2">
      <c r="A131" s="131"/>
      <c r="B131" s="23"/>
      <c r="C131" s="52"/>
      <c r="D131" s="26"/>
      <c r="E131" s="23"/>
      <c r="F131" s="26"/>
      <c r="G131" s="26"/>
      <c r="H131" s="69"/>
      <c r="I131" s="35"/>
      <c r="J131" s="36" t="s">
        <v>97</v>
      </c>
      <c r="K131" s="37"/>
      <c r="L131" s="37"/>
      <c r="M131" s="115">
        <f t="shared" si="9"/>
        <v>0</v>
      </c>
    </row>
    <row r="132" spans="1:13" ht="19" customHeight="1" x14ac:dyDescent="0.2">
      <c r="A132" s="131"/>
      <c r="B132" s="23"/>
      <c r="C132" s="44"/>
      <c r="D132" s="31"/>
      <c r="E132" s="23"/>
      <c r="F132" s="26"/>
      <c r="G132" s="39"/>
      <c r="H132" s="26"/>
      <c r="I132" s="41"/>
      <c r="J132" s="86" t="s">
        <v>96</v>
      </c>
      <c r="K132" s="43"/>
      <c r="L132" s="43">
        <v>67</v>
      </c>
      <c r="M132" s="116">
        <f t="shared" si="9"/>
        <v>1.061E-2</v>
      </c>
    </row>
    <row r="133" spans="1:13" ht="19" customHeight="1" x14ac:dyDescent="0.2">
      <c r="A133" s="131"/>
      <c r="B133" s="23"/>
      <c r="C133" s="52"/>
      <c r="D133" s="26"/>
      <c r="E133" s="23"/>
      <c r="F133" s="26"/>
      <c r="G133" s="26"/>
      <c r="H133" s="69"/>
      <c r="I133" s="35"/>
      <c r="J133" s="36" t="s">
        <v>98</v>
      </c>
      <c r="K133" s="37"/>
      <c r="L133" s="37"/>
      <c r="M133" s="115">
        <f t="shared" si="9"/>
        <v>0</v>
      </c>
    </row>
    <row r="134" spans="1:13" ht="19" customHeight="1" x14ac:dyDescent="0.2">
      <c r="A134" s="131"/>
      <c r="B134" s="23"/>
      <c r="C134" s="44"/>
      <c r="D134" s="31"/>
      <c r="E134" s="23"/>
      <c r="F134" s="26"/>
      <c r="G134" s="39"/>
      <c r="H134" s="26"/>
      <c r="I134" s="41"/>
      <c r="J134" s="86" t="s">
        <v>99</v>
      </c>
      <c r="K134" s="43"/>
      <c r="L134" s="43">
        <v>50</v>
      </c>
      <c r="M134" s="116">
        <f t="shared" si="9"/>
        <v>7.92E-3</v>
      </c>
    </row>
    <row r="135" spans="1:13" ht="19" customHeight="1" x14ac:dyDescent="0.2">
      <c r="A135" s="131"/>
      <c r="B135" s="23"/>
      <c r="C135" s="52"/>
      <c r="D135" s="26"/>
      <c r="E135" s="23"/>
      <c r="F135" s="26"/>
      <c r="G135" s="26"/>
      <c r="H135" s="69"/>
      <c r="I135" s="35"/>
      <c r="J135" s="81"/>
      <c r="K135" s="37"/>
      <c r="L135" s="37"/>
      <c r="M135" s="115">
        <f t="shared" si="9"/>
        <v>0</v>
      </c>
    </row>
    <row r="136" spans="1:13" ht="19" customHeight="1" x14ac:dyDescent="0.2">
      <c r="A136" s="131"/>
      <c r="B136" s="23"/>
      <c r="C136" s="44"/>
      <c r="D136" s="31"/>
      <c r="E136" s="23"/>
      <c r="F136" s="26"/>
      <c r="G136" s="39"/>
      <c r="H136" s="26"/>
      <c r="I136" s="41"/>
      <c r="J136" s="86" t="s">
        <v>100</v>
      </c>
      <c r="K136" s="43"/>
      <c r="L136" s="43">
        <v>70</v>
      </c>
      <c r="M136" s="116">
        <f t="shared" si="9"/>
        <v>1.108E-2</v>
      </c>
    </row>
    <row r="137" spans="1:13" ht="19" customHeight="1" x14ac:dyDescent="0.2">
      <c r="A137" s="131"/>
      <c r="B137" s="26"/>
      <c r="C137" s="52"/>
      <c r="D137" s="26"/>
      <c r="E137" s="23"/>
      <c r="F137" s="26"/>
      <c r="G137" s="26"/>
      <c r="H137" s="69"/>
      <c r="I137" s="73"/>
      <c r="J137" s="77"/>
      <c r="K137" s="19"/>
      <c r="L137" s="105"/>
      <c r="M137" s="121">
        <f t="shared" si="9"/>
        <v>0</v>
      </c>
    </row>
    <row r="138" spans="1:13" ht="19" customHeight="1" x14ac:dyDescent="0.2">
      <c r="A138" s="131"/>
      <c r="B138" s="23"/>
      <c r="C138" s="44"/>
      <c r="D138" s="31"/>
      <c r="E138" s="23"/>
      <c r="F138" s="26"/>
      <c r="G138" s="39"/>
      <c r="H138" s="26"/>
      <c r="I138" s="10"/>
      <c r="J138" s="91" t="s">
        <v>101</v>
      </c>
      <c r="K138" s="12"/>
      <c r="L138" s="12">
        <v>50</v>
      </c>
      <c r="M138" s="114">
        <f t="shared" si="9"/>
        <v>7.92E-3</v>
      </c>
    </row>
    <row r="139" spans="1:13" ht="19" customHeight="1" x14ac:dyDescent="0.2">
      <c r="A139" s="131"/>
      <c r="B139" s="111">
        <f t="shared" ref="B139:F140" si="10">B89</f>
        <v>0</v>
      </c>
      <c r="C139" s="109">
        <f t="shared" si="10"/>
        <v>0</v>
      </c>
      <c r="D139" s="109">
        <f t="shared" si="10"/>
        <v>0</v>
      </c>
      <c r="E139" s="108">
        <f t="shared" si="10"/>
        <v>0</v>
      </c>
      <c r="F139" s="111">
        <f t="shared" si="10"/>
        <v>0</v>
      </c>
      <c r="G139" s="107">
        <f>ROUND((C139*D139+C140*D140+C141*D141+C196*D196)/100,5)</f>
        <v>0</v>
      </c>
      <c r="H139" s="69"/>
      <c r="I139" s="35"/>
      <c r="J139" s="81"/>
      <c r="K139" s="37"/>
      <c r="L139" s="37"/>
      <c r="M139" s="115">
        <f t="shared" si="9"/>
        <v>0</v>
      </c>
    </row>
    <row r="140" spans="1:13" ht="19" customHeight="1" x14ac:dyDescent="0.2">
      <c r="A140" s="131"/>
      <c r="B140" s="108">
        <f t="shared" si="10"/>
        <v>0</v>
      </c>
      <c r="C140" s="109">
        <f t="shared" si="10"/>
        <v>0</v>
      </c>
      <c r="D140" s="109">
        <f t="shared" si="10"/>
        <v>0</v>
      </c>
      <c r="E140" s="108">
        <f t="shared" si="10"/>
        <v>0</v>
      </c>
      <c r="F140" s="110">
        <f t="shared" si="10"/>
        <v>0</v>
      </c>
      <c r="G140" s="39"/>
      <c r="H140" s="69"/>
      <c r="I140" s="23"/>
      <c r="J140" s="79" t="s">
        <v>102</v>
      </c>
      <c r="K140" s="68"/>
      <c r="L140" s="68">
        <v>50</v>
      </c>
      <c r="M140" s="116">
        <f t="shared" si="9"/>
        <v>7.92E-3</v>
      </c>
    </row>
    <row r="141" spans="1:13" ht="19" customHeight="1" x14ac:dyDescent="0.2">
      <c r="A141" s="131"/>
      <c r="B141" s="23"/>
      <c r="C141" s="44"/>
      <c r="D141" s="31"/>
      <c r="E141" s="23"/>
      <c r="F141" s="26"/>
      <c r="G141" s="39"/>
      <c r="H141" s="69"/>
      <c r="I141" s="23"/>
      <c r="J141" s="81" t="s">
        <v>103</v>
      </c>
      <c r="K141" s="37"/>
      <c r="L141" s="37"/>
      <c r="M141" s="122">
        <f t="shared" si="9"/>
        <v>0</v>
      </c>
    </row>
    <row r="142" spans="1:13" ht="19" customHeight="1" x14ac:dyDescent="0.2">
      <c r="A142" s="131"/>
      <c r="B142" s="23"/>
      <c r="C142" s="44"/>
      <c r="D142" s="31"/>
      <c r="E142" s="23"/>
      <c r="F142" s="26"/>
      <c r="G142" s="39"/>
      <c r="H142" s="69"/>
      <c r="I142" s="41"/>
      <c r="J142" s="83" t="s">
        <v>131</v>
      </c>
      <c r="K142" s="68"/>
      <c r="L142" s="68">
        <v>30</v>
      </c>
      <c r="M142" s="120">
        <f t="shared" si="9"/>
        <v>4.7499999999999999E-3</v>
      </c>
    </row>
    <row r="143" spans="1:13" ht="19" customHeight="1" x14ac:dyDescent="0.2">
      <c r="A143" s="131"/>
      <c r="B143" s="23"/>
      <c r="C143" s="52"/>
      <c r="D143" s="26"/>
      <c r="E143" s="23"/>
      <c r="F143" s="26"/>
      <c r="G143" s="26"/>
      <c r="H143" s="69"/>
      <c r="I143" s="23"/>
      <c r="J143" s="36" t="s">
        <v>147</v>
      </c>
      <c r="K143" s="37"/>
      <c r="L143" s="37"/>
      <c r="M143" s="115">
        <f t="shared" si="9"/>
        <v>0</v>
      </c>
    </row>
    <row r="144" spans="1:13" ht="19" customHeight="1" x14ac:dyDescent="0.2">
      <c r="A144" s="131"/>
      <c r="B144" s="23"/>
      <c r="C144" s="44"/>
      <c r="D144" s="31"/>
      <c r="E144" s="23"/>
      <c r="F144" s="26"/>
      <c r="G144" s="39"/>
      <c r="H144" s="69"/>
      <c r="I144" s="41"/>
      <c r="J144" s="79" t="s">
        <v>104</v>
      </c>
      <c r="K144" s="68"/>
      <c r="L144" s="68">
        <v>30</v>
      </c>
      <c r="M144" s="116">
        <f t="shared" si="9"/>
        <v>4.7499999999999999E-3</v>
      </c>
    </row>
    <row r="145" spans="1:13" ht="19" customHeight="1" x14ac:dyDescent="0.2">
      <c r="A145" s="131"/>
      <c r="B145" s="23"/>
      <c r="C145" s="52"/>
      <c r="D145" s="26"/>
      <c r="E145" s="23"/>
      <c r="F145" s="26"/>
      <c r="G145" s="26"/>
      <c r="H145" s="69"/>
      <c r="I145" s="23"/>
      <c r="J145" s="83" t="s">
        <v>105</v>
      </c>
      <c r="K145" s="68"/>
      <c r="L145" s="68"/>
      <c r="M145" s="123">
        <f t="shared" ref="M145:M167" si="11">IF(L145&gt;0,ROUND(G$81*L145/100,5),0)</f>
        <v>0</v>
      </c>
    </row>
    <row r="146" spans="1:13" ht="19" customHeight="1" x14ac:dyDescent="0.2">
      <c r="A146" s="131"/>
      <c r="B146" s="23"/>
      <c r="C146" s="44"/>
      <c r="D146" s="31"/>
      <c r="E146" s="23"/>
      <c r="F146" s="26"/>
      <c r="G146" s="39"/>
      <c r="H146" s="69"/>
      <c r="I146" s="41"/>
      <c r="J146" s="86" t="s">
        <v>104</v>
      </c>
      <c r="K146" s="43"/>
      <c r="L146" s="43">
        <v>50</v>
      </c>
      <c r="M146" s="119">
        <f t="shared" si="11"/>
        <v>7.92E-3</v>
      </c>
    </row>
    <row r="147" spans="1:13" ht="19" customHeight="1" x14ac:dyDescent="0.2">
      <c r="A147" s="131"/>
      <c r="B147" s="23"/>
      <c r="C147" s="52"/>
      <c r="D147" s="26"/>
      <c r="E147" s="23"/>
      <c r="F147" s="26"/>
      <c r="G147" s="26"/>
      <c r="H147" s="69"/>
      <c r="I147" s="23"/>
      <c r="J147" s="79" t="s">
        <v>106</v>
      </c>
      <c r="K147" s="68"/>
      <c r="L147" s="68"/>
      <c r="M147" s="123">
        <f t="shared" si="11"/>
        <v>0</v>
      </c>
    </row>
    <row r="148" spans="1:13" ht="19" customHeight="1" x14ac:dyDescent="0.2">
      <c r="A148" s="131"/>
      <c r="B148" s="23"/>
      <c r="C148" s="44"/>
      <c r="D148" s="31"/>
      <c r="E148" s="23"/>
      <c r="F148" s="26"/>
      <c r="G148" s="39"/>
      <c r="H148" s="69"/>
      <c r="I148" s="41"/>
      <c r="J148" s="86" t="s">
        <v>104</v>
      </c>
      <c r="K148" s="43"/>
      <c r="L148" s="43">
        <v>50</v>
      </c>
      <c r="M148" s="119">
        <f t="shared" si="11"/>
        <v>7.92E-3</v>
      </c>
    </row>
    <row r="149" spans="1:13" ht="19" customHeight="1" x14ac:dyDescent="0.2">
      <c r="A149" s="131"/>
      <c r="B149" s="23"/>
      <c r="C149" s="52"/>
      <c r="D149" s="26"/>
      <c r="E149" s="23"/>
      <c r="F149" s="26"/>
      <c r="G149" s="26"/>
      <c r="H149" s="69"/>
      <c r="I149" s="35"/>
      <c r="J149" s="81" t="s">
        <v>107</v>
      </c>
      <c r="K149" s="37"/>
      <c r="L149" s="37"/>
      <c r="M149" s="115">
        <f t="shared" si="11"/>
        <v>0</v>
      </c>
    </row>
    <row r="150" spans="1:13" ht="19" customHeight="1" x14ac:dyDescent="0.2">
      <c r="A150" s="131"/>
      <c r="B150" s="23"/>
      <c r="C150" s="44"/>
      <c r="D150" s="31"/>
      <c r="E150" s="23"/>
      <c r="F150" s="26"/>
      <c r="G150" s="39"/>
      <c r="H150" s="69"/>
      <c r="I150" s="41"/>
      <c r="J150" s="79" t="s">
        <v>104</v>
      </c>
      <c r="K150" s="68"/>
      <c r="L150" s="68">
        <v>30</v>
      </c>
      <c r="M150" s="120">
        <f t="shared" si="11"/>
        <v>4.7499999999999999E-3</v>
      </c>
    </row>
    <row r="151" spans="1:13" ht="19" customHeight="1" x14ac:dyDescent="0.2">
      <c r="A151" s="131"/>
      <c r="B151" s="23"/>
      <c r="C151" s="52"/>
      <c r="D151" s="26"/>
      <c r="E151" s="23"/>
      <c r="F151" s="26"/>
      <c r="G151" s="26"/>
      <c r="H151" s="69"/>
      <c r="I151" s="23"/>
      <c r="J151" s="36" t="s">
        <v>119</v>
      </c>
      <c r="K151" s="37"/>
      <c r="L151" s="37"/>
      <c r="M151" s="115">
        <f t="shared" si="11"/>
        <v>0</v>
      </c>
    </row>
    <row r="152" spans="1:13" ht="19" customHeight="1" x14ac:dyDescent="0.2">
      <c r="A152" s="131"/>
      <c r="B152" s="23"/>
      <c r="C152" s="44"/>
      <c r="D152" s="31"/>
      <c r="E152" s="23"/>
      <c r="F152" s="26"/>
      <c r="G152" s="39"/>
      <c r="H152" s="69"/>
      <c r="I152" s="41"/>
      <c r="J152" s="79" t="s">
        <v>104</v>
      </c>
      <c r="K152" s="68"/>
      <c r="L152" s="68">
        <v>30</v>
      </c>
      <c r="M152" s="116">
        <f t="shared" si="11"/>
        <v>4.7499999999999999E-3</v>
      </c>
    </row>
    <row r="153" spans="1:13" ht="19" customHeight="1" x14ac:dyDescent="0.2">
      <c r="A153" s="131"/>
      <c r="B153" s="23"/>
      <c r="C153" s="52"/>
      <c r="D153" s="26"/>
      <c r="E153" s="23"/>
      <c r="F153" s="26"/>
      <c r="G153" s="26"/>
      <c r="H153" s="69"/>
      <c r="I153" s="23"/>
      <c r="J153" s="79" t="s">
        <v>108</v>
      </c>
      <c r="K153" s="68"/>
      <c r="L153" s="68"/>
      <c r="M153" s="119">
        <f t="shared" si="11"/>
        <v>0</v>
      </c>
    </row>
    <row r="154" spans="1:13" ht="19" customHeight="1" x14ac:dyDescent="0.2">
      <c r="A154" s="131"/>
      <c r="B154" s="23"/>
      <c r="C154" s="44"/>
      <c r="D154" s="31"/>
      <c r="E154" s="23"/>
      <c r="F154" s="26"/>
      <c r="G154" s="39"/>
      <c r="H154" s="69"/>
      <c r="I154" s="41"/>
      <c r="J154" s="86" t="s">
        <v>104</v>
      </c>
      <c r="K154" s="43"/>
      <c r="L154" s="43">
        <v>50</v>
      </c>
      <c r="M154" s="116">
        <f t="shared" si="11"/>
        <v>7.92E-3</v>
      </c>
    </row>
    <row r="155" spans="1:13" ht="19" customHeight="1" x14ac:dyDescent="0.2">
      <c r="A155" s="131"/>
      <c r="B155" s="23"/>
      <c r="C155" s="52"/>
      <c r="D155" s="26"/>
      <c r="E155" s="23"/>
      <c r="F155" s="26"/>
      <c r="G155" s="26"/>
      <c r="H155" s="69"/>
      <c r="I155" s="23"/>
      <c r="J155" s="83" t="s">
        <v>132</v>
      </c>
      <c r="K155" s="68"/>
      <c r="L155" s="68"/>
      <c r="M155" s="123">
        <f t="shared" si="11"/>
        <v>0</v>
      </c>
    </row>
    <row r="156" spans="1:13" ht="19" customHeight="1" x14ac:dyDescent="0.2">
      <c r="A156" s="131"/>
      <c r="B156" s="23"/>
      <c r="C156" s="44"/>
      <c r="D156" s="31"/>
      <c r="E156" s="23"/>
      <c r="F156" s="26"/>
      <c r="G156" s="39"/>
      <c r="H156" s="69"/>
      <c r="I156" s="41"/>
      <c r="J156" s="86" t="s">
        <v>104</v>
      </c>
      <c r="K156" s="43"/>
      <c r="L156" s="43">
        <v>50</v>
      </c>
      <c r="M156" s="119">
        <f t="shared" si="11"/>
        <v>7.92E-3</v>
      </c>
    </row>
    <row r="157" spans="1:13" ht="19" customHeight="1" x14ac:dyDescent="0.2">
      <c r="A157" s="131"/>
      <c r="B157" s="23"/>
      <c r="C157" s="52"/>
      <c r="D157" s="26"/>
      <c r="E157" s="23"/>
      <c r="F157" s="26"/>
      <c r="G157" s="26"/>
      <c r="H157" s="69"/>
      <c r="I157" s="35"/>
      <c r="J157" s="81" t="s">
        <v>133</v>
      </c>
      <c r="K157" s="37"/>
      <c r="L157" s="37"/>
      <c r="M157" s="115">
        <f t="shared" si="11"/>
        <v>0</v>
      </c>
    </row>
    <row r="158" spans="1:13" ht="19" customHeight="1" x14ac:dyDescent="0.2">
      <c r="A158" s="131" t="s">
        <v>185</v>
      </c>
      <c r="B158" s="23"/>
      <c r="C158" s="44"/>
      <c r="D158" s="31"/>
      <c r="E158" s="23"/>
      <c r="F158" s="26"/>
      <c r="G158" s="39"/>
      <c r="H158" s="142" t="s">
        <v>47</v>
      </c>
      <c r="I158" s="41"/>
      <c r="J158" s="79" t="s">
        <v>104</v>
      </c>
      <c r="K158" s="68"/>
      <c r="L158" s="68">
        <v>50</v>
      </c>
      <c r="M158" s="120">
        <f t="shared" si="11"/>
        <v>7.92E-3</v>
      </c>
    </row>
    <row r="159" spans="1:13" ht="19" customHeight="1" x14ac:dyDescent="0.2">
      <c r="A159" s="131"/>
      <c r="B159" s="23"/>
      <c r="C159" s="52"/>
      <c r="D159" s="26"/>
      <c r="E159" s="23"/>
      <c r="F159" s="26"/>
      <c r="G159" s="26"/>
      <c r="H159" s="69"/>
      <c r="I159" s="23"/>
      <c r="J159" s="36" t="s">
        <v>134</v>
      </c>
      <c r="K159" s="37"/>
      <c r="L159" s="37"/>
      <c r="M159" s="115">
        <f t="shared" si="11"/>
        <v>0</v>
      </c>
    </row>
    <row r="160" spans="1:13" ht="19" customHeight="1" x14ac:dyDescent="0.2">
      <c r="A160" s="131"/>
      <c r="B160" s="23"/>
      <c r="C160" s="44"/>
      <c r="D160" s="31"/>
      <c r="E160" s="23"/>
      <c r="F160" s="26"/>
      <c r="G160" s="39"/>
      <c r="H160" s="69"/>
      <c r="I160" s="41"/>
      <c r="J160" s="79" t="s">
        <v>104</v>
      </c>
      <c r="K160" s="68"/>
      <c r="L160" s="68">
        <v>50</v>
      </c>
      <c r="M160" s="116">
        <f t="shared" si="11"/>
        <v>7.92E-3</v>
      </c>
    </row>
    <row r="161" spans="1:13" ht="19" customHeight="1" x14ac:dyDescent="0.2">
      <c r="A161" s="131"/>
      <c r="B161" s="23"/>
      <c r="C161" s="52"/>
      <c r="D161" s="26"/>
      <c r="E161" s="23"/>
      <c r="F161" s="26"/>
      <c r="G161" s="26"/>
      <c r="H161" s="69"/>
      <c r="I161" s="23"/>
      <c r="J161" s="79" t="s">
        <v>135</v>
      </c>
      <c r="K161" s="68"/>
      <c r="L161" s="68"/>
      <c r="M161" s="119">
        <f t="shared" si="11"/>
        <v>0</v>
      </c>
    </row>
    <row r="162" spans="1:13" ht="19" customHeight="1" x14ac:dyDescent="0.2">
      <c r="A162" s="131"/>
      <c r="B162" s="23"/>
      <c r="C162" s="52"/>
      <c r="D162" s="26"/>
      <c r="E162" s="23"/>
      <c r="F162" s="26"/>
      <c r="G162" s="26"/>
      <c r="H162" s="69"/>
      <c r="I162" s="41"/>
      <c r="J162" s="86" t="s">
        <v>104</v>
      </c>
      <c r="K162" s="43"/>
      <c r="L162" s="43">
        <v>50</v>
      </c>
      <c r="M162" s="116">
        <f t="shared" si="11"/>
        <v>7.92E-3</v>
      </c>
    </row>
    <row r="163" spans="1:13" ht="19" customHeight="1" x14ac:dyDescent="0.2">
      <c r="A163" s="131"/>
      <c r="B163" s="23"/>
      <c r="C163" s="52"/>
      <c r="D163" s="26"/>
      <c r="E163" s="23"/>
      <c r="F163" s="26"/>
      <c r="G163" s="26"/>
      <c r="H163" s="69"/>
      <c r="I163" s="35"/>
      <c r="J163" s="81" t="s">
        <v>143</v>
      </c>
      <c r="K163" s="37"/>
      <c r="L163" s="37"/>
      <c r="M163" s="115">
        <f t="shared" si="11"/>
        <v>0</v>
      </c>
    </row>
    <row r="164" spans="1:13" ht="19" customHeight="1" x14ac:dyDescent="0.2">
      <c r="A164" s="131"/>
      <c r="B164" s="23"/>
      <c r="C164" s="52"/>
      <c r="D164" s="26"/>
      <c r="E164" s="23"/>
      <c r="F164" s="26"/>
      <c r="G164" s="26"/>
      <c r="H164" s="69"/>
      <c r="I164" s="23"/>
      <c r="J164" s="79" t="s">
        <v>157</v>
      </c>
      <c r="K164" s="68"/>
      <c r="L164" s="68">
        <v>30</v>
      </c>
      <c r="M164" s="119">
        <f t="shared" si="11"/>
        <v>4.7499999999999999E-3</v>
      </c>
    </row>
    <row r="165" spans="1:13" ht="19" customHeight="1" x14ac:dyDescent="0.2">
      <c r="A165" s="131"/>
      <c r="B165" s="23"/>
      <c r="C165" s="52"/>
      <c r="D165" s="26"/>
      <c r="E165" s="23"/>
      <c r="F165" s="26"/>
      <c r="G165" s="26"/>
      <c r="H165" s="69"/>
      <c r="I165" s="23"/>
      <c r="J165" s="79" t="s">
        <v>158</v>
      </c>
      <c r="K165" s="68"/>
      <c r="L165" s="68"/>
      <c r="M165" s="119">
        <f t="shared" si="11"/>
        <v>0</v>
      </c>
    </row>
    <row r="166" spans="1:13" ht="19" customHeight="1" x14ac:dyDescent="0.2">
      <c r="A166" s="131"/>
      <c r="B166" s="23"/>
      <c r="C166" s="44"/>
      <c r="D166" s="31"/>
      <c r="E166" s="23"/>
      <c r="F166" s="26"/>
      <c r="G166" s="39"/>
      <c r="H166" s="26"/>
      <c r="I166" s="41"/>
      <c r="J166" s="86" t="s">
        <v>157</v>
      </c>
      <c r="K166" s="43"/>
      <c r="L166" s="43">
        <v>50</v>
      </c>
      <c r="M166" s="116">
        <f t="shared" si="11"/>
        <v>7.92E-3</v>
      </c>
    </row>
    <row r="167" spans="1:13" ht="19" customHeight="1" x14ac:dyDescent="0.2">
      <c r="A167" s="132"/>
      <c r="B167" s="73"/>
      <c r="C167" s="94"/>
      <c r="D167" s="82"/>
      <c r="E167" s="73"/>
      <c r="F167" s="82"/>
      <c r="G167" s="82"/>
      <c r="H167" s="75"/>
      <c r="I167" s="73"/>
      <c r="J167" s="77" t="s">
        <v>159</v>
      </c>
      <c r="K167" s="19"/>
      <c r="L167" s="105"/>
      <c r="M167" s="119">
        <f t="shared" si="11"/>
        <v>0</v>
      </c>
    </row>
    <row r="168" spans="1:13" ht="19" customHeight="1" x14ac:dyDescent="0.2">
      <c r="A168" s="130" t="s">
        <v>16</v>
      </c>
      <c r="B168" s="7"/>
      <c r="C168" s="24"/>
      <c r="D168" s="25"/>
      <c r="E168" s="10"/>
      <c r="F168" s="7"/>
      <c r="G168" s="11"/>
      <c r="H168" s="66" t="s">
        <v>109</v>
      </c>
      <c r="I168" s="10"/>
      <c r="J168" s="91" t="s">
        <v>110</v>
      </c>
      <c r="K168" s="12"/>
      <c r="L168" s="12">
        <v>45</v>
      </c>
      <c r="M168" s="118">
        <f>IF(L168&gt;0,ROUND($G$169*L168/100,5),0)</f>
        <v>8.9700000000000005E-3</v>
      </c>
    </row>
    <row r="169" spans="1:13" ht="19" customHeight="1" x14ac:dyDescent="0.2">
      <c r="A169" s="131"/>
      <c r="B169" s="23" t="s">
        <v>33</v>
      </c>
      <c r="C169" s="31">
        <v>2.1909999999999998</v>
      </c>
      <c r="D169" s="31">
        <v>0.40100000000000002</v>
      </c>
      <c r="E169" s="23" t="s">
        <v>35</v>
      </c>
      <c r="F169" s="32" t="s">
        <v>34</v>
      </c>
      <c r="G169" s="107">
        <f>ROUND((C169*D169+C170*D170+C171*D171)/100,5)</f>
        <v>1.9939999999999999E-2</v>
      </c>
      <c r="H169" s="26"/>
      <c r="I169" s="35"/>
      <c r="J169" s="79" t="s">
        <v>111</v>
      </c>
      <c r="K169" s="68"/>
      <c r="L169" s="68"/>
      <c r="M169" s="115"/>
    </row>
    <row r="170" spans="1:13" ht="19" customHeight="1" x14ac:dyDescent="0.2">
      <c r="A170" s="131"/>
      <c r="B170" s="23" t="s">
        <v>24</v>
      </c>
      <c r="C170" s="31">
        <v>1.482</v>
      </c>
      <c r="D170" s="31">
        <v>0.249</v>
      </c>
      <c r="E170" s="23" t="s">
        <v>1</v>
      </c>
      <c r="F170" s="26" t="s">
        <v>0</v>
      </c>
      <c r="G170" s="39"/>
      <c r="H170" s="26"/>
      <c r="I170" s="41"/>
      <c r="J170" s="86" t="s">
        <v>112</v>
      </c>
      <c r="K170" s="43"/>
      <c r="L170" s="43">
        <v>45</v>
      </c>
      <c r="M170" s="116">
        <f>IF(L170&gt;0,ROUND($G$169*L170/100,5),0)</f>
        <v>8.9700000000000005E-3</v>
      </c>
    </row>
    <row r="171" spans="1:13" ht="19" customHeight="1" x14ac:dyDescent="0.2">
      <c r="A171" s="131"/>
      <c r="B171" s="23" t="s">
        <v>28</v>
      </c>
      <c r="C171" s="31">
        <v>2.133</v>
      </c>
      <c r="D171" s="31">
        <v>0.35</v>
      </c>
      <c r="E171" s="23" t="s">
        <v>36</v>
      </c>
      <c r="F171" s="32" t="s">
        <v>34</v>
      </c>
      <c r="G171" s="39"/>
      <c r="H171" s="82"/>
      <c r="I171" s="73"/>
      <c r="J171" s="77"/>
      <c r="K171" s="19"/>
      <c r="L171" s="19"/>
      <c r="M171" s="117"/>
    </row>
    <row r="172" spans="1:13" ht="19" customHeight="1" x14ac:dyDescent="0.2">
      <c r="A172" s="131"/>
      <c r="B172" s="23"/>
      <c r="C172" s="31"/>
      <c r="D172" s="31"/>
      <c r="E172" s="23"/>
      <c r="F172" s="26"/>
      <c r="G172" s="39"/>
      <c r="H172" s="99" t="s">
        <v>113</v>
      </c>
      <c r="I172" s="10"/>
      <c r="J172" s="91" t="s">
        <v>114</v>
      </c>
      <c r="K172" s="12"/>
      <c r="L172" s="12">
        <v>45</v>
      </c>
      <c r="M172" s="114">
        <f>IF(L172&gt;0,ROUND($G$169*L172/100,5),0)</f>
        <v>8.9700000000000005E-3</v>
      </c>
    </row>
    <row r="173" spans="1:13" ht="19" customHeight="1" x14ac:dyDescent="0.2">
      <c r="A173" s="131"/>
      <c r="B173" s="108"/>
      <c r="C173" s="108"/>
      <c r="D173" s="108"/>
      <c r="E173" s="108"/>
      <c r="F173" s="112"/>
      <c r="G173" s="108"/>
      <c r="H173" s="100"/>
      <c r="I173" s="23"/>
      <c r="J173" s="79"/>
      <c r="K173" s="68"/>
      <c r="L173" s="68"/>
      <c r="M173" s="115"/>
    </row>
    <row r="174" spans="1:13" ht="19" customHeight="1" x14ac:dyDescent="0.2">
      <c r="A174" s="131"/>
      <c r="B174" s="108"/>
      <c r="C174" s="108"/>
      <c r="D174" s="108"/>
      <c r="E174" s="108"/>
      <c r="F174" s="112"/>
      <c r="G174" s="108"/>
      <c r="H174" s="100"/>
      <c r="I174" s="41"/>
      <c r="J174" s="86" t="s">
        <v>114</v>
      </c>
      <c r="K174" s="43"/>
      <c r="L174" s="43">
        <v>60</v>
      </c>
      <c r="M174" s="119">
        <f>IF(L174&gt;0,ROUND($G$169*L174/100,5),0)</f>
        <v>1.196E-2</v>
      </c>
    </row>
    <row r="175" spans="1:13" ht="19" customHeight="1" x14ac:dyDescent="0.2">
      <c r="A175" s="131"/>
      <c r="B175" s="108"/>
      <c r="C175" s="113"/>
      <c r="D175" s="108"/>
      <c r="E175" s="108"/>
      <c r="F175" s="112"/>
      <c r="G175" s="108"/>
      <c r="H175" s="100"/>
      <c r="I175" s="35"/>
      <c r="J175" s="81" t="s">
        <v>136</v>
      </c>
      <c r="K175" s="37"/>
      <c r="L175" s="37"/>
      <c r="M175" s="119"/>
    </row>
    <row r="176" spans="1:13" ht="19" customHeight="1" x14ac:dyDescent="0.2">
      <c r="A176" s="131"/>
      <c r="B176" s="23"/>
      <c r="C176" s="52"/>
      <c r="D176" s="26"/>
      <c r="E176" s="23"/>
      <c r="F176" s="26"/>
      <c r="G176" s="26"/>
      <c r="H176" s="100"/>
      <c r="I176" s="41"/>
      <c r="J176" s="86" t="s">
        <v>115</v>
      </c>
      <c r="K176" s="43"/>
      <c r="L176" s="43">
        <v>50</v>
      </c>
      <c r="M176" s="120">
        <f>IF(L176&gt;0,ROUND($G$169*L176/100,5),0)</f>
        <v>9.9699999999999997E-3</v>
      </c>
    </row>
    <row r="177" spans="1:13" ht="19" customHeight="1" x14ac:dyDescent="0.2">
      <c r="A177" s="131"/>
      <c r="B177" s="23"/>
      <c r="C177" s="52"/>
      <c r="D177" s="26"/>
      <c r="E177" s="23"/>
      <c r="F177" s="26"/>
      <c r="G177" s="26"/>
      <c r="H177" s="100"/>
      <c r="I177" s="35"/>
      <c r="J177" s="81" t="s">
        <v>116</v>
      </c>
      <c r="K177" s="37"/>
      <c r="L177" s="37" t="s">
        <v>121</v>
      </c>
      <c r="M177" s="123"/>
    </row>
    <row r="178" spans="1:13" ht="19" customHeight="1" x14ac:dyDescent="0.2">
      <c r="A178" s="131"/>
      <c r="B178" s="23"/>
      <c r="C178" s="52"/>
      <c r="D178" s="26"/>
      <c r="E178" s="23"/>
      <c r="F178" s="26"/>
      <c r="G178" s="26"/>
      <c r="H178" s="100"/>
      <c r="I178" s="23"/>
      <c r="J178" s="79" t="s">
        <v>115</v>
      </c>
      <c r="K178" s="68"/>
      <c r="L178" s="68">
        <v>60</v>
      </c>
      <c r="M178" s="120">
        <f>IF(L178&gt;0,ROUND($G$169*L178/100,5),0)</f>
        <v>1.196E-2</v>
      </c>
    </row>
    <row r="179" spans="1:13" ht="19" customHeight="1" x14ac:dyDescent="0.2">
      <c r="A179" s="131"/>
      <c r="B179" s="23"/>
      <c r="C179" s="52"/>
      <c r="D179" s="26"/>
      <c r="E179" s="23"/>
      <c r="F179" s="26"/>
      <c r="G179" s="26"/>
      <c r="H179" s="100"/>
      <c r="I179" s="35"/>
      <c r="J179" s="81" t="s">
        <v>117</v>
      </c>
      <c r="K179" s="37"/>
      <c r="L179" s="37" t="s">
        <v>122</v>
      </c>
      <c r="M179" s="123"/>
    </row>
    <row r="180" spans="1:13" ht="19" customHeight="1" x14ac:dyDescent="0.2">
      <c r="A180" s="131"/>
      <c r="B180" s="23"/>
      <c r="C180" s="52"/>
      <c r="D180" s="26"/>
      <c r="E180" s="23"/>
      <c r="F180" s="26"/>
      <c r="G180" s="26"/>
      <c r="H180" s="100"/>
      <c r="I180" s="23"/>
      <c r="J180" s="79" t="s">
        <v>115</v>
      </c>
      <c r="K180" s="68"/>
      <c r="L180" s="68">
        <v>70</v>
      </c>
      <c r="M180" s="120">
        <f>IF(L180&gt;0,ROUND($G$169*L180/100,5),0)</f>
        <v>1.396E-2</v>
      </c>
    </row>
    <row r="181" spans="1:13" ht="19" customHeight="1" x14ac:dyDescent="0.2">
      <c r="A181" s="131"/>
      <c r="B181" s="23"/>
      <c r="C181" s="52"/>
      <c r="D181" s="26"/>
      <c r="E181" s="23"/>
      <c r="F181" s="26"/>
      <c r="G181" s="26"/>
      <c r="H181" s="100"/>
      <c r="I181" s="23"/>
      <c r="J181" s="79" t="s">
        <v>150</v>
      </c>
      <c r="K181" s="68"/>
      <c r="L181" s="68"/>
      <c r="M181" s="123"/>
    </row>
    <row r="182" spans="1:13" ht="21" customHeight="1" x14ac:dyDescent="0.2">
      <c r="A182" s="131"/>
      <c r="B182" s="23"/>
      <c r="C182" s="52"/>
      <c r="D182" s="26"/>
      <c r="E182" s="23"/>
      <c r="F182" s="26"/>
      <c r="G182" s="26"/>
      <c r="H182" s="100"/>
      <c r="I182" s="41"/>
      <c r="J182" s="86" t="s">
        <v>151</v>
      </c>
      <c r="K182" s="43"/>
      <c r="L182" s="43">
        <v>22.5</v>
      </c>
      <c r="M182" s="120">
        <f>IF(L182&gt;0,ROUND($G$169*L182/100,5),0)</f>
        <v>4.4900000000000001E-3</v>
      </c>
    </row>
    <row r="183" spans="1:13" ht="21" customHeight="1" x14ac:dyDescent="0.2">
      <c r="A183" s="131"/>
      <c r="B183" s="23"/>
      <c r="C183" s="52"/>
      <c r="D183" s="26"/>
      <c r="E183" s="23"/>
      <c r="F183" s="26"/>
      <c r="G183" s="26"/>
      <c r="H183" s="100"/>
      <c r="I183" s="35"/>
      <c r="J183" s="81" t="s">
        <v>118</v>
      </c>
      <c r="K183" s="37"/>
      <c r="L183" s="37"/>
      <c r="M183" s="123"/>
    </row>
    <row r="184" spans="1:13" ht="21" customHeight="1" x14ac:dyDescent="0.2">
      <c r="A184" s="131"/>
      <c r="B184" s="23"/>
      <c r="C184" s="52"/>
      <c r="D184" s="26"/>
      <c r="E184" s="23"/>
      <c r="F184" s="26"/>
      <c r="G184" s="26"/>
      <c r="H184" s="100"/>
      <c r="I184" s="23"/>
      <c r="J184" s="79" t="s">
        <v>165</v>
      </c>
      <c r="K184" s="68"/>
      <c r="L184" s="68">
        <v>30</v>
      </c>
      <c r="M184" s="120">
        <f>IF(L184&gt;0,ROUND($G$169*L184/100,5),0)</f>
        <v>5.9800000000000001E-3</v>
      </c>
    </row>
    <row r="185" spans="1:13" ht="21" customHeight="1" x14ac:dyDescent="0.2">
      <c r="A185" s="131"/>
      <c r="B185" s="23"/>
      <c r="C185" s="52"/>
      <c r="D185" s="26"/>
      <c r="E185" s="23"/>
      <c r="F185" s="26"/>
      <c r="G185" s="26"/>
      <c r="H185" s="100"/>
      <c r="I185" s="23"/>
      <c r="J185" s="79" t="s">
        <v>148</v>
      </c>
      <c r="K185" s="68"/>
      <c r="L185" s="68"/>
      <c r="M185" s="122"/>
    </row>
    <row r="186" spans="1:13" ht="21" customHeight="1" x14ac:dyDescent="0.2">
      <c r="A186" s="131"/>
      <c r="B186" s="23"/>
      <c r="C186" s="52"/>
      <c r="D186" s="26"/>
      <c r="E186" s="23"/>
      <c r="F186" s="26"/>
      <c r="G186" s="26"/>
      <c r="H186" s="100"/>
      <c r="I186" s="41"/>
      <c r="J186" s="86" t="s">
        <v>165</v>
      </c>
      <c r="K186" s="43"/>
      <c r="L186" s="43">
        <v>50</v>
      </c>
      <c r="M186" s="120">
        <f>IF(L186&gt;0,ROUND($G$169*L186/100,5),0)</f>
        <v>9.9699999999999997E-3</v>
      </c>
    </row>
    <row r="187" spans="1:13" ht="21" customHeight="1" x14ac:dyDescent="0.2">
      <c r="A187" s="131"/>
      <c r="B187" s="23"/>
      <c r="C187" s="52"/>
      <c r="D187" s="26"/>
      <c r="E187" s="23"/>
      <c r="F187" s="26"/>
      <c r="G187" s="26"/>
      <c r="H187" s="101"/>
      <c r="I187" s="73"/>
      <c r="J187" s="77" t="s">
        <v>149</v>
      </c>
      <c r="K187" s="19"/>
      <c r="L187" s="19"/>
      <c r="M187" s="121"/>
    </row>
    <row r="188" spans="1:13" ht="21" customHeight="1" x14ac:dyDescent="0.2">
      <c r="A188" s="131"/>
      <c r="B188" s="23"/>
      <c r="C188" s="52"/>
      <c r="D188" s="26"/>
      <c r="E188" s="23"/>
      <c r="F188" s="26"/>
      <c r="G188" s="26"/>
      <c r="H188" s="102" t="s">
        <v>146</v>
      </c>
      <c r="I188" s="23"/>
      <c r="J188" s="83" t="s">
        <v>154</v>
      </c>
      <c r="K188" s="68"/>
      <c r="L188" s="68">
        <v>30</v>
      </c>
      <c r="M188" s="122">
        <f>IF(L188&gt;0,ROUND($G$169*L188/100,5),0)</f>
        <v>5.9800000000000001E-3</v>
      </c>
    </row>
    <row r="189" spans="1:13" ht="21" customHeight="1" x14ac:dyDescent="0.2">
      <c r="A189" s="131"/>
      <c r="B189" s="23"/>
      <c r="C189" s="52"/>
      <c r="D189" s="26"/>
      <c r="E189" s="23"/>
      <c r="F189" s="26"/>
      <c r="G189" s="26"/>
      <c r="H189" s="102"/>
      <c r="I189" s="35"/>
      <c r="J189" s="79" t="s">
        <v>155</v>
      </c>
      <c r="K189" s="68"/>
      <c r="L189" s="37"/>
      <c r="M189" s="123"/>
    </row>
    <row r="190" spans="1:13" ht="21" customHeight="1" x14ac:dyDescent="0.2">
      <c r="A190" s="131"/>
      <c r="B190" s="23"/>
      <c r="C190" s="52"/>
      <c r="D190" s="26"/>
      <c r="E190" s="23"/>
      <c r="F190" s="26"/>
      <c r="G190" s="26"/>
      <c r="H190" s="102"/>
      <c r="I190" s="23"/>
      <c r="J190" s="84" t="s">
        <v>154</v>
      </c>
      <c r="K190" s="43"/>
      <c r="L190" s="68">
        <v>50</v>
      </c>
      <c r="M190" s="120">
        <f>IF(L190&gt;0,ROUND($G$169*L190/100,5),0)</f>
        <v>9.9699999999999997E-3</v>
      </c>
    </row>
    <row r="191" spans="1:13" ht="21" customHeight="1" x14ac:dyDescent="0.2">
      <c r="A191" s="132"/>
      <c r="B191" s="73"/>
      <c r="C191" s="94"/>
      <c r="D191" s="82"/>
      <c r="E191" s="73"/>
      <c r="F191" s="82"/>
      <c r="G191" s="82"/>
      <c r="H191" s="82"/>
      <c r="I191" s="73"/>
      <c r="J191" s="77" t="s">
        <v>156</v>
      </c>
      <c r="K191" s="19"/>
      <c r="L191" s="19"/>
      <c r="M191" s="121"/>
    </row>
    <row r="192" spans="1:13" ht="21" customHeight="1" x14ac:dyDescent="0.2">
      <c r="B192" s="2" t="s">
        <v>123</v>
      </c>
    </row>
    <row r="193" spans="2:2" ht="21" customHeight="1" x14ac:dyDescent="0.2">
      <c r="B193" s="2" t="s">
        <v>124</v>
      </c>
    </row>
  </sheetData>
  <customSheetViews>
    <customSheetView guid="{EACA450D-7320-4EE8-AC13-323907B6301D}" showPageBreaks="1" showGridLines="0" zeroValues="0" printArea="1" view="pageBreakPreview" topLeftCell="A208">
      <selection activeCell="J233" sqref="J233"/>
      <rowBreaks count="5" manualBreakCount="5">
        <brk id="41" max="13" man="1"/>
        <brk id="79" max="13" man="1"/>
        <brk id="121" max="13" man="1"/>
        <brk id="165" max="13" man="1"/>
        <brk id="207" max="13" man="1"/>
      </rowBreaks>
      <pageMargins left="0.39370078740157483" right="0.39370078740157483" top="0.59055118110236227" bottom="0" header="0.31496062992125984" footer="0"/>
      <printOptions horizontalCentered="1"/>
      <pageSetup paperSize="9" scale="64" fitToHeight="0" orientation="landscape" horizontalDpi="300" verticalDpi="300" r:id="rId1"/>
      <headerFooter alignWithMargins="0"/>
    </customSheetView>
    <customSheetView guid="{675D6BC2-C876-4830-9FAC-5745312D2342}" scale="70" showPageBreaks="1" showGridLines="0" zeroValues="0" printArea="1" view="pageBreakPreview" topLeftCell="A43">
      <selection activeCell="P71" sqref="P71"/>
      <rowBreaks count="5" manualBreakCount="5">
        <brk id="41" max="13" man="1"/>
        <brk id="81" max="13" man="1"/>
        <brk id="123" max="13" man="1"/>
        <brk id="171" max="13" man="1"/>
        <brk id="213" max="13" man="1"/>
      </rowBreaks>
      <pageMargins left="0.39370078740157483" right="0.39370078740157483" top="0.59055118110236227" bottom="0" header="0.31496062992125984" footer="0"/>
      <printOptions horizontalCentered="1"/>
      <pageSetup paperSize="9" scale="64" fitToHeight="0" orientation="landscape" horizontalDpi="300" verticalDpi="300" r:id="rId2"/>
      <headerFooter alignWithMargins="0"/>
    </customSheetView>
    <customSheetView guid="{59C42169-6082-45FB-87D2-700FC660B335}" scale="70" showPageBreaks="1" showGridLines="0" zeroValues="0" printArea="1" view="pageBreakPreview" topLeftCell="A76">
      <selection activeCell="P93" sqref="P93"/>
      <rowBreaks count="5" manualBreakCount="5">
        <brk id="41" max="13" man="1"/>
        <brk id="81" max="13" man="1"/>
        <brk id="123" max="13" man="1"/>
        <brk id="171" max="13" man="1"/>
        <brk id="213" max="13" man="1"/>
      </rowBreaks>
      <pageMargins left="0.39370078740157483" right="0.39370078740157483" top="0.59055118110236227" bottom="0" header="0.31496062992125984" footer="0"/>
      <printOptions horizontalCentered="1"/>
      <pageSetup paperSize="9" scale="64" fitToHeight="0" orientation="landscape" horizontalDpi="300" verticalDpi="300" r:id="rId3"/>
      <headerFooter alignWithMargins="0"/>
    </customSheetView>
    <customSheetView guid="{78063E70-4846-44CB-9794-8E8F941018F5}" scale="70" showPageBreaks="1" showGridLines="0" zeroValues="0" printArea="1" view="pageBreakPreview" topLeftCell="A82">
      <selection activeCell="P94" sqref="P94"/>
      <rowBreaks count="5" manualBreakCount="5">
        <brk id="41" max="13" man="1"/>
        <brk id="81" max="13" man="1"/>
        <brk id="123" max="13" man="1"/>
        <brk id="171" max="13" man="1"/>
        <brk id="213" max="13" man="1"/>
      </rowBreaks>
      <pageMargins left="0.39370078740157483" right="0.39370078740157483" top="0.59055118110236227" bottom="0" header="0.31496062992125984" footer="0"/>
      <printOptions horizontalCentered="1"/>
      <pageSetup paperSize="9" scale="64" fitToHeight="0" orientation="landscape" horizontalDpi="300" verticalDpi="300" r:id="rId4"/>
      <headerFooter alignWithMargins="0"/>
    </customSheetView>
    <customSheetView guid="{41DDE8E4-677F-4919-A8FB-5266E6958729}" scale="70" showPageBreaks="1" showGridLines="0" zeroValues="0" fitToPage="1" printArea="1" view="pageBreakPreview" topLeftCell="A40">
      <selection activeCell="G48" sqref="G48"/>
      <rowBreaks count="4" manualBreakCount="4">
        <brk id="35" max="13" man="1"/>
        <brk id="75" max="13" man="1"/>
        <brk id="111" max="13" man="1"/>
        <brk id="147" max="13" man="1"/>
      </rowBreaks>
      <pageMargins left="0.39370078740157483" right="0.39370078740157483" top="0.59055118110236227" bottom="0" header="0.31496062992125984" footer="0"/>
      <printOptions horizontalCentered="1"/>
      <pageSetup paperSize="9" scale="78" fitToHeight="0" orientation="landscape" horizontalDpi="4294967292" verticalDpi="300" r:id="rId5"/>
      <headerFooter alignWithMargins="0"/>
    </customSheetView>
    <customSheetView guid="{A97E9B37-C88C-4BB5-AF1E-391FFB092646}" scale="85" showPageBreaks="1" showGridLines="0" zeroValues="0" fitToPage="1" printArea="1" view="pageBreakPreview">
      <selection activeCell="D19" sqref="D19"/>
      <rowBreaks count="4" manualBreakCount="4">
        <brk id="39" max="13" man="1"/>
        <brk id="75" max="13" man="1"/>
        <brk id="111" max="13" man="1"/>
        <brk id="147" max="13" man="1"/>
      </rowBreaks>
      <pageMargins left="0.39370078740157483" right="0.39370078740157483" top="0.59055118110236227" bottom="0" header="0.31496062992125984" footer="0"/>
      <printOptions horizontalCentered="1"/>
      <pageSetup paperSize="9" scale="80" fitToHeight="0" orientation="landscape" horizontalDpi="4294967292" verticalDpi="300" r:id="rId6"/>
      <headerFooter alignWithMargins="0"/>
    </customSheetView>
    <customSheetView guid="{7290427E-4ED6-4345-ACFA-629085D5FA2D}" scale="70" showPageBreaks="1" showGridLines="0" zeroValues="0" fitToPage="1" printArea="1" view="pageBreakPreview" topLeftCell="A40">
      <selection activeCell="G48" sqref="G48"/>
      <rowBreaks count="4" manualBreakCount="4">
        <brk id="35" max="13" man="1"/>
        <brk id="75" max="13" man="1"/>
        <brk id="111" max="13" man="1"/>
        <brk id="147" max="13" man="1"/>
      </rowBreaks>
      <pageMargins left="0.39370078740157483" right="0.39370078740157483" top="0.59055118110236227" bottom="0" header="0.31496062992125984" footer="0"/>
      <printOptions horizontalCentered="1"/>
      <pageSetup paperSize="9" scale="80" fitToHeight="0" orientation="landscape" horizontalDpi="4294967292" verticalDpi="300" r:id="rId7"/>
      <headerFooter alignWithMargins="0"/>
    </customSheetView>
    <customSheetView guid="{D41A6626-8537-4EAC-881D-60B09B2F58C3}" scale="80" showPageBreaks="1" showGridLines="0" zeroValues="0" printArea="1" view="pageBreakPreview">
      <selection activeCell="Q20" sqref="Q19:Q20"/>
      <rowBreaks count="5" manualBreakCount="5">
        <brk id="41" max="13" man="1"/>
        <brk id="79" max="13" man="1"/>
        <brk id="121" max="13" man="1"/>
        <brk id="165" max="13" man="1"/>
        <brk id="207" max="13" man="1"/>
      </rowBreaks>
      <pageMargins left="0.39370078740157483" right="0.39370078740157483" top="0.59055118110236227" bottom="0" header="0.31496062992125984" footer="0"/>
      <printOptions horizontalCentered="1"/>
      <pageSetup paperSize="9" scale="64" fitToHeight="0" orientation="landscape" horizontalDpi="300" verticalDpi="300" r:id="rId8"/>
      <headerFooter alignWithMargins="0"/>
    </customSheetView>
    <customSheetView guid="{93D92188-F536-4E8A-8542-35F9960769E4}" showPageBreaks="1" showGridLines="0" zeroValues="0" printArea="1" view="pageBreakPreview" topLeftCell="C40">
      <selection activeCell="P55" sqref="P55"/>
      <rowBreaks count="5" manualBreakCount="5">
        <brk id="41" max="13" man="1"/>
        <brk id="81" max="13" man="1"/>
        <brk id="123" max="13" man="1"/>
        <brk id="167" max="13" man="1"/>
        <brk id="209" max="13" man="1"/>
      </rowBreaks>
      <pageMargins left="0.39370078740157483" right="0.39370078740157483" top="0.59055118110236227" bottom="0" header="0.31496062992125984" footer="0"/>
      <printOptions horizontalCentered="1"/>
      <pageSetup paperSize="9" scale="64" fitToHeight="0" orientation="landscape" horizontalDpi="300" verticalDpi="300" r:id="rId9"/>
      <headerFooter alignWithMargins="0"/>
    </customSheetView>
    <customSheetView guid="{E8800B10-C752-4241-A828-0E23B93629DD}" scale="70" showPageBreaks="1" showGridLines="0" zeroValues="0" printArea="1" view="pageBreakPreview" topLeftCell="A160">
      <selection activeCell="Q222" sqref="P222:Q222"/>
      <rowBreaks count="5" manualBreakCount="5">
        <brk id="41" max="13" man="1"/>
        <brk id="81" max="13" man="1"/>
        <brk id="123" max="13" man="1"/>
        <brk id="171" max="13" man="1"/>
        <brk id="213" max="13" man="1"/>
      </rowBreaks>
      <pageMargins left="0.39370078740157483" right="0.39370078740157483" top="0.59055118110236227" bottom="0" header="0.31496062992125984" footer="0"/>
      <printOptions horizontalCentered="1"/>
      <pageSetup paperSize="9" scale="64" fitToHeight="0" orientation="landscape" horizontalDpi="300" verticalDpi="300" r:id="rId10"/>
      <headerFooter alignWithMargins="0"/>
    </customSheetView>
    <customSheetView guid="{B4937AFB-6895-4E6F-AB2D-799423692475}" scale="70" showPageBreaks="1" showGridLines="0" zeroValues="0" printArea="1" view="pageBreakPreview" topLeftCell="A70">
      <selection activeCell="M89" sqref="M89"/>
      <rowBreaks count="5" manualBreakCount="5">
        <brk id="41" max="13" man="1"/>
        <brk id="81" max="13" man="1"/>
        <brk id="123" max="13" man="1"/>
        <brk id="171" max="13" man="1"/>
        <brk id="213" max="13" man="1"/>
      </rowBreaks>
      <pageMargins left="0.39370078740157483" right="0.39370078740157483" top="0.59055118110236227" bottom="0" header="0.31496062992125984" footer="0"/>
      <printOptions horizontalCentered="1"/>
      <pageSetup paperSize="9" scale="64" fitToHeight="0" orientation="landscape" horizontalDpi="300" verticalDpi="300" r:id="rId11"/>
      <headerFooter alignWithMargins="0"/>
    </customSheetView>
    <customSheetView guid="{C3000A71-5A35-47D5-BF65-672239A23238}" scale="70" showPageBreaks="1" showGridLines="0" zeroValues="0" printArea="1" view="pageBreakPreview" topLeftCell="A208">
      <selection activeCell="P84" sqref="P84"/>
      <rowBreaks count="5" manualBreakCount="5">
        <brk id="41" max="13" man="1"/>
        <brk id="81" max="13" man="1"/>
        <brk id="123" max="13" man="1"/>
        <brk id="171" max="13" man="1"/>
        <brk id="213" max="13" man="1"/>
      </rowBreaks>
      <pageMargins left="0.39370078740157483" right="0.39370078740157483" top="0.59055118110236227" bottom="0" header="0.31496062992125984" footer="0"/>
      <printOptions horizontalCentered="1"/>
      <pageSetup paperSize="9" scale="64" fitToHeight="0" orientation="landscape" horizontalDpi="300" verticalDpi="300" r:id="rId12"/>
      <headerFooter alignWithMargins="0"/>
    </customSheetView>
    <customSheetView guid="{F3E58565-FDFF-447D-8057-402900074977}" scale="80" showPageBreaks="1" showGridLines="0" zeroValues="0" printArea="1" view="pageBreakPreview" topLeftCell="A124">
      <selection activeCell="A86" sqref="A86:M127"/>
      <rowBreaks count="5" manualBreakCount="5">
        <brk id="45" max="13" man="1"/>
        <brk id="85" max="13" man="1"/>
        <brk id="127" max="13" man="1"/>
        <brk id="165" max="13" man="1"/>
        <brk id="207" max="13" man="1"/>
      </rowBreaks>
      <pageMargins left="0.39370078740157483" right="0.39370078740157483" top="0.59055118110236227" bottom="0" header="0.31496062992125984" footer="0"/>
      <printOptions horizontalCentered="1"/>
      <pageSetup paperSize="9" scale="64" fitToHeight="0" orientation="landscape" horizontalDpi="300" verticalDpi="300" r:id="rId13"/>
      <headerFooter alignWithMargins="0"/>
    </customSheetView>
  </customSheetViews>
  <mergeCells count="11">
    <mergeCell ref="A168:A191"/>
    <mergeCell ref="A42:A73"/>
    <mergeCell ref="A80:A117"/>
    <mergeCell ref="A118:A157"/>
    <mergeCell ref="A158:A167"/>
    <mergeCell ref="A74:A79"/>
    <mergeCell ref="A10:M10"/>
    <mergeCell ref="A12:A13"/>
    <mergeCell ref="H12:H13"/>
    <mergeCell ref="J12:J13"/>
    <mergeCell ref="A14:A41"/>
  </mergeCells>
  <phoneticPr fontId="1"/>
  <printOptions horizontalCentered="1"/>
  <pageMargins left="0.39370078740157483" right="0.39370078740157483" top="0.59055118110236227" bottom="0" header="0.31496062992125984" footer="0"/>
  <pageSetup paperSize="9" scale="70" fitToHeight="0" orientation="landscape" horizontalDpi="300" verticalDpi="300" r:id="rId14"/>
  <headerFooter alignWithMargins="0"/>
  <rowBreaks count="4" manualBreakCount="4">
    <brk id="41" max="13" man="1"/>
    <brk id="79" max="13" man="1"/>
    <brk id="117" max="13" man="1"/>
    <brk id="157" max="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d32c9f7-8932-4d07-b49b-91c8a1e26893" xsi:nil="true"/>
    <_Flow_SignoffStatus xmlns="bc3358ff-2b20-47f1-9eb7-d2d1e8241c22" xsi:nil="true"/>
    <lcf76f155ced4ddcb4097134ff3c332f xmlns="bc3358ff-2b20-47f1-9eb7-d2d1e8241c2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24C51BC74163A44B5DC74470C316D8D" ma:contentTypeVersion="16" ma:contentTypeDescription="新しいドキュメントを作成します。" ma:contentTypeScope="" ma:versionID="afaf6125cdebbcaa351ef97e8ef233de">
  <xsd:schema xmlns:xsd="http://www.w3.org/2001/XMLSchema" xmlns:xs="http://www.w3.org/2001/XMLSchema" xmlns:p="http://schemas.microsoft.com/office/2006/metadata/properties" xmlns:ns2="bc3358ff-2b20-47f1-9eb7-d2d1e8241c22" xmlns:ns3="fd32c9f7-8932-4d07-b49b-91c8a1e26893" targetNamespace="http://schemas.microsoft.com/office/2006/metadata/properties" ma:root="true" ma:fieldsID="86401e620093b921fabc3aad9409df26" ns2:_="" ns3:_="">
    <xsd:import namespace="bc3358ff-2b20-47f1-9eb7-d2d1e8241c22"/>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3:TaxCatchAll" minOccurs="0"/>
                <xsd:element ref="ns2:MediaServiceOCR" minOccurs="0"/>
                <xsd:element ref="ns2:MediaServiceBillingMetadata" minOccurs="0"/>
                <xsd:element ref="ns2:_Flow_SignoffStatus"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3358ff-2b20-47f1-9eb7-d2d1e8241c2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BillingMetadata" ma:index="18" nillable="true" ma:displayName="MediaServiceBillingMetadata" ma:hidden="true" ma:internalName="MediaServiceBillingMetadata" ma:readOnly="true">
      <xsd:simpleType>
        <xsd:restriction base="dms:Note"/>
      </xsd:simpleType>
    </xsd:element>
    <xsd:element name="_Flow_SignoffStatus" ma:index="19" nillable="true" ma:displayName="承認の状態" ma:internalName="_x0024_Resources_x003a_core_x002c_Signoff_Status">
      <xsd:simpleType>
        <xsd:restriction base="dms:Text"/>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5FB8A6F-3979-4DB9-B23C-4D089940D9FB}">
  <ds:schemaRefs>
    <ds:schemaRef ds:uri="http://schemas.microsoft.com/office/infopath/2007/PartnerControls"/>
    <ds:schemaRef ds:uri="bc3358ff-2b20-47f1-9eb7-d2d1e8241c22"/>
    <ds:schemaRef ds:uri="http://purl.org/dc/terms/"/>
    <ds:schemaRef ds:uri="fd32c9f7-8932-4d07-b49b-91c8a1e26893"/>
    <ds:schemaRef ds:uri="http://purl.org/dc/elements/1.1/"/>
    <ds:schemaRef ds:uri="http://www.w3.org/XML/1998/namespace"/>
    <ds:schemaRef ds:uri="http://schemas.microsoft.com/office/2006/metadata/properties"/>
    <ds:schemaRef ds:uri="http://purl.org/dc/dcmitype/"/>
    <ds:schemaRef ds:uri="http://schemas.microsoft.com/office/2006/documentManagement/types"/>
    <ds:schemaRef ds:uri="http://schemas.openxmlformats.org/package/2006/metadata/core-properties"/>
  </ds:schemaRefs>
</ds:datastoreItem>
</file>

<file path=customXml/itemProps2.xml><?xml version="1.0" encoding="utf-8"?>
<ds:datastoreItem xmlns:ds="http://schemas.openxmlformats.org/officeDocument/2006/customXml" ds:itemID="{AB4DF887-2846-4148-8B36-F12D729320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c3358ff-2b20-47f1-9eb7-d2d1e8241c22"/>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83877-AB6B-495C-940C-F80FB234857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様式1-2（市分・その他）</vt:lpstr>
      <vt:lpstr>'様式1-2（市分・その他）'!Print_Area</vt:lpstr>
      <vt:lpstr>'様式1-2（市分・その他）'!Print_Titles</vt:lpstr>
    </vt:vector>
  </TitlesOfParts>
  <Company>自治省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自治省職員</dc:creator>
  <cp:lastModifiedBy>山際 向陽(YAMAGIWA Koyo)</cp:lastModifiedBy>
  <cp:lastPrinted>2025-09-17T13:50:44Z</cp:lastPrinted>
  <dcterms:created xsi:type="dcterms:W3CDTF">2000-08-08T00:42:21Z</dcterms:created>
  <dcterms:modified xsi:type="dcterms:W3CDTF">2025-09-17T13:56:19Z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0x010100024C51BC74163A44B5DC74470C316D8D</vt:lpwstr>
  </property>
  <property fmtid="{D5CDD505-2E9C-101B-9397-08002B2CF9AE}" pid="3" name="MediaServiceImageTags">
    <vt:lpwstr/>
  </property>
</Properties>
</file>