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0.12.51.206\医療人材対策室\04 医療人材確保\R6\医療分野の生産性向上・職場環境整備等事業\01_要綱等\"/>
    </mc:Choice>
  </mc:AlternateContent>
  <xr:revisionPtr revIDLastSave="0" documentId="13_ncr:1_{7397F82F-8D57-4074-9F77-7481BB4ABC9F}" xr6:coauthVersionLast="47" xr6:coauthVersionMax="47" xr10:uidLastSave="{00000000-0000-0000-0000-000000000000}"/>
  <bookViews>
    <workbookView xWindow="28680" yWindow="855" windowWidth="29040" windowHeight="15720" tabRatio="686" xr2:uid="{00000000-000D-0000-FFFF-FFFF00000000}"/>
  </bookViews>
  <sheets>
    <sheet name="返還額計算シート" sheetId="14" r:id="rId1"/>
    <sheet name="返還額計算シート(記載例)" sheetId="12" r:id="rId2"/>
    <sheet name="Sheet6" sheetId="13" state="hidden" r:id="rId3"/>
  </sheets>
  <definedNames>
    <definedName name="_xlnm.Print_Area" localSheetId="0">返還額計算シート!$A$1:$L$97</definedName>
    <definedName name="_xlnm.Print_Area" localSheetId="1">'返還額計算シート(記載例)'!$A$1:$M$89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F40" i="14"/>
  <c r="K77" i="14"/>
  <c r="K78" i="14"/>
  <c r="K79" i="14"/>
  <c r="K80" i="14"/>
  <c r="K81" i="14"/>
  <c r="G51" i="14"/>
  <c r="G52" i="14"/>
  <c r="G62" i="14" s="1"/>
  <c r="H67" i="14" s="1"/>
  <c r="G53" i="14"/>
  <c r="G54" i="14"/>
  <c r="G55" i="14"/>
  <c r="J88" i="14"/>
  <c r="I88" i="14"/>
  <c r="H88" i="14"/>
  <c r="G88" i="14"/>
  <c r="F88" i="14"/>
  <c r="E88" i="14"/>
  <c r="D88" i="14"/>
  <c r="K87" i="14"/>
  <c r="K86" i="14"/>
  <c r="K85" i="14"/>
  <c r="K84" i="14"/>
  <c r="K83" i="14"/>
  <c r="K82" i="14"/>
  <c r="K76" i="14"/>
  <c r="F62" i="14"/>
  <c r="E62" i="14"/>
  <c r="D62" i="14"/>
  <c r="G61" i="14"/>
  <c r="G60" i="14"/>
  <c r="G59" i="14"/>
  <c r="G58" i="14"/>
  <c r="G57" i="14"/>
  <c r="G56" i="14"/>
  <c r="G50" i="14"/>
  <c r="F33" i="14"/>
  <c r="L73" i="12"/>
  <c r="L79" i="12" s="1"/>
  <c r="I86" i="12" s="1"/>
  <c r="G58" i="12"/>
  <c r="F58" i="12"/>
  <c r="E58" i="12"/>
  <c r="H52" i="12"/>
  <c r="H53" i="12"/>
  <c r="H54" i="12"/>
  <c r="H55" i="12"/>
  <c r="H56" i="12"/>
  <c r="H57" i="12"/>
  <c r="H51" i="12"/>
  <c r="H58" i="12" s="1"/>
  <c r="L72" i="12"/>
  <c r="J79" i="12"/>
  <c r="I79" i="12"/>
  <c r="H79" i="12"/>
  <c r="G34" i="12"/>
  <c r="L74" i="12"/>
  <c r="L75" i="12"/>
  <c r="L76" i="12"/>
  <c r="L77" i="12"/>
  <c r="L78" i="12"/>
  <c r="E79" i="12"/>
  <c r="I84" i="12" s="1"/>
  <c r="I88" i="12" s="1"/>
  <c r="F79" i="12"/>
  <c r="G79" i="12"/>
  <c r="K79" i="12"/>
  <c r="I12" i="13"/>
  <c r="B28" i="13"/>
  <c r="H31" i="13"/>
  <c r="H38" i="13" s="1"/>
  <c r="H32" i="13"/>
  <c r="H33" i="13"/>
  <c r="H34" i="13"/>
  <c r="H35" i="13"/>
  <c r="H36" i="13"/>
  <c r="H37" i="13"/>
  <c r="D38" i="13"/>
  <c r="I39" i="13" s="1"/>
  <c r="E38" i="13"/>
  <c r="J39" i="13"/>
  <c r="F38" i="13"/>
  <c r="G38" i="13"/>
  <c r="L39" i="13" s="1"/>
  <c r="I38" i="13"/>
  <c r="F41" i="13"/>
  <c r="F44" i="13"/>
  <c r="C46" i="13"/>
  <c r="C47" i="13"/>
  <c r="C48" i="13"/>
  <c r="C49" i="13"/>
  <c r="K88" i="14" l="1"/>
  <c r="M39" i="13"/>
  <c r="I19" i="13"/>
  <c r="L19" i="13" s="1"/>
  <c r="I21" i="13"/>
  <c r="L21" i="13" s="1"/>
  <c r="I20" i="13"/>
  <c r="I63" i="12"/>
  <c r="J20" i="13"/>
  <c r="M20" i="13" s="1"/>
  <c r="H93" i="14"/>
  <c r="H95" i="14"/>
  <c r="K39" i="13"/>
  <c r="L20" i="13" l="1"/>
  <c r="K20" i="13"/>
  <c r="N20" i="13" s="1"/>
  <c r="H9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隆夫</author>
  </authors>
  <commentList>
    <comment ref="C33" authorId="0" shapeId="0" xr:uid="{00000000-0006-0000-0000-000001000000}">
      <text>
        <r>
          <rPr>
            <b/>
            <sz val="9"/>
            <color indexed="81"/>
            <rFont val="MS P ゴシック"/>
            <family val="3"/>
            <charset val="128"/>
          </rPr>
          <t>課税資産の譲渡等の対価の額</t>
        </r>
      </text>
    </comment>
    <comment ref="C34" authorId="0" shapeId="0" xr:uid="{00000000-0006-0000-0000-000002000000}">
      <text>
        <r>
          <rPr>
            <b/>
            <sz val="9"/>
            <color indexed="81"/>
            <rFont val="MS P ゴシック"/>
            <family val="3"/>
            <charset val="128"/>
          </rPr>
          <t>資産の譲渡等の対価の額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隆夫</author>
  </authors>
  <commentList>
    <comment ref="D34" authorId="0" shapeId="0" xr:uid="{00000000-0006-0000-0100-000001000000}">
      <text>
        <r>
          <rPr>
            <b/>
            <sz val="9"/>
            <color indexed="81"/>
            <rFont val="MS P ゴシック"/>
            <family val="3"/>
            <charset val="128"/>
          </rPr>
          <t>課税資産の譲渡等の対価の額</t>
        </r>
      </text>
    </comment>
    <comment ref="D35" authorId="0" shapeId="0" xr:uid="{00000000-0006-0000-0100-000002000000}">
      <text>
        <r>
          <rPr>
            <b/>
            <sz val="9"/>
            <color indexed="81"/>
            <rFont val="MS P ゴシック"/>
            <family val="3"/>
            <charset val="128"/>
          </rPr>
          <t>資産の譲渡等の対価の額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1" authorId="0" shapeId="0" xr:uid="{00000000-0006-0000-0200-000001000000}">
      <text>
        <r>
          <rPr>
            <b/>
            <sz val="12"/>
            <rFont val="ＭＳ Ｐゴシック"/>
            <family val="3"/>
            <charset val="128"/>
          </rPr>
          <t>※税額控除の</t>
        </r>
        <r>
          <rPr>
            <b/>
            <sz val="12"/>
            <color indexed="10"/>
            <rFont val="ＭＳ Ｐゴシック"/>
            <family val="3"/>
            <charset val="128"/>
          </rPr>
          <t>計算で</t>
        </r>
        <r>
          <rPr>
            <b/>
            <sz val="12"/>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<sst xmlns="http://schemas.openxmlformats.org/spreadsheetml/2006/main" count="207" uniqueCount="104">
  <si>
    <t>１　施設名</t>
  </si>
  <si>
    <t>２　開設者氏名</t>
  </si>
  <si>
    <t>３　施設の所在地</t>
  </si>
  <si>
    <t>４  補助事業名</t>
  </si>
  <si>
    <t>（別紙概要）</t>
    <phoneticPr fontId="1"/>
  </si>
  <si>
    <t>共通対応分</t>
    <rPh sb="0" eb="2">
      <t>キョウツウ</t>
    </rPh>
    <rPh sb="2" eb="4">
      <t>タイオウ</t>
    </rPh>
    <rPh sb="4" eb="5">
      <t>ブン</t>
    </rPh>
    <phoneticPr fontId="1"/>
  </si>
  <si>
    <t>課税仕入</t>
    <rPh sb="0" eb="2">
      <t>カゼイ</t>
    </rPh>
    <rPh sb="2" eb="4">
      <t>シイ</t>
    </rPh>
    <phoneticPr fontId="1"/>
  </si>
  <si>
    <t>課税売上
対 応 分</t>
    <rPh sb="0" eb="2">
      <t>カゼイ</t>
    </rPh>
    <rPh sb="2" eb="3">
      <t>ウ</t>
    </rPh>
    <rPh sb="3" eb="4">
      <t>ジョウ</t>
    </rPh>
    <rPh sb="5" eb="6">
      <t>タイ</t>
    </rPh>
    <rPh sb="7" eb="8">
      <t>オウ</t>
    </rPh>
    <rPh sb="9" eb="10">
      <t>ブン</t>
    </rPh>
    <phoneticPr fontId="1"/>
  </si>
  <si>
    <t>非課税売上
対  応  分</t>
    <rPh sb="0" eb="3">
      <t>ヒカゼイ</t>
    </rPh>
    <rPh sb="3" eb="5">
      <t>ウリア</t>
    </rPh>
    <rPh sb="6" eb="7">
      <t>タイ</t>
    </rPh>
    <rPh sb="9" eb="10">
      <t>オウ</t>
    </rPh>
    <rPh sb="12" eb="13">
      <t>ブン</t>
    </rPh>
    <phoneticPr fontId="1"/>
  </si>
  <si>
    <t>合　　計</t>
    <rPh sb="0" eb="1">
      <t>ゴウ</t>
    </rPh>
    <rPh sb="3" eb="4">
      <t>ケイ</t>
    </rPh>
    <phoneticPr fontId="1"/>
  </si>
  <si>
    <t>②課税売上割合</t>
    <rPh sb="1" eb="3">
      <t>カゼイ</t>
    </rPh>
    <rPh sb="3" eb="5">
      <t>ウリア</t>
    </rPh>
    <rPh sb="5" eb="7">
      <t>ワリアイ</t>
    </rPh>
    <phoneticPr fontId="1"/>
  </si>
  <si>
    <t>対象経費の内訳</t>
    <rPh sb="0" eb="2">
      <t>タイショウ</t>
    </rPh>
    <rPh sb="2" eb="4">
      <t>ケイヒ</t>
    </rPh>
    <rPh sb="5" eb="7">
      <t>ウチワケ</t>
    </rPh>
    <phoneticPr fontId="1"/>
  </si>
  <si>
    <t>区　　分</t>
    <rPh sb="0" eb="1">
      <t>ク</t>
    </rPh>
    <rPh sb="3" eb="4">
      <t>ブン</t>
    </rPh>
    <phoneticPr fontId="1"/>
  </si>
  <si>
    <t>円</t>
    <rPh sb="0" eb="1">
      <t>エン</t>
    </rPh>
    <phoneticPr fontId="1"/>
  </si>
  <si>
    <t>Ｇ　一括比例配分方式</t>
    <rPh sb="2" eb="4">
      <t>イッカツ</t>
    </rPh>
    <rPh sb="4" eb="6">
      <t>ヒレイ</t>
    </rPh>
    <rPh sb="6" eb="8">
      <t>ハイブン</t>
    </rPh>
    <rPh sb="8" eb="10">
      <t>ホウシキ</t>
    </rPh>
    <phoneticPr fontId="1"/>
  </si>
  <si>
    <t>Ｆ　個別対応方式</t>
    <rPh sb="2" eb="4">
      <t>コベツ</t>
    </rPh>
    <rPh sb="4" eb="6">
      <t>タイオウ</t>
    </rPh>
    <rPh sb="6" eb="8">
      <t>ホウシキ</t>
    </rPh>
    <phoneticPr fontId="1"/>
  </si>
  <si>
    <t>Ｅ　全額控除（課税売上割合９５％以上）</t>
    <rPh sb="2" eb="4">
      <t>ゼンガク</t>
    </rPh>
    <rPh sb="4" eb="6">
      <t>コウジョ</t>
    </rPh>
    <rPh sb="7" eb="9">
      <t>カゼイ</t>
    </rPh>
    <rPh sb="9" eb="11">
      <t>ウリアゲ</t>
    </rPh>
    <rPh sb="11" eb="13">
      <t>ワリアイ</t>
    </rPh>
    <rPh sb="16" eb="18">
      <t>イジョウ</t>
    </rPh>
    <phoneticPr fontId="1"/>
  </si>
  <si>
    <t>Ｄ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1"/>
  </si>
  <si>
    <t>Ｃ　簡易課税方式</t>
    <rPh sb="2" eb="4">
      <t>カンイ</t>
    </rPh>
    <rPh sb="4" eb="6">
      <t>カゼイ</t>
    </rPh>
    <rPh sb="6" eb="8">
      <t>ホウシキ</t>
    </rPh>
    <phoneticPr fontId="1"/>
  </si>
  <si>
    <t>Ｂ　申告義務なし（一般会計）</t>
    <rPh sb="2" eb="4">
      <t>シンコク</t>
    </rPh>
    <rPh sb="4" eb="6">
      <t>ギム</t>
    </rPh>
    <phoneticPr fontId="1"/>
  </si>
  <si>
    <t>Ｈ　補助金の使途が税務申告で明らかになっている</t>
    <rPh sb="2" eb="5">
      <t>ホジョキン</t>
    </rPh>
    <rPh sb="6" eb="8">
      <t>シト</t>
    </rPh>
    <rPh sb="9" eb="11">
      <t>ゼイム</t>
    </rPh>
    <rPh sb="11" eb="13">
      <t>シンコク</t>
    </rPh>
    <rPh sb="14" eb="15">
      <t>アキ</t>
    </rPh>
    <phoneticPr fontId="1"/>
  </si>
  <si>
    <t>Ｉ　　　　　　　〃　　　　　明らかになっていない</t>
    <rPh sb="14" eb="15">
      <t>アキ</t>
    </rPh>
    <phoneticPr fontId="1"/>
  </si>
  <si>
    <t>＝</t>
    <phoneticPr fontId="1"/>
  </si>
  <si>
    <t>③仕入控除税額</t>
    <rPh sb="1" eb="3">
      <t>シイ</t>
    </rPh>
    <rPh sb="3" eb="5">
      <t>コウジョ</t>
    </rPh>
    <rPh sb="5" eb="7">
      <t>ゼイガク</t>
    </rPh>
    <phoneticPr fontId="1"/>
  </si>
  <si>
    <t>非課税仕入
不課税仕入</t>
    <rPh sb="0" eb="3">
      <t>ヒカゼイ</t>
    </rPh>
    <rPh sb="3" eb="5">
      <t>シイ</t>
    </rPh>
    <rPh sb="6" eb="7">
      <t>フ</t>
    </rPh>
    <rPh sb="7" eb="9">
      <t>カゼイ</t>
    </rPh>
    <rPh sb="9" eb="11">
      <t>シイ</t>
    </rPh>
    <phoneticPr fontId="1"/>
  </si>
  <si>
    <t>←この行は編集しないでください。</t>
    <rPh sb="3" eb="4">
      <t>ギョウ</t>
    </rPh>
    <rPh sb="5" eb="7">
      <t>ヘンシュウ</t>
    </rPh>
    <phoneticPr fontId="1"/>
  </si>
  <si>
    <t>↑ここから右は編集しないでください。</t>
    <rPh sb="5" eb="6">
      <t>ミギ</t>
    </rPh>
    <rPh sb="7" eb="9">
      <t>ヘンシュウ</t>
    </rPh>
    <phoneticPr fontId="1"/>
  </si>
  <si>
    <t>黄色のセルに入力してください。</t>
    <rPh sb="0" eb="2">
      <t>キイロ</t>
    </rPh>
    <rPh sb="6" eb="8">
      <t>ニュウリョク</t>
    </rPh>
    <phoneticPr fontId="1"/>
  </si>
  <si>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1"/>
  </si>
  <si>
    <t>↓ここから右は編集しないでください。</t>
    <rPh sb="5" eb="6">
      <t>ミギ</t>
    </rPh>
    <rPh sb="7" eb="9">
      <t>ヘンシュウ</t>
    </rPh>
    <phoneticPr fontId="1"/>
  </si>
  <si>
    <t>※該当する事項に”○”を記入してください。</t>
    <rPh sb="1" eb="3">
      <t>ガイトウ</t>
    </rPh>
    <rPh sb="5" eb="7">
      <t>ジコウ</t>
    </rPh>
    <rPh sb="12" eb="14">
      <t>キニュウ</t>
    </rPh>
    <phoneticPr fontId="1"/>
  </si>
  <si>
    <t>６　仕入控除税額の概要（仕入控除税額がない場合はその理由）</t>
    <phoneticPr fontId="1"/>
  </si>
  <si>
    <t>※ＡＢＣＤに該当する場合には以下は記入不要。</t>
    <rPh sb="6" eb="8">
      <t>ガイトウ</t>
    </rPh>
    <rPh sb="10" eb="12">
      <t>バアイ</t>
    </rPh>
    <rPh sb="14" eb="16">
      <t>イカ</t>
    </rPh>
    <rPh sb="17" eb="19">
      <t>キニュウ</t>
    </rPh>
    <rPh sb="19" eb="21">
      <t>フヨウ</t>
    </rPh>
    <phoneticPr fontId="1"/>
  </si>
  <si>
    <t>※ＥＦＧに該当する場合には、以下のいずれかに”○”を記入してください。</t>
    <phoneticPr fontId="1"/>
  </si>
  <si>
    <t>Ａ　申告義務なし（基準期間における税抜課税売上高　　　　　　　　　円）</t>
    <rPh sb="2" eb="4">
      <t>シンコク</t>
    </rPh>
    <rPh sb="4" eb="6">
      <t>ギム</t>
    </rPh>
    <phoneticPr fontId="1"/>
  </si>
  <si>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1"/>
  </si>
  <si>
    <t>←資産の譲渡等の対価の額（確定申告より）</t>
    <rPh sb="1" eb="3">
      <t>シサン</t>
    </rPh>
    <rPh sb="4" eb="6">
      <t>ジョウト</t>
    </rPh>
    <rPh sb="6" eb="7">
      <t>トウ</t>
    </rPh>
    <rPh sb="8" eb="10">
      <t>タイカ</t>
    </rPh>
    <rPh sb="11" eb="12">
      <t>ガク</t>
    </rPh>
    <phoneticPr fontId="1"/>
  </si>
  <si>
    <t xml:space="preserve"> </t>
    <phoneticPr fontId="1"/>
  </si>
  <si>
    <t>Ａ　申告義務なし（基準期間における税抜課税売上高　　　　　　　　　　円）</t>
    <rPh sb="2" eb="4">
      <t>シンコク</t>
    </rPh>
    <rPh sb="4" eb="6">
      <t>ギム</t>
    </rPh>
    <phoneticPr fontId="1"/>
  </si>
  <si>
    <t>Ｂ　簡易課税方式</t>
    <rPh sb="2" eb="4">
      <t>カンイ</t>
    </rPh>
    <rPh sb="4" eb="6">
      <t>カゼイ</t>
    </rPh>
    <rPh sb="6" eb="8">
      <t>ホウシキ</t>
    </rPh>
    <phoneticPr fontId="1"/>
  </si>
  <si>
    <t>５　補助金確定額</t>
    <phoneticPr fontId="1"/>
  </si>
  <si>
    <t>Ｅ　補助対象経費が人件費等の非課税仕入れのみ</t>
    <rPh sb="2" eb="4">
      <t>ホジョ</t>
    </rPh>
    <rPh sb="4" eb="6">
      <t>タイショウ</t>
    </rPh>
    <rPh sb="6" eb="8">
      <t>ケイヒ</t>
    </rPh>
    <rPh sb="9" eb="12">
      <t>ジンケンヒ</t>
    </rPh>
    <rPh sb="12" eb="13">
      <t>トウ</t>
    </rPh>
    <rPh sb="14" eb="17">
      <t>ヒカゼイ</t>
    </rPh>
    <rPh sb="17" eb="19">
      <t>シイ</t>
    </rPh>
    <phoneticPr fontId="1"/>
  </si>
  <si>
    <r>
      <t>Ｄ　</t>
    </r>
    <r>
      <rPr>
        <sz val="11"/>
        <rFont val="ＭＳ 明朝"/>
        <family val="1"/>
        <charset val="128"/>
      </rPr>
      <t>補助対象経費に係る消費税等を、個別対応方式において「非課税売上のみに要するもの」として計上</t>
    </r>
    <rPh sb="2" eb="4">
      <t>ホジョ</t>
    </rPh>
    <rPh sb="4" eb="6">
      <t>タイショウ</t>
    </rPh>
    <rPh sb="6" eb="8">
      <t>ケイヒ</t>
    </rPh>
    <rPh sb="9" eb="10">
      <t>カカ</t>
    </rPh>
    <rPh sb="11" eb="14">
      <t>ショウヒゼイ</t>
    </rPh>
    <rPh sb="14" eb="15">
      <t>トウ</t>
    </rPh>
    <rPh sb="17" eb="19">
      <t>コベツ</t>
    </rPh>
    <rPh sb="19" eb="21">
      <t>タイオウ</t>
    </rPh>
    <rPh sb="21" eb="23">
      <t>ホウシキ</t>
    </rPh>
    <rPh sb="28" eb="31">
      <t>ヒカゼイ</t>
    </rPh>
    <rPh sb="31" eb="33">
      <t>ウリアゲ</t>
    </rPh>
    <rPh sb="36" eb="37">
      <t>ヨウ</t>
    </rPh>
    <rPh sb="45" eb="47">
      <t>ケイジョウ</t>
    </rPh>
    <phoneticPr fontId="1"/>
  </si>
  <si>
    <t>　　以下の中から該当する事項に”○”を記入してください。</t>
    <phoneticPr fontId="1"/>
  </si>
  <si>
    <t>　　（ＡとＣの場合は、かっこ内も記入してください。）</t>
    <rPh sb="7" eb="9">
      <t>バアイ</t>
    </rPh>
    <rPh sb="14" eb="15">
      <t>ナイ</t>
    </rPh>
    <rPh sb="16" eb="18">
      <t>キニュウ</t>
    </rPh>
    <phoneticPr fontId="1"/>
  </si>
  <si>
    <t>円…①</t>
    <rPh sb="0" eb="1">
      <t>エン</t>
    </rPh>
    <phoneticPr fontId="1"/>
  </si>
  <si>
    <t>③</t>
    <phoneticPr fontId="1"/>
  </si>
  <si>
    <t>④</t>
    <phoneticPr fontId="1"/>
  </si>
  <si>
    <r>
      <t>●補助対象経費の内訳（補助金確定額ではなく</t>
    </r>
    <r>
      <rPr>
        <u/>
        <sz val="12"/>
        <rFont val="ＭＳ 明朝"/>
        <family val="1"/>
        <charset val="128"/>
      </rPr>
      <t>補助対象経費です。</t>
    </r>
    <r>
      <rPr>
        <sz val="12"/>
        <rFont val="ＭＳ 明朝"/>
        <family val="1"/>
        <charset val="128"/>
      </rPr>
      <t>）</t>
    </r>
    <rPh sb="1" eb="3">
      <t>ホジョ</t>
    </rPh>
    <rPh sb="3" eb="5">
      <t>タイショウ</t>
    </rPh>
    <rPh sb="5" eb="7">
      <t>ケイヒ</t>
    </rPh>
    <rPh sb="8" eb="10">
      <t>ウチワケ</t>
    </rPh>
    <rPh sb="11" eb="14">
      <t>ホジョキン</t>
    </rPh>
    <rPh sb="14" eb="16">
      <t>カクテイ</t>
    </rPh>
    <rPh sb="16" eb="17">
      <t>ガク</t>
    </rPh>
    <rPh sb="21" eb="23">
      <t>ホジョ</t>
    </rPh>
    <rPh sb="23" eb="25">
      <t>タイショウ</t>
    </rPh>
    <rPh sb="25" eb="27">
      <t>ケイヒ</t>
    </rPh>
    <phoneticPr fontId="1"/>
  </si>
  <si>
    <t>○補助金返還額計算シート</t>
    <rPh sb="1" eb="4">
      <t>ホジョキン</t>
    </rPh>
    <rPh sb="4" eb="7">
      <t>ヘンカンガク</t>
    </rPh>
    <rPh sb="7" eb="9">
      <t>ケイサン</t>
    </rPh>
    <phoneticPr fontId="1"/>
  </si>
  <si>
    <t>：要入力</t>
    <rPh sb="1" eb="2">
      <t>ヨウ</t>
    </rPh>
    <rPh sb="2" eb="4">
      <t>ニュウリョク</t>
    </rPh>
    <phoneticPr fontId="1"/>
  </si>
  <si>
    <t>合計</t>
    <rPh sb="0" eb="2">
      <t>ゴウケイ</t>
    </rPh>
    <phoneticPr fontId="1"/>
  </si>
  <si>
    <t>【返還がない場合】</t>
    <rPh sb="1" eb="3">
      <t>ヘンカン</t>
    </rPh>
    <rPh sb="6" eb="8">
      <t>バアイ</t>
    </rPh>
    <phoneticPr fontId="1"/>
  </si>
  <si>
    <t>個別対応方式</t>
    <rPh sb="0" eb="2">
      <t>コベツ</t>
    </rPh>
    <rPh sb="2" eb="4">
      <t>タイオウ</t>
    </rPh>
    <rPh sb="4" eb="6">
      <t>ホウシキ</t>
    </rPh>
    <phoneticPr fontId="1"/>
  </si>
  <si>
    <t>一括比例配分方式</t>
    <rPh sb="0" eb="2">
      <t>イッカツ</t>
    </rPh>
    <rPh sb="2" eb="4">
      <t>ヒレイ</t>
    </rPh>
    <rPh sb="4" eb="6">
      <t>ハイブン</t>
    </rPh>
    <rPh sb="6" eb="8">
      <t>ホウシキ</t>
    </rPh>
    <phoneticPr fontId="1"/>
  </si>
  <si>
    <t>【上記Ａ～Ｅ以外の場合】</t>
    <rPh sb="1" eb="3">
      <t>ジョウキ</t>
    </rPh>
    <rPh sb="6" eb="8">
      <t>イガイ</t>
    </rPh>
    <rPh sb="9" eb="11">
      <t>バアイ</t>
    </rPh>
    <phoneticPr fontId="1"/>
  </si>
  <si>
    <t>②課税売上割合（確定申告より）</t>
    <rPh sb="1" eb="3">
      <t>カゼイ</t>
    </rPh>
    <rPh sb="3" eb="5">
      <t>ウリア</t>
    </rPh>
    <rPh sb="5" eb="7">
      <t>ワリアイ</t>
    </rPh>
    <rPh sb="8" eb="10">
      <t>カクテイ</t>
    </rPh>
    <rPh sb="10" eb="12">
      <t>シンコク</t>
    </rPh>
    <phoneticPr fontId="1"/>
  </si>
  <si>
    <t>区分</t>
    <rPh sb="0" eb="2">
      <t>クブン</t>
    </rPh>
    <phoneticPr fontId="1"/>
  </si>
  <si>
    <t>不課税
非課税
仕入額</t>
    <rPh sb="0" eb="3">
      <t>フカゼイ</t>
    </rPh>
    <rPh sb="4" eb="7">
      <t>ヒカゼイ</t>
    </rPh>
    <rPh sb="8" eb="10">
      <t>シイ</t>
    </rPh>
    <rPh sb="10" eb="11">
      <t>ガク</t>
    </rPh>
    <phoneticPr fontId="1"/>
  </si>
  <si>
    <t>対
象経費の内訳</t>
    <rPh sb="0" eb="1">
      <t>タイ</t>
    </rPh>
    <rPh sb="2" eb="3">
      <t>ゾウ</t>
    </rPh>
    <rPh sb="3" eb="5">
      <t>ケイヒ</t>
    </rPh>
    <rPh sb="6" eb="8">
      <t>ウチワケ</t>
    </rPh>
    <phoneticPr fontId="1"/>
  </si>
  <si>
    <t>課税売上割合９５％以上</t>
    <rPh sb="0" eb="2">
      <t>カゼイ</t>
    </rPh>
    <rPh sb="2" eb="4">
      <t>ウリアゲ</t>
    </rPh>
    <rPh sb="4" eb="6">
      <t>ワリアイ</t>
    </rPh>
    <rPh sb="9" eb="11">
      <t>イジョウ</t>
    </rPh>
    <phoneticPr fontId="1"/>
  </si>
  <si>
    <t>⑤</t>
    <phoneticPr fontId="1"/>
  </si>
  <si>
    <t>（①×8/108×②×(③／⑤))＋(①×10/110×②×(④／⑤))＝</t>
    <phoneticPr fontId="1"/>
  </si>
  <si>
    <t>⑥</t>
    <phoneticPr fontId="1"/>
  </si>
  <si>
    <t>⑦</t>
    <phoneticPr fontId="1"/>
  </si>
  <si>
    <t>⑧</t>
    <phoneticPr fontId="1"/>
  </si>
  <si>
    <r>
      <t>課税仕入額
（</t>
    </r>
    <r>
      <rPr>
        <b/>
        <sz val="12"/>
        <rFont val="ＭＳ 明朝"/>
        <family val="1"/>
        <charset val="128"/>
      </rPr>
      <t>8%分</t>
    </r>
    <r>
      <rPr>
        <sz val="12"/>
        <rFont val="ＭＳ 明朝"/>
        <family val="1"/>
        <charset val="128"/>
      </rPr>
      <t>）</t>
    </r>
    <rPh sb="0" eb="2">
      <t>カゼイ</t>
    </rPh>
    <rPh sb="2" eb="4">
      <t>シイ</t>
    </rPh>
    <rPh sb="4" eb="5">
      <t>ガク</t>
    </rPh>
    <rPh sb="9" eb="10">
      <t>ブン</t>
    </rPh>
    <phoneticPr fontId="1"/>
  </si>
  <si>
    <r>
      <t>課税仕入額
（</t>
    </r>
    <r>
      <rPr>
        <b/>
        <sz val="12"/>
        <rFont val="ＭＳ 明朝"/>
        <family val="1"/>
        <charset val="128"/>
      </rPr>
      <t>10%分</t>
    </r>
    <r>
      <rPr>
        <sz val="12"/>
        <rFont val="ＭＳ 明朝"/>
        <family val="1"/>
        <charset val="128"/>
      </rPr>
      <t>）</t>
    </r>
    <rPh sb="0" eb="2">
      <t>カゼイ</t>
    </rPh>
    <rPh sb="2" eb="4">
      <t>シイ</t>
    </rPh>
    <rPh sb="4" eb="5">
      <t>ガク</t>
    </rPh>
    <rPh sb="10" eb="11">
      <t>ブン</t>
    </rPh>
    <phoneticPr fontId="1"/>
  </si>
  <si>
    <t>●補助金返還額</t>
    <rPh sb="1" eb="4">
      <t>ホジョキン</t>
    </rPh>
    <rPh sb="4" eb="7">
      <t>ヘンカンガク</t>
    </rPh>
    <phoneticPr fontId="1"/>
  </si>
  <si>
    <t>２  補助事業名</t>
    <phoneticPr fontId="1"/>
  </si>
  <si>
    <t>３　補助金確定額</t>
    <phoneticPr fontId="1"/>
  </si>
  <si>
    <t>４　仕入控除税額の概要</t>
    <phoneticPr fontId="1"/>
  </si>
  <si>
    <t>○</t>
  </si>
  <si>
    <t>報償費</t>
    <rPh sb="0" eb="3">
      <t>ホウショウヒ</t>
    </rPh>
    <phoneticPr fontId="1"/>
  </si>
  <si>
    <t>交通費</t>
    <rPh sb="0" eb="3">
      <t>コウツウヒ</t>
    </rPh>
    <phoneticPr fontId="1"/>
  </si>
  <si>
    <t>宿泊費</t>
    <rPh sb="0" eb="3">
      <t>シュクハクヒ</t>
    </rPh>
    <phoneticPr fontId="1"/>
  </si>
  <si>
    <t>非課税仕入額
不課税仕入額</t>
    <rPh sb="0" eb="3">
      <t>ヒカゼイ</t>
    </rPh>
    <rPh sb="3" eb="5">
      <t>シイ</t>
    </rPh>
    <rPh sb="5" eb="6">
      <t>ガク</t>
    </rPh>
    <rPh sb="7" eb="8">
      <t>フ</t>
    </rPh>
    <rPh sb="8" eb="10">
      <t>カゼイ</t>
    </rPh>
    <rPh sb="10" eb="12">
      <t>シイ</t>
    </rPh>
    <rPh sb="12" eb="13">
      <t>ガク</t>
    </rPh>
    <phoneticPr fontId="1"/>
  </si>
  <si>
    <r>
      <t>課税仕入額(</t>
    </r>
    <r>
      <rPr>
        <b/>
        <sz val="12"/>
        <rFont val="ＭＳ 明朝"/>
        <family val="1"/>
        <charset val="128"/>
      </rPr>
      <t>8%分</t>
    </r>
    <r>
      <rPr>
        <sz val="12"/>
        <rFont val="ＭＳ 明朝"/>
        <family val="1"/>
        <charset val="128"/>
      </rPr>
      <t>)</t>
    </r>
    <rPh sb="0" eb="2">
      <t>カゼイ</t>
    </rPh>
    <rPh sb="2" eb="4">
      <t>シイ</t>
    </rPh>
    <rPh sb="4" eb="5">
      <t>ガク</t>
    </rPh>
    <rPh sb="8" eb="9">
      <t>ブン</t>
    </rPh>
    <phoneticPr fontId="1"/>
  </si>
  <si>
    <r>
      <t>課税仕入額(</t>
    </r>
    <r>
      <rPr>
        <b/>
        <sz val="12"/>
        <rFont val="ＭＳ 明朝"/>
        <family val="1"/>
        <charset val="128"/>
      </rPr>
      <t>10%分</t>
    </r>
    <r>
      <rPr>
        <sz val="12"/>
        <rFont val="ＭＳ 明朝"/>
        <family val="1"/>
        <charset val="128"/>
      </rPr>
      <t>)</t>
    </r>
    <rPh sb="0" eb="2">
      <t>カゼイ</t>
    </rPh>
    <rPh sb="2" eb="4">
      <t>シイ</t>
    </rPh>
    <rPh sb="4" eb="5">
      <t>ガク</t>
    </rPh>
    <rPh sb="9" eb="10">
      <t>ブン</t>
    </rPh>
    <phoneticPr fontId="1"/>
  </si>
  <si>
    <t>●●●事業</t>
    <rPh sb="3" eb="5">
      <t>ジギョウ</t>
    </rPh>
    <phoneticPr fontId="1"/>
  </si>
  <si>
    <t>⑨</t>
    <phoneticPr fontId="1"/>
  </si>
  <si>
    <t>⑩</t>
    <phoneticPr fontId="1"/>
  </si>
  <si>
    <t>（①×8/108×(⑥／⑩))＋(①×8/108×②×(⑦／⑩))＝</t>
    <phoneticPr fontId="1"/>
  </si>
  <si>
    <t>（①×10/110×(⑧／⑩))＋(①×10/110×②×(⑨／⑩))＝</t>
    <phoneticPr fontId="1"/>
  </si>
  <si>
    <t>円…☆</t>
    <rPh sb="0" eb="1">
      <t>エン</t>
    </rPh>
    <phoneticPr fontId="1"/>
  </si>
  <si>
    <t>円…★</t>
    <rPh sb="0" eb="1">
      <t>エン</t>
    </rPh>
    <phoneticPr fontId="1"/>
  </si>
  <si>
    <t>合　　計（☆＋★）＝</t>
    <rPh sb="0" eb="1">
      <t>ゴウ</t>
    </rPh>
    <rPh sb="3" eb="4">
      <t>ケイ</t>
    </rPh>
    <phoneticPr fontId="1"/>
  </si>
  <si>
    <t>福島県庁クリニック</t>
    <rPh sb="0" eb="2">
      <t>フクシマ</t>
    </rPh>
    <rPh sb="2" eb="4">
      <t>ケンチョウ</t>
    </rPh>
    <phoneticPr fontId="1"/>
  </si>
  <si>
    <t>Ｂ　簡易課税方式による申告</t>
    <rPh sb="2" eb="4">
      <t>カンイ</t>
    </rPh>
    <rPh sb="4" eb="6">
      <t>カゼイ</t>
    </rPh>
    <rPh sb="6" eb="8">
      <t>ホウシキ</t>
    </rPh>
    <rPh sb="11" eb="13">
      <t>シンコク</t>
    </rPh>
    <phoneticPr fontId="1"/>
  </si>
  <si>
    <t>人件費</t>
    <rPh sb="0" eb="3">
      <t>ジンケンヒ</t>
    </rPh>
    <phoneticPr fontId="1"/>
  </si>
  <si>
    <t>福利厚生費</t>
    <rPh sb="0" eb="2">
      <t>フクリ</t>
    </rPh>
    <rPh sb="2" eb="5">
      <t>コウセイヒ</t>
    </rPh>
    <phoneticPr fontId="1"/>
  </si>
  <si>
    <t>旅費</t>
    <rPh sb="0" eb="2">
      <t>リョヒ</t>
    </rPh>
    <phoneticPr fontId="1"/>
  </si>
  <si>
    <t>交際費</t>
    <rPh sb="0" eb="3">
      <t>コウサイヒ</t>
    </rPh>
    <phoneticPr fontId="1"/>
  </si>
  <si>
    <t>需用費</t>
    <rPh sb="0" eb="3">
      <t>ジュヨウヒ</t>
    </rPh>
    <phoneticPr fontId="1"/>
  </si>
  <si>
    <t>役務費</t>
    <rPh sb="0" eb="2">
      <t>エキム</t>
    </rPh>
    <rPh sb="2" eb="3">
      <t>ヒ</t>
    </rPh>
    <phoneticPr fontId="1"/>
  </si>
  <si>
    <t>委託料</t>
    <rPh sb="0" eb="3">
      <t>イタクリョウ</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</si>
  <si>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</si>
  <si>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</si>
  <si>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負担金</t>
    <rPh sb="0" eb="3">
      <t>フタンキン</t>
    </rPh>
    <phoneticPr fontId="1"/>
  </si>
  <si>
    <t>雑費</t>
    <rPh sb="0" eb="2">
      <t>ザッピ</t>
    </rPh>
    <phoneticPr fontId="1"/>
  </si>
  <si>
    <t>①×10/110＝</t>
    <phoneticPr fontId="1"/>
  </si>
  <si>
    <r>
      <t>Ｃ　</t>
    </r>
    <r>
      <rPr>
        <sz val="11"/>
        <rFont val="ＭＳ 明朝"/>
        <family val="1"/>
        <charset val="128"/>
      </rPr>
      <t>消費税法別表第三に該当かつ特定収入割合５％超（特定収入割合　　　　％）</t>
    </r>
    <rPh sb="2" eb="5">
      <t>ショウヒゼイ</t>
    </rPh>
    <rPh sb="5" eb="6">
      <t>ホウ</t>
    </rPh>
    <rPh sb="6" eb="8">
      <t>ベッピョウ</t>
    </rPh>
    <rPh sb="8" eb="9">
      <t>ダイ</t>
    </rPh>
    <rPh sb="9" eb="10">
      <t>３</t>
    </rPh>
    <rPh sb="11" eb="13">
      <t>ガイトウ</t>
    </rPh>
    <rPh sb="15" eb="17">
      <t>トクテイ</t>
    </rPh>
    <rPh sb="17" eb="19">
      <t>シュウニュウ</t>
    </rPh>
    <rPh sb="19" eb="21">
      <t>ワリアイ</t>
    </rPh>
    <rPh sb="23" eb="24">
      <t>チョウ</t>
    </rPh>
    <rPh sb="25" eb="27">
      <t>トクテイ</t>
    </rPh>
    <rPh sb="27" eb="29">
      <t>シュウニュウ</t>
    </rPh>
    <rPh sb="29" eb="31">
      <t>ワリアイ</t>
    </rPh>
    <phoneticPr fontId="1"/>
  </si>
  <si>
    <t>医療分野の生産性向上・職場環境整備補助金</t>
    <rPh sb="0" eb="4">
      <t>イリョウブンヤ</t>
    </rPh>
    <rPh sb="5" eb="10">
      <t>セイサンセイコウジョウ</t>
    </rPh>
    <rPh sb="11" eb="20">
      <t>ショクバカンキョウセイビホジョキン</t>
    </rPh>
    <phoneticPr fontId="1"/>
  </si>
  <si>
    <t>【上記Ａ～Ｄ以外の場合】</t>
    <rPh sb="1" eb="3">
      <t>ジョウキ</t>
    </rPh>
    <rPh sb="6" eb="8">
      <t>イガイ</t>
    </rPh>
    <rPh sb="9" eb="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</si>
</sst>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33">
    <font>
      <sz val="11"/>
      <name val="ＭＳ Ｐゴシック"/>
      <family val="3"/>
      <charset val="128"/>
    </font>
    <font>
      <sz val="6"/>
      <name val="ＭＳ Ｐゴシック"/>
      <family val="3"/>
      <charset val="128"/>
    </font>
    <font>
      <sz val="12"/>
      <color indexed="8"/>
      <name val="ＭＳ 明朝"/>
      <family val="1"/>
      <charset val="128"/>
    </font>
    <font>
      <sz val="12"/>
      <name val="ＭＳ 明朝"/>
      <family val="1"/>
      <charset val="128"/>
    </font>
    <font>
      <sz val="12"/>
      <color indexed="10"/>
      <name val="ＭＳ 明朝"/>
      <family val="1"/>
      <charset val="128"/>
    </font>
    <font>
      <sz val="10"/>
      <color indexed="10"/>
      <name val="ＭＳ 明朝"/>
      <family val="1"/>
      <charset val="128"/>
    </font>
    <font>
      <sz val="12"/>
      <color indexed="9"/>
      <name val="ＭＳ 明朝"/>
      <family val="1"/>
      <charset val="128"/>
    </font>
    <font>
      <b/>
      <sz val="12"/>
      <name val="ＭＳ Ｐゴシック"/>
      <family val="3"/>
      <charset val="128"/>
    </font>
    <font>
      <b/>
      <sz val="12"/>
      <color indexed="10"/>
      <name val="ＭＳ Ｐゴシック"/>
      <family val="3"/>
      <charset val="128"/>
    </font>
    <font>
      <sz val="11"/>
      <name val="ＭＳ Ｐゴシック"/>
      <family val="3"/>
      <charset val="128"/>
    </font>
    <font>
      <sz val="11"/>
      <name val="ＭＳ 明朝"/>
      <family val="1"/>
      <charset val="128"/>
    </font>
    <font>
      <b/>
      <sz val="12"/>
      <color indexed="8"/>
      <name val="ＭＳ ゴシック"/>
      <family val="3"/>
      <charset val="128"/>
    </font>
    <font>
      <b/>
      <sz val="12"/>
      <name val="ＭＳ 明朝"/>
      <family val="1"/>
      <charset val="128"/>
    </font>
    <font>
      <u/>
      <sz val="12"/>
      <name val="ＭＳ 明朝"/>
      <family val="1"/>
      <charset val="128"/>
    </font>
    <font>
      <b/>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s>
  <fills count="3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
      <patternFill patternType="solid">
        <fgColor rgb="FFFF66FF"/>
        <bgColor indexed="64"/>
      </patternFill>
    </fill>
    <fill>
      <patternFill patternType="solid">
        <fgColor rgb="FF00B0F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7" fillId="0" borderId="0" applyNumberFormat="0" applyFill="0" applyBorder="0" applyAlignment="0" applyProtection="0">
      <alignment vertical="center"/>
    </xf>
    <xf numFmtId="0" fontId="18" fillId="30" borderId="22" applyNumberFormat="0" applyAlignment="0" applyProtection="0">
      <alignment vertical="center"/>
    </xf>
    <xf numFmtId="0" fontId="19" fillId="31" borderId="0" applyNumberFormat="0" applyBorder="0" applyAlignment="0" applyProtection="0">
      <alignment vertical="center"/>
    </xf>
    <xf numFmtId="0" fontId="9" fillId="4" borderId="23" applyNumberFormat="0" applyFont="0" applyAlignment="0" applyProtection="0">
      <alignment vertical="center"/>
    </xf>
    <xf numFmtId="0" fontId="20" fillId="0" borderId="24" applyNumberFormat="0" applyFill="0" applyAlignment="0" applyProtection="0">
      <alignment vertical="center"/>
    </xf>
    <xf numFmtId="0" fontId="21" fillId="32" borderId="0" applyNumberFormat="0" applyBorder="0" applyAlignment="0" applyProtection="0">
      <alignment vertical="center"/>
    </xf>
    <xf numFmtId="0" fontId="22" fillId="33" borderId="25" applyNumberFormat="0" applyAlignment="0" applyProtection="0">
      <alignment vertical="center"/>
    </xf>
    <xf numFmtId="0" fontId="23" fillId="0" borderId="0" applyNumberFormat="0" applyFill="0" applyBorder="0" applyAlignment="0" applyProtection="0">
      <alignment vertical="center"/>
    </xf>
    <xf numFmtId="38" fontId="9" fillId="0" borderId="0" applyFont="0" applyFill="0" applyBorder="0" applyAlignment="0" applyProtection="0"/>
    <xf numFmtId="0" fontId="24" fillId="0" borderId="26" applyNumberFormat="0" applyFill="0" applyAlignment="0" applyProtection="0">
      <alignment vertical="center"/>
    </xf>
    <xf numFmtId="0" fontId="25" fillId="0" borderId="27" applyNumberFormat="0" applyFill="0" applyAlignment="0" applyProtection="0">
      <alignment vertical="center"/>
    </xf>
    <xf numFmtId="0" fontId="26" fillId="0" borderId="28" applyNumberFormat="0" applyFill="0" applyAlignment="0" applyProtection="0">
      <alignment vertical="center"/>
    </xf>
    <xf numFmtId="0" fontId="26" fillId="0" borderId="0" applyNumberFormat="0" applyFill="0" applyBorder="0" applyAlignment="0" applyProtection="0">
      <alignment vertical="center"/>
    </xf>
    <xf numFmtId="0" fontId="27" fillId="0" borderId="29" applyNumberFormat="0" applyFill="0" applyAlignment="0" applyProtection="0">
      <alignment vertical="center"/>
    </xf>
    <xf numFmtId="0" fontId="28" fillId="33" borderId="30" applyNumberFormat="0" applyAlignment="0" applyProtection="0">
      <alignment vertical="center"/>
    </xf>
    <xf numFmtId="0" fontId="29" fillId="0" borderId="0" applyNumberFormat="0" applyFill="0" applyBorder="0" applyAlignment="0" applyProtection="0">
      <alignment vertical="center"/>
    </xf>
    <xf numFmtId="0" fontId="30" fillId="2" borderId="25" applyNumberFormat="0" applyAlignment="0" applyProtection="0">
      <alignment vertical="center"/>
    </xf>
    <xf numFmtId="0" fontId="31" fillId="34" borderId="0" applyNumberFormat="0" applyBorder="0" applyAlignment="0" applyProtection="0">
      <alignment vertical="center"/>
    </xf>
  </cellStyleXfs>
  <cellXfs count="99">
    <xf numFmtId="0" fontId="0" fillId="0" borderId="0" xfId="0"/>
    <xf numFmtId="0" fontId="3" fillId="0" borderId="0" xfId="0" applyFont="1"/>
    <xf numFmtId="0" fontId="2" fillId="0" borderId="0" xfId="0" applyFont="1"/>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0" xfId="0" applyFont="1" applyAlignment="1">
      <alignment horizontal="center" vertical="center" textRotation="255"/>
    </xf>
    <xf numFmtId="0" fontId="3" fillId="0" borderId="0" xfId="0" applyFont="1" applyAlignment="1">
      <alignment horizontal="center"/>
    </xf>
    <xf numFmtId="0" fontId="3" fillId="0" borderId="4" xfId="0" applyFont="1" applyBorder="1"/>
    <xf numFmtId="0" fontId="3" fillId="0" borderId="5" xfId="0" applyFont="1" applyBorder="1"/>
    <xf numFmtId="38" fontId="3" fillId="0" borderId="1" xfId="33" applyFont="1" applyBorder="1" applyAlignment="1"/>
    <xf numFmtId="0" fontId="4" fillId="0" borderId="0" xfId="0" applyFont="1"/>
    <xf numFmtId="38" fontId="3" fillId="0" borderId="6" xfId="33" applyFont="1" applyBorder="1" applyAlignment="1"/>
    <xf numFmtId="0" fontId="3" fillId="3" borderId="1" xfId="0" applyFont="1" applyFill="1" applyBorder="1"/>
    <xf numFmtId="38" fontId="3" fillId="3" borderId="0" xfId="33" applyFont="1" applyFill="1" applyAlignment="1"/>
    <xf numFmtId="0" fontId="3" fillId="3" borderId="0" xfId="0" applyFont="1" applyFill="1"/>
    <xf numFmtId="0" fontId="6" fillId="5" borderId="0" xfId="0" applyFont="1" applyFill="1" applyAlignment="1">
      <alignment horizontal="center" vertical="center"/>
    </xf>
    <xf numFmtId="38" fontId="0" fillId="3" borderId="1" xfId="33" applyFont="1" applyFill="1" applyBorder="1" applyAlignment="1"/>
    <xf numFmtId="38" fontId="3" fillId="3" borderId="1" xfId="33" applyFont="1" applyFill="1" applyBorder="1" applyAlignment="1"/>
    <xf numFmtId="0" fontId="4" fillId="5" borderId="0" xfId="0" applyFont="1" applyFill="1" applyAlignment="1">
      <alignment horizontal="left" vertical="top"/>
    </xf>
    <xf numFmtId="0" fontId="3" fillId="5" borderId="0" xfId="0" applyFont="1" applyFill="1"/>
    <xf numFmtId="0" fontId="4" fillId="5" borderId="0" xfId="0" applyFont="1" applyFill="1"/>
    <xf numFmtId="0" fontId="6" fillId="5" borderId="0" xfId="0" applyFont="1" applyFill="1"/>
    <xf numFmtId="0" fontId="6" fillId="5" borderId="0" xfId="0" applyFont="1" applyFill="1" applyAlignment="1">
      <alignment horizontal="right"/>
    </xf>
    <xf numFmtId="0" fontId="4" fillId="5" borderId="0" xfId="0" applyFont="1" applyFill="1" applyAlignment="1">
      <alignment horizontal="center" vertical="center"/>
    </xf>
    <xf numFmtId="0" fontId="4" fillId="5" borderId="7" xfId="0" applyFont="1" applyFill="1" applyBorder="1"/>
    <xf numFmtId="0" fontId="5" fillId="5" borderId="0" xfId="0" applyFont="1" applyFill="1"/>
    <xf numFmtId="0" fontId="4" fillId="5" borderId="0" xfId="0" applyFont="1" applyFill="1" applyAlignment="1">
      <alignment vertical="center"/>
    </xf>
    <xf numFmtId="0" fontId="3" fillId="0" borderId="0" xfId="0" applyFont="1" applyAlignment="1">
      <alignment horizontal="center" vertical="center"/>
    </xf>
    <xf numFmtId="38" fontId="3" fillId="0" borderId="0" xfId="33" applyFont="1" applyBorder="1" applyAlignment="1"/>
    <xf numFmtId="0" fontId="3" fillId="0" borderId="0" xfId="0" applyFont="1" applyAlignment="1">
      <alignment horizontal="left"/>
    </xf>
    <xf numFmtId="176" fontId="3" fillId="0" borderId="0" xfId="0" applyNumberFormat="1" applyFont="1" applyAlignment="1">
      <alignment horizontal="center" vertical="center"/>
    </xf>
    <xf numFmtId="38" fontId="3" fillId="0" borderId="0" xfId="33" applyFont="1" applyFill="1" applyAlignment="1">
      <alignment horizontal="center"/>
    </xf>
    <xf numFmtId="176" fontId="3" fillId="0" borderId="0" xfId="0" applyNumberFormat="1" applyFont="1" applyAlignment="1">
      <alignment vertical="center"/>
    </xf>
    <xf numFmtId="38" fontId="3" fillId="0" borderId="8" xfId="33" applyFont="1" applyBorder="1" applyAlignment="1"/>
    <xf numFmtId="38" fontId="3" fillId="0" borderId="9" xfId="33" applyFont="1" applyBorder="1" applyAlignment="1"/>
    <xf numFmtId="0" fontId="11" fillId="0" borderId="0" xfId="0" applyFont="1" applyAlignment="1">
      <alignment vertical="top" wrapText="1"/>
    </xf>
    <xf numFmtId="0" fontId="11" fillId="0" borderId="0" xfId="0" applyFont="1" applyAlignment="1">
      <alignment vertical="top"/>
    </xf>
    <xf numFmtId="0" fontId="11" fillId="35" borderId="0" xfId="0" applyFont="1" applyFill="1" applyAlignment="1">
      <alignment vertical="top" wrapText="1"/>
    </xf>
    <xf numFmtId="0" fontId="3" fillId="0" borderId="0" xfId="0" applyFont="1" applyAlignment="1">
      <alignment vertical="top"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10" xfId="0" applyFont="1" applyBorder="1"/>
    <xf numFmtId="0" fontId="3" fillId="0" borderId="0" xfId="0" applyFont="1" applyAlignment="1">
      <alignment vertical="center"/>
    </xf>
    <xf numFmtId="0" fontId="3" fillId="0" borderId="0" xfId="0" applyFont="1" applyAlignment="1">
      <alignment vertical="top"/>
    </xf>
    <xf numFmtId="3" fontId="3" fillId="3" borderId="1" xfId="0" applyNumberFormat="1" applyFont="1" applyFill="1" applyBorder="1"/>
    <xf numFmtId="3" fontId="3" fillId="0" borderId="1" xfId="0" applyNumberFormat="1" applyFont="1" applyBorder="1"/>
    <xf numFmtId="3" fontId="3" fillId="0" borderId="9" xfId="0" applyNumberFormat="1" applyFont="1" applyBorder="1"/>
    <xf numFmtId="3" fontId="3" fillId="0" borderId="6" xfId="0" applyNumberFormat="1" applyFont="1" applyBorder="1"/>
    <xf numFmtId="38" fontId="0" fillId="3" borderId="1" xfId="33" applyFont="1" applyFill="1" applyBorder="1" applyAlignment="1">
      <alignment horizontal="right" vertical="center"/>
    </xf>
    <xf numFmtId="38" fontId="3" fillId="3" borderId="1" xfId="33" applyFont="1" applyFill="1" applyBorder="1" applyAlignment="1">
      <alignment horizontal="right" vertical="center"/>
    </xf>
    <xf numFmtId="3" fontId="3" fillId="0" borderId="11" xfId="0" applyNumberFormat="1" applyFont="1" applyBorder="1" applyAlignment="1">
      <alignment vertical="center"/>
    </xf>
    <xf numFmtId="0" fontId="3" fillId="0" borderId="12" xfId="0" applyFont="1" applyBorder="1" applyAlignment="1">
      <alignment vertical="center"/>
    </xf>
    <xf numFmtId="3" fontId="3" fillId="0" borderId="6" xfId="0" applyNumberFormat="1" applyFont="1" applyBorder="1" applyAlignment="1">
      <alignment vertical="center"/>
    </xf>
    <xf numFmtId="3" fontId="3" fillId="0" borderId="13" xfId="0" applyNumberFormat="1" applyFont="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horizontal="center" shrinkToFit="1"/>
    </xf>
    <xf numFmtId="0" fontId="3" fillId="35" borderId="0" xfId="0" applyFont="1" applyFill="1" applyAlignment="1">
      <alignment horizontal="left"/>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38" fontId="3" fillId="3" borderId="14" xfId="33" applyFont="1" applyFill="1" applyBorder="1" applyAlignment="1">
      <alignment horizontal="center"/>
    </xf>
    <xf numFmtId="0" fontId="3" fillId="0" borderId="0" xfId="0" applyFont="1" applyAlignment="1">
      <alignment horizontal="center"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3" xfId="0" applyNumberFormat="1" applyFont="1" applyBorder="1" applyAlignment="1">
      <alignment horizontal="center" vertical="center"/>
    </xf>
    <xf numFmtId="38" fontId="3" fillId="3" borderId="0" xfId="33" applyFont="1" applyFill="1" applyAlignment="1">
      <alignment horizontal="center"/>
    </xf>
    <xf numFmtId="0" fontId="3" fillId="36" borderId="0" xfId="0" applyFont="1" applyFill="1" applyAlignment="1">
      <alignment horizontal="center"/>
    </xf>
    <xf numFmtId="0" fontId="3" fillId="37" borderId="0" xfId="0" applyFont="1" applyFill="1" applyAlignment="1">
      <alignment horizontal="center"/>
    </xf>
    <xf numFmtId="0" fontId="3" fillId="0" borderId="1" xfId="0" applyFont="1" applyBorder="1" applyAlignment="1">
      <alignment horizontal="center"/>
    </xf>
    <xf numFmtId="3" fontId="3" fillId="0" borderId="18" xfId="0" applyNumberFormat="1" applyFont="1" applyBorder="1" applyAlignment="1">
      <alignment horizontal="right" vertical="center"/>
    </xf>
    <xf numFmtId="3" fontId="3" fillId="0" borderId="11" xfId="0" applyNumberFormat="1" applyFont="1" applyBorder="1" applyAlignment="1">
      <alignment horizontal="right" vertical="center"/>
    </xf>
    <xf numFmtId="0" fontId="3" fillId="0" borderId="12" xfId="0" applyFont="1" applyBorder="1" applyAlignment="1">
      <alignment horizontal="left" vertical="center"/>
    </xf>
    <xf numFmtId="0" fontId="3" fillId="0" borderId="9"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textRotation="255"/>
    </xf>
    <xf numFmtId="0" fontId="3" fillId="0" borderId="21" xfId="0" applyFont="1" applyBorder="1" applyAlignment="1">
      <alignment horizontal="center" vertical="center"/>
    </xf>
    <xf numFmtId="0" fontId="3" fillId="5" borderId="0" xfId="0" applyFont="1" applyFill="1" applyAlignment="1">
      <alignment horizontal="center"/>
    </xf>
    <xf numFmtId="0" fontId="3" fillId="0" borderId="0" xfId="0" applyFont="1" applyAlignment="1">
      <alignment horizontal="left" vertical="top" wrapText="1"/>
    </xf>
    <xf numFmtId="38" fontId="3" fillId="0" borderId="0" xfId="33" applyFont="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7" fillId="0" borderId="0" xfId="0" applyFont="1" applyAlignment="1">
      <alignment horizontal="left"/>
    </xf>
    <xf numFmtId="0" fontId="32" fillId="0" borderId="1" xfId="0" applyFont="1" applyBorder="1" applyAlignment="1">
      <alignment horizontal="center" vertical="center" wrapText="1"/>
    </xf>
    <xf numFmtId="0" fontId="32" fillId="0" borderId="1"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542925</xdr:colOff>
      <xdr:row>25</xdr:row>
      <xdr:rowOff>323850</xdr:rowOff>
    </xdr:from>
    <xdr:to>
      <xdr:col>5</xdr:col>
      <xdr:colOff>201923</xdr:colOff>
      <xdr:row>27</xdr:row>
      <xdr:rowOff>47625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811655" y="3912870"/>
          <a:ext cx="596368" cy="27241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121432</xdr:colOff>
      <xdr:row>27</xdr:row>
      <xdr:rowOff>18093</xdr:rowOff>
    </xdr:from>
    <xdr:to>
      <xdr:col>5</xdr:col>
      <xdr:colOff>306040</xdr:colOff>
      <xdr:row>27</xdr:row>
      <xdr:rowOff>152336</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2" idx="5"/>
        </xdr:cNvCxnSpPr>
      </xdr:nvCxnSpPr>
      <xdr:spPr>
        <a:xfrm>
          <a:off x="2327422" y="4155753"/>
          <a:ext cx="166147" cy="13424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348615</xdr:colOff>
      <xdr:row>27</xdr:row>
      <xdr:rowOff>108585</xdr:rowOff>
    </xdr:from>
    <xdr:to>
      <xdr:col>9</xdr:col>
      <xdr:colOff>118072</xdr:colOff>
      <xdr:row>29</xdr:row>
      <xdr:rowOff>7620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35555" y="4063365"/>
          <a:ext cx="3392805" cy="26479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通勤手当は課税仕入れとなることから留意すること。</a:t>
          </a:r>
        </a:p>
      </xdr:txBody>
    </xdr:sp>
    <xdr:clientData/>
  </xdr:twoCellAnchor>
  <xdr:twoCellAnchor>
    <xdr:from>
      <xdr:col>0</xdr:col>
      <xdr:colOff>415290</xdr:colOff>
      <xdr:row>36</xdr:row>
      <xdr:rowOff>7620</xdr:rowOff>
    </xdr:from>
    <xdr:to>
      <xdr:col>1</xdr:col>
      <xdr:colOff>217351</xdr:colOff>
      <xdr:row>86</xdr:row>
      <xdr:rowOff>45720</xdr:rowOff>
    </xdr:to>
    <xdr:sp macro="" textlink="">
      <xdr:nvSpPr>
        <xdr:cNvPr id="6" name="左中かっこ 5">
          <a:extLst>
            <a:ext uri="{FF2B5EF4-FFF2-40B4-BE49-F238E27FC236}">
              <a16:creationId xmlns:a16="http://schemas.microsoft.com/office/drawing/2014/main" id="{00000000-0008-0000-0100-000006000000}"/>
            </a:ext>
          </a:extLst>
        </xdr:cNvPr>
        <xdr:cNvSpPr/>
      </xdr:nvSpPr>
      <xdr:spPr>
        <a:xfrm>
          <a:off x="548640" y="5387340"/>
          <a:ext cx="266700" cy="8061960"/>
        </a:xfrm>
        <a:prstGeom prst="lef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78105</xdr:colOff>
      <xdr:row>55</xdr:row>
      <xdr:rowOff>45720</xdr:rowOff>
    </xdr:from>
    <xdr:to>
      <xdr:col>0</xdr:col>
      <xdr:colOff>382905</xdr:colOff>
      <xdr:row>70</xdr:row>
      <xdr:rowOff>76200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8580" y="8420100"/>
          <a:ext cx="266700" cy="230886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100" b="1"/>
            <a:t>いずれかに入力してください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109"/>
  <sheetViews>
    <sheetView tabSelected="1" view="pageBreakPreview" zoomScaleNormal="80" zoomScaleSheetLayoutView="100" workbookViewId="0">
      <selection activeCell="I9" sqref="I9"/>
    </sheetView>
  </sheetViews>
  <sheetFormatPr defaultColWidth="9" defaultRowHeight="14"/>
  <cols>
    <col min="1" max="2" width="3.08984375" style="1" customWidth="1"/>
    <col min="3" max="5" width="13.08984375" style="1" customWidth="1"/>
    <col min="6" max="6" width="13.26953125" style="1" customWidth="1"/>
    <col min="7" max="11" width="13.08984375" style="1" customWidth="1"/>
    <col min="12" max="12" width="2.26953125" style="21" customWidth="1"/>
    <col min="13" max="17" width="13.08984375" style="21" customWidth="1"/>
    <col min="18" max="19" width="9" style="21"/>
    <col min="20" max="16384" width="9" style="1"/>
  </cols>
  <sheetData>
    <row r="1" spans="1:21" ht="18.75" customHeight="1">
      <c r="A1" s="38" t="s">
        <v>49</v>
      </c>
      <c r="B1" s="37"/>
      <c r="C1" s="37"/>
      <c r="D1" s="37"/>
      <c r="E1" s="37"/>
      <c r="F1" s="39"/>
      <c r="G1" s="37" t="s">
        <v>50</v>
      </c>
      <c r="H1" s="37"/>
      <c r="I1" s="37"/>
      <c r="L1" s="37"/>
      <c r="M1" s="37"/>
      <c r="N1" s="37"/>
      <c r="O1" s="37"/>
      <c r="P1" s="37"/>
      <c r="Q1" s="37"/>
    </row>
    <row r="2" spans="1:21" ht="6" customHeight="1">
      <c r="A2" s="2"/>
      <c r="B2" s="2"/>
      <c r="L2" s="1"/>
      <c r="M2" s="1"/>
      <c r="N2" s="1"/>
      <c r="O2" s="1"/>
      <c r="P2" s="1"/>
      <c r="Q2" s="1"/>
    </row>
    <row r="3" spans="1:21">
      <c r="A3" s="2" t="s">
        <v>0</v>
      </c>
      <c r="B3" s="2"/>
      <c r="L3" s="1"/>
      <c r="M3" s="1"/>
      <c r="N3" s="1"/>
      <c r="O3" s="1"/>
      <c r="P3" s="1"/>
      <c r="Q3" s="1"/>
      <c r="R3" s="22"/>
      <c r="S3" s="22"/>
      <c r="T3" s="12"/>
      <c r="U3" s="12"/>
    </row>
    <row r="4" spans="1:21" ht="4.9000000000000004" customHeight="1">
      <c r="A4" s="2"/>
      <c r="B4" s="2"/>
      <c r="L4" s="1"/>
      <c r="M4" s="1"/>
      <c r="N4" s="1"/>
      <c r="O4" s="1"/>
      <c r="P4" s="1"/>
      <c r="Q4" s="1"/>
      <c r="R4" s="22"/>
      <c r="S4" s="22"/>
      <c r="T4" s="12"/>
      <c r="U4" s="12"/>
    </row>
    <row r="5" spans="1:21">
      <c r="A5" s="2"/>
      <c r="B5" s="2"/>
      <c r="C5" s="58"/>
      <c r="D5" s="58"/>
      <c r="E5" s="58"/>
      <c r="F5" s="58"/>
      <c r="G5" s="31"/>
      <c r="H5" s="31"/>
      <c r="I5" s="31"/>
      <c r="L5" s="1"/>
      <c r="M5" s="1"/>
      <c r="N5" s="1"/>
      <c r="O5" s="1"/>
      <c r="P5" s="1"/>
      <c r="Q5" s="1"/>
      <c r="R5" s="22"/>
      <c r="S5" s="22"/>
      <c r="T5" s="12"/>
      <c r="U5" s="12"/>
    </row>
    <row r="6" spans="1:21" ht="4.9000000000000004" customHeight="1">
      <c r="A6" s="2"/>
      <c r="B6" s="2"/>
      <c r="L6" s="1"/>
      <c r="M6" s="1"/>
      <c r="N6" s="1"/>
      <c r="O6" s="1"/>
      <c r="P6" s="1"/>
      <c r="Q6" s="1"/>
      <c r="R6" s="22"/>
      <c r="S6" s="22"/>
      <c r="T6" s="12"/>
      <c r="U6" s="12"/>
    </row>
    <row r="7" spans="1:21">
      <c r="A7" s="2" t="s">
        <v>69</v>
      </c>
      <c r="B7" s="2"/>
      <c r="L7" s="1"/>
      <c r="M7" s="1"/>
      <c r="N7" s="1"/>
      <c r="O7" s="1"/>
      <c r="P7" s="1"/>
      <c r="Q7" s="1"/>
      <c r="R7" s="22"/>
      <c r="S7" s="22"/>
      <c r="T7" s="12"/>
      <c r="U7" s="12"/>
    </row>
    <row r="8" spans="1:21" ht="4.9000000000000004" customHeight="1">
      <c r="A8" s="2"/>
      <c r="B8" s="2"/>
      <c r="L8" s="1"/>
      <c r="M8" s="1"/>
      <c r="N8" s="1"/>
      <c r="O8" s="1"/>
      <c r="P8" s="1"/>
      <c r="Q8" s="1"/>
      <c r="R8" s="22"/>
      <c r="S8" s="22"/>
      <c r="T8" s="12"/>
      <c r="U8" s="12"/>
    </row>
    <row r="9" spans="1:21">
      <c r="A9" s="2"/>
      <c r="B9" s="2"/>
      <c r="C9" s="96" t="s">
        <v>102</v>
      </c>
      <c r="D9" s="96"/>
      <c r="E9" s="96"/>
      <c r="F9" s="96"/>
      <c r="G9" s="31"/>
      <c r="H9" s="31"/>
      <c r="I9" s="31"/>
      <c r="L9" s="1"/>
      <c r="M9" s="1"/>
      <c r="N9" s="1"/>
      <c r="O9" s="1"/>
      <c r="P9" s="1"/>
      <c r="Q9" s="1"/>
      <c r="R9" s="22"/>
      <c r="S9" s="22"/>
      <c r="T9" s="12"/>
      <c r="U9" s="12"/>
    </row>
    <row r="10" spans="1:21" ht="4.9000000000000004" customHeight="1">
      <c r="A10" s="2"/>
      <c r="B10" s="2"/>
      <c r="L10" s="1"/>
      <c r="M10" s="1"/>
      <c r="N10" s="1"/>
      <c r="O10" s="1"/>
      <c r="P10" s="1"/>
      <c r="Q10" s="1"/>
      <c r="R10" s="22"/>
      <c r="S10" s="22"/>
      <c r="T10" s="12"/>
      <c r="U10" s="12"/>
    </row>
    <row r="11" spans="1:21">
      <c r="A11" s="2" t="s">
        <v>70</v>
      </c>
      <c r="B11" s="2"/>
      <c r="L11" s="1"/>
      <c r="M11" s="1"/>
      <c r="N11" s="1"/>
      <c r="O11" s="1"/>
      <c r="P11" s="1"/>
      <c r="Q11" s="1"/>
      <c r="R11" s="22"/>
      <c r="S11" s="22"/>
      <c r="T11" s="12"/>
      <c r="U11" s="12"/>
    </row>
    <row r="12" spans="1:21" ht="4.9000000000000004" customHeight="1">
      <c r="A12" s="2"/>
      <c r="B12" s="2"/>
      <c r="L12" s="1"/>
      <c r="M12" s="1"/>
      <c r="N12" s="1"/>
      <c r="O12" s="1"/>
      <c r="P12" s="1"/>
      <c r="Q12" s="1"/>
      <c r="R12" s="22"/>
      <c r="S12" s="22"/>
      <c r="T12" s="12"/>
      <c r="U12" s="12"/>
    </row>
    <row r="13" spans="1:21">
      <c r="A13" s="2"/>
      <c r="B13" s="2"/>
      <c r="C13" s="15"/>
      <c r="D13" s="1" t="s">
        <v>45</v>
      </c>
      <c r="L13" s="1"/>
      <c r="M13" s="1"/>
      <c r="N13" s="1"/>
      <c r="O13" s="1"/>
      <c r="P13" s="1"/>
      <c r="Q13" s="1"/>
      <c r="R13" s="22"/>
      <c r="S13" s="22"/>
      <c r="T13" s="12"/>
      <c r="U13" s="12"/>
    </row>
    <row r="14" spans="1:21" ht="4.9000000000000004" customHeight="1">
      <c r="A14" s="2"/>
      <c r="B14" s="2"/>
      <c r="L14" s="1"/>
      <c r="M14" s="1"/>
      <c r="N14" s="1"/>
      <c r="O14" s="1"/>
      <c r="P14" s="1"/>
      <c r="Q14" s="1"/>
      <c r="R14" s="22"/>
      <c r="S14" s="22"/>
      <c r="T14" s="12"/>
      <c r="U14" s="12"/>
    </row>
    <row r="15" spans="1:21">
      <c r="A15" s="2" t="s">
        <v>71</v>
      </c>
      <c r="B15" s="2"/>
      <c r="L15" s="1"/>
      <c r="M15" s="1"/>
      <c r="N15" s="1"/>
      <c r="O15" s="1"/>
      <c r="P15" s="1"/>
      <c r="Q15" s="1"/>
      <c r="R15" s="22"/>
      <c r="S15" s="22"/>
      <c r="T15" s="12"/>
      <c r="U15" s="12"/>
    </row>
    <row r="16" spans="1:21" ht="4.9000000000000004" customHeight="1">
      <c r="A16" s="2"/>
      <c r="B16" s="2"/>
      <c r="L16" s="1"/>
      <c r="M16" s="1"/>
      <c r="N16" s="1"/>
      <c r="O16" s="1"/>
      <c r="P16" s="1"/>
      <c r="Q16" s="1"/>
      <c r="R16" s="22"/>
      <c r="S16" s="22"/>
      <c r="T16" s="12"/>
      <c r="U16" s="12"/>
    </row>
    <row r="17" spans="1:21">
      <c r="A17" s="2"/>
      <c r="B17" s="1" t="s">
        <v>43</v>
      </c>
      <c r="L17" s="1"/>
      <c r="M17" s="1"/>
      <c r="N17" s="1"/>
      <c r="O17" s="1"/>
      <c r="P17" s="1"/>
      <c r="Q17" s="1"/>
      <c r="R17" s="22"/>
      <c r="S17" s="22"/>
      <c r="T17" s="12"/>
      <c r="U17" s="12"/>
    </row>
    <row r="18" spans="1:21" ht="5.25" customHeight="1">
      <c r="A18" s="2"/>
      <c r="B18" s="2"/>
      <c r="L18" s="1"/>
      <c r="M18" s="1"/>
      <c r="N18" s="1"/>
      <c r="O18" s="1"/>
      <c r="P18" s="1"/>
      <c r="Q18" s="1"/>
      <c r="R18" s="22"/>
      <c r="S18" s="22"/>
      <c r="T18" s="12"/>
      <c r="U18" s="12"/>
    </row>
    <row r="19" spans="1:21">
      <c r="B19" s="69" t="s">
        <v>52</v>
      </c>
      <c r="C19" s="69"/>
      <c r="D19" s="69"/>
      <c r="L19" s="1"/>
      <c r="M19" s="1"/>
      <c r="N19" s="1"/>
      <c r="O19" s="1"/>
      <c r="P19" s="1"/>
      <c r="Q19" s="1"/>
      <c r="R19" s="22"/>
      <c r="S19" s="22"/>
      <c r="T19" s="12"/>
      <c r="U19" s="12"/>
    </row>
    <row r="20" spans="1:21" ht="4.9000000000000004" customHeight="1">
      <c r="A20" s="2"/>
      <c r="B20" s="2"/>
      <c r="L20" s="1"/>
      <c r="M20" s="1"/>
      <c r="N20" s="1"/>
      <c r="O20" s="1"/>
      <c r="P20" s="1"/>
      <c r="Q20" s="1"/>
      <c r="R20" s="22"/>
      <c r="S20" s="22"/>
      <c r="T20" s="12"/>
      <c r="U20" s="12"/>
    </row>
    <row r="21" spans="1:21">
      <c r="B21" s="1" t="s">
        <v>44</v>
      </c>
      <c r="L21" s="1"/>
      <c r="M21" s="1"/>
      <c r="N21" s="1"/>
      <c r="O21" s="1"/>
      <c r="P21" s="1"/>
      <c r="Q21" s="1"/>
      <c r="R21" s="22"/>
      <c r="S21" s="22"/>
      <c r="T21" s="12"/>
      <c r="U21" s="12"/>
    </row>
    <row r="22" spans="1:21" ht="4.9000000000000004" customHeight="1">
      <c r="A22" s="2"/>
      <c r="B22" s="2"/>
      <c r="L22" s="1"/>
      <c r="M22" s="1"/>
      <c r="N22" s="1"/>
      <c r="O22" s="1"/>
      <c r="P22" s="1"/>
      <c r="Q22" s="1"/>
      <c r="R22" s="22"/>
      <c r="S22" s="22"/>
      <c r="T22" s="12"/>
      <c r="U22" s="12"/>
    </row>
    <row r="23" spans="1:21">
      <c r="B23" s="14"/>
      <c r="C23" s="9" t="s">
        <v>38</v>
      </c>
      <c r="D23" s="9"/>
      <c r="E23" s="9"/>
      <c r="F23" s="9"/>
      <c r="G23" s="9"/>
      <c r="H23" s="9"/>
      <c r="I23" s="9"/>
      <c r="J23" s="10"/>
      <c r="L23" s="1"/>
      <c r="M23" s="1"/>
      <c r="N23" s="1"/>
      <c r="O23" s="1"/>
      <c r="P23" s="1"/>
      <c r="Q23" s="1"/>
      <c r="R23" s="22"/>
      <c r="S23" s="22"/>
      <c r="T23" s="12"/>
      <c r="U23" s="12"/>
    </row>
    <row r="24" spans="1:21">
      <c r="B24" s="14"/>
      <c r="C24" s="9" t="s">
        <v>88</v>
      </c>
      <c r="D24" s="9"/>
      <c r="E24" s="9"/>
      <c r="F24" s="9"/>
      <c r="G24" s="9"/>
      <c r="H24" s="9"/>
      <c r="I24" s="9"/>
      <c r="J24" s="10"/>
      <c r="L24" s="1"/>
      <c r="M24" s="1"/>
      <c r="N24" s="1"/>
      <c r="O24" s="1"/>
      <c r="P24" s="1"/>
      <c r="Q24" s="1"/>
      <c r="R24" s="22"/>
      <c r="S24" s="22"/>
      <c r="T24" s="12"/>
      <c r="U24" s="12"/>
    </row>
    <row r="25" spans="1:21">
      <c r="B25" s="14"/>
      <c r="C25" s="9" t="s">
        <v>101</v>
      </c>
      <c r="D25" s="9"/>
      <c r="E25" s="9"/>
      <c r="F25" s="9"/>
      <c r="G25" s="9"/>
      <c r="H25" s="9"/>
      <c r="I25" s="9"/>
      <c r="J25" s="10"/>
      <c r="L25" s="1"/>
      <c r="M25" s="1"/>
      <c r="N25" s="1"/>
      <c r="O25" s="1"/>
      <c r="P25" s="1"/>
      <c r="Q25" s="1"/>
      <c r="R25" s="22"/>
      <c r="S25" s="22"/>
      <c r="T25" s="12"/>
      <c r="U25" s="12"/>
    </row>
    <row r="26" spans="1:21" ht="29.15" customHeight="1">
      <c r="B26" s="14"/>
      <c r="C26" s="59" t="s">
        <v>42</v>
      </c>
      <c r="D26" s="60"/>
      <c r="E26" s="60"/>
      <c r="F26" s="60"/>
      <c r="G26" s="60"/>
      <c r="H26" s="60"/>
      <c r="I26" s="60"/>
      <c r="J26" s="61"/>
      <c r="K26" s="42"/>
      <c r="L26" s="41"/>
      <c r="M26" s="41"/>
      <c r="N26" s="41"/>
      <c r="O26" s="41"/>
      <c r="P26" s="41"/>
      <c r="Q26" s="41"/>
      <c r="R26" s="22"/>
      <c r="S26" s="22"/>
      <c r="T26" s="12"/>
      <c r="U26" s="12"/>
    </row>
    <row r="27" spans="1:21">
      <c r="L27" s="1"/>
      <c r="M27" s="1"/>
      <c r="N27" s="1"/>
      <c r="O27" s="1"/>
      <c r="P27" s="1"/>
      <c r="Q27" s="1"/>
      <c r="R27" s="1"/>
      <c r="S27" s="1"/>
      <c r="T27" s="12"/>
      <c r="U27" s="12"/>
    </row>
    <row r="28" spans="1:21">
      <c r="L28" s="1"/>
      <c r="M28" s="1"/>
      <c r="N28" s="1"/>
      <c r="O28" s="1"/>
      <c r="P28" s="1"/>
      <c r="Q28" s="1"/>
      <c r="R28" s="1"/>
      <c r="S28" s="1"/>
      <c r="T28" s="12"/>
      <c r="U28" s="12"/>
    </row>
    <row r="29" spans="1:21">
      <c r="B29" s="70" t="s">
        <v>103</v>
      </c>
      <c r="C29" s="70"/>
      <c r="D29" s="70"/>
      <c r="L29" s="1"/>
      <c r="M29" s="1"/>
      <c r="N29" s="1"/>
      <c r="O29" s="1"/>
      <c r="P29" s="1"/>
      <c r="Q29" s="1"/>
      <c r="R29" s="1"/>
      <c r="S29" s="1"/>
      <c r="T29" s="12"/>
      <c r="U29" s="12"/>
    </row>
    <row r="30" spans="1:21" ht="4.9000000000000004" customHeight="1">
      <c r="L30" s="1"/>
      <c r="M30" s="1"/>
      <c r="N30" s="1"/>
      <c r="O30" s="1"/>
      <c r="P30" s="1"/>
      <c r="Q30" s="1"/>
      <c r="R30" s="1"/>
      <c r="S30" s="1"/>
      <c r="T30" s="12"/>
      <c r="U30" s="12"/>
    </row>
    <row r="31" spans="1:21">
      <c r="B31" s="1" t="s">
        <v>56</v>
      </c>
      <c r="L31" s="1"/>
      <c r="M31" s="1"/>
      <c r="N31" s="1"/>
      <c r="O31" s="1"/>
      <c r="P31" s="1"/>
      <c r="Q31" s="1"/>
      <c r="R31" s="1"/>
      <c r="S31" s="1"/>
      <c r="T31" s="12"/>
      <c r="U31" s="12"/>
    </row>
    <row r="32" spans="1:21" ht="4.9000000000000004" customHeight="1" thickBot="1">
      <c r="L32" s="1"/>
      <c r="M32" s="1"/>
      <c r="N32" s="1"/>
      <c r="O32" s="1"/>
      <c r="P32" s="1"/>
      <c r="Q32" s="1"/>
      <c r="R32" s="1"/>
      <c r="S32" s="1"/>
      <c r="T32" s="12"/>
      <c r="U32" s="12"/>
    </row>
    <row r="33" spans="2:21" ht="14.5" thickBot="1">
      <c r="C33" s="62"/>
      <c r="D33" s="62"/>
      <c r="E33" s="63" t="s">
        <v>22</v>
      </c>
      <c r="F33" s="64" t="str">
        <f>IF($C$34="","",$C$33/$C$34)</f>
        <v/>
      </c>
      <c r="G33" s="65"/>
      <c r="H33" s="34"/>
      <c r="I33" s="34"/>
      <c r="J33" s="34"/>
      <c r="L33" s="1"/>
      <c r="M33" s="1"/>
      <c r="N33" s="1"/>
      <c r="O33" s="1"/>
      <c r="P33" s="1"/>
      <c r="Q33" s="1"/>
      <c r="R33" s="1"/>
      <c r="S33" s="1"/>
      <c r="T33" s="12"/>
      <c r="U33" s="12"/>
    </row>
    <row r="34" spans="2:21" ht="15" thickTop="1" thickBot="1">
      <c r="C34" s="68"/>
      <c r="D34" s="68"/>
      <c r="E34" s="63"/>
      <c r="F34" s="66"/>
      <c r="G34" s="67"/>
      <c r="H34" s="34"/>
      <c r="I34" s="34"/>
      <c r="J34" s="34"/>
      <c r="L34" s="1"/>
      <c r="M34" s="1"/>
      <c r="N34" s="1"/>
      <c r="O34" s="1"/>
      <c r="P34" s="1"/>
      <c r="Q34" s="1"/>
      <c r="R34" s="1"/>
      <c r="S34" s="1"/>
      <c r="T34" s="12"/>
      <c r="U34" s="12"/>
    </row>
    <row r="35" spans="2:21">
      <c r="C35" s="33"/>
      <c r="D35" s="33"/>
      <c r="E35" s="29"/>
      <c r="F35" s="32"/>
      <c r="G35" s="32"/>
      <c r="H35" s="32"/>
      <c r="I35" s="32"/>
      <c r="J35" s="32"/>
      <c r="L35" s="1"/>
      <c r="M35" s="1"/>
      <c r="N35" s="1"/>
      <c r="O35" s="1"/>
      <c r="P35" s="1"/>
      <c r="Q35" s="1"/>
      <c r="R35" s="1"/>
      <c r="S35" s="1"/>
      <c r="T35" s="12"/>
      <c r="U35" s="12"/>
    </row>
    <row r="36" spans="2:21">
      <c r="B36" s="56"/>
      <c r="C36" s="71" t="s">
        <v>60</v>
      </c>
      <c r="D36" s="71"/>
      <c r="L36" s="1"/>
      <c r="M36" s="1"/>
      <c r="N36" s="1"/>
      <c r="O36" s="1"/>
      <c r="P36" s="1"/>
      <c r="Q36" s="1"/>
      <c r="R36" s="1"/>
      <c r="S36" s="1"/>
      <c r="T36" s="12"/>
      <c r="U36" s="12"/>
    </row>
    <row r="37" spans="2:21" ht="4.9000000000000004" customHeight="1">
      <c r="L37" s="1"/>
      <c r="M37" s="1"/>
      <c r="N37" s="1"/>
      <c r="O37" s="1"/>
      <c r="P37" s="1"/>
      <c r="Q37" s="1"/>
      <c r="R37" s="1"/>
      <c r="S37" s="1"/>
      <c r="T37" s="12"/>
      <c r="U37" s="12"/>
    </row>
    <row r="38" spans="2:21">
      <c r="B38" s="1" t="s">
        <v>68</v>
      </c>
      <c r="L38" s="1"/>
      <c r="M38" s="1"/>
      <c r="N38" s="1"/>
      <c r="O38" s="1"/>
      <c r="P38" s="1"/>
      <c r="Q38" s="1"/>
      <c r="R38" s="1"/>
      <c r="S38" s="1"/>
      <c r="T38" s="12"/>
      <c r="U38" s="12"/>
    </row>
    <row r="39" spans="2:21" ht="4.9000000000000004" customHeight="1" thickBot="1">
      <c r="L39" s="1"/>
      <c r="M39" s="1"/>
      <c r="N39" s="1"/>
      <c r="O39" s="1"/>
      <c r="P39" s="1"/>
      <c r="Q39" s="1"/>
      <c r="R39" s="1"/>
      <c r="S39" s="1"/>
      <c r="T39" s="12"/>
      <c r="U39" s="12"/>
    </row>
    <row r="40" spans="2:21">
      <c r="B40" s="63" t="s">
        <v>100</v>
      </c>
      <c r="C40" s="63"/>
      <c r="D40" s="63"/>
      <c r="E40" s="63"/>
      <c r="F40" s="72" t="str">
        <f>IF(B36="○",ROUNDDOWN(C13/2*10/110,0),"")</f>
        <v/>
      </c>
      <c r="G40" s="74" t="s">
        <v>13</v>
      </c>
      <c r="L40" s="1"/>
      <c r="M40" s="1"/>
      <c r="N40" s="1"/>
      <c r="O40" s="1"/>
      <c r="P40" s="1"/>
      <c r="Q40" s="1"/>
      <c r="R40" s="1"/>
      <c r="S40" s="1"/>
      <c r="T40" s="12"/>
      <c r="U40" s="12"/>
    </row>
    <row r="41" spans="2:21" ht="14.5" thickBot="1">
      <c r="B41" s="63"/>
      <c r="C41" s="63"/>
      <c r="D41" s="63"/>
      <c r="E41" s="63"/>
      <c r="F41" s="73"/>
      <c r="G41" s="74"/>
      <c r="L41" s="1"/>
      <c r="M41" s="1"/>
      <c r="N41" s="1"/>
      <c r="O41" s="1"/>
      <c r="P41" s="1"/>
      <c r="Q41" s="1"/>
      <c r="R41" s="1"/>
      <c r="S41" s="1"/>
      <c r="T41" s="12"/>
      <c r="U41" s="12"/>
    </row>
    <row r="42" spans="2:21">
      <c r="L42" s="1"/>
      <c r="M42" s="1"/>
      <c r="N42" s="1"/>
      <c r="O42" s="1"/>
      <c r="P42" s="1"/>
      <c r="Q42" s="1"/>
      <c r="R42" s="1"/>
      <c r="S42" s="1"/>
      <c r="T42" s="12"/>
      <c r="U42" s="12"/>
    </row>
    <row r="43" spans="2:21">
      <c r="B43" s="56"/>
      <c r="C43" s="75" t="s">
        <v>54</v>
      </c>
      <c r="D43" s="76"/>
      <c r="L43" s="1"/>
      <c r="M43" s="1"/>
      <c r="N43" s="1"/>
      <c r="O43" s="1"/>
      <c r="P43" s="1"/>
      <c r="Q43" s="1"/>
      <c r="R43" s="1"/>
      <c r="S43" s="1"/>
      <c r="T43" s="12"/>
      <c r="U43" s="12"/>
    </row>
    <row r="44" spans="2:21" ht="4.9000000000000004" customHeight="1">
      <c r="L44" s="1"/>
      <c r="M44" s="1"/>
      <c r="N44" s="1"/>
      <c r="O44" s="1"/>
      <c r="P44" s="1"/>
      <c r="Q44" s="1"/>
      <c r="R44" s="1"/>
      <c r="S44" s="1"/>
      <c r="T44" s="12"/>
      <c r="U44" s="12"/>
    </row>
    <row r="45" spans="2:21">
      <c r="B45" s="1" t="s">
        <v>48</v>
      </c>
      <c r="L45" s="1"/>
      <c r="M45" s="1"/>
      <c r="N45" s="1"/>
      <c r="O45" s="1"/>
      <c r="P45" s="1"/>
      <c r="Q45" s="1"/>
      <c r="R45" s="1"/>
      <c r="S45" s="1"/>
      <c r="T45" s="12"/>
      <c r="U45" s="12"/>
    </row>
    <row r="46" spans="2:21" ht="4.9000000000000004" customHeight="1">
      <c r="L46" s="1"/>
      <c r="M46" s="1"/>
      <c r="N46" s="1"/>
      <c r="O46" s="1"/>
      <c r="P46" s="1"/>
      <c r="Q46" s="1"/>
      <c r="R46" s="1"/>
      <c r="S46" s="1"/>
      <c r="T46" s="12"/>
      <c r="U46" s="12"/>
    </row>
    <row r="47" spans="2:21">
      <c r="B47" s="77"/>
      <c r="C47" s="80" t="s">
        <v>57</v>
      </c>
      <c r="D47" s="83" t="s">
        <v>66</v>
      </c>
      <c r="E47" s="83" t="s">
        <v>67</v>
      </c>
      <c r="F47" s="83" t="s">
        <v>58</v>
      </c>
      <c r="G47" s="83" t="s">
        <v>51</v>
      </c>
      <c r="L47" s="1"/>
      <c r="M47" s="1"/>
      <c r="N47" s="1"/>
      <c r="O47" s="1"/>
      <c r="P47" s="1"/>
      <c r="Q47" s="1"/>
      <c r="R47" s="1"/>
      <c r="S47" s="1"/>
      <c r="T47" s="12"/>
      <c r="U47" s="12"/>
    </row>
    <row r="48" spans="2:21">
      <c r="B48" s="78"/>
      <c r="C48" s="81"/>
      <c r="D48" s="84"/>
      <c r="E48" s="84"/>
      <c r="F48" s="84"/>
      <c r="G48" s="84"/>
      <c r="L48" s="1"/>
      <c r="M48" s="1"/>
      <c r="N48" s="1"/>
      <c r="O48" s="1"/>
      <c r="P48" s="1"/>
      <c r="Q48" s="1"/>
      <c r="R48" s="1"/>
      <c r="S48" s="1"/>
      <c r="T48" s="12"/>
      <c r="U48" s="12"/>
    </row>
    <row r="49" spans="2:21">
      <c r="B49" s="79"/>
      <c r="C49" s="82"/>
      <c r="D49" s="85"/>
      <c r="E49" s="85"/>
      <c r="F49" s="85"/>
      <c r="G49" s="85"/>
      <c r="L49" s="1"/>
      <c r="M49" s="1"/>
      <c r="N49" s="1"/>
      <c r="O49" s="1"/>
      <c r="P49" s="1"/>
      <c r="Q49" s="1"/>
      <c r="R49" s="1"/>
      <c r="S49" s="1"/>
      <c r="T49" s="12"/>
      <c r="U49" s="12"/>
    </row>
    <row r="50" spans="2:21">
      <c r="B50" s="83" t="s">
        <v>59</v>
      </c>
      <c r="C50" s="57" t="s">
        <v>89</v>
      </c>
      <c r="D50" s="46"/>
      <c r="E50" s="46"/>
      <c r="F50" s="46"/>
      <c r="G50" s="47">
        <f t="shared" ref="G50:G55" si="0">SUM(D50:F50)</f>
        <v>0</v>
      </c>
      <c r="L50" s="1"/>
      <c r="M50" s="1"/>
      <c r="N50" s="1"/>
      <c r="O50" s="1"/>
      <c r="P50" s="1"/>
      <c r="Q50" s="1"/>
      <c r="R50" s="1"/>
      <c r="S50" s="1"/>
      <c r="T50" s="12"/>
      <c r="U50" s="12"/>
    </row>
    <row r="51" spans="2:21">
      <c r="B51" s="84"/>
      <c r="C51" s="57" t="s">
        <v>90</v>
      </c>
      <c r="D51" s="46"/>
      <c r="E51" s="46"/>
      <c r="F51" s="46"/>
      <c r="G51" s="47">
        <f t="shared" si="0"/>
        <v>0</v>
      </c>
      <c r="L51" s="1"/>
      <c r="M51" s="1"/>
      <c r="N51" s="1"/>
      <c r="O51" s="1"/>
      <c r="P51" s="1"/>
      <c r="Q51" s="1"/>
      <c r="R51" s="1"/>
      <c r="S51" s="1"/>
      <c r="T51" s="12"/>
      <c r="U51" s="12"/>
    </row>
    <row r="52" spans="2:21">
      <c r="B52" s="84"/>
      <c r="C52" s="57" t="s">
        <v>73</v>
      </c>
      <c r="D52" s="46"/>
      <c r="E52" s="46"/>
      <c r="F52" s="46"/>
      <c r="G52" s="47">
        <f t="shared" si="0"/>
        <v>0</v>
      </c>
      <c r="L52" s="1"/>
      <c r="M52" s="1"/>
      <c r="N52" s="1"/>
      <c r="O52" s="1"/>
      <c r="P52" s="1"/>
      <c r="Q52" s="1"/>
      <c r="R52" s="1"/>
      <c r="S52" s="1"/>
      <c r="T52" s="12"/>
      <c r="U52" s="12"/>
    </row>
    <row r="53" spans="2:21">
      <c r="B53" s="84"/>
      <c r="C53" s="57" t="s">
        <v>91</v>
      </c>
      <c r="D53" s="46"/>
      <c r="E53" s="46"/>
      <c r="F53" s="46"/>
      <c r="G53" s="47">
        <f t="shared" si="0"/>
        <v>0</v>
      </c>
      <c r="L53" s="1"/>
      <c r="M53" s="1"/>
      <c r="N53" s="1"/>
      <c r="O53" s="1"/>
      <c r="P53" s="1"/>
      <c r="Q53" s="1"/>
      <c r="R53" s="1"/>
      <c r="S53" s="1"/>
      <c r="T53" s="12"/>
      <c r="U53" s="12"/>
    </row>
    <row r="54" spans="2:21">
      <c r="B54" s="84"/>
      <c r="C54" s="57" t="s">
        <v>92</v>
      </c>
      <c r="D54" s="46"/>
      <c r="E54" s="46"/>
      <c r="F54" s="46"/>
      <c r="G54" s="47">
        <f t="shared" si="0"/>
        <v>0</v>
      </c>
      <c r="L54" s="1"/>
      <c r="M54" s="1"/>
      <c r="N54" s="1"/>
      <c r="O54" s="1"/>
      <c r="P54" s="1"/>
      <c r="Q54" s="1"/>
      <c r="R54" s="1"/>
      <c r="S54" s="1"/>
      <c r="T54" s="12"/>
      <c r="U54" s="12"/>
    </row>
    <row r="55" spans="2:21">
      <c r="B55" s="84"/>
      <c r="C55" s="57" t="s">
        <v>93</v>
      </c>
      <c r="D55" s="46"/>
      <c r="E55" s="46"/>
      <c r="F55" s="46"/>
      <c r="G55" s="47">
        <f t="shared" si="0"/>
        <v>0</v>
      </c>
      <c r="L55" s="1"/>
      <c r="M55" s="1"/>
      <c r="N55" s="1"/>
      <c r="O55" s="1"/>
      <c r="P55" s="1"/>
      <c r="Q55" s="1"/>
      <c r="R55" s="1"/>
      <c r="S55" s="1"/>
      <c r="T55" s="12"/>
      <c r="U55" s="12"/>
    </row>
    <row r="56" spans="2:21">
      <c r="B56" s="81"/>
      <c r="C56" s="57" t="s">
        <v>94</v>
      </c>
      <c r="D56" s="46"/>
      <c r="E56" s="46"/>
      <c r="F56" s="46"/>
      <c r="G56" s="47">
        <f t="shared" ref="G56:G61" si="1">SUM(D56:F56)</f>
        <v>0</v>
      </c>
      <c r="L56" s="1"/>
      <c r="M56" s="1"/>
      <c r="N56" s="1"/>
      <c r="O56" s="1"/>
      <c r="P56" s="1"/>
      <c r="Q56" s="1"/>
      <c r="R56" s="1"/>
      <c r="S56" s="1"/>
      <c r="T56" s="12"/>
      <c r="U56" s="12"/>
    </row>
    <row r="57" spans="2:21">
      <c r="B57" s="81"/>
      <c r="C57" s="57" t="s">
        <v>95</v>
      </c>
      <c r="D57" s="46"/>
      <c r="E57" s="46"/>
      <c r="F57" s="46"/>
      <c r="G57" s="47">
        <f t="shared" si="1"/>
        <v>0</v>
      </c>
      <c r="L57" s="1"/>
      <c r="M57" s="1"/>
      <c r="N57" s="1"/>
      <c r="O57" s="1"/>
      <c r="P57" s="1"/>
      <c r="Q57" s="1"/>
      <c r="R57" s="1"/>
      <c r="S57" s="1"/>
      <c r="T57" s="12"/>
      <c r="U57" s="12"/>
    </row>
    <row r="58" spans="2:21">
      <c r="B58" s="81"/>
      <c r="C58" s="57" t="s">
        <v>96</v>
      </c>
      <c r="D58" s="46"/>
      <c r="E58" s="46"/>
      <c r="F58" s="46"/>
      <c r="G58" s="47">
        <f t="shared" si="1"/>
        <v>0</v>
      </c>
      <c r="L58" s="1"/>
      <c r="M58" s="1"/>
      <c r="N58" s="1"/>
      <c r="O58" s="1"/>
      <c r="P58" s="1"/>
      <c r="Q58" s="1"/>
      <c r="R58" s="1"/>
      <c r="S58" s="1"/>
      <c r="T58" s="12"/>
      <c r="U58" s="12"/>
    </row>
    <row r="59" spans="2:21">
      <c r="B59" s="81"/>
      <c r="C59" s="57" t="s">
        <v>97</v>
      </c>
      <c r="D59" s="46"/>
      <c r="E59" s="46"/>
      <c r="F59" s="46"/>
      <c r="G59" s="47">
        <f t="shared" si="1"/>
        <v>0</v>
      </c>
      <c r="L59" s="1"/>
      <c r="M59" s="1"/>
      <c r="N59" s="1"/>
      <c r="O59" s="1"/>
      <c r="P59" s="1"/>
      <c r="Q59" s="1"/>
      <c r="R59" s="1"/>
      <c r="S59" s="1"/>
      <c r="T59" s="12"/>
      <c r="U59" s="12"/>
    </row>
    <row r="60" spans="2:21">
      <c r="B60" s="81"/>
      <c r="C60" s="57" t="s">
        <v>98</v>
      </c>
      <c r="D60" s="46"/>
      <c r="E60" s="46"/>
      <c r="F60" s="46"/>
      <c r="G60" s="47">
        <f t="shared" si="1"/>
        <v>0</v>
      </c>
      <c r="L60" s="1"/>
      <c r="M60" s="1"/>
      <c r="N60" s="1"/>
      <c r="O60" s="1"/>
      <c r="P60" s="1"/>
      <c r="Q60" s="1"/>
      <c r="R60" s="1"/>
      <c r="S60" s="1"/>
      <c r="T60" s="12"/>
      <c r="U60" s="12"/>
    </row>
    <row r="61" spans="2:21" ht="14.5" thickBot="1">
      <c r="B61" s="81"/>
      <c r="C61" s="57" t="s">
        <v>99</v>
      </c>
      <c r="D61" s="46"/>
      <c r="E61" s="46"/>
      <c r="F61" s="46"/>
      <c r="G61" s="47">
        <f t="shared" si="1"/>
        <v>0</v>
      </c>
      <c r="L61" s="1"/>
      <c r="M61" s="1"/>
      <c r="N61" s="1"/>
      <c r="O61" s="1"/>
      <c r="P61" s="1"/>
      <c r="Q61" s="1"/>
      <c r="R61" s="1"/>
      <c r="S61" s="1"/>
      <c r="T61" s="12"/>
      <c r="U61" s="12"/>
    </row>
    <row r="62" spans="2:21" ht="14.5" thickBot="1">
      <c r="B62" s="82"/>
      <c r="C62" s="3" t="s">
        <v>9</v>
      </c>
      <c r="D62" s="47">
        <f>SUM(D50:D61)</f>
        <v>0</v>
      </c>
      <c r="E62" s="47">
        <f>SUM(E50:E61)</f>
        <v>0</v>
      </c>
      <c r="F62" s="48">
        <f>SUM(F50:F61)</f>
        <v>0</v>
      </c>
      <c r="G62" s="49">
        <f>SUM(G50:G61)</f>
        <v>0</v>
      </c>
      <c r="L62" s="1"/>
      <c r="M62" s="1"/>
      <c r="N62" s="1"/>
      <c r="O62" s="1"/>
      <c r="P62" s="1"/>
      <c r="Q62" s="1"/>
      <c r="R62" s="1"/>
      <c r="S62" s="1"/>
      <c r="T62" s="12"/>
      <c r="U62" s="12"/>
    </row>
    <row r="63" spans="2:21">
      <c r="D63" s="8" t="s">
        <v>46</v>
      </c>
      <c r="E63" s="8" t="s">
        <v>47</v>
      </c>
      <c r="G63" s="8" t="s">
        <v>61</v>
      </c>
      <c r="L63" s="1"/>
      <c r="M63" s="1"/>
      <c r="N63" s="1"/>
      <c r="O63" s="1"/>
      <c r="P63" s="1"/>
      <c r="Q63" s="1"/>
      <c r="R63" s="1"/>
      <c r="S63" s="1"/>
      <c r="T63" s="12"/>
      <c r="U63" s="12"/>
    </row>
    <row r="64" spans="2:21" ht="4.9000000000000004" customHeight="1">
      <c r="L64" s="1"/>
      <c r="M64" s="1"/>
      <c r="N64" s="1"/>
      <c r="O64" s="1"/>
      <c r="P64" s="1"/>
      <c r="Q64" s="1"/>
      <c r="R64" s="1"/>
      <c r="S64" s="1"/>
      <c r="T64" s="12"/>
      <c r="U64" s="12"/>
    </row>
    <row r="65" spans="2:21">
      <c r="B65" s="1" t="s">
        <v>68</v>
      </c>
      <c r="L65" s="1"/>
      <c r="M65" s="1"/>
      <c r="N65" s="1"/>
      <c r="O65" s="1"/>
      <c r="P65" s="1"/>
      <c r="Q65" s="1"/>
      <c r="R65" s="1"/>
      <c r="S65" s="1"/>
      <c r="T65" s="12"/>
      <c r="U65" s="12"/>
    </row>
    <row r="66" spans="2:21" ht="4.9000000000000004" customHeight="1" thickBot="1">
      <c r="L66" s="1"/>
      <c r="M66" s="1"/>
      <c r="N66" s="1"/>
      <c r="O66" s="1"/>
      <c r="P66" s="1"/>
      <c r="Q66" s="1"/>
      <c r="R66" s="1"/>
      <c r="S66" s="1"/>
      <c r="T66" s="12"/>
      <c r="U66" s="12"/>
    </row>
    <row r="67" spans="2:21">
      <c r="B67" s="63" t="s">
        <v>62</v>
      </c>
      <c r="C67" s="63"/>
      <c r="D67" s="63"/>
      <c r="E67" s="63"/>
      <c r="F67" s="63"/>
      <c r="G67" s="63"/>
      <c r="H67" s="72" t="str">
        <f>IFERROR(ROUNDDOWN(C13*8/108*F33*D62/G62,0)+ROUNDDOWN(C13*10/110*F33*E62/G62,0),"")</f>
        <v/>
      </c>
      <c r="I67" s="74" t="s">
        <v>13</v>
      </c>
      <c r="L67" s="1"/>
      <c r="M67" s="1"/>
      <c r="N67" s="1"/>
      <c r="O67" s="1"/>
      <c r="P67" s="1"/>
      <c r="Q67" s="1"/>
      <c r="R67" s="1"/>
      <c r="S67" s="1"/>
      <c r="T67" s="12"/>
      <c r="U67" s="12"/>
    </row>
    <row r="68" spans="2:21" ht="14.5" thickBot="1">
      <c r="B68" s="63"/>
      <c r="C68" s="63"/>
      <c r="D68" s="63"/>
      <c r="E68" s="63"/>
      <c r="F68" s="63"/>
      <c r="G68" s="63"/>
      <c r="H68" s="73"/>
      <c r="I68" s="74"/>
      <c r="L68" s="1"/>
      <c r="M68" s="1"/>
      <c r="N68" s="1"/>
      <c r="O68" s="1"/>
      <c r="P68" s="1"/>
      <c r="Q68" s="1"/>
      <c r="R68" s="1"/>
      <c r="S68" s="1"/>
      <c r="T68" s="12"/>
      <c r="U68" s="12"/>
    </row>
    <row r="69" spans="2:21">
      <c r="L69" s="1"/>
      <c r="M69" s="1"/>
      <c r="N69" s="1"/>
      <c r="O69" s="1"/>
      <c r="P69" s="1"/>
      <c r="Q69" s="1"/>
      <c r="R69" s="1"/>
      <c r="S69" s="1"/>
      <c r="T69" s="12"/>
      <c r="U69" s="12"/>
    </row>
    <row r="70" spans="2:21">
      <c r="B70" s="56"/>
      <c r="C70" s="9" t="s">
        <v>53</v>
      </c>
      <c r="D70" s="10"/>
      <c r="E70" s="43"/>
      <c r="L70" s="1"/>
      <c r="M70" s="1"/>
      <c r="N70" s="1"/>
      <c r="O70" s="1"/>
      <c r="P70" s="1"/>
      <c r="Q70" s="1"/>
      <c r="R70" s="1"/>
      <c r="S70" s="1"/>
      <c r="T70" s="12"/>
      <c r="U70" s="12"/>
    </row>
    <row r="71" spans="2:21" ht="4.9000000000000004" customHeight="1">
      <c r="C71" s="33"/>
      <c r="D71" s="33"/>
      <c r="E71" s="29"/>
      <c r="F71" s="32"/>
      <c r="G71" s="32"/>
      <c r="H71" s="32"/>
      <c r="I71" s="32"/>
      <c r="J71" s="32"/>
      <c r="L71" s="1"/>
      <c r="M71" s="1"/>
      <c r="N71" s="1"/>
      <c r="O71" s="1"/>
      <c r="P71" s="1"/>
      <c r="Q71" s="1"/>
      <c r="R71" s="1"/>
      <c r="S71" s="1"/>
      <c r="T71" s="12"/>
      <c r="U71" s="12"/>
    </row>
    <row r="72" spans="2:21">
      <c r="B72" s="1" t="s">
        <v>48</v>
      </c>
      <c r="C72" s="33"/>
      <c r="D72" s="33"/>
      <c r="E72" s="29"/>
      <c r="F72" s="32"/>
      <c r="G72" s="32"/>
      <c r="H72" s="32"/>
      <c r="I72" s="32"/>
      <c r="J72" s="32"/>
      <c r="L72" s="1"/>
      <c r="M72" s="1"/>
      <c r="N72" s="1"/>
      <c r="O72" s="1"/>
      <c r="P72" s="1"/>
      <c r="Q72" s="1"/>
      <c r="R72" s="1"/>
      <c r="S72" s="1"/>
      <c r="T72" s="12"/>
      <c r="U72" s="12"/>
    </row>
    <row r="73" spans="2:21" ht="4.9000000000000004" customHeight="1">
      <c r="C73" s="33"/>
      <c r="D73" s="33"/>
      <c r="E73" s="29"/>
      <c r="F73" s="32"/>
      <c r="G73" s="32"/>
      <c r="H73" s="32"/>
      <c r="I73" s="32"/>
      <c r="J73" s="32"/>
      <c r="L73" s="1"/>
      <c r="M73" s="1"/>
      <c r="N73" s="1"/>
      <c r="O73" s="1"/>
      <c r="P73" s="1"/>
      <c r="Q73" s="1"/>
      <c r="R73" s="1"/>
      <c r="S73" s="1"/>
      <c r="T73" s="12"/>
      <c r="U73" s="12"/>
    </row>
    <row r="74" spans="2:21">
      <c r="B74" s="5"/>
      <c r="C74" s="80" t="s">
        <v>12</v>
      </c>
      <c r="D74" s="71" t="s">
        <v>77</v>
      </c>
      <c r="E74" s="71"/>
      <c r="F74" s="71"/>
      <c r="G74" s="71" t="s">
        <v>78</v>
      </c>
      <c r="H74" s="71"/>
      <c r="I74" s="71"/>
      <c r="J74" s="97" t="s">
        <v>76</v>
      </c>
      <c r="K74" s="88" t="s">
        <v>9</v>
      </c>
      <c r="L74" s="1"/>
      <c r="M74" s="1"/>
      <c r="N74" s="1"/>
      <c r="O74" s="1"/>
      <c r="P74" s="1"/>
      <c r="Q74" s="1"/>
      <c r="R74" s="1"/>
      <c r="S74" s="1"/>
      <c r="T74" s="12"/>
      <c r="U74" s="12"/>
    </row>
    <row r="75" spans="2:21" ht="28">
      <c r="B75" s="6"/>
      <c r="C75" s="82"/>
      <c r="D75" s="4" t="s">
        <v>7</v>
      </c>
      <c r="E75" s="4" t="s">
        <v>5</v>
      </c>
      <c r="F75" s="4" t="s">
        <v>8</v>
      </c>
      <c r="G75" s="4" t="s">
        <v>7</v>
      </c>
      <c r="H75" s="4" t="s">
        <v>5</v>
      </c>
      <c r="I75" s="4" t="s">
        <v>8</v>
      </c>
      <c r="J75" s="98"/>
      <c r="K75" s="88"/>
      <c r="L75" s="1"/>
      <c r="M75" s="1"/>
      <c r="N75" s="1"/>
      <c r="O75" s="1"/>
      <c r="P75" s="1"/>
      <c r="Q75" s="1"/>
      <c r="R75" s="1"/>
      <c r="S75" s="1"/>
      <c r="T75" s="12"/>
      <c r="U75" s="12"/>
    </row>
    <row r="76" spans="2:21" ht="14.5" customHeight="1">
      <c r="B76" s="89" t="s">
        <v>11</v>
      </c>
      <c r="C76" s="57" t="s">
        <v>89</v>
      </c>
      <c r="D76" s="50"/>
      <c r="E76" s="51"/>
      <c r="F76" s="51"/>
      <c r="G76" s="51"/>
      <c r="H76" s="51"/>
      <c r="I76" s="51"/>
      <c r="J76" s="51"/>
      <c r="K76" s="11">
        <f t="shared" ref="K76:K87" si="2">SUM(D76:J76)</f>
        <v>0</v>
      </c>
      <c r="L76" s="1"/>
      <c r="M76" s="1"/>
      <c r="N76" s="1"/>
      <c r="O76" s="1"/>
      <c r="P76" s="1"/>
      <c r="Q76" s="1"/>
      <c r="R76" s="1"/>
      <c r="S76" s="1"/>
      <c r="T76" s="12"/>
      <c r="U76" s="12"/>
    </row>
    <row r="77" spans="2:21" ht="14.5" customHeight="1">
      <c r="B77" s="89"/>
      <c r="C77" s="57" t="s">
        <v>90</v>
      </c>
      <c r="D77" s="50"/>
      <c r="E77" s="51"/>
      <c r="F77" s="51"/>
      <c r="G77" s="51"/>
      <c r="H77" s="51"/>
      <c r="I77" s="51"/>
      <c r="J77" s="51"/>
      <c r="K77" s="11">
        <f t="shared" si="2"/>
        <v>0</v>
      </c>
      <c r="L77" s="1"/>
      <c r="M77" s="1"/>
      <c r="N77" s="1"/>
      <c r="O77" s="1"/>
      <c r="P77" s="1"/>
      <c r="Q77" s="1"/>
      <c r="R77" s="1"/>
      <c r="S77" s="1"/>
      <c r="T77" s="12"/>
      <c r="U77" s="12"/>
    </row>
    <row r="78" spans="2:21" ht="14.5" customHeight="1">
      <c r="B78" s="89"/>
      <c r="C78" s="57" t="s">
        <v>73</v>
      </c>
      <c r="D78" s="50"/>
      <c r="E78" s="51"/>
      <c r="F78" s="51"/>
      <c r="G78" s="51"/>
      <c r="H78" s="51"/>
      <c r="I78" s="51"/>
      <c r="J78" s="51"/>
      <c r="K78" s="11">
        <f t="shared" si="2"/>
        <v>0</v>
      </c>
      <c r="L78" s="1"/>
      <c r="M78" s="1"/>
      <c r="N78" s="1"/>
      <c r="O78" s="1"/>
      <c r="P78" s="1"/>
      <c r="Q78" s="1"/>
      <c r="R78" s="1"/>
      <c r="S78" s="1"/>
      <c r="T78" s="12"/>
      <c r="U78" s="12"/>
    </row>
    <row r="79" spans="2:21" ht="14.5" customHeight="1">
      <c r="B79" s="89"/>
      <c r="C79" s="57" t="s">
        <v>91</v>
      </c>
      <c r="D79" s="50"/>
      <c r="E79" s="51"/>
      <c r="F79" s="51"/>
      <c r="G79" s="51"/>
      <c r="H79" s="51"/>
      <c r="I79" s="51"/>
      <c r="J79" s="51"/>
      <c r="K79" s="11">
        <f t="shared" si="2"/>
        <v>0</v>
      </c>
      <c r="L79" s="1"/>
      <c r="M79" s="1"/>
      <c r="N79" s="1"/>
      <c r="O79" s="1"/>
      <c r="P79" s="1"/>
      <c r="Q79" s="1"/>
      <c r="R79" s="1"/>
      <c r="S79" s="1"/>
      <c r="T79" s="12"/>
      <c r="U79" s="12"/>
    </row>
    <row r="80" spans="2:21" ht="14.5" customHeight="1">
      <c r="B80" s="89"/>
      <c r="C80" s="57" t="s">
        <v>92</v>
      </c>
      <c r="D80" s="50"/>
      <c r="E80" s="51"/>
      <c r="F80" s="51"/>
      <c r="G80" s="51"/>
      <c r="H80" s="51"/>
      <c r="I80" s="51"/>
      <c r="J80" s="51"/>
      <c r="K80" s="11">
        <f t="shared" si="2"/>
        <v>0</v>
      </c>
      <c r="L80" s="1"/>
      <c r="M80" s="1"/>
      <c r="N80" s="1"/>
      <c r="O80" s="1"/>
      <c r="P80" s="1"/>
      <c r="Q80" s="1"/>
      <c r="R80" s="1"/>
      <c r="S80" s="1"/>
      <c r="T80" s="12"/>
      <c r="U80" s="12"/>
    </row>
    <row r="81" spans="2:21" ht="14.5" customHeight="1">
      <c r="B81" s="89"/>
      <c r="C81" s="57" t="s">
        <v>93</v>
      </c>
      <c r="D81" s="50"/>
      <c r="E81" s="51"/>
      <c r="F81" s="51"/>
      <c r="G81" s="51"/>
      <c r="H81" s="51"/>
      <c r="I81" s="51"/>
      <c r="J81" s="51"/>
      <c r="K81" s="11">
        <f t="shared" si="2"/>
        <v>0</v>
      </c>
      <c r="L81" s="1"/>
      <c r="M81" s="1"/>
      <c r="N81" s="1"/>
      <c r="O81" s="1"/>
      <c r="P81" s="1"/>
      <c r="Q81" s="1"/>
      <c r="R81" s="1"/>
      <c r="S81" s="1"/>
      <c r="T81" s="12"/>
      <c r="U81" s="12"/>
    </row>
    <row r="82" spans="2:21" ht="14.5" customHeight="1">
      <c r="B82" s="89"/>
      <c r="C82" s="57" t="s">
        <v>94</v>
      </c>
      <c r="D82" s="51"/>
      <c r="E82" s="51"/>
      <c r="F82" s="51"/>
      <c r="G82" s="51"/>
      <c r="H82" s="51"/>
      <c r="I82" s="51"/>
      <c r="J82" s="51"/>
      <c r="K82" s="11">
        <f t="shared" si="2"/>
        <v>0</v>
      </c>
      <c r="L82" s="1"/>
      <c r="M82" s="1"/>
      <c r="N82" s="1"/>
      <c r="O82" s="1"/>
      <c r="P82" s="1"/>
      <c r="Q82" s="1"/>
      <c r="R82" s="1"/>
      <c r="S82" s="1"/>
      <c r="T82" s="12"/>
      <c r="U82" s="12"/>
    </row>
    <row r="83" spans="2:21" ht="14.5" customHeight="1">
      <c r="B83" s="89"/>
      <c r="C83" s="57" t="s">
        <v>95</v>
      </c>
      <c r="D83" s="51"/>
      <c r="E83" s="51"/>
      <c r="F83" s="51"/>
      <c r="G83" s="51"/>
      <c r="H83" s="51"/>
      <c r="I83" s="51"/>
      <c r="J83" s="51"/>
      <c r="K83" s="11">
        <f t="shared" si="2"/>
        <v>0</v>
      </c>
      <c r="L83" s="1"/>
      <c r="M83" s="1"/>
      <c r="N83" s="1"/>
      <c r="O83" s="1"/>
      <c r="P83" s="1"/>
      <c r="Q83" s="1"/>
      <c r="R83" s="1"/>
      <c r="S83" s="1"/>
      <c r="T83" s="12"/>
      <c r="U83" s="12"/>
    </row>
    <row r="84" spans="2:21" ht="14.5" customHeight="1">
      <c r="B84" s="89"/>
      <c r="C84" s="57" t="s">
        <v>96</v>
      </c>
      <c r="D84" s="51"/>
      <c r="E84" s="51"/>
      <c r="F84" s="51"/>
      <c r="G84" s="51"/>
      <c r="H84" s="51"/>
      <c r="I84" s="51"/>
      <c r="J84" s="51"/>
      <c r="K84" s="11">
        <f t="shared" si="2"/>
        <v>0</v>
      </c>
      <c r="L84" s="1"/>
      <c r="M84" s="1"/>
      <c r="N84" s="1"/>
      <c r="O84" s="1"/>
      <c r="P84" s="1"/>
      <c r="Q84" s="1"/>
      <c r="R84" s="1"/>
      <c r="S84" s="1"/>
      <c r="T84" s="12"/>
      <c r="U84" s="12"/>
    </row>
    <row r="85" spans="2:21" ht="14.5" customHeight="1">
      <c r="B85" s="89"/>
      <c r="C85" s="57" t="s">
        <v>97</v>
      </c>
      <c r="D85" s="51"/>
      <c r="E85" s="51"/>
      <c r="F85" s="51"/>
      <c r="G85" s="51"/>
      <c r="H85" s="51"/>
      <c r="I85" s="51"/>
      <c r="J85" s="51"/>
      <c r="K85" s="11">
        <f t="shared" si="2"/>
        <v>0</v>
      </c>
      <c r="L85" s="1"/>
      <c r="M85" s="1"/>
      <c r="N85" s="1"/>
      <c r="O85" s="1"/>
      <c r="P85" s="1"/>
      <c r="Q85" s="1"/>
      <c r="R85" s="1"/>
      <c r="S85" s="1"/>
      <c r="T85" s="12"/>
      <c r="U85" s="12"/>
    </row>
    <row r="86" spans="2:21" ht="14.5" customHeight="1">
      <c r="B86" s="89"/>
      <c r="C86" s="57" t="s">
        <v>98</v>
      </c>
      <c r="D86" s="51"/>
      <c r="E86" s="51"/>
      <c r="F86" s="51"/>
      <c r="G86" s="51"/>
      <c r="H86" s="51"/>
      <c r="I86" s="51"/>
      <c r="J86" s="51"/>
      <c r="K86" s="11">
        <f t="shared" si="2"/>
        <v>0</v>
      </c>
      <c r="L86" s="1"/>
      <c r="M86" s="1"/>
      <c r="N86" s="1"/>
      <c r="O86" s="1"/>
      <c r="P86" s="1"/>
      <c r="Q86" s="1"/>
      <c r="R86" s="1"/>
      <c r="S86" s="1"/>
      <c r="T86" s="12"/>
      <c r="U86" s="12"/>
    </row>
    <row r="87" spans="2:21" ht="14.5" customHeight="1" thickBot="1">
      <c r="B87" s="89"/>
      <c r="C87" s="57" t="s">
        <v>99</v>
      </c>
      <c r="D87" s="51"/>
      <c r="E87" s="51"/>
      <c r="F87" s="51"/>
      <c r="G87" s="51"/>
      <c r="H87" s="51"/>
      <c r="I87" s="51"/>
      <c r="J87" s="51"/>
      <c r="K87" s="35">
        <f t="shared" si="2"/>
        <v>0</v>
      </c>
      <c r="L87" s="1"/>
      <c r="M87" s="1"/>
      <c r="N87" s="1"/>
      <c r="O87" s="1"/>
      <c r="P87" s="1"/>
      <c r="Q87" s="1"/>
      <c r="R87" s="1"/>
      <c r="S87" s="1"/>
      <c r="T87" s="12"/>
      <c r="U87" s="12"/>
    </row>
    <row r="88" spans="2:21" ht="14.5" customHeight="1" thickBot="1">
      <c r="B88" s="89"/>
      <c r="C88" s="3" t="s">
        <v>9</v>
      </c>
      <c r="D88" s="11">
        <f t="shared" ref="D88:K88" si="3">SUM(D76:D87)</f>
        <v>0</v>
      </c>
      <c r="E88" s="11">
        <f t="shared" si="3"/>
        <v>0</v>
      </c>
      <c r="F88" s="11">
        <f t="shared" si="3"/>
        <v>0</v>
      </c>
      <c r="G88" s="11">
        <f t="shared" si="3"/>
        <v>0</v>
      </c>
      <c r="H88" s="11">
        <f t="shared" si="3"/>
        <v>0</v>
      </c>
      <c r="I88" s="11">
        <f t="shared" si="3"/>
        <v>0</v>
      </c>
      <c r="J88" s="36">
        <f t="shared" si="3"/>
        <v>0</v>
      </c>
      <c r="K88" s="13">
        <f t="shared" si="3"/>
        <v>0</v>
      </c>
      <c r="L88" s="1"/>
      <c r="M88" s="1"/>
      <c r="N88" s="1"/>
      <c r="O88" s="1"/>
      <c r="P88" s="1"/>
      <c r="Q88" s="1"/>
      <c r="R88" s="1"/>
      <c r="S88" s="1"/>
      <c r="T88" s="12"/>
      <c r="U88" s="12"/>
    </row>
    <row r="89" spans="2:21" ht="14.5" customHeight="1">
      <c r="B89" s="7"/>
      <c r="C89" s="8"/>
      <c r="D89" s="29" t="s">
        <v>63</v>
      </c>
      <c r="E89" s="29" t="s">
        <v>64</v>
      </c>
      <c r="F89" s="29"/>
      <c r="G89" s="29" t="s">
        <v>65</v>
      </c>
      <c r="H89" s="29" t="s">
        <v>80</v>
      </c>
      <c r="I89" s="44"/>
      <c r="K89" s="8" t="s">
        <v>81</v>
      </c>
      <c r="L89" s="1"/>
      <c r="M89" s="1"/>
      <c r="N89" s="1"/>
      <c r="O89" s="1"/>
      <c r="P89" s="1"/>
      <c r="Q89" s="1"/>
      <c r="R89" s="1"/>
      <c r="S89" s="1"/>
    </row>
    <row r="90" spans="2:21" ht="4.9000000000000004" customHeight="1">
      <c r="B90" s="7"/>
      <c r="C90" s="8"/>
      <c r="L90" s="1"/>
      <c r="M90" s="1"/>
      <c r="N90" s="1"/>
      <c r="O90" s="1"/>
      <c r="P90" s="1"/>
      <c r="Q90" s="1"/>
      <c r="R90" s="1"/>
      <c r="S90" s="1"/>
    </row>
    <row r="91" spans="2:21">
      <c r="B91" s="1" t="s">
        <v>68</v>
      </c>
      <c r="L91" s="1"/>
      <c r="M91" s="1"/>
      <c r="N91" s="1"/>
      <c r="O91" s="1"/>
      <c r="P91" s="1"/>
      <c r="Q91" s="1"/>
      <c r="R91" s="1"/>
      <c r="S91" s="1"/>
      <c r="T91" s="12"/>
      <c r="U91" s="12"/>
    </row>
    <row r="92" spans="2:21" ht="4.9000000000000004" customHeight="1" thickBot="1">
      <c r="F92" s="30"/>
      <c r="H92" s="30"/>
      <c r="I92" s="30"/>
      <c r="L92" s="1"/>
      <c r="M92" s="1"/>
      <c r="N92" s="1"/>
      <c r="O92" s="1"/>
      <c r="P92" s="1"/>
      <c r="Q92" s="1"/>
      <c r="R92" s="1"/>
      <c r="S92" s="1"/>
      <c r="T92" s="12"/>
      <c r="U92" s="12"/>
    </row>
    <row r="93" spans="2:21" ht="14.5" thickBot="1">
      <c r="B93" s="63" t="s">
        <v>82</v>
      </c>
      <c r="C93" s="63"/>
      <c r="D93" s="63"/>
      <c r="E93" s="63"/>
      <c r="F93" s="63"/>
      <c r="G93" s="90"/>
      <c r="H93" s="54" t="str">
        <f>IFERROR(ROUNDDOWN(C13*8/108*D88/K88,0)+ROUNDDOWN(C13*8/108*F33*E88/K88,0),"")</f>
        <v/>
      </c>
      <c r="I93" s="53" t="s">
        <v>84</v>
      </c>
      <c r="L93" s="1"/>
      <c r="M93" s="1"/>
      <c r="N93" s="1"/>
      <c r="O93" s="1"/>
      <c r="P93" s="1"/>
      <c r="Q93" s="1"/>
      <c r="R93" s="1"/>
      <c r="S93" s="1"/>
      <c r="T93" s="12"/>
      <c r="U93" s="12"/>
    </row>
    <row r="94" spans="2:21" ht="4.9000000000000004" customHeight="1" thickBot="1">
      <c r="B94" s="29"/>
      <c r="C94" s="29"/>
      <c r="D94" s="29"/>
      <c r="E94" s="29"/>
      <c r="F94" s="29"/>
      <c r="G94" s="29"/>
      <c r="H94" s="55"/>
      <c r="I94" s="53"/>
      <c r="L94" s="1"/>
      <c r="M94" s="1"/>
      <c r="N94" s="1"/>
      <c r="O94" s="1"/>
      <c r="P94" s="1"/>
      <c r="Q94" s="1"/>
      <c r="R94" s="1"/>
      <c r="S94" s="1"/>
      <c r="T94" s="12"/>
      <c r="U94" s="12"/>
    </row>
    <row r="95" spans="2:21" ht="14.5" customHeight="1" thickBot="1">
      <c r="B95" s="63" t="s">
        <v>83</v>
      </c>
      <c r="C95" s="63"/>
      <c r="D95" s="63"/>
      <c r="E95" s="63"/>
      <c r="F95" s="63"/>
      <c r="G95" s="90"/>
      <c r="H95" s="52" t="str">
        <f>IFERROR(ROUNDDOWN(C13*10/110*G88/K88,0)+ROUNDDOWN(C13*10/110*F33*H88/K88,0),"")</f>
        <v/>
      </c>
      <c r="I95" s="53" t="s">
        <v>85</v>
      </c>
      <c r="J95" s="40"/>
      <c r="K95" s="40"/>
      <c r="L95" s="1"/>
      <c r="M95" s="1"/>
      <c r="N95" s="1"/>
      <c r="O95" s="1"/>
      <c r="P95" s="1"/>
      <c r="Q95" s="1"/>
      <c r="R95" s="1"/>
      <c r="S95" s="1"/>
    </row>
    <row r="96" spans="2:21" ht="4.9000000000000004" customHeight="1" thickBot="1">
      <c r="C96" s="45"/>
      <c r="D96" s="40"/>
      <c r="E96" s="40"/>
      <c r="L96" s="1"/>
      <c r="M96" s="1"/>
      <c r="N96" s="1"/>
      <c r="O96" s="1"/>
      <c r="P96" s="1"/>
      <c r="Q96" s="1"/>
      <c r="R96" s="1"/>
      <c r="S96" s="1"/>
    </row>
    <row r="97" spans="1:19" ht="14.5" customHeight="1" thickBot="1">
      <c r="A97" s="21"/>
      <c r="B97" s="91" t="s">
        <v>86</v>
      </c>
      <c r="C97" s="91"/>
      <c r="D97" s="91"/>
      <c r="E97" s="91"/>
      <c r="F97" s="91"/>
      <c r="G97" s="91"/>
      <c r="H97" s="54" t="str">
        <f>IFERROR(H93+H95,"")</f>
        <v/>
      </c>
      <c r="I97" s="53" t="s">
        <v>13</v>
      </c>
      <c r="J97" s="21"/>
      <c r="K97" s="21"/>
      <c r="L97" s="1"/>
      <c r="M97" s="1"/>
      <c r="N97" s="1"/>
      <c r="O97" s="1"/>
      <c r="P97" s="1"/>
      <c r="Q97" s="1"/>
      <c r="R97" s="1"/>
      <c r="S97" s="1"/>
    </row>
    <row r="98" spans="1:19" ht="14.5" customHeight="1">
      <c r="A98" s="21"/>
      <c r="B98" s="21"/>
      <c r="C98" s="21"/>
      <c r="D98" s="21"/>
      <c r="E98" s="21"/>
      <c r="F98" s="21"/>
      <c r="G98" s="21"/>
      <c r="H98" s="21"/>
      <c r="I98" s="21"/>
      <c r="J98" s="21"/>
      <c r="K98" s="21"/>
      <c r="L98" s="1"/>
      <c r="M98" s="1"/>
      <c r="N98" s="1"/>
      <c r="O98" s="1"/>
      <c r="P98" s="1"/>
      <c r="Q98" s="1"/>
      <c r="R98" s="1"/>
      <c r="S98" s="1"/>
    </row>
    <row r="99" spans="1:19" ht="14.5" customHeight="1">
      <c r="A99" s="21"/>
      <c r="B99" s="21"/>
      <c r="C99" s="21"/>
      <c r="D99" s="21"/>
      <c r="E99" s="21"/>
      <c r="F99" s="21"/>
      <c r="G99" s="21"/>
      <c r="H99" s="21"/>
      <c r="I99" s="21"/>
      <c r="J99" s="21"/>
      <c r="K99" s="21"/>
      <c r="L99" s="1"/>
      <c r="M99" s="1"/>
      <c r="N99" s="1"/>
      <c r="O99" s="1"/>
      <c r="P99" s="1"/>
      <c r="Q99" s="1"/>
      <c r="R99" s="1"/>
      <c r="S99" s="1"/>
    </row>
    <row r="100" spans="1:19" ht="14.5" customHeight="1">
      <c r="A100" s="21"/>
      <c r="B100" s="21"/>
      <c r="C100" s="21"/>
      <c r="D100" s="21"/>
      <c r="E100" s="21"/>
      <c r="F100" s="21"/>
      <c r="G100" s="21"/>
      <c r="H100" s="21"/>
      <c r="I100" s="21"/>
      <c r="J100" s="21"/>
      <c r="K100" s="21"/>
    </row>
    <row r="101" spans="1:19" ht="14.5" customHeight="1">
      <c r="A101" s="21"/>
      <c r="B101" s="21"/>
      <c r="C101" s="21"/>
      <c r="D101" s="21"/>
      <c r="E101" s="21"/>
      <c r="F101" s="21"/>
      <c r="G101" s="21"/>
      <c r="H101" s="21"/>
      <c r="I101" s="21"/>
      <c r="J101" s="21"/>
      <c r="K101" s="21"/>
    </row>
    <row r="102" spans="1:19" ht="14.5" customHeight="1">
      <c r="A102" s="21"/>
      <c r="B102" s="21"/>
      <c r="C102" s="21"/>
      <c r="D102" s="21"/>
      <c r="E102" s="21"/>
      <c r="F102" s="21"/>
      <c r="G102" s="21"/>
      <c r="H102" s="21"/>
      <c r="I102" s="21"/>
      <c r="J102" s="21"/>
      <c r="K102" s="21"/>
    </row>
    <row r="103" spans="1:19">
      <c r="A103" s="21"/>
      <c r="B103" s="21"/>
      <c r="C103" s="21"/>
      <c r="D103" s="21"/>
      <c r="E103" s="21"/>
      <c r="F103" s="21"/>
      <c r="G103" s="21"/>
      <c r="H103" s="21"/>
      <c r="I103" s="21"/>
      <c r="J103" s="21"/>
      <c r="K103" s="21"/>
    </row>
    <row r="104" spans="1:19">
      <c r="A104" s="21"/>
      <c r="B104" s="21"/>
      <c r="C104" s="21"/>
      <c r="D104" s="21"/>
      <c r="E104" s="21"/>
      <c r="F104" s="21"/>
      <c r="G104" s="21"/>
      <c r="H104" s="21"/>
      <c r="I104" s="21"/>
      <c r="J104" s="21"/>
      <c r="K104" s="21"/>
    </row>
    <row r="105" spans="1:19">
      <c r="A105" s="21"/>
      <c r="B105" s="21"/>
      <c r="C105" s="21"/>
      <c r="D105" s="21"/>
      <c r="E105" s="21"/>
      <c r="F105" s="21"/>
      <c r="G105" s="21"/>
      <c r="H105" s="21"/>
      <c r="I105" s="21"/>
      <c r="J105" s="21"/>
      <c r="K105" s="21"/>
    </row>
    <row r="106" spans="1:19">
      <c r="A106" s="21"/>
      <c r="B106" s="21"/>
      <c r="C106" s="21"/>
      <c r="D106" s="21"/>
      <c r="E106" s="21"/>
      <c r="F106" s="21"/>
      <c r="G106" s="21"/>
      <c r="H106" s="21"/>
      <c r="I106" s="21"/>
      <c r="J106" s="21"/>
      <c r="K106" s="21"/>
    </row>
    <row r="107" spans="1:19">
      <c r="A107" s="21"/>
      <c r="B107" s="21"/>
      <c r="C107" s="21"/>
      <c r="D107" s="21"/>
      <c r="E107" s="21"/>
      <c r="F107" s="21"/>
      <c r="G107" s="21"/>
      <c r="H107" s="21"/>
      <c r="I107" s="21"/>
      <c r="J107" s="21"/>
      <c r="K107" s="21"/>
    </row>
    <row r="108" spans="1:19">
      <c r="A108" s="21"/>
      <c r="B108" s="21"/>
      <c r="C108" s="21"/>
      <c r="D108" s="21"/>
      <c r="E108" s="21"/>
      <c r="F108" s="21"/>
      <c r="G108" s="21"/>
      <c r="H108" s="21"/>
      <c r="I108" s="21"/>
      <c r="J108" s="21"/>
      <c r="K108" s="21"/>
    </row>
    <row r="109" spans="1:19">
      <c r="A109" s="21"/>
      <c r="B109" s="21"/>
      <c r="C109" s="21"/>
      <c r="D109" s="21"/>
      <c r="E109" s="21"/>
      <c r="F109" s="21"/>
      <c r="G109" s="21"/>
      <c r="H109" s="21"/>
      <c r="I109" s="21"/>
      <c r="J109" s="21"/>
      <c r="K109" s="21"/>
    </row>
  </sheetData>
  <mergeCells count="33">
    <mergeCell ref="B76:B88"/>
    <mergeCell ref="B93:G93"/>
    <mergeCell ref="B95:G95"/>
    <mergeCell ref="B97:G97"/>
    <mergeCell ref="C74:C75"/>
    <mergeCell ref="D74:F74"/>
    <mergeCell ref="G74:I74"/>
    <mergeCell ref="J74:J75"/>
    <mergeCell ref="K74:K75"/>
    <mergeCell ref="G47:G49"/>
    <mergeCell ref="B50:B62"/>
    <mergeCell ref="B67:G68"/>
    <mergeCell ref="H67:H68"/>
    <mergeCell ref="I67:I68"/>
    <mergeCell ref="B47:B49"/>
    <mergeCell ref="C47:C49"/>
    <mergeCell ref="D47:D49"/>
    <mergeCell ref="E47:E49"/>
    <mergeCell ref="F47:F49"/>
    <mergeCell ref="C36:D36"/>
    <mergeCell ref="B40:E41"/>
    <mergeCell ref="F40:F41"/>
    <mergeCell ref="G40:G41"/>
    <mergeCell ref="C43:D43"/>
    <mergeCell ref="C5:F5"/>
    <mergeCell ref="C9:F9"/>
    <mergeCell ref="C26:J26"/>
    <mergeCell ref="C33:D33"/>
    <mergeCell ref="E33:E34"/>
    <mergeCell ref="F33:G34"/>
    <mergeCell ref="C34:D34"/>
    <mergeCell ref="B19:D19"/>
    <mergeCell ref="B29:D29"/>
  </mergeCells>
  <phoneticPr fontId="1"/>
  <conditionalFormatting sqref="F1">
    <cfRule type="cellIs" dxfId="4" priority="3" operator="equal">
      <formula>0</formula>
    </cfRule>
  </conditionalFormatting>
  <conditionalFormatting sqref="C5:F5 C13 B23:B26 C33:D34 B36 B43 D50:F61 D76:J87">
    <cfRule type="cellIs" dxfId="3" priority="2" operator="equal">
      <formula>0</formula>
    </cfRule>
  </conditionalFormatting>
  <conditionalFormatting sqref="B70">
    <cfRule type="cellIs" dxfId="0" priority="1" operator="equal">
      <formula>0</formula>
    </cfRule>
  </conditionalFormatting>
  <dataValidations count="1">
    <dataValidation type="list" allowBlank="1" showInputMessage="1" showErrorMessage="1" sqref="B36 B70 B43 B23:B28" xr:uid="{00000000-0002-0000-0000-000000000000}">
      <formula1>"○"</formula1>
    </dataValidation>
  </dataValidations>
  <pageMargins left="0.70866141732283472" right="0.70866141732283472" top="0.74803149606299213" bottom="0.74803149606299213" header="0.31496062992125984" footer="0.31496062992125984"/>
  <pageSetup paperSize="9" scale="65" orientation="portrait" cellComments="asDisplayed" r:id="rId1"/>
  <rowBreaks count="1" manualBreakCount="1">
    <brk id="98"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V100"/>
  <sheetViews>
    <sheetView view="pageBreakPreview" zoomScaleNormal="80" zoomScaleSheetLayoutView="100" workbookViewId="0">
      <selection activeCell="H19" sqref="H19"/>
    </sheetView>
  </sheetViews>
  <sheetFormatPr defaultColWidth="9" defaultRowHeight="14"/>
  <cols>
    <col min="1" max="1" width="5.453125" style="1" customWidth="1"/>
    <col min="2" max="3" width="3.08984375" style="1" customWidth="1"/>
    <col min="4" max="6" width="13.08984375" style="1" customWidth="1"/>
    <col min="7" max="7" width="13.26953125" style="1" customWidth="1"/>
    <col min="8" max="12" width="13.08984375" style="1" customWidth="1"/>
    <col min="13" max="13" width="2.26953125" style="21" customWidth="1"/>
    <col min="14" max="18" width="13.08984375" style="21" customWidth="1"/>
    <col min="19" max="20" width="9" style="21"/>
    <col min="21" max="16384" width="9" style="1"/>
  </cols>
  <sheetData>
    <row r="1" spans="2:22" ht="18.75" customHeight="1">
      <c r="B1" s="38" t="s">
        <v>49</v>
      </c>
      <c r="C1" s="37"/>
      <c r="D1" s="37"/>
      <c r="E1" s="37"/>
      <c r="F1" s="37"/>
      <c r="G1" s="39"/>
      <c r="H1" s="37" t="s">
        <v>50</v>
      </c>
      <c r="I1" s="37"/>
      <c r="J1" s="37"/>
      <c r="K1" s="37"/>
      <c r="L1" s="37"/>
      <c r="M1" s="37"/>
      <c r="N1" s="37"/>
      <c r="O1" s="37"/>
      <c r="P1" s="37"/>
      <c r="Q1" s="37"/>
      <c r="R1" s="37"/>
    </row>
    <row r="2" spans="2:22">
      <c r="B2" s="2"/>
      <c r="C2" s="2"/>
      <c r="M2" s="1"/>
      <c r="N2" s="1"/>
      <c r="O2" s="1"/>
      <c r="P2" s="1"/>
      <c r="Q2" s="1"/>
      <c r="R2" s="1"/>
    </row>
    <row r="3" spans="2:22">
      <c r="B3" s="2" t="s">
        <v>0</v>
      </c>
      <c r="C3" s="2"/>
      <c r="M3" s="1"/>
      <c r="N3" s="1"/>
      <c r="O3" s="1"/>
      <c r="P3" s="1"/>
      <c r="Q3" s="1"/>
      <c r="R3" s="1"/>
      <c r="S3" s="22"/>
      <c r="T3" s="22"/>
      <c r="U3" s="12"/>
      <c r="V3" s="12"/>
    </row>
    <row r="4" spans="2:22" ht="4.9000000000000004" customHeight="1">
      <c r="B4" s="2"/>
      <c r="C4" s="2"/>
      <c r="M4" s="1"/>
      <c r="N4" s="1"/>
      <c r="O4" s="1"/>
      <c r="P4" s="1"/>
      <c r="Q4" s="1"/>
      <c r="R4" s="1"/>
      <c r="S4" s="22"/>
      <c r="T4" s="22"/>
      <c r="U4" s="12"/>
      <c r="V4" s="12"/>
    </row>
    <row r="5" spans="2:22">
      <c r="B5" s="2"/>
      <c r="C5" s="2"/>
      <c r="D5" s="58" t="s">
        <v>87</v>
      </c>
      <c r="E5" s="58"/>
      <c r="F5" s="58"/>
      <c r="G5" s="58"/>
      <c r="H5" s="31"/>
      <c r="I5" s="31"/>
      <c r="J5" s="31"/>
      <c r="M5" s="1"/>
      <c r="N5" s="1"/>
      <c r="O5" s="1"/>
      <c r="P5" s="1"/>
      <c r="Q5" s="1"/>
      <c r="R5" s="1"/>
      <c r="S5" s="22"/>
      <c r="T5" s="22"/>
      <c r="U5" s="12"/>
      <c r="V5" s="12"/>
    </row>
    <row r="6" spans="2:22" ht="4.9000000000000004" customHeight="1">
      <c r="B6" s="2"/>
      <c r="C6" s="2"/>
      <c r="M6" s="1"/>
      <c r="N6" s="1"/>
      <c r="O6" s="1"/>
      <c r="P6" s="1"/>
      <c r="Q6" s="1"/>
      <c r="R6" s="1"/>
      <c r="S6" s="22"/>
      <c r="T6" s="22"/>
      <c r="U6" s="12"/>
      <c r="V6" s="12"/>
    </row>
    <row r="7" spans="2:22">
      <c r="B7" s="2" t="s">
        <v>69</v>
      </c>
      <c r="C7" s="2"/>
      <c r="M7" s="1"/>
      <c r="N7" s="1"/>
      <c r="O7" s="1"/>
      <c r="P7" s="1"/>
      <c r="Q7" s="1"/>
      <c r="R7" s="1"/>
      <c r="S7" s="22"/>
      <c r="T7" s="22"/>
      <c r="U7" s="12"/>
      <c r="V7" s="12"/>
    </row>
    <row r="8" spans="2:22" ht="4.9000000000000004" customHeight="1">
      <c r="B8" s="2"/>
      <c r="C8" s="2"/>
      <c r="M8" s="1"/>
      <c r="N8" s="1"/>
      <c r="O8" s="1"/>
      <c r="P8" s="1"/>
      <c r="Q8" s="1"/>
      <c r="R8" s="1"/>
      <c r="S8" s="22"/>
      <c r="T8" s="22"/>
      <c r="U8" s="12"/>
      <c r="V8" s="12"/>
    </row>
    <row r="9" spans="2:22">
      <c r="B9" s="2"/>
      <c r="C9" s="2"/>
      <c r="D9" s="58" t="s">
        <v>79</v>
      </c>
      <c r="E9" s="58"/>
      <c r="F9" s="58"/>
      <c r="G9" s="58"/>
      <c r="H9" s="31"/>
      <c r="I9" s="31"/>
      <c r="J9" s="31"/>
      <c r="M9" s="1"/>
      <c r="N9" s="1"/>
      <c r="O9" s="1"/>
      <c r="P9" s="1"/>
      <c r="Q9" s="1"/>
      <c r="R9" s="1"/>
      <c r="S9" s="22"/>
      <c r="T9" s="22"/>
      <c r="U9" s="12"/>
      <c r="V9" s="12"/>
    </row>
    <row r="10" spans="2:22" ht="4.9000000000000004" customHeight="1">
      <c r="B10" s="2"/>
      <c r="C10" s="2"/>
      <c r="M10" s="1"/>
      <c r="N10" s="1"/>
      <c r="O10" s="1"/>
      <c r="P10" s="1"/>
      <c r="Q10" s="1"/>
      <c r="R10" s="1"/>
      <c r="S10" s="22"/>
      <c r="T10" s="22"/>
      <c r="U10" s="12"/>
      <c r="V10" s="12"/>
    </row>
    <row r="11" spans="2:22">
      <c r="B11" s="2" t="s">
        <v>70</v>
      </c>
      <c r="C11" s="2"/>
      <c r="M11" s="1"/>
      <c r="N11" s="1"/>
      <c r="O11" s="1"/>
      <c r="P11" s="1"/>
      <c r="Q11" s="1"/>
      <c r="R11" s="1"/>
      <c r="S11" s="22"/>
      <c r="T11" s="22"/>
      <c r="U11" s="12"/>
      <c r="V11" s="12"/>
    </row>
    <row r="12" spans="2:22" ht="4.9000000000000004" customHeight="1">
      <c r="B12" s="2"/>
      <c r="C12" s="2"/>
      <c r="M12" s="1"/>
      <c r="N12" s="1"/>
      <c r="O12" s="1"/>
      <c r="P12" s="1"/>
      <c r="Q12" s="1"/>
      <c r="R12" s="1"/>
      <c r="S12" s="22"/>
      <c r="T12" s="22"/>
      <c r="U12" s="12"/>
      <c r="V12" s="12"/>
    </row>
    <row r="13" spans="2:22">
      <c r="B13" s="2"/>
      <c r="C13" s="2"/>
      <c r="D13" s="15">
        <v>75387000</v>
      </c>
      <c r="E13" s="1" t="s">
        <v>45</v>
      </c>
      <c r="M13" s="1"/>
      <c r="N13" s="1"/>
      <c r="O13" s="1"/>
      <c r="P13" s="1"/>
      <c r="Q13" s="1"/>
      <c r="R13" s="1"/>
      <c r="S13" s="22"/>
      <c r="T13" s="22"/>
      <c r="U13" s="12"/>
      <c r="V13" s="12"/>
    </row>
    <row r="14" spans="2:22" ht="4.9000000000000004" customHeight="1">
      <c r="B14" s="2"/>
      <c r="C14" s="2"/>
      <c r="M14" s="1"/>
      <c r="N14" s="1"/>
      <c r="O14" s="1"/>
      <c r="P14" s="1"/>
      <c r="Q14" s="1"/>
      <c r="R14" s="1"/>
      <c r="S14" s="22"/>
      <c r="T14" s="22"/>
      <c r="U14" s="12"/>
      <c r="V14" s="12"/>
    </row>
    <row r="15" spans="2:22">
      <c r="B15" s="2" t="s">
        <v>71</v>
      </c>
      <c r="C15" s="2"/>
      <c r="M15" s="1"/>
      <c r="N15" s="1"/>
      <c r="O15" s="1"/>
      <c r="P15" s="1"/>
      <c r="Q15" s="1"/>
      <c r="R15" s="1"/>
      <c r="S15" s="22"/>
      <c r="T15" s="22"/>
      <c r="U15" s="12"/>
      <c r="V15" s="12"/>
    </row>
    <row r="16" spans="2:22" ht="4.9000000000000004" customHeight="1">
      <c r="B16" s="2"/>
      <c r="C16" s="2"/>
      <c r="M16" s="1"/>
      <c r="N16" s="1"/>
      <c r="O16" s="1"/>
      <c r="P16" s="1"/>
      <c r="Q16" s="1"/>
      <c r="R16" s="1"/>
      <c r="S16" s="22"/>
      <c r="T16" s="22"/>
      <c r="U16" s="12"/>
      <c r="V16" s="12"/>
    </row>
    <row r="17" spans="2:22">
      <c r="B17" s="2"/>
      <c r="C17" s="1" t="s">
        <v>43</v>
      </c>
      <c r="M17" s="1"/>
      <c r="N17" s="1"/>
      <c r="O17" s="1"/>
      <c r="P17" s="1"/>
      <c r="Q17" s="1"/>
      <c r="R17" s="1"/>
      <c r="S17" s="22"/>
      <c r="T17" s="22"/>
      <c r="U17" s="12"/>
      <c r="V17" s="12"/>
    </row>
    <row r="18" spans="2:22" ht="5.25" customHeight="1">
      <c r="B18" s="2"/>
      <c r="C18" s="2"/>
      <c r="M18" s="1"/>
      <c r="N18" s="1"/>
      <c r="O18" s="1"/>
      <c r="P18" s="1"/>
      <c r="Q18" s="1"/>
      <c r="R18" s="1"/>
      <c r="S18" s="22"/>
      <c r="T18" s="22"/>
      <c r="U18" s="12"/>
      <c r="V18" s="12"/>
    </row>
    <row r="19" spans="2:22">
      <c r="C19" s="1" t="s">
        <v>52</v>
      </c>
      <c r="M19" s="1"/>
      <c r="N19" s="1"/>
      <c r="O19" s="1"/>
      <c r="P19" s="1"/>
      <c r="Q19" s="1"/>
      <c r="R19" s="1"/>
      <c r="S19" s="22"/>
      <c r="T19" s="22"/>
      <c r="U19" s="12"/>
      <c r="V19" s="12"/>
    </row>
    <row r="20" spans="2:22" ht="4.9000000000000004" customHeight="1">
      <c r="B20" s="2"/>
      <c r="C20" s="2"/>
      <c r="M20" s="1"/>
      <c r="N20" s="1"/>
      <c r="O20" s="1"/>
      <c r="P20" s="1"/>
      <c r="Q20" s="1"/>
      <c r="R20" s="1"/>
      <c r="S20" s="22"/>
      <c r="T20" s="22"/>
      <c r="U20" s="12"/>
      <c r="V20" s="12"/>
    </row>
    <row r="21" spans="2:22">
      <c r="C21" s="1" t="s">
        <v>44</v>
      </c>
      <c r="M21" s="1"/>
      <c r="N21" s="1"/>
      <c r="O21" s="1"/>
      <c r="P21" s="1"/>
      <c r="Q21" s="1"/>
      <c r="R21" s="1"/>
      <c r="S21" s="22"/>
      <c r="T21" s="22"/>
      <c r="U21" s="12"/>
      <c r="V21" s="12"/>
    </row>
    <row r="22" spans="2:22" ht="4.9000000000000004" customHeight="1">
      <c r="B22" s="2"/>
      <c r="C22" s="2"/>
      <c r="M22" s="1"/>
      <c r="N22" s="1"/>
      <c r="O22" s="1"/>
      <c r="P22" s="1"/>
      <c r="Q22" s="1"/>
      <c r="R22" s="1"/>
      <c r="S22" s="22"/>
      <c r="T22" s="22"/>
      <c r="U22" s="12"/>
      <c r="V22" s="12"/>
    </row>
    <row r="23" spans="2:22">
      <c r="C23" s="14"/>
      <c r="D23" s="9" t="s">
        <v>38</v>
      </c>
      <c r="E23" s="9"/>
      <c r="F23" s="9"/>
      <c r="G23" s="9"/>
      <c r="H23" s="9"/>
      <c r="I23" s="9"/>
      <c r="J23" s="9"/>
      <c r="K23" s="10"/>
      <c r="M23" s="1"/>
      <c r="N23" s="1"/>
      <c r="O23" s="1"/>
      <c r="P23" s="1"/>
      <c r="Q23" s="1"/>
      <c r="R23" s="1"/>
      <c r="S23" s="22"/>
      <c r="T23" s="22"/>
      <c r="U23" s="12"/>
      <c r="V23" s="12"/>
    </row>
    <row r="24" spans="2:22">
      <c r="C24" s="14"/>
      <c r="D24" s="9" t="s">
        <v>39</v>
      </c>
      <c r="E24" s="9"/>
      <c r="F24" s="9"/>
      <c r="G24" s="9"/>
      <c r="H24" s="9"/>
      <c r="I24" s="9"/>
      <c r="J24" s="9"/>
      <c r="K24" s="10"/>
      <c r="M24" s="1"/>
      <c r="N24" s="1"/>
      <c r="O24" s="1"/>
      <c r="P24" s="1"/>
      <c r="Q24" s="1"/>
      <c r="R24" s="1"/>
      <c r="S24" s="22"/>
      <c r="T24" s="22"/>
      <c r="U24" s="12"/>
      <c r="V24" s="12"/>
    </row>
    <row r="25" spans="2:22">
      <c r="C25" s="14"/>
      <c r="D25" s="9" t="s">
        <v>101</v>
      </c>
      <c r="E25" s="9"/>
      <c r="F25" s="9"/>
      <c r="G25" s="9"/>
      <c r="H25" s="9"/>
      <c r="I25" s="9"/>
      <c r="J25" s="9"/>
      <c r="K25" s="10"/>
      <c r="M25" s="1"/>
      <c r="N25" s="1"/>
      <c r="O25" s="1"/>
      <c r="P25" s="1"/>
      <c r="Q25" s="1"/>
      <c r="R25" s="1"/>
      <c r="S25" s="22"/>
      <c r="T25" s="22"/>
      <c r="U25" s="12"/>
      <c r="V25" s="12"/>
    </row>
    <row r="26" spans="2:22" ht="29.15" customHeight="1">
      <c r="C26" s="14"/>
      <c r="D26" s="59" t="s">
        <v>42</v>
      </c>
      <c r="E26" s="60"/>
      <c r="F26" s="60"/>
      <c r="G26" s="60"/>
      <c r="H26" s="60"/>
      <c r="I26" s="60"/>
      <c r="J26" s="60"/>
      <c r="K26" s="61"/>
      <c r="L26" s="42"/>
      <c r="M26" s="41"/>
      <c r="N26" s="41"/>
      <c r="O26" s="41"/>
      <c r="P26" s="41"/>
      <c r="Q26" s="41"/>
      <c r="R26" s="41"/>
      <c r="S26" s="22"/>
      <c r="T26" s="22"/>
      <c r="U26" s="12"/>
      <c r="V26" s="12"/>
    </row>
    <row r="27" spans="2:22">
      <c r="C27" s="14"/>
      <c r="D27" s="9" t="s">
        <v>41</v>
      </c>
      <c r="E27" s="9"/>
      <c r="F27" s="9"/>
      <c r="G27" s="9"/>
      <c r="H27" s="9"/>
      <c r="I27" s="9"/>
      <c r="J27" s="9"/>
      <c r="K27" s="10"/>
      <c r="M27" s="1"/>
      <c r="N27" s="1"/>
      <c r="O27" s="1"/>
      <c r="P27" s="1"/>
      <c r="Q27" s="1"/>
      <c r="R27" s="1"/>
      <c r="S27" s="1"/>
      <c r="T27" s="1"/>
      <c r="U27" s="12"/>
      <c r="V27" s="12"/>
    </row>
    <row r="28" spans="2:22">
      <c r="M28" s="1"/>
      <c r="N28" s="1"/>
      <c r="O28" s="1"/>
      <c r="P28" s="1"/>
      <c r="Q28" s="1"/>
      <c r="R28" s="1"/>
      <c r="S28" s="1"/>
      <c r="T28" s="1"/>
      <c r="U28" s="12"/>
      <c r="V28" s="12"/>
    </row>
    <row r="29" spans="2:22">
      <c r="M29" s="1"/>
      <c r="N29" s="1"/>
      <c r="O29" s="1"/>
      <c r="P29" s="1"/>
      <c r="Q29" s="1"/>
      <c r="R29" s="1"/>
      <c r="S29" s="1"/>
      <c r="T29" s="1"/>
      <c r="U29" s="12"/>
      <c r="V29" s="12"/>
    </row>
    <row r="30" spans="2:22">
      <c r="C30" s="1" t="s">
        <v>55</v>
      </c>
      <c r="M30" s="1"/>
      <c r="N30" s="1"/>
      <c r="O30" s="1"/>
      <c r="P30" s="1"/>
      <c r="Q30" s="1"/>
      <c r="R30" s="1"/>
      <c r="S30" s="1"/>
      <c r="T30" s="1"/>
      <c r="U30" s="12"/>
      <c r="V30" s="12"/>
    </row>
    <row r="31" spans="2:22" ht="4.9000000000000004" customHeight="1">
      <c r="M31" s="1"/>
      <c r="N31" s="1"/>
      <c r="O31" s="1"/>
      <c r="P31" s="1"/>
      <c r="Q31" s="1"/>
      <c r="R31" s="1"/>
      <c r="S31" s="1"/>
      <c r="T31" s="1"/>
      <c r="U31" s="12"/>
      <c r="V31" s="12"/>
    </row>
    <row r="32" spans="2:22">
      <c r="C32" s="1" t="s">
        <v>56</v>
      </c>
      <c r="M32" s="1"/>
      <c r="N32" s="1"/>
      <c r="O32" s="1"/>
      <c r="P32" s="1"/>
      <c r="Q32" s="1"/>
      <c r="R32" s="1"/>
      <c r="S32" s="1"/>
      <c r="T32" s="1"/>
      <c r="U32" s="12"/>
      <c r="V32" s="12"/>
    </row>
    <row r="33" spans="3:22" ht="4.9000000000000004" customHeight="1" thickBot="1">
      <c r="M33" s="1"/>
      <c r="N33" s="1"/>
      <c r="O33" s="1"/>
      <c r="P33" s="1"/>
      <c r="Q33" s="1"/>
      <c r="R33" s="1"/>
      <c r="S33" s="1"/>
      <c r="T33" s="1"/>
      <c r="U33" s="12"/>
      <c r="V33" s="12"/>
    </row>
    <row r="34" spans="3:22" ht="14.5" thickBot="1">
      <c r="D34" s="62">
        <v>407845354</v>
      </c>
      <c r="E34" s="62"/>
      <c r="F34" s="63" t="s">
        <v>22</v>
      </c>
      <c r="G34" s="64">
        <f>IF($D$35="","",$D$34/$D$35)</f>
        <v>4.2720208447948084E-2</v>
      </c>
      <c r="H34" s="65"/>
      <c r="I34" s="34"/>
      <c r="J34" s="34"/>
      <c r="K34" s="34"/>
      <c r="M34" s="1"/>
      <c r="N34" s="1"/>
      <c r="O34" s="1"/>
      <c r="P34" s="1"/>
      <c r="Q34" s="1"/>
      <c r="R34" s="1"/>
      <c r="S34" s="1"/>
      <c r="T34" s="1"/>
      <c r="U34" s="12"/>
      <c r="V34" s="12"/>
    </row>
    <row r="35" spans="3:22" ht="15" thickTop="1" thickBot="1">
      <c r="D35" s="68">
        <v>9546895224</v>
      </c>
      <c r="E35" s="68"/>
      <c r="F35" s="63"/>
      <c r="G35" s="66"/>
      <c r="H35" s="67"/>
      <c r="I35" s="34"/>
      <c r="J35" s="34"/>
      <c r="K35" s="34"/>
      <c r="M35" s="1"/>
      <c r="N35" s="1"/>
      <c r="O35" s="1"/>
      <c r="P35" s="1"/>
      <c r="Q35" s="1"/>
      <c r="R35" s="1"/>
      <c r="S35" s="1"/>
      <c r="T35" s="1"/>
      <c r="U35" s="12"/>
      <c r="V35" s="12"/>
    </row>
    <row r="36" spans="3:22">
      <c r="D36" s="33"/>
      <c r="E36" s="33"/>
      <c r="F36" s="29"/>
      <c r="G36" s="32"/>
      <c r="H36" s="32"/>
      <c r="I36" s="32"/>
      <c r="J36" s="32"/>
      <c r="K36" s="32"/>
      <c r="M36" s="1"/>
      <c r="N36" s="1"/>
      <c r="O36" s="1"/>
      <c r="P36" s="1"/>
      <c r="Q36" s="1"/>
      <c r="R36" s="1"/>
      <c r="S36" s="1"/>
      <c r="T36" s="1"/>
      <c r="U36" s="12"/>
      <c r="V36" s="12"/>
    </row>
    <row r="37" spans="3:22">
      <c r="C37" s="56" t="s">
        <v>72</v>
      </c>
      <c r="D37" s="71" t="s">
        <v>60</v>
      </c>
      <c r="E37" s="71"/>
      <c r="M37" s="1"/>
      <c r="N37" s="1"/>
      <c r="O37" s="1"/>
      <c r="P37" s="1"/>
      <c r="Q37" s="1"/>
      <c r="R37" s="1"/>
      <c r="S37" s="1"/>
      <c r="T37" s="1"/>
      <c r="U37" s="12"/>
      <c r="V37" s="12"/>
    </row>
    <row r="38" spans="3:22" ht="4.9000000000000004" customHeight="1">
      <c r="M38" s="1"/>
      <c r="N38" s="1"/>
      <c r="O38" s="1"/>
      <c r="P38" s="1"/>
      <c r="Q38" s="1"/>
      <c r="R38" s="1"/>
      <c r="S38" s="1"/>
      <c r="T38" s="1"/>
      <c r="U38" s="12"/>
      <c r="V38" s="12"/>
    </row>
    <row r="39" spans="3:22">
      <c r="C39" s="1" t="s">
        <v>68</v>
      </c>
      <c r="M39" s="1"/>
      <c r="N39" s="1"/>
      <c r="O39" s="1"/>
      <c r="P39" s="1"/>
      <c r="Q39" s="1"/>
      <c r="R39" s="1"/>
      <c r="S39" s="1"/>
      <c r="T39" s="1"/>
      <c r="U39" s="12"/>
      <c r="V39" s="12"/>
    </row>
    <row r="40" spans="3:22" ht="4.9000000000000004" customHeight="1" thickBot="1">
      <c r="M40" s="1"/>
      <c r="N40" s="1"/>
      <c r="O40" s="1"/>
      <c r="P40" s="1"/>
      <c r="Q40" s="1"/>
      <c r="R40" s="1"/>
      <c r="S40" s="1"/>
      <c r="T40" s="1"/>
      <c r="U40" s="12"/>
      <c r="V40" s="12"/>
    </row>
    <row r="41" spans="3:22">
      <c r="C41" s="63" t="s">
        <v>100</v>
      </c>
      <c r="D41" s="63"/>
      <c r="E41" s="63"/>
      <c r="F41" s="63"/>
      <c r="G41" s="72">
        <f>IF(C37="○",ROUNDDOWN(D13*10/110,0),"")</f>
        <v>6853363</v>
      </c>
      <c r="H41" s="74" t="s">
        <v>13</v>
      </c>
      <c r="M41" s="1"/>
      <c r="N41" s="1"/>
      <c r="O41" s="1"/>
      <c r="P41" s="1"/>
      <c r="Q41" s="1"/>
      <c r="R41" s="1"/>
      <c r="S41" s="1"/>
      <c r="T41" s="1"/>
      <c r="U41" s="12"/>
      <c r="V41" s="12"/>
    </row>
    <row r="42" spans="3:22" ht="14.5" thickBot="1">
      <c r="C42" s="63"/>
      <c r="D42" s="63"/>
      <c r="E42" s="63"/>
      <c r="F42" s="63"/>
      <c r="G42" s="73"/>
      <c r="H42" s="74"/>
      <c r="M42" s="1"/>
      <c r="N42" s="1"/>
      <c r="O42" s="1"/>
      <c r="P42" s="1"/>
      <c r="Q42" s="1"/>
      <c r="R42" s="1"/>
      <c r="S42" s="1"/>
      <c r="T42" s="1"/>
      <c r="U42" s="12"/>
      <c r="V42" s="12"/>
    </row>
    <row r="43" spans="3:22">
      <c r="M43" s="1"/>
      <c r="N43" s="1"/>
      <c r="O43" s="1"/>
      <c r="P43" s="1"/>
      <c r="Q43" s="1"/>
      <c r="R43" s="1"/>
      <c r="S43" s="1"/>
      <c r="T43" s="1"/>
      <c r="U43" s="12"/>
      <c r="V43" s="12"/>
    </row>
    <row r="44" spans="3:22">
      <c r="C44" s="56" t="s">
        <v>72</v>
      </c>
      <c r="D44" s="75" t="s">
        <v>54</v>
      </c>
      <c r="E44" s="76"/>
      <c r="M44" s="1"/>
      <c r="N44" s="1"/>
      <c r="O44" s="1"/>
      <c r="P44" s="1"/>
      <c r="Q44" s="1"/>
      <c r="R44" s="1"/>
      <c r="S44" s="1"/>
      <c r="T44" s="1"/>
      <c r="U44" s="12"/>
      <c r="V44" s="12"/>
    </row>
    <row r="45" spans="3:22" ht="4.9000000000000004" customHeight="1">
      <c r="M45" s="1"/>
      <c r="N45" s="1"/>
      <c r="O45" s="1"/>
      <c r="P45" s="1"/>
      <c r="Q45" s="1"/>
      <c r="R45" s="1"/>
      <c r="S45" s="1"/>
      <c r="T45" s="1"/>
      <c r="U45" s="12"/>
      <c r="V45" s="12"/>
    </row>
    <row r="46" spans="3:22">
      <c r="C46" s="1" t="s">
        <v>48</v>
      </c>
      <c r="M46" s="1"/>
      <c r="N46" s="1"/>
      <c r="O46" s="1"/>
      <c r="P46" s="1"/>
      <c r="Q46" s="1"/>
      <c r="R46" s="1"/>
      <c r="S46" s="1"/>
      <c r="T46" s="1"/>
      <c r="U46" s="12"/>
      <c r="V46" s="12"/>
    </row>
    <row r="47" spans="3:22" ht="4.9000000000000004" customHeight="1">
      <c r="M47" s="1"/>
      <c r="N47" s="1"/>
      <c r="O47" s="1"/>
      <c r="P47" s="1"/>
      <c r="Q47" s="1"/>
      <c r="R47" s="1"/>
      <c r="S47" s="1"/>
      <c r="T47" s="1"/>
      <c r="U47" s="12"/>
      <c r="V47" s="12"/>
    </row>
    <row r="48" spans="3:22">
      <c r="C48" s="77"/>
      <c r="D48" s="80" t="s">
        <v>57</v>
      </c>
      <c r="E48" s="83" t="s">
        <v>66</v>
      </c>
      <c r="F48" s="83" t="s">
        <v>67</v>
      </c>
      <c r="G48" s="83" t="s">
        <v>58</v>
      </c>
      <c r="H48" s="83" t="s">
        <v>51</v>
      </c>
      <c r="M48" s="1"/>
      <c r="N48" s="1"/>
      <c r="O48" s="1"/>
      <c r="P48" s="1"/>
      <c r="Q48" s="1"/>
      <c r="R48" s="1"/>
      <c r="S48" s="1"/>
      <c r="T48" s="1"/>
      <c r="U48" s="12"/>
      <c r="V48" s="12"/>
    </row>
    <row r="49" spans="3:22">
      <c r="C49" s="78"/>
      <c r="D49" s="81"/>
      <c r="E49" s="84"/>
      <c r="F49" s="84"/>
      <c r="G49" s="84"/>
      <c r="H49" s="84"/>
      <c r="M49" s="1"/>
      <c r="N49" s="1"/>
      <c r="O49" s="1"/>
      <c r="P49" s="1"/>
      <c r="Q49" s="1"/>
      <c r="R49" s="1"/>
      <c r="S49" s="1"/>
      <c r="T49" s="1"/>
      <c r="U49" s="12"/>
      <c r="V49" s="12"/>
    </row>
    <row r="50" spans="3:22">
      <c r="C50" s="79"/>
      <c r="D50" s="82"/>
      <c r="E50" s="85"/>
      <c r="F50" s="85"/>
      <c r="G50" s="85"/>
      <c r="H50" s="85"/>
      <c r="M50" s="1"/>
      <c r="N50" s="1"/>
      <c r="O50" s="1"/>
      <c r="P50" s="1"/>
      <c r="Q50" s="1"/>
      <c r="R50" s="1"/>
      <c r="S50" s="1"/>
      <c r="T50" s="1"/>
      <c r="U50" s="12"/>
      <c r="V50" s="12"/>
    </row>
    <row r="51" spans="3:22">
      <c r="C51" s="83" t="s">
        <v>59</v>
      </c>
      <c r="D51" s="14" t="s">
        <v>73</v>
      </c>
      <c r="E51" s="46"/>
      <c r="F51" s="46"/>
      <c r="G51" s="46">
        <v>324418004</v>
      </c>
      <c r="H51" s="47">
        <f>SUM(E51:G51)</f>
        <v>324418004</v>
      </c>
      <c r="M51" s="1"/>
      <c r="N51" s="1"/>
      <c r="O51" s="1"/>
      <c r="P51" s="1"/>
      <c r="Q51" s="1"/>
      <c r="R51" s="1"/>
      <c r="S51" s="1"/>
      <c r="T51" s="1"/>
      <c r="U51" s="12"/>
      <c r="V51" s="12"/>
    </row>
    <row r="52" spans="3:22">
      <c r="C52" s="81"/>
      <c r="D52" s="14" t="s">
        <v>74</v>
      </c>
      <c r="E52" s="46"/>
      <c r="F52" s="46">
        <v>11602004</v>
      </c>
      <c r="G52" s="46"/>
      <c r="H52" s="47">
        <f t="shared" ref="H52:H57" si="0">SUM(E52:G52)</f>
        <v>11602004</v>
      </c>
      <c r="M52" s="1"/>
      <c r="N52" s="1"/>
      <c r="O52" s="1"/>
      <c r="P52" s="1"/>
      <c r="Q52" s="1"/>
      <c r="R52" s="1"/>
      <c r="S52" s="1"/>
      <c r="T52" s="1"/>
      <c r="U52" s="12"/>
      <c r="V52" s="12"/>
    </row>
    <row r="53" spans="3:22">
      <c r="C53" s="81"/>
      <c r="D53" s="14" t="s">
        <v>75</v>
      </c>
      <c r="E53" s="46"/>
      <c r="F53" s="46">
        <v>697718</v>
      </c>
      <c r="G53" s="46"/>
      <c r="H53" s="47">
        <f t="shared" si="0"/>
        <v>697718</v>
      </c>
      <c r="M53" s="1"/>
      <c r="N53" s="1"/>
      <c r="O53" s="1"/>
      <c r="P53" s="1"/>
      <c r="Q53" s="1"/>
      <c r="R53" s="1"/>
      <c r="S53" s="1"/>
      <c r="T53" s="1"/>
      <c r="U53" s="12"/>
      <c r="V53" s="12"/>
    </row>
    <row r="54" spans="3:22">
      <c r="C54" s="81"/>
      <c r="D54" s="14"/>
      <c r="E54" s="46"/>
      <c r="F54" s="46"/>
      <c r="G54" s="46"/>
      <c r="H54" s="47">
        <f t="shared" si="0"/>
        <v>0</v>
      </c>
      <c r="M54" s="1"/>
      <c r="N54" s="1"/>
      <c r="O54" s="1"/>
      <c r="P54" s="1"/>
      <c r="Q54" s="1"/>
      <c r="R54" s="1"/>
      <c r="S54" s="1"/>
      <c r="T54" s="1"/>
      <c r="U54" s="12"/>
      <c r="V54" s="12"/>
    </row>
    <row r="55" spans="3:22">
      <c r="C55" s="81"/>
      <c r="D55" s="14"/>
      <c r="E55" s="46"/>
      <c r="F55" s="46"/>
      <c r="G55" s="46"/>
      <c r="H55" s="47">
        <f t="shared" si="0"/>
        <v>0</v>
      </c>
      <c r="M55" s="1"/>
      <c r="N55" s="1"/>
      <c r="O55" s="1"/>
      <c r="P55" s="1"/>
      <c r="Q55" s="1"/>
      <c r="R55" s="1"/>
      <c r="S55" s="1"/>
      <c r="T55" s="1"/>
      <c r="U55" s="12"/>
      <c r="V55" s="12"/>
    </row>
    <row r="56" spans="3:22">
      <c r="C56" s="81"/>
      <c r="D56" s="14"/>
      <c r="E56" s="46"/>
      <c r="F56" s="46"/>
      <c r="G56" s="46"/>
      <c r="H56" s="47">
        <f t="shared" si="0"/>
        <v>0</v>
      </c>
      <c r="M56" s="1"/>
      <c r="N56" s="1"/>
      <c r="O56" s="1"/>
      <c r="P56" s="1"/>
      <c r="Q56" s="1"/>
      <c r="R56" s="1"/>
      <c r="S56" s="1"/>
      <c r="T56" s="1"/>
      <c r="U56" s="12"/>
      <c r="V56" s="12"/>
    </row>
    <row r="57" spans="3:22" ht="14.5" thickBot="1">
      <c r="C57" s="81"/>
      <c r="D57" s="14"/>
      <c r="E57" s="46"/>
      <c r="F57" s="46"/>
      <c r="G57" s="46"/>
      <c r="H57" s="47">
        <f t="shared" si="0"/>
        <v>0</v>
      </c>
      <c r="M57" s="1"/>
      <c r="N57" s="1"/>
      <c r="O57" s="1"/>
      <c r="P57" s="1"/>
      <c r="Q57" s="1"/>
      <c r="R57" s="1"/>
      <c r="S57" s="1"/>
      <c r="T57" s="1"/>
      <c r="U57" s="12"/>
      <c r="V57" s="12"/>
    </row>
    <row r="58" spans="3:22" ht="14.5" thickBot="1">
      <c r="C58" s="82"/>
      <c r="D58" s="3" t="s">
        <v>9</v>
      </c>
      <c r="E58" s="47">
        <f>SUM(E51:E57)</f>
        <v>0</v>
      </c>
      <c r="F58" s="47">
        <f>SUM(F51:F57)</f>
        <v>12299722</v>
      </c>
      <c r="G58" s="48">
        <f>SUM(G51:G57)</f>
        <v>324418004</v>
      </c>
      <c r="H58" s="49">
        <f>SUM(H51:H57)</f>
        <v>336717726</v>
      </c>
      <c r="M58" s="1"/>
      <c r="N58" s="1"/>
      <c r="O58" s="1"/>
      <c r="P58" s="1"/>
      <c r="Q58" s="1"/>
      <c r="R58" s="1"/>
      <c r="S58" s="1"/>
      <c r="T58" s="1"/>
      <c r="U58" s="12"/>
      <c r="V58" s="12"/>
    </row>
    <row r="59" spans="3:22">
      <c r="E59" s="8" t="s">
        <v>46</v>
      </c>
      <c r="F59" s="8" t="s">
        <v>47</v>
      </c>
      <c r="H59" s="8" t="s">
        <v>61</v>
      </c>
      <c r="M59" s="1"/>
      <c r="N59" s="1"/>
      <c r="O59" s="1"/>
      <c r="P59" s="1"/>
      <c r="Q59" s="1"/>
      <c r="R59" s="1"/>
      <c r="S59" s="1"/>
      <c r="T59" s="1"/>
      <c r="U59" s="12"/>
      <c r="V59" s="12"/>
    </row>
    <row r="60" spans="3:22" ht="4.9000000000000004" customHeight="1">
      <c r="M60" s="1"/>
      <c r="N60" s="1"/>
      <c r="O60" s="1"/>
      <c r="P60" s="1"/>
      <c r="Q60" s="1"/>
      <c r="R60" s="1"/>
      <c r="S60" s="1"/>
      <c r="T60" s="1"/>
      <c r="U60" s="12"/>
      <c r="V60" s="12"/>
    </row>
    <row r="61" spans="3:22">
      <c r="C61" s="1" t="s">
        <v>68</v>
      </c>
      <c r="M61" s="1"/>
      <c r="N61" s="1"/>
      <c r="O61" s="1"/>
      <c r="P61" s="1"/>
      <c r="Q61" s="1"/>
      <c r="R61" s="1"/>
      <c r="S61" s="1"/>
      <c r="T61" s="1"/>
      <c r="U61" s="12"/>
      <c r="V61" s="12"/>
    </row>
    <row r="62" spans="3:22" ht="4.9000000000000004" customHeight="1" thickBot="1">
      <c r="M62" s="1"/>
      <c r="N62" s="1"/>
      <c r="O62" s="1"/>
      <c r="P62" s="1"/>
      <c r="Q62" s="1"/>
      <c r="R62" s="1"/>
      <c r="S62" s="1"/>
      <c r="T62" s="1"/>
      <c r="U62" s="12"/>
      <c r="V62" s="12"/>
    </row>
    <row r="63" spans="3:22">
      <c r="C63" s="63" t="s">
        <v>62</v>
      </c>
      <c r="D63" s="63"/>
      <c r="E63" s="63"/>
      <c r="F63" s="63"/>
      <c r="G63" s="63"/>
      <c r="H63" s="63"/>
      <c r="I63" s="72">
        <f>IFERROR(ROUNDDOWN(D13*8/108*G34*E58/H58,0)+ROUNDDOWN(D13*10/110*G34*F58/H58,0),"")</f>
        <v>10694</v>
      </c>
      <c r="J63" s="74" t="s">
        <v>13</v>
      </c>
      <c r="M63" s="1"/>
      <c r="N63" s="1"/>
      <c r="O63" s="1"/>
      <c r="P63" s="1"/>
      <c r="Q63" s="1"/>
      <c r="R63" s="1"/>
      <c r="S63" s="1"/>
      <c r="T63" s="1"/>
      <c r="U63" s="12"/>
      <c r="V63" s="12"/>
    </row>
    <row r="64" spans="3:22" ht="14.5" thickBot="1">
      <c r="C64" s="63"/>
      <c r="D64" s="63"/>
      <c r="E64" s="63"/>
      <c r="F64" s="63"/>
      <c r="G64" s="63"/>
      <c r="H64" s="63"/>
      <c r="I64" s="73"/>
      <c r="J64" s="74"/>
      <c r="M64" s="1"/>
      <c r="N64" s="1"/>
      <c r="O64" s="1"/>
      <c r="P64" s="1"/>
      <c r="Q64" s="1"/>
      <c r="R64" s="1"/>
      <c r="S64" s="1"/>
      <c r="T64" s="1"/>
      <c r="U64" s="12"/>
      <c r="V64" s="12"/>
    </row>
    <row r="65" spans="3:22">
      <c r="M65" s="1"/>
      <c r="N65" s="1"/>
      <c r="O65" s="1"/>
      <c r="P65" s="1"/>
      <c r="Q65" s="1"/>
      <c r="R65" s="1"/>
      <c r="S65" s="1"/>
      <c r="T65" s="1"/>
      <c r="U65" s="12"/>
      <c r="V65" s="12"/>
    </row>
    <row r="66" spans="3:22">
      <c r="C66" s="56" t="s">
        <v>72</v>
      </c>
      <c r="D66" s="9" t="s">
        <v>53</v>
      </c>
      <c r="E66" s="10"/>
      <c r="F66" s="43"/>
      <c r="M66" s="1"/>
      <c r="N66" s="1"/>
      <c r="O66" s="1"/>
      <c r="P66" s="1"/>
      <c r="Q66" s="1"/>
      <c r="R66" s="1"/>
      <c r="S66" s="1"/>
      <c r="T66" s="1"/>
      <c r="U66" s="12"/>
      <c r="V66" s="12"/>
    </row>
    <row r="67" spans="3:22" ht="4.9000000000000004" customHeight="1">
      <c r="D67" s="33"/>
      <c r="E67" s="33"/>
      <c r="F67" s="29"/>
      <c r="G67" s="32"/>
      <c r="H67" s="32"/>
      <c r="I67" s="32"/>
      <c r="J67" s="32"/>
      <c r="K67" s="32"/>
      <c r="M67" s="1"/>
      <c r="N67" s="1"/>
      <c r="O67" s="1"/>
      <c r="P67" s="1"/>
      <c r="Q67" s="1"/>
      <c r="R67" s="1"/>
      <c r="S67" s="1"/>
      <c r="T67" s="1"/>
      <c r="U67" s="12"/>
      <c r="V67" s="12"/>
    </row>
    <row r="68" spans="3:22">
      <c r="C68" s="1" t="s">
        <v>48</v>
      </c>
      <c r="D68" s="33"/>
      <c r="E68" s="33"/>
      <c r="F68" s="29"/>
      <c r="G68" s="32"/>
      <c r="H68" s="32"/>
      <c r="I68" s="32"/>
      <c r="J68" s="32"/>
      <c r="K68" s="32"/>
      <c r="M68" s="1"/>
      <c r="N68" s="1"/>
      <c r="O68" s="1"/>
      <c r="P68" s="1"/>
      <c r="Q68" s="1"/>
      <c r="R68" s="1"/>
      <c r="S68" s="1"/>
      <c r="T68" s="1"/>
      <c r="U68" s="12"/>
      <c r="V68" s="12"/>
    </row>
    <row r="69" spans="3:22" ht="4.9000000000000004" customHeight="1">
      <c r="D69" s="33"/>
      <c r="E69" s="33"/>
      <c r="F69" s="29"/>
      <c r="G69" s="32"/>
      <c r="H69" s="32"/>
      <c r="I69" s="32"/>
      <c r="J69" s="32"/>
      <c r="K69" s="32"/>
      <c r="M69" s="1"/>
      <c r="N69" s="1"/>
      <c r="O69" s="1"/>
      <c r="P69" s="1"/>
      <c r="Q69" s="1"/>
      <c r="R69" s="1"/>
      <c r="S69" s="1"/>
      <c r="T69" s="1"/>
      <c r="U69" s="12"/>
      <c r="V69" s="12"/>
    </row>
    <row r="70" spans="3:22">
      <c r="C70" s="5"/>
      <c r="D70" s="80" t="s">
        <v>12</v>
      </c>
      <c r="E70" s="71" t="s">
        <v>77</v>
      </c>
      <c r="F70" s="71"/>
      <c r="G70" s="71"/>
      <c r="H70" s="71" t="s">
        <v>78</v>
      </c>
      <c r="I70" s="71"/>
      <c r="J70" s="71"/>
      <c r="K70" s="86" t="s">
        <v>76</v>
      </c>
      <c r="L70" s="88" t="s">
        <v>9</v>
      </c>
      <c r="M70" s="1"/>
      <c r="N70" s="1"/>
      <c r="O70" s="1"/>
      <c r="P70" s="1"/>
      <c r="Q70" s="1"/>
      <c r="R70" s="1"/>
      <c r="S70" s="1"/>
      <c r="T70" s="1"/>
      <c r="U70" s="12"/>
      <c r="V70" s="12"/>
    </row>
    <row r="71" spans="3:22" ht="28">
      <c r="C71" s="6"/>
      <c r="D71" s="82"/>
      <c r="E71" s="4" t="s">
        <v>7</v>
      </c>
      <c r="F71" s="4" t="s">
        <v>5</v>
      </c>
      <c r="G71" s="4" t="s">
        <v>8</v>
      </c>
      <c r="H71" s="4" t="s">
        <v>7</v>
      </c>
      <c r="I71" s="4" t="s">
        <v>5</v>
      </c>
      <c r="J71" s="4" t="s">
        <v>8</v>
      </c>
      <c r="K71" s="87"/>
      <c r="L71" s="88"/>
      <c r="M71" s="1"/>
      <c r="N71" s="1"/>
      <c r="O71" s="1"/>
      <c r="P71" s="1"/>
      <c r="Q71" s="1"/>
      <c r="R71" s="1"/>
      <c r="S71" s="1"/>
      <c r="T71" s="1"/>
      <c r="U71" s="12"/>
      <c r="V71" s="12"/>
    </row>
    <row r="72" spans="3:22" ht="14.5" customHeight="1">
      <c r="C72" s="89" t="s">
        <v>11</v>
      </c>
      <c r="D72" s="14" t="s">
        <v>73</v>
      </c>
      <c r="E72" s="50"/>
      <c r="F72" s="51"/>
      <c r="G72" s="51"/>
      <c r="H72" s="51"/>
      <c r="I72" s="51"/>
      <c r="J72" s="51"/>
      <c r="K72" s="51">
        <v>324418004</v>
      </c>
      <c r="L72" s="11">
        <f t="shared" ref="L72:L78" si="1">SUM(E72:K72)</f>
        <v>324418004</v>
      </c>
      <c r="M72" s="1"/>
      <c r="N72" s="1"/>
      <c r="O72" s="1"/>
      <c r="P72" s="1"/>
      <c r="Q72" s="1"/>
      <c r="R72" s="1"/>
      <c r="S72" s="1"/>
      <c r="T72" s="1"/>
      <c r="U72" s="12"/>
      <c r="V72" s="12"/>
    </row>
    <row r="73" spans="3:22" ht="14.5" customHeight="1">
      <c r="C73" s="89"/>
      <c r="D73" s="14" t="s">
        <v>74</v>
      </c>
      <c r="E73" s="51"/>
      <c r="F73" s="51"/>
      <c r="G73" s="51"/>
      <c r="H73" s="51">
        <v>10000000</v>
      </c>
      <c r="I73" s="51">
        <v>1602004</v>
      </c>
      <c r="J73" s="51"/>
      <c r="K73" s="51"/>
      <c r="L73" s="11">
        <f t="shared" si="1"/>
        <v>11602004</v>
      </c>
      <c r="M73" s="1"/>
      <c r="N73" s="1"/>
      <c r="O73" s="1"/>
      <c r="P73" s="1"/>
      <c r="Q73" s="1"/>
      <c r="R73" s="1"/>
      <c r="S73" s="1"/>
      <c r="T73" s="1"/>
      <c r="U73" s="12"/>
      <c r="V73" s="12"/>
    </row>
    <row r="74" spans="3:22" ht="14.5" customHeight="1">
      <c r="C74" s="89"/>
      <c r="D74" s="14" t="s">
        <v>75</v>
      </c>
      <c r="E74" s="51"/>
      <c r="F74" s="51"/>
      <c r="G74" s="51"/>
      <c r="H74" s="51">
        <v>300000</v>
      </c>
      <c r="I74" s="51">
        <v>397718</v>
      </c>
      <c r="J74" s="51"/>
      <c r="K74" s="51"/>
      <c r="L74" s="11">
        <f t="shared" si="1"/>
        <v>697718</v>
      </c>
      <c r="M74" s="1"/>
      <c r="N74" s="1"/>
      <c r="O74" s="1"/>
      <c r="P74" s="1"/>
      <c r="Q74" s="1"/>
      <c r="R74" s="1"/>
      <c r="S74" s="1"/>
      <c r="T74" s="1"/>
      <c r="U74" s="12"/>
      <c r="V74" s="12"/>
    </row>
    <row r="75" spans="3:22" ht="14.5" customHeight="1">
      <c r="C75" s="89"/>
      <c r="D75" s="14"/>
      <c r="E75" s="51"/>
      <c r="F75" s="51"/>
      <c r="G75" s="51"/>
      <c r="H75" s="51"/>
      <c r="I75" s="51"/>
      <c r="J75" s="51"/>
      <c r="K75" s="51"/>
      <c r="L75" s="11">
        <f t="shared" si="1"/>
        <v>0</v>
      </c>
      <c r="M75" s="1"/>
      <c r="N75" s="1"/>
      <c r="O75" s="1"/>
      <c r="P75" s="1"/>
      <c r="Q75" s="1"/>
      <c r="R75" s="1"/>
      <c r="S75" s="1"/>
      <c r="T75" s="1"/>
      <c r="U75" s="12"/>
      <c r="V75" s="12"/>
    </row>
    <row r="76" spans="3:22" ht="14.5" customHeight="1">
      <c r="C76" s="89"/>
      <c r="D76" s="14"/>
      <c r="E76" s="51"/>
      <c r="F76" s="51"/>
      <c r="G76" s="51"/>
      <c r="H76" s="51"/>
      <c r="I76" s="51"/>
      <c r="J76" s="51"/>
      <c r="K76" s="51"/>
      <c r="L76" s="11">
        <f t="shared" si="1"/>
        <v>0</v>
      </c>
      <c r="M76" s="1"/>
      <c r="N76" s="1"/>
      <c r="O76" s="1"/>
      <c r="P76" s="1"/>
      <c r="Q76" s="1"/>
      <c r="R76" s="1"/>
      <c r="S76" s="1"/>
      <c r="T76" s="1"/>
      <c r="U76" s="12"/>
      <c r="V76" s="12"/>
    </row>
    <row r="77" spans="3:22" ht="14.5" customHeight="1">
      <c r="C77" s="89"/>
      <c r="D77" s="14"/>
      <c r="E77" s="51"/>
      <c r="F77" s="51"/>
      <c r="G77" s="51"/>
      <c r="H77" s="51"/>
      <c r="I77" s="51"/>
      <c r="J77" s="51"/>
      <c r="K77" s="51"/>
      <c r="L77" s="11">
        <f t="shared" si="1"/>
        <v>0</v>
      </c>
      <c r="M77" s="1"/>
      <c r="N77" s="1"/>
      <c r="O77" s="1"/>
      <c r="P77" s="1"/>
      <c r="Q77" s="1"/>
      <c r="R77" s="1"/>
      <c r="S77" s="1"/>
      <c r="T77" s="1"/>
      <c r="U77" s="12"/>
      <c r="V77" s="12"/>
    </row>
    <row r="78" spans="3:22" ht="14.5" customHeight="1" thickBot="1">
      <c r="C78" s="89"/>
      <c r="D78" s="14"/>
      <c r="E78" s="51"/>
      <c r="F78" s="51"/>
      <c r="G78" s="51"/>
      <c r="H78" s="51"/>
      <c r="I78" s="51"/>
      <c r="J78" s="51"/>
      <c r="K78" s="51" t="s">
        <v>37</v>
      </c>
      <c r="L78" s="35">
        <f t="shared" si="1"/>
        <v>0</v>
      </c>
      <c r="M78" s="1"/>
      <c r="N78" s="1"/>
      <c r="O78" s="1"/>
      <c r="P78" s="1"/>
      <c r="Q78" s="1"/>
      <c r="R78" s="1"/>
      <c r="S78" s="1"/>
      <c r="T78" s="1"/>
      <c r="U78" s="12"/>
      <c r="V78" s="12"/>
    </row>
    <row r="79" spans="3:22" ht="14.5" customHeight="1" thickBot="1">
      <c r="C79" s="89"/>
      <c r="D79" s="3" t="s">
        <v>9</v>
      </c>
      <c r="E79" s="11">
        <f t="shared" ref="E79:L79" si="2">SUM(E72:E78)</f>
        <v>0</v>
      </c>
      <c r="F79" s="11">
        <f t="shared" si="2"/>
        <v>0</v>
      </c>
      <c r="G79" s="11">
        <f t="shared" si="2"/>
        <v>0</v>
      </c>
      <c r="H79" s="11">
        <f t="shared" si="2"/>
        <v>10300000</v>
      </c>
      <c r="I79" s="11">
        <f t="shared" si="2"/>
        <v>1999722</v>
      </c>
      <c r="J79" s="11">
        <f t="shared" si="2"/>
        <v>0</v>
      </c>
      <c r="K79" s="36">
        <f t="shared" si="2"/>
        <v>324418004</v>
      </c>
      <c r="L79" s="13">
        <f t="shared" si="2"/>
        <v>336717726</v>
      </c>
      <c r="M79" s="1"/>
      <c r="N79" s="1"/>
      <c r="O79" s="1"/>
      <c r="P79" s="1"/>
      <c r="Q79" s="1"/>
      <c r="R79" s="1"/>
      <c r="S79" s="1"/>
      <c r="T79" s="1"/>
      <c r="U79" s="12"/>
      <c r="V79" s="12"/>
    </row>
    <row r="80" spans="3:22" ht="14.5" customHeight="1">
      <c r="C80" s="7"/>
      <c r="D80" s="8"/>
      <c r="E80" s="29" t="s">
        <v>63</v>
      </c>
      <c r="F80" s="29" t="s">
        <v>64</v>
      </c>
      <c r="G80" s="29"/>
      <c r="H80" s="29" t="s">
        <v>65</v>
      </c>
      <c r="I80" s="29" t="s">
        <v>80</v>
      </c>
      <c r="J80" s="44"/>
      <c r="L80" s="8" t="s">
        <v>81</v>
      </c>
      <c r="M80" s="1"/>
      <c r="N80" s="1"/>
      <c r="O80" s="1"/>
      <c r="P80" s="1"/>
      <c r="Q80" s="1"/>
      <c r="R80" s="1"/>
      <c r="S80" s="1"/>
      <c r="T80" s="1"/>
    </row>
    <row r="81" spans="2:22" ht="4.9000000000000004" customHeight="1">
      <c r="C81" s="7"/>
      <c r="D81" s="8"/>
      <c r="M81" s="1"/>
      <c r="N81" s="1"/>
      <c r="O81" s="1"/>
      <c r="P81" s="1"/>
      <c r="Q81" s="1"/>
      <c r="R81" s="1"/>
      <c r="S81" s="1"/>
      <c r="T81" s="1"/>
    </row>
    <row r="82" spans="2:22">
      <c r="C82" s="1" t="s">
        <v>68</v>
      </c>
      <c r="M82" s="1"/>
      <c r="N82" s="1"/>
      <c r="O82" s="1"/>
      <c r="P82" s="1"/>
      <c r="Q82" s="1"/>
      <c r="R82" s="1"/>
      <c r="S82" s="1"/>
      <c r="T82" s="1"/>
      <c r="U82" s="12"/>
      <c r="V82" s="12"/>
    </row>
    <row r="83" spans="2:22" ht="4.9000000000000004" customHeight="1" thickBot="1">
      <c r="G83" s="30"/>
      <c r="I83" s="30"/>
      <c r="J83" s="30"/>
      <c r="M83" s="1"/>
      <c r="N83" s="1"/>
      <c r="O83" s="1"/>
      <c r="P83" s="1"/>
      <c r="Q83" s="1"/>
      <c r="R83" s="1"/>
      <c r="S83" s="1"/>
      <c r="T83" s="1"/>
      <c r="U83" s="12"/>
      <c r="V83" s="12"/>
    </row>
    <row r="84" spans="2:22" ht="14.5" thickBot="1">
      <c r="C84" s="63" t="s">
        <v>82</v>
      </c>
      <c r="D84" s="63"/>
      <c r="E84" s="63"/>
      <c r="F84" s="63"/>
      <c r="G84" s="63"/>
      <c r="H84" s="90"/>
      <c r="I84" s="54">
        <f>IFERROR(ROUNDDOWN(D13*8/108*E79/L79,0)+ROUNDDOWN(D13*8/108*G34*F79/L79,0),"")</f>
        <v>0</v>
      </c>
      <c r="J84" s="53" t="s">
        <v>84</v>
      </c>
      <c r="M84" s="1"/>
      <c r="N84" s="1"/>
      <c r="O84" s="1"/>
      <c r="P84" s="1"/>
      <c r="Q84" s="1"/>
      <c r="R84" s="1"/>
      <c r="S84" s="1"/>
      <c r="T84" s="1"/>
      <c r="U84" s="12"/>
      <c r="V84" s="12"/>
    </row>
    <row r="85" spans="2:22" ht="4.9000000000000004" customHeight="1" thickBot="1">
      <c r="C85" s="29"/>
      <c r="D85" s="29"/>
      <c r="E85" s="29"/>
      <c r="F85" s="29"/>
      <c r="G85" s="29"/>
      <c r="H85" s="29"/>
      <c r="I85" s="55"/>
      <c r="J85" s="53"/>
      <c r="M85" s="1"/>
      <c r="N85" s="1"/>
      <c r="O85" s="1"/>
      <c r="P85" s="1"/>
      <c r="Q85" s="1"/>
      <c r="R85" s="1"/>
      <c r="S85" s="1"/>
      <c r="T85" s="1"/>
      <c r="U85" s="12"/>
      <c r="V85" s="12"/>
    </row>
    <row r="86" spans="2:22" ht="14.5" customHeight="1" thickBot="1">
      <c r="C86" s="63" t="s">
        <v>83</v>
      </c>
      <c r="D86" s="63"/>
      <c r="E86" s="63"/>
      <c r="F86" s="63"/>
      <c r="G86" s="63"/>
      <c r="H86" s="90"/>
      <c r="I86" s="52">
        <f>IFERROR(ROUNDDOWN(D13*8/108*H79/L79,0)+ROUNDDOWN(D13*8/108*G34*I79/L79,0),"")</f>
        <v>172234</v>
      </c>
      <c r="J86" s="53" t="s">
        <v>85</v>
      </c>
      <c r="K86" s="40"/>
      <c r="L86" s="40"/>
      <c r="M86" s="1"/>
      <c r="N86" s="1"/>
      <c r="O86" s="1"/>
      <c r="P86" s="1"/>
      <c r="Q86" s="1"/>
      <c r="R86" s="1"/>
      <c r="S86" s="1"/>
      <c r="T86" s="1"/>
    </row>
    <row r="87" spans="2:22" ht="4.9000000000000004" customHeight="1" thickBot="1">
      <c r="D87" s="45"/>
      <c r="E87" s="40"/>
      <c r="F87" s="40"/>
      <c r="M87" s="1"/>
      <c r="N87" s="1"/>
      <c r="O87" s="1"/>
      <c r="P87" s="1"/>
      <c r="Q87" s="1"/>
      <c r="R87" s="1"/>
      <c r="S87" s="1"/>
      <c r="T87" s="1"/>
    </row>
    <row r="88" spans="2:22" ht="14.5" customHeight="1" thickBot="1">
      <c r="B88" s="21"/>
      <c r="C88" s="91" t="s">
        <v>86</v>
      </c>
      <c r="D88" s="91"/>
      <c r="E88" s="91"/>
      <c r="F88" s="91"/>
      <c r="G88" s="91"/>
      <c r="H88" s="91"/>
      <c r="I88" s="54">
        <f>IFERROR(I84+I86,"")</f>
        <v>172234</v>
      </c>
      <c r="J88" s="53" t="s">
        <v>13</v>
      </c>
      <c r="K88" s="21"/>
      <c r="L88" s="21"/>
      <c r="M88" s="1"/>
      <c r="N88" s="1"/>
      <c r="O88" s="1"/>
      <c r="P88" s="1"/>
      <c r="Q88" s="1"/>
      <c r="R88" s="1"/>
      <c r="S88" s="1"/>
      <c r="T88" s="1"/>
    </row>
    <row r="89" spans="2:22" ht="14.5" customHeight="1">
      <c r="B89" s="21"/>
      <c r="C89" s="21"/>
      <c r="D89" s="21"/>
      <c r="E89" s="21"/>
      <c r="F89" s="21"/>
      <c r="G89" s="21"/>
      <c r="H89" s="21"/>
      <c r="I89" s="21"/>
      <c r="J89" s="21"/>
      <c r="K89" s="21"/>
      <c r="L89" s="21"/>
      <c r="M89" s="1"/>
      <c r="N89" s="1"/>
      <c r="O89" s="1"/>
      <c r="P89" s="1"/>
      <c r="Q89" s="1"/>
      <c r="R89" s="1"/>
      <c r="S89" s="1"/>
      <c r="T89" s="1"/>
    </row>
    <row r="90" spans="2:22" ht="14.5" customHeight="1">
      <c r="B90" s="21"/>
      <c r="C90" s="21"/>
      <c r="D90" s="21"/>
      <c r="E90" s="21"/>
      <c r="F90" s="21"/>
      <c r="G90" s="21"/>
      <c r="H90" s="21"/>
      <c r="I90" s="21"/>
      <c r="J90" s="21"/>
      <c r="K90" s="21"/>
      <c r="L90" s="21"/>
      <c r="M90" s="1"/>
      <c r="N90" s="1"/>
      <c r="O90" s="1"/>
      <c r="P90" s="1"/>
      <c r="Q90" s="1"/>
      <c r="R90" s="1"/>
      <c r="S90" s="1"/>
      <c r="T90" s="1"/>
    </row>
    <row r="91" spans="2:22" ht="14.5" customHeight="1">
      <c r="B91" s="21"/>
      <c r="C91" s="21"/>
      <c r="D91" s="21"/>
      <c r="E91" s="21"/>
      <c r="F91" s="21"/>
      <c r="G91" s="21"/>
      <c r="H91" s="21"/>
      <c r="I91" s="21"/>
      <c r="J91" s="21"/>
      <c r="K91" s="21"/>
      <c r="L91" s="21"/>
    </row>
    <row r="92" spans="2:22" ht="14.5" customHeight="1">
      <c r="B92" s="21"/>
      <c r="C92" s="21"/>
      <c r="D92" s="21"/>
      <c r="E92" s="21"/>
      <c r="F92" s="21"/>
      <c r="G92" s="21"/>
      <c r="H92" s="21"/>
      <c r="I92" s="21"/>
      <c r="J92" s="21"/>
      <c r="K92" s="21"/>
      <c r="L92" s="21"/>
    </row>
    <row r="93" spans="2:22" ht="14.5" customHeight="1">
      <c r="B93" s="21"/>
      <c r="C93" s="21"/>
      <c r="D93" s="21"/>
      <c r="E93" s="21"/>
      <c r="F93" s="21"/>
      <c r="G93" s="21"/>
      <c r="H93" s="21"/>
      <c r="I93" s="21"/>
      <c r="J93" s="21"/>
      <c r="K93" s="21"/>
      <c r="L93" s="21"/>
    </row>
    <row r="94" spans="2:22">
      <c r="B94" s="21"/>
      <c r="C94" s="21"/>
      <c r="D94" s="21"/>
      <c r="E94" s="21"/>
      <c r="F94" s="21"/>
      <c r="G94" s="21"/>
      <c r="H94" s="21"/>
      <c r="I94" s="21"/>
      <c r="J94" s="21"/>
      <c r="K94" s="21"/>
      <c r="L94" s="21"/>
    </row>
    <row r="95" spans="2:22">
      <c r="B95" s="21"/>
      <c r="C95" s="21"/>
      <c r="D95" s="21"/>
      <c r="E95" s="21"/>
      <c r="F95" s="21"/>
      <c r="G95" s="21"/>
      <c r="H95" s="21"/>
      <c r="I95" s="21"/>
      <c r="J95" s="21"/>
      <c r="K95" s="21"/>
      <c r="L95" s="21"/>
    </row>
    <row r="96" spans="2:22">
      <c r="B96" s="21"/>
      <c r="C96" s="21"/>
      <c r="D96" s="21"/>
      <c r="E96" s="21"/>
      <c r="F96" s="21"/>
      <c r="G96" s="21"/>
      <c r="H96" s="21"/>
      <c r="I96" s="21"/>
      <c r="J96" s="21"/>
      <c r="K96" s="21"/>
      <c r="L96" s="21"/>
    </row>
    <row r="97" spans="2:12">
      <c r="B97" s="21"/>
      <c r="C97" s="21"/>
      <c r="D97" s="21"/>
      <c r="E97" s="21"/>
      <c r="F97" s="21"/>
      <c r="G97" s="21"/>
      <c r="H97" s="21"/>
      <c r="I97" s="21"/>
      <c r="J97" s="21"/>
      <c r="K97" s="21"/>
      <c r="L97" s="21"/>
    </row>
    <row r="98" spans="2:12">
      <c r="B98" s="21"/>
      <c r="C98" s="21"/>
      <c r="D98" s="21"/>
      <c r="E98" s="21"/>
      <c r="F98" s="21"/>
      <c r="G98" s="21"/>
      <c r="H98" s="21"/>
      <c r="I98" s="21"/>
      <c r="J98" s="21"/>
      <c r="K98" s="21"/>
      <c r="L98" s="21"/>
    </row>
    <row r="99" spans="2:12">
      <c r="B99" s="21"/>
      <c r="C99" s="21"/>
      <c r="D99" s="21"/>
      <c r="E99" s="21"/>
      <c r="F99" s="21"/>
      <c r="G99" s="21"/>
      <c r="H99" s="21"/>
      <c r="I99" s="21"/>
      <c r="J99" s="21"/>
      <c r="K99" s="21"/>
      <c r="L99" s="21"/>
    </row>
    <row r="100" spans="2:12">
      <c r="B100" s="21"/>
      <c r="C100" s="21"/>
      <c r="D100" s="21"/>
      <c r="E100" s="21"/>
      <c r="F100" s="21"/>
      <c r="G100" s="21"/>
      <c r="H100" s="21"/>
      <c r="I100" s="21"/>
      <c r="J100" s="21"/>
      <c r="K100" s="21"/>
      <c r="L100" s="21"/>
    </row>
  </sheetData>
  <mergeCells count="31">
    <mergeCell ref="L70:L71"/>
    <mergeCell ref="H70:J70"/>
    <mergeCell ref="D5:G5"/>
    <mergeCell ref="D9:G9"/>
    <mergeCell ref="G48:G50"/>
    <mergeCell ref="D34:E34"/>
    <mergeCell ref="F34:F35"/>
    <mergeCell ref="D35:E35"/>
    <mergeCell ref="D26:K26"/>
    <mergeCell ref="E48:E50"/>
    <mergeCell ref="C88:H88"/>
    <mergeCell ref="C51:C58"/>
    <mergeCell ref="C48:C50"/>
    <mergeCell ref="D70:D71"/>
    <mergeCell ref="C72:C79"/>
    <mergeCell ref="C84:H84"/>
    <mergeCell ref="D48:D50"/>
    <mergeCell ref="H48:H50"/>
    <mergeCell ref="C41:F42"/>
    <mergeCell ref="C86:H86"/>
    <mergeCell ref="G34:H35"/>
    <mergeCell ref="D37:E37"/>
    <mergeCell ref="D44:E44"/>
    <mergeCell ref="H41:H42"/>
    <mergeCell ref="E70:G70"/>
    <mergeCell ref="J63:J64"/>
    <mergeCell ref="C63:H64"/>
    <mergeCell ref="F48:F50"/>
    <mergeCell ref="G41:G42"/>
    <mergeCell ref="K70:K71"/>
    <mergeCell ref="I63:I64"/>
  </mergeCells>
  <phoneticPr fontId="1"/>
  <dataValidations count="1">
    <dataValidation type="list" allowBlank="1" showInputMessage="1" showErrorMessage="1" sqref="C23:C29 C37 C66 C44" xr:uid="{00000000-0002-0000-0100-000000000000}">
      <formula1>"○"</formula1>
    </dataValidation>
  </dataValidations>
  <pageMargins left="0.70866141732283472" right="0.70866141732283472" top="0.74803149606299213" bottom="0.74803149606299213" header="0.31496062992125984" footer="0.31496062992125984"/>
  <pageSetup paperSize="9" scale="65" orientation="portrait" cellComments="asDisplayed" r:id="rId1"/>
  <rowBreaks count="1" manualBreakCount="1">
    <brk id="89" min="1" max="1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view="pageLayout" zoomScaleNormal="100" workbookViewId="0">
      <selection activeCell="G8" sqref="G8"/>
    </sheetView>
  </sheetViews>
  <sheetFormatPr defaultColWidth="9" defaultRowHeight="14"/>
  <cols>
    <col min="1" max="2" width="3.08984375" style="1" customWidth="1"/>
    <col min="3" max="8" width="13.08984375" style="1" customWidth="1"/>
    <col min="9" max="9" width="13.08984375" style="21" customWidth="1"/>
    <col min="10" max="16" width="9" style="21"/>
    <col min="17" max="16384" width="9" style="1"/>
  </cols>
  <sheetData>
    <row r="1" spans="1:18" ht="18.75" customHeight="1">
      <c r="A1" s="94" t="s">
        <v>4</v>
      </c>
      <c r="B1" s="94"/>
      <c r="C1" s="94"/>
      <c r="D1" s="94"/>
      <c r="E1" s="94"/>
      <c r="F1" s="94"/>
      <c r="G1" s="94"/>
      <c r="H1" s="94"/>
      <c r="I1" s="20" t="s">
        <v>27</v>
      </c>
    </row>
    <row r="2" spans="1:18">
      <c r="A2" s="2"/>
      <c r="B2" s="2"/>
      <c r="I2" s="22" t="s">
        <v>29</v>
      </c>
    </row>
    <row r="3" spans="1:18">
      <c r="A3" s="2" t="s">
        <v>0</v>
      </c>
      <c r="B3" s="2"/>
      <c r="I3" s="22"/>
      <c r="J3" s="22"/>
      <c r="K3" s="22"/>
      <c r="L3" s="22"/>
      <c r="M3" s="22"/>
      <c r="N3" s="22"/>
      <c r="O3" s="22"/>
      <c r="P3" s="22"/>
      <c r="Q3" s="12"/>
      <c r="R3" s="12"/>
    </row>
    <row r="4" spans="1:18">
      <c r="A4" s="2"/>
      <c r="B4" s="2"/>
      <c r="C4" s="16"/>
      <c r="I4" s="22"/>
      <c r="J4" s="22"/>
      <c r="K4" s="22"/>
      <c r="L4" s="22"/>
      <c r="M4" s="22"/>
      <c r="N4" s="22"/>
      <c r="O4" s="22"/>
      <c r="P4" s="22"/>
      <c r="Q4" s="12"/>
      <c r="R4" s="12"/>
    </row>
    <row r="5" spans="1:18">
      <c r="A5" s="2" t="s">
        <v>1</v>
      </c>
      <c r="B5" s="2"/>
      <c r="I5" s="22"/>
      <c r="J5" s="22"/>
      <c r="K5" s="22"/>
      <c r="L5" s="22"/>
      <c r="M5" s="22"/>
      <c r="N5" s="22"/>
      <c r="O5" s="22"/>
      <c r="P5" s="22"/>
      <c r="Q5" s="12"/>
      <c r="R5" s="12"/>
    </row>
    <row r="6" spans="1:18">
      <c r="A6" s="2"/>
      <c r="B6" s="2"/>
      <c r="C6" s="16"/>
      <c r="I6" s="22"/>
      <c r="J6" s="22"/>
      <c r="K6" s="22"/>
      <c r="L6" s="22"/>
      <c r="M6" s="22"/>
      <c r="N6" s="22"/>
      <c r="O6" s="22"/>
      <c r="P6" s="22"/>
      <c r="Q6" s="12"/>
      <c r="R6" s="12"/>
    </row>
    <row r="7" spans="1:18">
      <c r="A7" s="2" t="s">
        <v>2</v>
      </c>
      <c r="B7" s="2"/>
      <c r="I7" s="22"/>
      <c r="J7" s="22"/>
      <c r="K7" s="22"/>
      <c r="L7" s="22"/>
      <c r="M7" s="22"/>
      <c r="N7" s="22"/>
      <c r="O7" s="22"/>
      <c r="P7" s="22"/>
      <c r="Q7" s="12"/>
      <c r="R7" s="12"/>
    </row>
    <row r="8" spans="1:18">
      <c r="A8" s="2"/>
      <c r="B8" s="2"/>
      <c r="C8" s="16"/>
      <c r="I8" s="22"/>
      <c r="J8" s="22"/>
      <c r="K8" s="22"/>
      <c r="L8" s="22"/>
      <c r="M8" s="22"/>
      <c r="N8" s="22"/>
      <c r="O8" s="22"/>
      <c r="P8" s="22"/>
      <c r="Q8" s="12"/>
      <c r="R8" s="12"/>
    </row>
    <row r="9" spans="1:18">
      <c r="A9" s="2" t="s">
        <v>3</v>
      </c>
      <c r="B9" s="2"/>
      <c r="I9" s="23"/>
      <c r="J9" s="23"/>
      <c r="K9" s="23"/>
      <c r="L9" s="23"/>
      <c r="M9" s="23"/>
      <c r="N9" s="23"/>
      <c r="O9" s="22"/>
      <c r="P9" s="22"/>
      <c r="Q9" s="12"/>
      <c r="R9" s="12"/>
    </row>
    <row r="10" spans="1:18">
      <c r="A10" s="2"/>
      <c r="B10" s="2"/>
      <c r="C10" s="16"/>
      <c r="I10" s="23"/>
      <c r="J10" s="23"/>
      <c r="K10" s="23"/>
      <c r="L10" s="23"/>
      <c r="M10" s="23"/>
      <c r="N10" s="23"/>
      <c r="O10" s="22"/>
      <c r="P10" s="22"/>
      <c r="Q10" s="12"/>
      <c r="R10" s="12"/>
    </row>
    <row r="11" spans="1:18">
      <c r="A11" s="2" t="s">
        <v>40</v>
      </c>
      <c r="B11" s="2"/>
      <c r="I11" s="23"/>
      <c r="J11" s="23"/>
      <c r="K11" s="23"/>
      <c r="L11" s="23"/>
      <c r="M11" s="23"/>
      <c r="N11" s="23"/>
      <c r="O11" s="22"/>
      <c r="P11" s="22"/>
      <c r="Q11" s="12"/>
      <c r="R11" s="12"/>
    </row>
    <row r="12" spans="1:18">
      <c r="A12" s="2"/>
      <c r="B12" s="2"/>
      <c r="C12" s="15"/>
      <c r="D12" s="1" t="s">
        <v>13</v>
      </c>
      <c r="I12" s="23" t="str">
        <f>TEXT(C12,"#,###")</f>
        <v/>
      </c>
      <c r="J12" s="23"/>
      <c r="K12" s="23"/>
      <c r="L12" s="23"/>
      <c r="M12" s="23"/>
      <c r="N12" s="23"/>
      <c r="O12" s="22"/>
      <c r="P12" s="22"/>
      <c r="Q12" s="12"/>
      <c r="R12" s="12"/>
    </row>
    <row r="13" spans="1:18">
      <c r="A13" s="2" t="s">
        <v>31</v>
      </c>
      <c r="B13" s="2"/>
      <c r="I13" s="23"/>
      <c r="J13" s="23"/>
      <c r="K13" s="23"/>
      <c r="L13" s="23"/>
      <c r="M13" s="23"/>
      <c r="N13" s="23"/>
      <c r="O13" s="22"/>
      <c r="P13" s="22"/>
      <c r="Q13" s="12"/>
      <c r="R13" s="12"/>
    </row>
    <row r="14" spans="1:18">
      <c r="B14" s="1" t="s">
        <v>30</v>
      </c>
      <c r="I14" s="23"/>
      <c r="J14" s="23"/>
      <c r="K14" s="23"/>
      <c r="L14" s="23"/>
      <c r="M14" s="23"/>
      <c r="N14" s="23"/>
      <c r="O14" s="22"/>
      <c r="P14" s="22"/>
      <c r="Q14" s="12"/>
      <c r="R14" s="12"/>
    </row>
    <row r="15" spans="1:18">
      <c r="B15" s="14"/>
      <c r="C15" s="9" t="s">
        <v>34</v>
      </c>
      <c r="D15" s="9"/>
      <c r="E15" s="9"/>
      <c r="F15" s="9"/>
      <c r="G15" s="9"/>
      <c r="H15" s="10"/>
      <c r="I15" s="23"/>
      <c r="J15" s="23"/>
      <c r="K15" s="23"/>
      <c r="L15" s="23"/>
      <c r="M15" s="23"/>
      <c r="N15" s="23"/>
      <c r="O15" s="22"/>
      <c r="P15" s="22"/>
      <c r="Q15" s="12"/>
      <c r="R15" s="12"/>
    </row>
    <row r="16" spans="1:18">
      <c r="B16" s="14"/>
      <c r="C16" s="9" t="s">
        <v>19</v>
      </c>
      <c r="D16" s="9"/>
      <c r="E16" s="9"/>
      <c r="F16" s="9"/>
      <c r="G16" s="9"/>
      <c r="H16" s="10"/>
      <c r="I16" s="23"/>
      <c r="J16" s="23"/>
      <c r="K16" s="23"/>
      <c r="L16" s="23"/>
      <c r="M16" s="23"/>
      <c r="N16" s="23"/>
      <c r="O16" s="22"/>
      <c r="P16" s="22"/>
      <c r="Q16" s="12"/>
      <c r="R16" s="12"/>
    </row>
    <row r="17" spans="2:18">
      <c r="B17" s="14"/>
      <c r="C17" s="9" t="s">
        <v>18</v>
      </c>
      <c r="D17" s="9"/>
      <c r="E17" s="9"/>
      <c r="F17" s="9"/>
      <c r="G17" s="9"/>
      <c r="H17" s="10"/>
      <c r="I17" s="23"/>
      <c r="J17" s="23"/>
      <c r="K17" s="23"/>
      <c r="L17" s="23"/>
      <c r="M17" s="23"/>
      <c r="N17" s="23"/>
      <c r="O17" s="22"/>
      <c r="P17" s="22"/>
      <c r="Q17" s="12"/>
      <c r="R17" s="12"/>
    </row>
    <row r="18" spans="2:18">
      <c r="B18" s="14"/>
      <c r="C18" s="9" t="s">
        <v>17</v>
      </c>
      <c r="D18" s="9"/>
      <c r="E18" s="9"/>
      <c r="F18" s="9"/>
      <c r="G18" s="9"/>
      <c r="H18" s="10"/>
      <c r="I18" s="23"/>
      <c r="J18" s="23"/>
      <c r="K18" s="23"/>
      <c r="L18" s="23"/>
      <c r="M18" s="23"/>
      <c r="N18" s="23"/>
      <c r="O18" s="22"/>
      <c r="P18" s="22"/>
      <c r="Q18" s="12"/>
      <c r="R18" s="12"/>
    </row>
    <row r="19" spans="2:18">
      <c r="B19" s="14"/>
      <c r="C19" s="9" t="s">
        <v>16</v>
      </c>
      <c r="D19" s="9"/>
      <c r="E19" s="9"/>
      <c r="F19" s="9"/>
      <c r="G19" s="9"/>
      <c r="H19" s="10"/>
      <c r="I19" s="24">
        <f>INT(C12*5/105*SUM(D38:F38)/H38)</f>
        <v>0</v>
      </c>
      <c r="J19" s="24"/>
      <c r="K19" s="24"/>
      <c r="L19" s="24" t="str">
        <f>TEXT(I19,"#,##0")</f>
        <v>0</v>
      </c>
      <c r="M19" s="24"/>
      <c r="N19" s="24"/>
      <c r="O19" s="22"/>
      <c r="P19" s="22"/>
      <c r="Q19" s="12"/>
      <c r="R19" s="12"/>
    </row>
    <row r="20" spans="2:18">
      <c r="B20" s="14"/>
      <c r="C20" s="9" t="s">
        <v>15</v>
      </c>
      <c r="D20" s="9"/>
      <c r="E20" s="9"/>
      <c r="F20" s="9"/>
      <c r="G20" s="9"/>
      <c r="H20" s="10"/>
      <c r="I20" s="24">
        <f>INT(C12*5/105*D38/H38)</f>
        <v>0</v>
      </c>
      <c r="J20" s="24" t="e">
        <f>INT(C12*5/105*F38/H38*F41)</f>
        <v>#VALUE!</v>
      </c>
      <c r="K20" s="24" t="e">
        <f>I20+J20</f>
        <v>#VALUE!</v>
      </c>
      <c r="L20" s="24" t="str">
        <f>TEXT(I20,"#,##0")</f>
        <v>0</v>
      </c>
      <c r="M20" s="24" t="e">
        <f>TEXT(J20,"#,##0")</f>
        <v>#VALUE!</v>
      </c>
      <c r="N20" s="24" t="e">
        <f>TEXT(K20,"#,##0")</f>
        <v>#VALUE!</v>
      </c>
      <c r="O20" s="22"/>
      <c r="P20" s="22"/>
      <c r="Q20" s="12"/>
      <c r="R20" s="12"/>
    </row>
    <row r="21" spans="2:18">
      <c r="B21" s="14"/>
      <c r="C21" s="9" t="s">
        <v>14</v>
      </c>
      <c r="D21" s="9"/>
      <c r="E21" s="9"/>
      <c r="F21" s="9"/>
      <c r="G21" s="9"/>
      <c r="H21" s="10"/>
      <c r="I21" s="24" t="e">
        <f>INT(C12*5/105*SUM(D38:F38)/H38*F41)</f>
        <v>#VALUE!</v>
      </c>
      <c r="J21" s="24"/>
      <c r="K21" s="24"/>
      <c r="L21" s="24" t="e">
        <f>TEXT(I21,"#,##0")</f>
        <v>#VALUE!</v>
      </c>
      <c r="M21" s="24"/>
      <c r="N21" s="24"/>
      <c r="O21" s="22"/>
      <c r="P21" s="22"/>
      <c r="Q21" s="12"/>
      <c r="R21" s="12"/>
    </row>
    <row r="22" spans="2:18">
      <c r="B22" s="1" t="s">
        <v>32</v>
      </c>
      <c r="I22" s="23"/>
      <c r="J22" s="23"/>
      <c r="K22" s="23"/>
      <c r="L22" s="23"/>
      <c r="M22" s="23"/>
      <c r="N22" s="23"/>
      <c r="O22" s="22"/>
      <c r="P22" s="22"/>
      <c r="Q22" s="12"/>
      <c r="R22" s="12"/>
    </row>
    <row r="23" spans="2:18">
      <c r="I23" s="23"/>
      <c r="J23" s="23"/>
      <c r="K23" s="23"/>
      <c r="L23" s="23"/>
      <c r="M23" s="23"/>
      <c r="N23" s="23"/>
      <c r="O23" s="22"/>
      <c r="P23" s="22"/>
      <c r="Q23" s="12"/>
      <c r="R23" s="12"/>
    </row>
    <row r="24" spans="2:18">
      <c r="B24" s="1" t="s">
        <v>33</v>
      </c>
      <c r="I24" s="23"/>
      <c r="J24" s="23"/>
      <c r="K24" s="23"/>
      <c r="L24" s="23"/>
      <c r="M24" s="23"/>
      <c r="N24" s="23"/>
      <c r="O24" s="22"/>
      <c r="P24" s="22"/>
      <c r="Q24" s="12"/>
      <c r="R24" s="12"/>
    </row>
    <row r="25" spans="2:18">
      <c r="B25" s="14"/>
      <c r="C25" s="9" t="s">
        <v>20</v>
      </c>
      <c r="D25" s="9"/>
      <c r="E25" s="9"/>
      <c r="F25" s="9"/>
      <c r="G25" s="9"/>
      <c r="H25" s="10"/>
      <c r="I25" s="23"/>
      <c r="J25" s="23"/>
      <c r="K25" s="23"/>
      <c r="L25" s="23"/>
      <c r="M25" s="23"/>
      <c r="N25" s="23"/>
      <c r="O25" s="22"/>
      <c r="P25" s="22"/>
      <c r="Q25" s="12"/>
      <c r="R25" s="12"/>
    </row>
    <row r="26" spans="2:18">
      <c r="B26" s="14"/>
      <c r="C26" s="9" t="s">
        <v>21</v>
      </c>
      <c r="D26" s="9"/>
      <c r="E26" s="9"/>
      <c r="F26" s="9"/>
      <c r="G26" s="9"/>
      <c r="H26" s="10"/>
      <c r="I26" s="23"/>
      <c r="J26" s="23"/>
      <c r="K26" s="23"/>
      <c r="L26" s="23"/>
      <c r="M26" s="23"/>
      <c r="N26" s="23"/>
      <c r="O26" s="22"/>
      <c r="P26" s="22"/>
      <c r="Q26" s="12"/>
      <c r="R26" s="12"/>
    </row>
    <row r="27" spans="2:18">
      <c r="I27" s="23"/>
      <c r="J27" s="23"/>
      <c r="K27" s="23"/>
      <c r="L27" s="23"/>
      <c r="M27" s="23"/>
      <c r="N27" s="23"/>
      <c r="O27" s="22"/>
      <c r="P27" s="22"/>
      <c r="Q27" s="12"/>
      <c r="R27" s="12"/>
    </row>
    <row r="28" spans="2:18">
      <c r="B28" s="1" t="str">
        <f>"①"&amp;IF(B25="○","補助金の使途の内訳",IF(B26="○","補助対象経費の内訳",""))</f>
        <v>①</v>
      </c>
      <c r="I28" s="23"/>
      <c r="J28" s="23"/>
      <c r="K28" s="23"/>
      <c r="L28" s="23"/>
      <c r="M28" s="23"/>
      <c r="N28" s="23"/>
      <c r="O28" s="22"/>
      <c r="P28" s="22"/>
      <c r="Q28" s="12"/>
      <c r="R28" s="12"/>
    </row>
    <row r="29" spans="2:18">
      <c r="B29" s="5"/>
      <c r="C29" s="80" t="s">
        <v>12</v>
      </c>
      <c r="D29" s="71" t="s">
        <v>6</v>
      </c>
      <c r="E29" s="71"/>
      <c r="F29" s="71"/>
      <c r="G29" s="95" t="s">
        <v>24</v>
      </c>
      <c r="H29" s="88" t="s">
        <v>9</v>
      </c>
      <c r="I29" s="17"/>
      <c r="J29" s="23"/>
      <c r="K29" s="23"/>
      <c r="L29" s="23"/>
      <c r="M29" s="23"/>
      <c r="N29" s="23"/>
      <c r="O29" s="22"/>
      <c r="P29" s="22"/>
      <c r="Q29" s="12"/>
      <c r="R29" s="12"/>
    </row>
    <row r="30" spans="2:18" ht="28">
      <c r="B30" s="6"/>
      <c r="C30" s="82"/>
      <c r="D30" s="4" t="s">
        <v>7</v>
      </c>
      <c r="E30" s="4" t="s">
        <v>8</v>
      </c>
      <c r="F30" s="4" t="s">
        <v>5</v>
      </c>
      <c r="G30" s="88"/>
      <c r="H30" s="88"/>
      <c r="I30" s="25"/>
      <c r="J30" s="22"/>
      <c r="K30" s="22"/>
      <c r="L30" s="22"/>
      <c r="M30" s="22"/>
      <c r="N30" s="22"/>
      <c r="O30" s="22"/>
      <c r="P30" s="22"/>
      <c r="Q30" s="12"/>
      <c r="R30" s="12"/>
    </row>
    <row r="31" spans="2:18" ht="19.5" customHeight="1">
      <c r="B31" s="89" t="s">
        <v>11</v>
      </c>
      <c r="C31" s="14"/>
      <c r="D31" s="18"/>
      <c r="E31" s="19"/>
      <c r="F31" s="19"/>
      <c r="G31" s="19"/>
      <c r="H31" s="11">
        <f t="shared" ref="H31:H37" si="0">SUM(D31:G31)</f>
        <v>0</v>
      </c>
      <c r="I31" s="22"/>
      <c r="J31" s="22"/>
      <c r="K31" s="22"/>
      <c r="L31" s="22"/>
      <c r="M31" s="22"/>
      <c r="N31" s="22"/>
      <c r="O31" s="22"/>
      <c r="P31" s="22"/>
      <c r="Q31" s="12"/>
      <c r="R31" s="12"/>
    </row>
    <row r="32" spans="2:18" ht="19.5" customHeight="1">
      <c r="B32" s="89"/>
      <c r="C32" s="14"/>
      <c r="D32" s="19"/>
      <c r="E32" s="19"/>
      <c r="F32" s="19"/>
      <c r="G32" s="19"/>
      <c r="H32" s="11">
        <f t="shared" si="0"/>
        <v>0</v>
      </c>
      <c r="I32" s="22"/>
      <c r="J32" s="22"/>
      <c r="K32" s="22"/>
      <c r="L32" s="22"/>
      <c r="M32" s="22"/>
      <c r="N32" s="22"/>
      <c r="O32" s="22"/>
      <c r="P32" s="22"/>
      <c r="Q32" s="12"/>
      <c r="R32" s="12"/>
    </row>
    <row r="33" spans="2:18" ht="19.5" customHeight="1">
      <c r="B33" s="89"/>
      <c r="C33" s="14"/>
      <c r="D33" s="19"/>
      <c r="E33" s="19"/>
      <c r="F33" s="19"/>
      <c r="G33" s="19"/>
      <c r="H33" s="11">
        <f t="shared" si="0"/>
        <v>0</v>
      </c>
      <c r="I33" s="22"/>
      <c r="J33" s="22"/>
      <c r="K33" s="22"/>
      <c r="L33" s="22"/>
      <c r="M33" s="22"/>
      <c r="N33" s="22"/>
      <c r="O33" s="22"/>
      <c r="P33" s="22"/>
      <c r="Q33" s="12"/>
      <c r="R33" s="12"/>
    </row>
    <row r="34" spans="2:18" ht="19.5" customHeight="1">
      <c r="B34" s="89"/>
      <c r="C34" s="14"/>
      <c r="D34" s="19"/>
      <c r="E34" s="19"/>
      <c r="F34" s="19"/>
      <c r="G34" s="19"/>
      <c r="H34" s="11">
        <f t="shared" si="0"/>
        <v>0</v>
      </c>
      <c r="I34" s="22"/>
      <c r="J34" s="22"/>
      <c r="K34" s="22"/>
      <c r="L34" s="22"/>
      <c r="M34" s="22"/>
      <c r="N34" s="22"/>
      <c r="O34" s="22"/>
      <c r="P34" s="22"/>
      <c r="Q34" s="12"/>
      <c r="R34" s="12"/>
    </row>
    <row r="35" spans="2:18" ht="19.5" customHeight="1">
      <c r="B35" s="89"/>
      <c r="C35" s="14"/>
      <c r="D35" s="19"/>
      <c r="E35" s="19"/>
      <c r="F35" s="19"/>
      <c r="G35" s="19"/>
      <c r="H35" s="11">
        <f t="shared" si="0"/>
        <v>0</v>
      </c>
      <c r="I35" s="22"/>
      <c r="J35" s="22"/>
      <c r="K35" s="22"/>
      <c r="L35" s="22"/>
      <c r="M35" s="22"/>
      <c r="N35" s="22"/>
      <c r="O35" s="22"/>
      <c r="P35" s="22"/>
      <c r="Q35" s="12"/>
      <c r="R35" s="12"/>
    </row>
    <row r="36" spans="2:18" ht="19.5" customHeight="1">
      <c r="B36" s="89"/>
      <c r="C36" s="14"/>
      <c r="D36" s="19"/>
      <c r="E36" s="19"/>
      <c r="F36" s="19"/>
      <c r="G36" s="19"/>
      <c r="H36" s="11">
        <f t="shared" si="0"/>
        <v>0</v>
      </c>
      <c r="I36" s="22"/>
      <c r="J36" s="22"/>
      <c r="K36" s="22"/>
      <c r="L36" s="22"/>
      <c r="M36" s="22"/>
      <c r="N36" s="22"/>
      <c r="O36" s="22"/>
      <c r="P36" s="22"/>
      <c r="Q36" s="12"/>
      <c r="R36" s="12"/>
    </row>
    <row r="37" spans="2:18" ht="19.5" customHeight="1">
      <c r="B37" s="89"/>
      <c r="C37" s="14"/>
      <c r="D37" s="19"/>
      <c r="E37" s="19"/>
      <c r="F37" s="19"/>
      <c r="G37" s="19">
        <v>10</v>
      </c>
      <c r="H37" s="11">
        <f t="shared" si="0"/>
        <v>10</v>
      </c>
      <c r="I37" s="22"/>
      <c r="J37" s="22"/>
      <c r="K37" s="22"/>
      <c r="L37" s="22"/>
      <c r="M37" s="22"/>
      <c r="N37" s="22"/>
      <c r="O37" s="22"/>
      <c r="P37" s="22"/>
      <c r="Q37" s="12"/>
      <c r="R37" s="12"/>
    </row>
    <row r="38" spans="2:18" ht="19.5" customHeight="1">
      <c r="B38" s="89"/>
      <c r="C38" s="3" t="s">
        <v>9</v>
      </c>
      <c r="D38" s="11">
        <f>SUM(D31:D37)</f>
        <v>0</v>
      </c>
      <c r="E38" s="11">
        <f>SUM(E31:E37)</f>
        <v>0</v>
      </c>
      <c r="F38" s="11">
        <f>SUM(F31:F37)</f>
        <v>0</v>
      </c>
      <c r="G38" s="11">
        <f>SUM(G31:G37)</f>
        <v>10</v>
      </c>
      <c r="H38" s="11">
        <f>SUM(H31:H37)</f>
        <v>10</v>
      </c>
      <c r="I38" s="22" t="str">
        <f>IF(B25="○","←５　国庫補助金確定額と一致させてください。",IF(B26="○","←実績報告の対象経費の支出済額と一致させてください",""))</f>
        <v/>
      </c>
      <c r="J38" s="22"/>
      <c r="K38" s="22"/>
      <c r="L38" s="22"/>
      <c r="M38" s="22"/>
      <c r="N38" s="22"/>
      <c r="O38" s="22"/>
      <c r="P38" s="22"/>
      <c r="Q38" s="12"/>
      <c r="R38" s="12"/>
    </row>
    <row r="39" spans="2:18" ht="19.5" customHeight="1">
      <c r="B39" s="7"/>
      <c r="C39" s="8"/>
      <c r="I39" s="23" t="str">
        <f>TEXT(D38,"#,##0")</f>
        <v>0</v>
      </c>
      <c r="J39" s="23" t="str">
        <f>TEXT(E38,"#,##0")</f>
        <v>0</v>
      </c>
      <c r="K39" s="23" t="str">
        <f>TEXT(F38,"#,##0")</f>
        <v>0</v>
      </c>
      <c r="L39" s="23" t="str">
        <f>TEXT(G38,"#,##0")</f>
        <v>10</v>
      </c>
      <c r="M39" s="23" t="str">
        <f>TEXT(H38,"#,##0")</f>
        <v>10</v>
      </c>
    </row>
    <row r="40" spans="2:18" ht="14.5" thickBot="1">
      <c r="B40" s="1" t="s">
        <v>10</v>
      </c>
      <c r="I40" s="22"/>
      <c r="J40" s="22"/>
      <c r="K40" s="22"/>
      <c r="L40" s="22"/>
      <c r="M40" s="22"/>
      <c r="N40" s="22"/>
      <c r="O40" s="22"/>
      <c r="P40" s="22"/>
      <c r="Q40" s="12"/>
      <c r="R40" s="12"/>
    </row>
    <row r="41" spans="2:18" ht="14.5" thickBot="1">
      <c r="C41" s="62"/>
      <c r="D41" s="62"/>
      <c r="E41" s="63" t="s">
        <v>22</v>
      </c>
      <c r="F41" s="64" t="str">
        <f>IF(C42="","",C41/C42)</f>
        <v/>
      </c>
      <c r="G41" s="65"/>
      <c r="I41" s="22"/>
      <c r="J41" s="26" t="s">
        <v>35</v>
      </c>
      <c r="K41" s="26"/>
      <c r="L41" s="26"/>
      <c r="M41" s="26"/>
      <c r="N41" s="22"/>
      <c r="O41" s="22"/>
      <c r="P41" s="22"/>
      <c r="Q41" s="12"/>
      <c r="R41" s="12"/>
    </row>
    <row r="42" spans="2:18" ht="15" thickTop="1" thickBot="1">
      <c r="C42" s="68"/>
      <c r="D42" s="68"/>
      <c r="E42" s="63"/>
      <c r="F42" s="66"/>
      <c r="G42" s="67"/>
      <c r="I42" s="22"/>
      <c r="J42" s="22" t="s">
        <v>36</v>
      </c>
      <c r="K42" s="22"/>
      <c r="L42" s="22"/>
      <c r="M42" s="22"/>
      <c r="N42" s="22"/>
      <c r="O42" s="22"/>
      <c r="P42" s="22"/>
      <c r="Q42" s="12"/>
      <c r="R42" s="12"/>
    </row>
    <row r="43" spans="2:18" ht="14.5" thickBot="1">
      <c r="B43" s="1" t="s">
        <v>23</v>
      </c>
      <c r="I43" s="22" t="s">
        <v>28</v>
      </c>
      <c r="K43" s="27"/>
      <c r="L43" s="22"/>
      <c r="M43" s="22"/>
      <c r="N43" s="22"/>
      <c r="O43" s="22"/>
      <c r="P43" s="22"/>
      <c r="Q43" s="12"/>
      <c r="R43" s="12"/>
    </row>
    <row r="44" spans="2:18" ht="14.5" thickBot="1">
      <c r="F44" s="13" t="str">
        <f>IF(B15&amp;B16&amp;B17&amp;B18="○",0,IF(B19="○",I19,IF(B20="○",K20,IF(B21="○",I21,""))))</f>
        <v/>
      </c>
      <c r="G44" s="1" t="s">
        <v>13</v>
      </c>
      <c r="I44" s="22"/>
      <c r="J44" s="22"/>
      <c r="K44" s="22"/>
      <c r="L44" s="22"/>
      <c r="M44" s="22"/>
      <c r="N44" s="22"/>
      <c r="O44" s="22"/>
      <c r="P44" s="22"/>
      <c r="Q44" s="12"/>
      <c r="R44" s="12"/>
    </row>
    <row r="45" spans="2:18">
      <c r="I45" s="22"/>
      <c r="J45" s="22"/>
      <c r="K45" s="22"/>
      <c r="L45" s="22"/>
      <c r="M45" s="22"/>
      <c r="N45" s="22"/>
      <c r="O45" s="22"/>
      <c r="P45" s="22"/>
      <c r="Q45" s="12"/>
      <c r="R45" s="12"/>
    </row>
    <row r="46" spans="2:18" ht="28.5" customHeight="1">
      <c r="C46" s="93" t="str">
        <f>IF(B19="○",I12&amp;"×8／108×（"&amp;I39&amp;"＋"&amp;J39&amp;"＋"&amp;K39&amp;"）／"&amp;M39&amp;"＝"&amp;L19,IF(B21="○",I12&amp;"×8／108×("&amp;I39&amp;"＋"&amp;J39&amp;"＋"&amp;K39&amp;"）／"&amp;M39&amp;"×②＝"&amp;L21,""))</f>
        <v/>
      </c>
      <c r="D46" s="93"/>
      <c r="E46" s="93"/>
      <c r="F46" s="93"/>
      <c r="G46" s="93"/>
      <c r="H46" s="93"/>
      <c r="I46" s="28" t="s">
        <v>25</v>
      </c>
    </row>
    <row r="47" spans="2:18" ht="28.5" customHeight="1">
      <c r="C47" s="92" t="str">
        <f>IF(B20="○",I12&amp;"×8／108×"&amp;I39&amp;"／"&amp;M39&amp;"＝"&amp;L20&amp;"・・・ａ","")</f>
        <v/>
      </c>
      <c r="D47" s="92"/>
      <c r="E47" s="92"/>
      <c r="F47" s="92"/>
      <c r="G47" s="92"/>
      <c r="H47" s="92"/>
      <c r="I47" s="28" t="s">
        <v>25</v>
      </c>
    </row>
    <row r="48" spans="2:18" ht="28.5" customHeight="1">
      <c r="C48" s="92" t="str">
        <f>IF(B20="○",I12&amp;"×8/108×"&amp;K39&amp;"／"&amp;M39&amp;"×②＝"&amp;M20&amp;"・・・ｂ","")</f>
        <v/>
      </c>
      <c r="D48" s="92"/>
      <c r="E48" s="92"/>
      <c r="F48" s="92"/>
      <c r="G48" s="92"/>
      <c r="H48" s="92"/>
      <c r="I48" s="28" t="s">
        <v>25</v>
      </c>
    </row>
    <row r="49" spans="1:9">
      <c r="C49" s="1" t="str">
        <f>IF(B20="○","ａ＋ｂ＝"&amp;N20,"")</f>
        <v/>
      </c>
      <c r="I49" s="22" t="s">
        <v>25</v>
      </c>
    </row>
    <row r="50" spans="1:9">
      <c r="A50" s="21"/>
      <c r="B50" s="21"/>
      <c r="C50" s="21"/>
      <c r="D50" s="21"/>
      <c r="E50" s="21"/>
      <c r="F50" s="21"/>
      <c r="G50" s="21"/>
      <c r="H50" s="21"/>
      <c r="I50" s="22" t="s">
        <v>26</v>
      </c>
    </row>
    <row r="51" spans="1:9">
      <c r="A51" s="21"/>
      <c r="B51" s="21"/>
      <c r="C51" s="21"/>
      <c r="D51" s="21"/>
      <c r="E51" s="21"/>
      <c r="F51" s="21"/>
      <c r="G51" s="21"/>
      <c r="H51" s="21"/>
    </row>
    <row r="52" spans="1:9">
      <c r="A52" s="21"/>
      <c r="B52" s="21"/>
      <c r="C52" s="21"/>
      <c r="D52" s="21"/>
      <c r="E52" s="21"/>
      <c r="F52" s="21"/>
      <c r="G52" s="21"/>
      <c r="H52" s="21"/>
    </row>
    <row r="53" spans="1:9">
      <c r="A53" s="21"/>
      <c r="B53" s="21"/>
      <c r="C53" s="21"/>
      <c r="D53" s="21"/>
      <c r="E53" s="21"/>
      <c r="F53" s="21"/>
      <c r="G53" s="21"/>
      <c r="H53" s="21"/>
    </row>
    <row r="54" spans="1:9">
      <c r="A54" s="21"/>
      <c r="B54" s="21"/>
      <c r="C54" s="21"/>
      <c r="D54" s="21"/>
      <c r="E54" s="21"/>
      <c r="F54" s="21"/>
      <c r="G54" s="21"/>
      <c r="H54" s="21"/>
    </row>
    <row r="55" spans="1:9">
      <c r="A55" s="21"/>
      <c r="B55" s="21"/>
      <c r="C55" s="21"/>
      <c r="D55" s="21"/>
      <c r="E55" s="21"/>
      <c r="F55" s="21"/>
      <c r="G55" s="21"/>
      <c r="H55" s="21"/>
    </row>
    <row r="56" spans="1:9">
      <c r="A56" s="21"/>
      <c r="B56" s="21"/>
      <c r="C56" s="21"/>
      <c r="D56" s="21"/>
      <c r="E56" s="21"/>
      <c r="F56" s="21"/>
      <c r="G56" s="21"/>
      <c r="H56" s="21"/>
    </row>
    <row r="57" spans="1:9">
      <c r="A57" s="21"/>
      <c r="B57" s="21"/>
      <c r="C57" s="21"/>
      <c r="D57" s="21"/>
      <c r="E57" s="21"/>
      <c r="F57" s="21"/>
      <c r="G57" s="21"/>
      <c r="H57" s="21"/>
    </row>
    <row r="58" spans="1:9">
      <c r="A58" s="21"/>
      <c r="B58" s="21"/>
      <c r="C58" s="21"/>
      <c r="D58" s="21"/>
      <c r="E58" s="21"/>
      <c r="F58" s="21"/>
      <c r="G58" s="21"/>
      <c r="H58" s="21"/>
    </row>
    <row r="59" spans="1:9">
      <c r="A59" s="21"/>
      <c r="B59" s="21"/>
      <c r="C59" s="21"/>
      <c r="D59" s="21"/>
      <c r="E59" s="21"/>
      <c r="F59" s="21"/>
      <c r="G59" s="21"/>
      <c r="H59" s="21"/>
    </row>
    <row r="60" spans="1:9">
      <c r="A60" s="21"/>
      <c r="B60" s="21"/>
      <c r="C60" s="21"/>
      <c r="D60" s="21"/>
      <c r="E60" s="21"/>
      <c r="F60" s="21"/>
      <c r="G60" s="21"/>
      <c r="H60" s="21"/>
    </row>
    <row r="61" spans="1:9">
      <c r="A61" s="21"/>
      <c r="B61" s="21"/>
      <c r="C61" s="21"/>
      <c r="D61" s="21"/>
      <c r="E61" s="21"/>
      <c r="F61" s="21"/>
      <c r="G61" s="21"/>
      <c r="H61" s="21"/>
    </row>
    <row r="62" spans="1:9">
      <c r="A62" s="21"/>
      <c r="B62" s="21"/>
      <c r="C62" s="21"/>
      <c r="D62" s="21"/>
      <c r="E62" s="21"/>
      <c r="F62" s="21"/>
      <c r="G62" s="21"/>
      <c r="H62" s="21"/>
    </row>
  </sheetData>
  <mergeCells count="13">
    <mergeCell ref="B31:B38"/>
    <mergeCell ref="A1:H1"/>
    <mergeCell ref="C29:C30"/>
    <mergeCell ref="D29:F29"/>
    <mergeCell ref="G29:G30"/>
    <mergeCell ref="H29:H30"/>
    <mergeCell ref="C48:H48"/>
    <mergeCell ref="C41:D41"/>
    <mergeCell ref="E41:E42"/>
    <mergeCell ref="F41:G42"/>
    <mergeCell ref="C42:D42"/>
    <mergeCell ref="C46:H46"/>
    <mergeCell ref="C47:H47"/>
  </mergeCells>
  <phoneticPr fontId="1"/>
  <dataValidations count="1">
    <dataValidation type="list" allowBlank="1" showInputMessage="1" showErrorMessage="1" sqref="B15:B21 B25:B26" xr:uid="{00000000-0002-0000-0200-000000000000}">
      <formula1>"○"</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返還額計算シート</vt:lpstr>
      <vt:lpstr>返還額計算シート(記載例)</vt:lpstr>
      <vt:lpstr>Sheet6</vt:lpstr>
      <vt:lpstr>返還額計算シート!Print_Area</vt:lpstr>
      <vt:lpstr>'返還額計算シート(記載例)'!Print_Area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諒介</dc:creator>
  <cp:keywords/>
  <dc:description/>
  <cp:lastModifiedBy>吉川 雅人</cp:lastModifiedBy>
  <cp:revision>0</cp:revision>
  <cp:lastPrinted>2021-01-28T02:26:41Z</cp:lastPrinted>
  <dcterms:created xsi:type="dcterms:W3CDTF">1601-01-01T00:00:00Z</dcterms:created>
  <dcterms:modified xsi:type="dcterms:W3CDTF">2026-02-17T01:01:17Z</dcterms:modified>
  <cp:category/>
</cp:coreProperties>
</file>