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61" yWindow="2385" windowWidth="13635" windowHeight="4275" activeTab="8"/>
  </bookViews>
  <sheets>
    <sheet name="第２１表" sheetId="1" r:id="rId1"/>
    <sheet name="第２２表" sheetId="2" r:id="rId2"/>
    <sheet name="第２３表" sheetId="3" r:id="rId3"/>
    <sheet name="第２４表" sheetId="4" r:id="rId4"/>
    <sheet name="第２５表" sheetId="5" r:id="rId5"/>
    <sheet name="第２６表" sheetId="6" r:id="rId6"/>
    <sheet name="第２７・２８表" sheetId="7" r:id="rId7"/>
    <sheet name="第２９表" sheetId="8" r:id="rId8"/>
    <sheet name="第３０・３１表" sheetId="9" r:id="rId9"/>
  </sheets>
  <definedNames>
    <definedName name="_xlnm.Print_Area" localSheetId="0">'第２２表'!$A$1:$G$35</definedName>
    <definedName name="_xlnm.Print_Area" localSheetId="2">'第２３表'!$A$1:$W$16</definedName>
    <definedName name="_xlnm.Print_Area" localSheetId="5">'第２６表'!$A$1:$AB$37</definedName>
    <definedName name="_xlnm.Print_Area" localSheetId="6">'第２７・２８表'!$A$1:$AC$47</definedName>
    <definedName name="_xlnm.Print_Titles" localSheetId="7">'第２９表'!$1:$7</definedName>
    <definedName name="_xlnm.Print_Titles" localSheetId="8">'第３０・３１表'!$1:$6</definedName>
  </definedNames>
  <calcPr fullCalcOnLoad="1"/>
</workbook>
</file>

<file path=xl/sharedStrings.xml><?xml version="1.0" encoding="utf-8"?>
<sst xmlns="http://schemas.openxmlformats.org/spreadsheetml/2006/main" count="1355" uniqueCount="243">
  <si>
    <t>－高等学校－</t>
  </si>
  <si>
    <t>男女別・学校別（再掲）</t>
  </si>
  <si>
    <t>区分</t>
  </si>
  <si>
    <t>計</t>
  </si>
  <si>
    <t>全日制</t>
  </si>
  <si>
    <t>定時制</t>
  </si>
  <si>
    <t>併置校</t>
  </si>
  <si>
    <t>男子　のみ</t>
  </si>
  <si>
    <t>女子　のみ</t>
  </si>
  <si>
    <t>-</t>
  </si>
  <si>
    <t>私　立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</si>
  <si>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</si>
  <si>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</si>
  <si>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</si>
  <si>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</si>
  <si>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</si>
  <si>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</si>
  <si>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</si>
  <si>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</si>
  <si>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</si>
  <si>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</si>
  <si>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</si>
  <si>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1,001～1,100</t>
  </si>
  <si>
    <t>1,101～1,200</t>
  </si>
  <si>
    <t>1,201～1,300</t>
  </si>
  <si>
    <t>1,301～1,400</t>
  </si>
  <si>
    <t>1,401～1,500</t>
  </si>
  <si>
    <t>公</t>
  </si>
  <si>
    <t>本</t>
  </si>
  <si>
    <t>立</t>
  </si>
  <si>
    <t>私</t>
  </si>
  <si>
    <t>校</t>
  </si>
  <si>
    <t>分</t>
  </si>
  <si>
    <t>公立</t>
  </si>
  <si>
    <t>私立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</si>
  <si>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</si>
  <si>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</si>
  <si>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</si>
  <si>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</si>
  <si>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</si>
  <si>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</si>
  <si>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</si>
  <si>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</si>
  <si>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</si>
  <si>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総合</t>
  </si>
  <si>
    <t>総</t>
  </si>
  <si>
    <t>合</t>
  </si>
  <si>
    <t>普通と総合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</si>
  <si>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</si>
  <si>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</si>
  <si>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</si>
  <si>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</si>
  <si>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</si>
  <si>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</si>
  <si>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</si>
  <si>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</si>
  <si>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</si>
  <si>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</si>
  <si>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</si>
  <si>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</si>
  <si>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</si>
  <si>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</si>
  <si>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</si>
  <si>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</si>
  <si>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</si>
  <si>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</si>
  <si>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</si>
  <si>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</si>
  <si>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</si>
  <si>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</si>
  <si>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</si>
  <si>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</si>
  <si>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</si>
  <si>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</si>
  <si>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</si>
  <si>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</si>
  <si>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</si>
  <si>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</si>
  <si>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</si>
  <si>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</si>
  <si>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</si>
  <si>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</si>
  <si>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</si>
  <si>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</si>
  <si>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</si>
  <si>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</si>
  <si>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</si>
  <si>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</si>
  <si>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</si>
  <si>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</si>
  <si>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</si>
  <si>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</si>
  <si>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</si>
  <si>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</si>
  <si>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</si>
  <si>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</si>
  <si>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</si>
  <si>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</si>
  <si>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</si>
  <si>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</si>
  <si>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学校図書館</t>
  </si>
  <si>
    <t>科</t>
  </si>
  <si>
    <t>剤</t>
  </si>
  <si>
    <t>書</t>
  </si>
  <si>
    <t>手</t>
  </si>
  <si>
    <t>事務に従事</t>
  </si>
  <si>
    <t>医</t>
  </si>
  <si>
    <t>館</t>
  </si>
  <si>
    <t>する者(再掲)</t>
  </si>
  <si>
    <t>その他</t>
  </si>
  <si>
    <t>務</t>
  </si>
  <si>
    <t>普通と職業１</t>
  </si>
  <si>
    <t>普通と職業２以上</t>
  </si>
  <si>
    <t>職業のみ２以上</t>
  </si>
  <si>
    <t>普、職１と総合</t>
  </si>
  <si>
    <t>職業１と総合</t>
  </si>
  <si>
    <t>生　　　　　　　　　　　　　　　            徒　　　　　　　　　　　　　　　            数</t>
  </si>
  <si>
    <t>校</t>
  </si>
  <si>
    <t>本</t>
  </si>
  <si>
    <t>分</t>
  </si>
  <si>
    <t>生徒のいない学  校</t>
  </si>
  <si>
    <t xml:space="preserve"> 注　併置校で両課程に同じ学科がある場合には、併置校欄に1として計上した。</t>
  </si>
  <si>
    <t>計</t>
  </si>
  <si>
    <t>公　立</t>
  </si>
  <si>
    <t>901
～1,000</t>
  </si>
  <si>
    <t>田村市</t>
  </si>
  <si>
    <t>学
校
数</t>
  </si>
  <si>
    <t>学
級
数</t>
  </si>
  <si>
    <t>本　科　全　日　制</t>
  </si>
  <si>
    <t>本　科　定　時　制</t>
  </si>
  <si>
    <t>区　分</t>
  </si>
  <si>
    <t>男子、　女子と   もいる学校</t>
  </si>
  <si>
    <t>公　　立</t>
  </si>
  <si>
    <t>私　　立</t>
  </si>
  <si>
    <t>公　　立</t>
  </si>
  <si>
    <t>全　　　　日　　　　制</t>
  </si>
  <si>
    <t>定　　　　時　　　　制</t>
  </si>
  <si>
    <t>区    分</t>
  </si>
  <si>
    <t>学　　　　校　　　　数</t>
  </si>
  <si>
    <t>本 　　校</t>
  </si>
  <si>
    <t>分 　　校</t>
  </si>
  <si>
    <t>1,501人
以上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</si>
  <si>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</si>
  <si>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</si>
  <si>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</si>
  <si>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</si>
  <si>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</si>
  <si>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</si>
  <si>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</si>
  <si>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</si>
  <si>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看　護　</t>
  </si>
  <si>
    <t>情　報</t>
  </si>
  <si>
    <t>福　祉</t>
  </si>
  <si>
    <t>入　学　者</t>
  </si>
  <si>
    <t>　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</si>
  <si>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</si>
  <si>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</si>
  <si>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</si>
  <si>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</si>
  <si>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</si>
  <si>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</si>
  <si>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</si>
  <si>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</si>
  <si>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</si>
  <si>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</si>
  <si>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</si>
  <si>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</si>
  <si>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</si>
  <si>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</si>
  <si>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</si>
  <si>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</si>
  <si>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</si>
  <si>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</si>
  <si>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</si>
  <si>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</si>
  <si>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</si>
  <si>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</si>
  <si>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</si>
  <si>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</si>
  <si>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</si>
  <si>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</si>
  <si>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</si>
  <si>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-</t>
  </si>
  <si>
    <t>-</t>
  </si>
  <si>
    <t>-</t>
  </si>
  <si>
    <t>福島市</t>
  </si>
  <si>
    <t>南相馬市</t>
  </si>
  <si>
    <t>伊達市</t>
  </si>
  <si>
    <t>只見町</t>
  </si>
  <si>
    <t>南会津町</t>
  </si>
  <si>
    <t>西会津町</t>
  </si>
  <si>
    <t>金山町</t>
  </si>
  <si>
    <t>会津美里町</t>
  </si>
  <si>
    <t>矢吹町</t>
  </si>
  <si>
    <t>塙町</t>
  </si>
  <si>
    <t>平田村</t>
  </si>
  <si>
    <t>富岡町</t>
  </si>
  <si>
    <t>大熊町</t>
  </si>
  <si>
    <t>双葉町</t>
  </si>
  <si>
    <t>浪江町</t>
  </si>
  <si>
    <t>飯舘村</t>
  </si>
  <si>
    <t>本宮市</t>
  </si>
  <si>
    <t>主事補等</t>
  </si>
  <si>
    <t>主事・</t>
  </si>
  <si>
    <t>学</t>
  </si>
  <si>
    <t>医</t>
  </si>
  <si>
    <t>-</t>
  </si>
  <si>
    <t>-</t>
  </si>
  <si>
    <t>副校長</t>
  </si>
  <si>
    <t>主幹教諭</t>
  </si>
  <si>
    <t>指導教諭</t>
  </si>
  <si>
    <t>養</t>
  </si>
  <si>
    <t>左記「主事・</t>
  </si>
  <si>
    <t>主事補等」</t>
  </si>
  <si>
    <t>　のうち</t>
  </si>
  <si>
    <t>-</t>
  </si>
  <si>
    <t>第３０表　教員数</t>
  </si>
  <si>
    <t>第３１表　職員数（本務者）</t>
  </si>
  <si>
    <t>第２９表　学校所在地市町村別学校数、生徒数（公立・私立）</t>
  </si>
  <si>
    <t>第２８表　学科別入学状況（本科）</t>
  </si>
  <si>
    <t>第２７表　入学状況（本科）</t>
  </si>
  <si>
    <t>第２６表　課程別、学科別、学年別、男女別生徒数</t>
  </si>
  <si>
    <t>第２３表　生徒数別、課程別学校数</t>
  </si>
  <si>
    <t>第２４表　学科の単独、総合別学校数</t>
  </si>
  <si>
    <t>第２５表　学科数</t>
  </si>
  <si>
    <t>第２１表　学校数</t>
  </si>
  <si>
    <t>第２２表　学級数別、課程別学校数（公立の本科）</t>
  </si>
  <si>
    <t>(４)　高　等　学　校</t>
  </si>
  <si>
    <t xml:space="preserve"> 注　学級数は、教科外活動としてのホームルーム活動を行うために編制されている学級の数で、公立の本科のみ計上している。</t>
  </si>
  <si>
    <t>-</t>
  </si>
  <si>
    <t>平成25年度</t>
  </si>
  <si>
    <t>平成25年度</t>
  </si>
  <si>
    <t>平成25年度</t>
  </si>
  <si>
    <t>平成26年度</t>
  </si>
  <si>
    <t>平成25年度</t>
  </si>
  <si>
    <t>平成26年度</t>
  </si>
  <si>
    <t>平成26年度</t>
  </si>
  <si>
    <t>平成26年度</t>
  </si>
  <si>
    <t>平成26年度</t>
  </si>
  <si>
    <t>平成25年度</t>
  </si>
  <si>
    <t>平成25年度</t>
  </si>
  <si>
    <t>平成26年度</t>
  </si>
  <si>
    <t>注　併置校については、全日制及び定時制に同数を計上した。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</si>
</sst>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  <numFmt numFmtId="181" formatCode="#,##0;\-#,##0;\-"/>
    <numFmt numFmtId="182" formatCode="#,##0_);[Red]\(#,##0\)"/>
    <numFmt numFmtId="183" formatCode="#,##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  <numFmt numFmtId="188" formatCode="#,##0;\△#,##0;\-"/>
  </numFmts>
  <fonts count="65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3"/>
      <name val="ＭＳ 明朝"/>
      <family val="1"/>
    </font>
    <font>
      <sz val="9"/>
      <color indexed="12"/>
      <name val="ＭＳ ゴシック"/>
      <family val="3"/>
    </font>
    <font>
      <sz val="10"/>
      <name val="細明朝体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4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185" fontId="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3" borderId="7" applyNumberFormat="0" applyAlignment="0" applyProtection="0"/>
    <xf numFmtId="0" fontId="18" fillId="0" borderId="0">
      <alignment vertical="center"/>
      <protection/>
    </xf>
    <xf numFmtId="0" fontId="63" fillId="3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22" xfId="0" applyFont="1" applyFill="1" applyBorder="1" applyAlignment="1" applyProtection="1">
      <alignment horizontal="centerContinuous"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Continuous"/>
      <protection locked="0"/>
    </xf>
    <xf numFmtId="0" fontId="6" fillId="0" borderId="26" xfId="0" applyFont="1" applyFill="1" applyBorder="1" applyAlignment="1" applyProtection="1">
      <alignment horizontal="centerContinuous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Continuous"/>
    </xf>
    <xf numFmtId="3" fontId="6" fillId="0" borderId="31" xfId="0" applyNumberFormat="1" applyFont="1" applyFill="1" applyBorder="1" applyAlignment="1">
      <alignment horizontal="centerContinuous"/>
    </xf>
    <xf numFmtId="3" fontId="6" fillId="0" borderId="32" xfId="0" applyNumberFormat="1" applyFont="1" applyFill="1" applyBorder="1" applyAlignment="1">
      <alignment horizontal="centerContinuous"/>
    </xf>
    <xf numFmtId="3" fontId="6" fillId="0" borderId="28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38" fontId="8" fillId="0" borderId="0" xfId="68" applyFont="1" applyFill="1" applyBorder="1" applyAlignment="1">
      <alignment horizontal="right"/>
    </xf>
    <xf numFmtId="38" fontId="8" fillId="0" borderId="39" xfId="68" applyFont="1" applyFill="1" applyBorder="1" applyAlignment="1">
      <alignment horizontal="right"/>
    </xf>
    <xf numFmtId="0" fontId="6" fillId="0" borderId="40" xfId="0" applyFont="1" applyFill="1" applyBorder="1" applyAlignment="1">
      <alignment horizontal="left"/>
    </xf>
    <xf numFmtId="38" fontId="8" fillId="0" borderId="41" xfId="68" applyFont="1" applyFill="1" applyBorder="1" applyAlignment="1">
      <alignment horizontal="right"/>
    </xf>
    <xf numFmtId="38" fontId="8" fillId="0" borderId="42" xfId="68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9" fillId="0" borderId="19" xfId="0" applyNumberFormat="1" applyFont="1" applyFill="1" applyBorder="1" applyAlignment="1">
      <alignment horizontal="centerContinuous"/>
    </xf>
    <xf numFmtId="3" fontId="9" fillId="0" borderId="32" xfId="0" applyNumberFormat="1" applyFont="1" applyFill="1" applyBorder="1" applyAlignment="1">
      <alignment horizontal="centerContinuous"/>
    </xf>
    <xf numFmtId="3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/>
    </xf>
    <xf numFmtId="0" fontId="9" fillId="0" borderId="5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 horizontal="centerContinuous"/>
    </xf>
    <xf numFmtId="3" fontId="9" fillId="0" borderId="5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Continuous"/>
    </xf>
    <xf numFmtId="0" fontId="9" fillId="0" borderId="36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78" fontId="9" fillId="0" borderId="4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9" fillId="0" borderId="54" xfId="0" applyNumberFormat="1" applyFont="1" applyFill="1" applyBorder="1" applyAlignment="1">
      <alignment horizontal="centerContinuous" vertical="center"/>
    </xf>
    <xf numFmtId="3" fontId="9" fillId="0" borderId="55" xfId="0" applyNumberFormat="1" applyFont="1" applyFill="1" applyBorder="1" applyAlignment="1">
      <alignment horizontal="center" vertical="top"/>
    </xf>
    <xf numFmtId="3" fontId="9" fillId="0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 vertical="top"/>
    </xf>
    <xf numFmtId="3" fontId="9" fillId="0" borderId="52" xfId="0" applyNumberFormat="1" applyFont="1" applyFill="1" applyBorder="1" applyAlignment="1">
      <alignment horizontal="center"/>
    </xf>
    <xf numFmtId="3" fontId="9" fillId="0" borderId="55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Continuous"/>
    </xf>
    <xf numFmtId="3" fontId="9" fillId="0" borderId="14" xfId="0" applyNumberFormat="1" applyFont="1" applyFill="1" applyBorder="1" applyAlignment="1">
      <alignment horizontal="centerContinuous" wrapText="1"/>
    </xf>
    <xf numFmtId="3" fontId="9" fillId="0" borderId="15" xfId="0" applyNumberFormat="1" applyFont="1" applyFill="1" applyBorder="1" applyAlignment="1">
      <alignment horizontal="centerContinuous" wrapText="1"/>
    </xf>
    <xf numFmtId="3" fontId="9" fillId="0" borderId="13" xfId="0" applyNumberFormat="1" applyFont="1" applyFill="1" applyBorder="1" applyAlignment="1">
      <alignment horizontal="centerContinuous" wrapText="1"/>
    </xf>
    <xf numFmtId="3" fontId="9" fillId="0" borderId="36" xfId="0" applyNumberFormat="1" applyFont="1" applyFill="1" applyBorder="1" applyAlignment="1">
      <alignment horizontal="centerContinuous" wrapText="1"/>
    </xf>
    <xf numFmtId="3" fontId="9" fillId="0" borderId="19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left"/>
    </xf>
    <xf numFmtId="3" fontId="9" fillId="0" borderId="2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left"/>
    </xf>
    <xf numFmtId="3" fontId="9" fillId="0" borderId="28" xfId="0" applyNumberFormat="1" applyFont="1" applyFill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51" xfId="0" applyNumberFormat="1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 horizontal="centerContinuous"/>
    </xf>
    <xf numFmtId="3" fontId="9" fillId="0" borderId="52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centerContinuous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Border="1" applyAlignment="1">
      <alignment horizontal="left"/>
    </xf>
    <xf numFmtId="3" fontId="11" fillId="0" borderId="47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 applyProtection="1">
      <alignment horizontal="centerContinuous" vertical="center"/>
      <protection locked="0"/>
    </xf>
    <xf numFmtId="0" fontId="7" fillId="0" borderId="21" xfId="0" applyFont="1" applyFill="1" applyBorder="1" applyAlignment="1" applyProtection="1">
      <alignment horizontal="centerContinuous" vertical="center"/>
      <protection locked="0"/>
    </xf>
    <xf numFmtId="0" fontId="7" fillId="0" borderId="24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 applyProtection="1">
      <alignment horizontal="centerContinuous" vertical="center"/>
      <protection locked="0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 applyProtection="1">
      <alignment horizontal="right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7" fillId="0" borderId="33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 applyProtection="1">
      <alignment horizontal="centerContinuous" vertical="center"/>
      <protection locked="0"/>
    </xf>
    <xf numFmtId="0" fontId="6" fillId="0" borderId="1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Continuous"/>
    </xf>
    <xf numFmtId="0" fontId="6" fillId="0" borderId="35" xfId="0" applyFont="1" applyFill="1" applyBorder="1" applyAlignment="1">
      <alignment horizontal="centerContinuous"/>
    </xf>
    <xf numFmtId="0" fontId="6" fillId="0" borderId="61" xfId="0" applyFont="1" applyFill="1" applyBorder="1" applyAlignment="1">
      <alignment horizontal="centerContinuous"/>
    </xf>
    <xf numFmtId="0" fontId="15" fillId="0" borderId="0" xfId="0" applyFont="1" applyFill="1" applyAlignment="1">
      <alignment horizontal="left"/>
    </xf>
    <xf numFmtId="180" fontId="9" fillId="0" borderId="48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>
      <alignment horizontal="centerContinuous"/>
    </xf>
    <xf numFmtId="0" fontId="6" fillId="0" borderId="5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38" fontId="6" fillId="0" borderId="58" xfId="68" applyFont="1" applyFill="1" applyBorder="1" applyAlignment="1">
      <alignment horizontal="center" vertical="center"/>
    </xf>
    <xf numFmtId="38" fontId="6" fillId="0" borderId="28" xfId="68" applyFont="1" applyFill="1" applyBorder="1" applyAlignment="1">
      <alignment horizontal="center" vertical="center"/>
    </xf>
    <xf numFmtId="38" fontId="6" fillId="0" borderId="57" xfId="68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181" fontId="10" fillId="0" borderId="0" xfId="0" applyNumberFormat="1" applyFont="1" applyFill="1" applyBorder="1" applyAlignment="1">
      <alignment horizontal="right"/>
    </xf>
    <xf numFmtId="181" fontId="10" fillId="0" borderId="39" xfId="0" applyNumberFormat="1" applyFont="1" applyFill="1" applyBorder="1" applyAlignment="1">
      <alignment horizontal="right"/>
    </xf>
    <xf numFmtId="181" fontId="10" fillId="0" borderId="41" xfId="0" applyNumberFormat="1" applyFont="1" applyFill="1" applyBorder="1" applyAlignment="1">
      <alignment horizontal="right"/>
    </xf>
    <xf numFmtId="181" fontId="10" fillId="0" borderId="42" xfId="0" applyNumberFormat="1" applyFont="1" applyFill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39" xfId="0" applyNumberFormat="1" applyFont="1" applyBorder="1" applyAlignment="1">
      <alignment horizontal="right"/>
    </xf>
    <xf numFmtId="181" fontId="16" fillId="0" borderId="41" xfId="0" applyNumberFormat="1" applyFont="1" applyBorder="1" applyAlignment="1">
      <alignment horizontal="right"/>
    </xf>
    <xf numFmtId="181" fontId="8" fillId="0" borderId="41" xfId="0" applyNumberFormat="1" applyFont="1" applyBorder="1" applyAlignment="1">
      <alignment horizontal="right"/>
    </xf>
    <xf numFmtId="181" fontId="8" fillId="0" borderId="42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8" fillId="0" borderId="39" xfId="0" applyNumberFormat="1" applyFont="1" applyFill="1" applyBorder="1" applyAlignment="1">
      <alignment horizontal="right"/>
    </xf>
    <xf numFmtId="181" fontId="8" fillId="0" borderId="0" xfId="68" applyNumberFormat="1" applyFont="1" applyFill="1" applyBorder="1" applyAlignment="1">
      <alignment horizontal="right"/>
    </xf>
    <xf numFmtId="181" fontId="8" fillId="0" borderId="39" xfId="68" applyNumberFormat="1" applyFont="1" applyFill="1" applyBorder="1" applyAlignment="1">
      <alignment horizontal="right"/>
    </xf>
    <xf numFmtId="181" fontId="8" fillId="0" borderId="41" xfId="68" applyNumberFormat="1" applyFont="1" applyFill="1" applyBorder="1" applyAlignment="1">
      <alignment horizontal="right"/>
    </xf>
    <xf numFmtId="181" fontId="8" fillId="0" borderId="42" xfId="68" applyNumberFormat="1" applyFont="1" applyFill="1" applyBorder="1" applyAlignment="1">
      <alignment horizontal="right"/>
    </xf>
    <xf numFmtId="181" fontId="8" fillId="0" borderId="21" xfId="68" applyNumberFormat="1" applyFont="1" applyFill="1" applyBorder="1" applyAlignment="1">
      <alignment horizontal="right" vertical="center"/>
    </xf>
    <xf numFmtId="181" fontId="8" fillId="0" borderId="0" xfId="68" applyNumberFormat="1" applyFont="1" applyBorder="1" applyAlignment="1">
      <alignment horizontal="right"/>
    </xf>
    <xf numFmtId="181" fontId="8" fillId="0" borderId="39" xfId="68" applyNumberFormat="1" applyFont="1" applyBorder="1" applyAlignment="1">
      <alignment horizontal="right"/>
    </xf>
    <xf numFmtId="181" fontId="8" fillId="0" borderId="21" xfId="68" applyNumberFormat="1" applyFont="1" applyBorder="1" applyAlignment="1">
      <alignment horizontal="right"/>
    </xf>
    <xf numFmtId="181" fontId="8" fillId="0" borderId="21" xfId="68" applyNumberFormat="1" applyFont="1" applyFill="1" applyBorder="1" applyAlignment="1">
      <alignment horizontal="right"/>
    </xf>
    <xf numFmtId="181" fontId="12" fillId="0" borderId="0" xfId="68" applyNumberFormat="1" applyFont="1" applyFill="1" applyBorder="1" applyAlignment="1">
      <alignment horizontal="right"/>
    </xf>
    <xf numFmtId="0" fontId="8" fillId="0" borderId="0" xfId="0" applyFont="1" applyAlignment="1">
      <alignment vertical="center" shrinkToFit="1"/>
    </xf>
    <xf numFmtId="0" fontId="8" fillId="0" borderId="39" xfId="0" applyFont="1" applyBorder="1" applyAlignment="1">
      <alignment horizontal="right" shrinkToFit="1"/>
    </xf>
    <xf numFmtId="181" fontId="8" fillId="0" borderId="0" xfId="0" applyNumberFormat="1" applyFont="1" applyAlignment="1">
      <alignment horizontal="right" vertical="center" shrinkToFit="1"/>
    </xf>
    <xf numFmtId="181" fontId="8" fillId="0" borderId="39" xfId="0" applyNumberFormat="1" applyFont="1" applyBorder="1" applyAlignment="1">
      <alignment horizontal="right" vertical="center" shrinkToFit="1"/>
    </xf>
    <xf numFmtId="181" fontId="8" fillId="0" borderId="0" xfId="0" applyNumberFormat="1" applyFont="1" applyBorder="1" applyAlignment="1">
      <alignment horizontal="right" shrinkToFit="1"/>
    </xf>
    <xf numFmtId="181" fontId="8" fillId="0" borderId="41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8" fillId="0" borderId="21" xfId="0" applyFont="1" applyBorder="1" applyAlignment="1">
      <alignment horizontal="right" shrinkToFit="1"/>
    </xf>
    <xf numFmtId="181" fontId="8" fillId="0" borderId="39" xfId="0" applyNumberFormat="1" applyFont="1" applyBorder="1" applyAlignment="1">
      <alignment horizontal="right" shrinkToFit="1"/>
    </xf>
    <xf numFmtId="0" fontId="8" fillId="0" borderId="64" xfId="0" applyFont="1" applyBorder="1" applyAlignment="1">
      <alignment horizontal="right" shrinkToFit="1"/>
    </xf>
    <xf numFmtId="0" fontId="8" fillId="0" borderId="41" xfId="0" applyFont="1" applyBorder="1" applyAlignment="1">
      <alignment horizontal="right" shrinkToFit="1"/>
    </xf>
    <xf numFmtId="181" fontId="8" fillId="0" borderId="37" xfId="68" applyNumberFormat="1" applyFont="1" applyBorder="1" applyAlignment="1">
      <alignment horizontal="right"/>
    </xf>
    <xf numFmtId="181" fontId="8" fillId="0" borderId="37" xfId="0" applyNumberFormat="1" applyFont="1" applyBorder="1" applyAlignment="1">
      <alignment horizontal="right"/>
    </xf>
    <xf numFmtId="0" fontId="10" fillId="0" borderId="0" xfId="0" applyFont="1" applyAlignment="1">
      <alignment horizontal="right" shrinkToFit="1"/>
    </xf>
    <xf numFmtId="181" fontId="10" fillId="0" borderId="0" xfId="0" applyNumberFormat="1" applyFont="1" applyBorder="1" applyAlignment="1">
      <alignment vertical="center" shrinkToFit="1"/>
    </xf>
    <xf numFmtId="181" fontId="10" fillId="0" borderId="41" xfId="0" applyNumberFormat="1" applyFont="1" applyBorder="1" applyAlignment="1">
      <alignment vertical="center" shrinkToFit="1"/>
    </xf>
    <xf numFmtId="181" fontId="10" fillId="0" borderId="39" xfId="0" applyNumberFormat="1" applyFont="1" applyBorder="1" applyAlignment="1">
      <alignment vertical="center" shrinkToFit="1"/>
    </xf>
    <xf numFmtId="181" fontId="10" fillId="0" borderId="42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37" fontId="64" fillId="0" borderId="0" xfId="0" applyNumberFormat="1" applyFont="1" applyAlignment="1">
      <alignment horizontal="right" shrinkToFit="1"/>
    </xf>
    <xf numFmtId="181" fontId="64" fillId="0" borderId="0" xfId="68" applyNumberFormat="1" applyFont="1" applyFill="1" applyBorder="1" applyAlignment="1">
      <alignment horizontal="right"/>
    </xf>
    <xf numFmtId="0" fontId="64" fillId="0" borderId="0" xfId="0" applyFont="1" applyAlignment="1">
      <alignment horizontal="right" shrinkToFit="1"/>
    </xf>
    <xf numFmtId="181" fontId="64" fillId="0" borderId="41" xfId="68" applyNumberFormat="1" applyFont="1" applyFill="1" applyBorder="1" applyAlignment="1">
      <alignment horizontal="right"/>
    </xf>
    <xf numFmtId="181" fontId="64" fillId="0" borderId="39" xfId="68" applyNumberFormat="1" applyFont="1" applyFill="1" applyBorder="1" applyAlignment="1">
      <alignment horizontal="right"/>
    </xf>
    <xf numFmtId="181" fontId="64" fillId="0" borderId="42" xfId="68" applyNumberFormat="1" applyFont="1" applyFill="1" applyBorder="1" applyAlignment="1">
      <alignment horizontal="right"/>
    </xf>
    <xf numFmtId="38" fontId="64" fillId="0" borderId="0" xfId="68" applyFont="1" applyFill="1" applyBorder="1" applyAlignment="1">
      <alignment horizontal="right"/>
    </xf>
    <xf numFmtId="38" fontId="64" fillId="0" borderId="39" xfId="68" applyFont="1" applyFill="1" applyBorder="1" applyAlignment="1">
      <alignment horizontal="right"/>
    </xf>
    <xf numFmtId="38" fontId="64" fillId="0" borderId="41" xfId="68" applyFont="1" applyFill="1" applyBorder="1" applyAlignment="1">
      <alignment horizontal="right"/>
    </xf>
    <xf numFmtId="181" fontId="64" fillId="0" borderId="0" xfId="0" applyNumberFormat="1" applyFont="1" applyBorder="1" applyAlignment="1">
      <alignment horizontal="right" shrinkToFit="1"/>
    </xf>
    <xf numFmtId="181" fontId="64" fillId="0" borderId="41" xfId="0" applyNumberFormat="1" applyFont="1" applyBorder="1" applyAlignment="1">
      <alignment horizontal="right" shrinkToFit="1"/>
    </xf>
    <xf numFmtId="0" fontId="64" fillId="0" borderId="39" xfId="0" applyFont="1" applyBorder="1" applyAlignment="1">
      <alignment horizontal="right" shrinkToFit="1"/>
    </xf>
    <xf numFmtId="0" fontId="64" fillId="0" borderId="0" xfId="0" applyFont="1" applyAlignment="1">
      <alignment shrinkToFit="1"/>
    </xf>
    <xf numFmtId="181" fontId="64" fillId="0" borderId="0" xfId="68" applyNumberFormat="1" applyFont="1" applyBorder="1" applyAlignment="1">
      <alignment horizontal="right"/>
    </xf>
    <xf numFmtId="181" fontId="64" fillId="0" borderId="39" xfId="68" applyNumberFormat="1" applyFont="1" applyBorder="1" applyAlignment="1">
      <alignment horizontal="right"/>
    </xf>
    <xf numFmtId="181" fontId="64" fillId="0" borderId="0" xfId="0" applyNumberFormat="1" applyFont="1" applyAlignment="1">
      <alignment horizontal="right" shrinkToFit="1"/>
    </xf>
    <xf numFmtId="181" fontId="64" fillId="0" borderId="0" xfId="0" applyNumberFormat="1" applyFont="1" applyFill="1" applyBorder="1" applyAlignment="1">
      <alignment horizontal="right"/>
    </xf>
    <xf numFmtId="181" fontId="64" fillId="0" borderId="0" xfId="0" applyNumberFormat="1" applyFont="1" applyBorder="1" applyAlignment="1">
      <alignment horizontal="right"/>
    </xf>
    <xf numFmtId="181" fontId="64" fillId="0" borderId="0" xfId="0" applyNumberFormat="1" applyFont="1" applyAlignment="1">
      <alignment horizontal="right"/>
    </xf>
    <xf numFmtId="181" fontId="64" fillId="0" borderId="39" xfId="0" applyNumberFormat="1" applyFont="1" applyBorder="1" applyAlignment="1">
      <alignment horizontal="right"/>
    </xf>
    <xf numFmtId="181" fontId="64" fillId="0" borderId="0" xfId="0" applyNumberFormat="1" applyFont="1" applyAlignment="1">
      <alignment vertical="center"/>
    </xf>
    <xf numFmtId="181" fontId="64" fillId="0" borderId="39" xfId="0" applyNumberFormat="1" applyFont="1" applyFill="1" applyBorder="1" applyAlignment="1">
      <alignment horizontal="right"/>
    </xf>
    <xf numFmtId="181" fontId="64" fillId="0" borderId="41" xfId="0" applyNumberFormat="1" applyFont="1" applyFill="1" applyBorder="1" applyAlignment="1">
      <alignment horizontal="right"/>
    </xf>
    <xf numFmtId="181" fontId="64" fillId="0" borderId="41" xfId="0" applyNumberFormat="1" applyFont="1" applyBorder="1" applyAlignment="1">
      <alignment horizontal="right"/>
    </xf>
    <xf numFmtId="181" fontId="64" fillId="0" borderId="42" xfId="0" applyNumberFormat="1" applyFont="1" applyBorder="1" applyAlignment="1">
      <alignment horizontal="right"/>
    </xf>
    <xf numFmtId="181" fontId="64" fillId="0" borderId="42" xfId="0" applyNumberFormat="1" applyFont="1" applyFill="1" applyBorder="1" applyAlignment="1">
      <alignment horizontal="right"/>
    </xf>
    <xf numFmtId="181" fontId="10" fillId="0" borderId="21" xfId="0" applyNumberFormat="1" applyFont="1" applyBorder="1" applyAlignment="1">
      <alignment horizontal="right"/>
    </xf>
    <xf numFmtId="181" fontId="10" fillId="0" borderId="37" xfId="0" applyNumberFormat="1" applyFont="1" applyBorder="1" applyAlignment="1">
      <alignment horizontal="right"/>
    </xf>
    <xf numFmtId="181" fontId="10" fillId="0" borderId="43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1" fontId="10" fillId="0" borderId="64" xfId="0" applyNumberFormat="1" applyFont="1" applyBorder="1" applyAlignment="1">
      <alignment horizontal="right"/>
    </xf>
    <xf numFmtId="181" fontId="10" fillId="0" borderId="41" xfId="0" applyNumberFormat="1" applyFont="1" applyBorder="1" applyAlignment="1">
      <alignment horizontal="right"/>
    </xf>
    <xf numFmtId="181" fontId="8" fillId="0" borderId="33" xfId="68" applyNumberFormat="1" applyFont="1" applyFill="1" applyBorder="1" applyAlignment="1">
      <alignment horizontal="right" vertical="center"/>
    </xf>
    <xf numFmtId="181" fontId="8" fillId="0" borderId="34" xfId="68" applyNumberFormat="1" applyFont="1" applyFill="1" applyBorder="1" applyAlignment="1">
      <alignment horizontal="right" vertical="center"/>
    </xf>
    <xf numFmtId="181" fontId="8" fillId="0" borderId="61" xfId="68" applyNumberFormat="1" applyFont="1" applyFill="1" applyBorder="1" applyAlignment="1">
      <alignment horizontal="right" vertical="center"/>
    </xf>
    <xf numFmtId="181" fontId="8" fillId="0" borderId="0" xfId="68" applyNumberFormat="1" applyFont="1" applyFill="1" applyBorder="1" applyAlignment="1">
      <alignment horizontal="right" vertical="center"/>
    </xf>
    <xf numFmtId="181" fontId="8" fillId="0" borderId="39" xfId="68" applyNumberFormat="1" applyFont="1" applyFill="1" applyBorder="1" applyAlignment="1">
      <alignment horizontal="right" vertical="center"/>
    </xf>
    <xf numFmtId="188" fontId="8" fillId="0" borderId="0" xfId="68" applyNumberFormat="1" applyFont="1" applyFill="1" applyBorder="1" applyAlignment="1">
      <alignment horizontal="right" vertical="center"/>
    </xf>
    <xf numFmtId="182" fontId="8" fillId="0" borderId="41" xfId="68" applyNumberFormat="1" applyFont="1" applyFill="1" applyBorder="1" applyAlignment="1">
      <alignment horizontal="right" vertical="center"/>
    </xf>
    <xf numFmtId="181" fontId="8" fillId="0" borderId="41" xfId="68" applyNumberFormat="1" applyFont="1" applyFill="1" applyBorder="1" applyAlignment="1">
      <alignment horizontal="right" vertical="center"/>
    </xf>
    <xf numFmtId="182" fontId="8" fillId="0" borderId="42" xfId="68" applyNumberFormat="1" applyFont="1" applyFill="1" applyBorder="1" applyAlignment="1">
      <alignment horizontal="right" vertical="center"/>
    </xf>
    <xf numFmtId="181" fontId="8" fillId="0" borderId="64" xfId="68" applyNumberFormat="1" applyFont="1" applyFill="1" applyBorder="1" applyAlignment="1">
      <alignment horizontal="right" vertical="center"/>
    </xf>
    <xf numFmtId="181" fontId="64" fillId="35" borderId="0" xfId="68" applyNumberFormat="1" applyFont="1" applyFill="1" applyBorder="1" applyAlignment="1">
      <alignment horizontal="right"/>
    </xf>
    <xf numFmtId="181" fontId="64" fillId="0" borderId="21" xfId="68" applyNumberFormat="1" applyFont="1" applyFill="1" applyBorder="1" applyAlignment="1" applyProtection="1">
      <alignment horizontal="right"/>
      <protection locked="0"/>
    </xf>
    <xf numFmtId="181" fontId="64" fillId="0" borderId="0" xfId="68" applyNumberFormat="1" applyFont="1" applyFill="1" applyBorder="1" applyAlignment="1" applyProtection="1">
      <alignment horizontal="right"/>
      <protection locked="0"/>
    </xf>
    <xf numFmtId="181" fontId="64" fillId="0" borderId="21" xfId="68" applyNumberFormat="1" applyFont="1" applyBorder="1" applyAlignment="1">
      <alignment horizontal="right"/>
    </xf>
    <xf numFmtId="181" fontId="64" fillId="0" borderId="64" xfId="0" applyNumberFormat="1" applyFont="1" applyFill="1" applyBorder="1" applyAlignment="1">
      <alignment horizontal="right"/>
    </xf>
    <xf numFmtId="181" fontId="64" fillId="0" borderId="41" xfId="68" applyNumberFormat="1" applyFont="1" applyBorder="1" applyAlignment="1">
      <alignment horizontal="right"/>
    </xf>
    <xf numFmtId="0" fontId="9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38" fontId="6" fillId="0" borderId="33" xfId="68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center" vertical="center" textRotation="255"/>
    </xf>
    <xf numFmtId="0" fontId="6" fillId="0" borderId="70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9" xfId="0" applyNumberFormat="1" applyBorder="1" applyAlignment="1">
      <alignment horizontal="center" vertical="center" textRotation="255"/>
    </xf>
    <xf numFmtId="3" fontId="0" fillId="0" borderId="52" xfId="0" applyNumberFormat="1" applyBorder="1" applyAlignment="1">
      <alignment horizontal="center" vertical="center" textRotation="255"/>
    </xf>
    <xf numFmtId="3" fontId="0" fillId="0" borderId="40" xfId="0" applyNumberForma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良い" xfId="8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showGridLines="0" zoomScalePageLayoutView="0" workbookViewId="0" topLeftCell="A1">
      <selection activeCell="T18" sqref="T18"/>
    </sheetView>
  </sheetViews>
  <sheetFormatPr defaultColWidth="11.00390625" defaultRowHeight="12.75"/>
  <cols>
    <col min="1" max="1" width="1.00390625" style="38" customWidth="1"/>
    <col min="2" max="2" width="10.00390625" style="38" customWidth="1"/>
    <col min="3" max="11" width="6.375" style="38" customWidth="1"/>
    <col min="12" max="12" width="7.00390625" style="38" customWidth="1"/>
    <col min="13" max="14" width="6.375" style="38" customWidth="1"/>
    <col min="15" max="15" width="6.75390625" style="38" customWidth="1"/>
    <col min="16" max="16" width="1.00390625" style="38" customWidth="1"/>
    <col min="17" max="17" width="11.625" style="38" customWidth="1"/>
    <col min="18" max="23" width="14.00390625" style="38" customWidth="1"/>
    <col min="24" max="24" width="1.00390625" style="38" customWidth="1"/>
    <col min="25" max="16384" width="11.00390625" style="38" customWidth="1"/>
  </cols>
  <sheetData>
    <row r="1" s="39" customFormat="1" ht="15" customHeight="1">
      <c r="B1" s="111" t="s">
        <v>0</v>
      </c>
    </row>
    <row r="2" ht="15" customHeight="1">
      <c r="B2" s="37"/>
    </row>
    <row r="3" spans="2:16" s="41" customFormat="1" ht="15" customHeight="1">
      <c r="B3" s="233" t="s">
        <v>227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15" customHeight="1"/>
    <row r="5" s="39" customFormat="1" ht="15" customHeight="1">
      <c r="B5" s="39" t="s">
        <v>225</v>
      </c>
    </row>
    <row r="6" spans="2:16" s="39" customFormat="1" ht="15" customHeight="1">
      <c r="B6" s="342" t="s">
        <v>2</v>
      </c>
      <c r="C6" s="344" t="s">
        <v>3</v>
      </c>
      <c r="D6" s="113"/>
      <c r="E6" s="114" t="s">
        <v>118</v>
      </c>
      <c r="F6" s="115" t="s">
        <v>117</v>
      </c>
      <c r="G6" s="116"/>
      <c r="H6" s="113"/>
      <c r="I6" s="114" t="s">
        <v>119</v>
      </c>
      <c r="J6" s="115" t="s">
        <v>117</v>
      </c>
      <c r="K6" s="116"/>
      <c r="L6" s="117" t="s">
        <v>1</v>
      </c>
      <c r="M6" s="119"/>
      <c r="N6" s="119"/>
      <c r="O6" s="120"/>
      <c r="P6" s="121"/>
    </row>
    <row r="7" spans="2:16" s="39" customFormat="1" ht="52.5" customHeight="1">
      <c r="B7" s="343"/>
      <c r="C7" s="345"/>
      <c r="D7" s="122" t="s">
        <v>3</v>
      </c>
      <c r="E7" s="122" t="s">
        <v>4</v>
      </c>
      <c r="F7" s="122" t="s">
        <v>5</v>
      </c>
      <c r="G7" s="122" t="s">
        <v>6</v>
      </c>
      <c r="H7" s="122" t="s">
        <v>3</v>
      </c>
      <c r="I7" s="122" t="s">
        <v>4</v>
      </c>
      <c r="J7" s="122" t="s">
        <v>5</v>
      </c>
      <c r="K7" s="122" t="s">
        <v>6</v>
      </c>
      <c r="L7" s="123" t="s">
        <v>131</v>
      </c>
      <c r="M7" s="123" t="s">
        <v>7</v>
      </c>
      <c r="N7" s="123" t="s">
        <v>8</v>
      </c>
      <c r="O7" s="124" t="s">
        <v>120</v>
      </c>
      <c r="P7" s="125"/>
    </row>
    <row r="8" spans="2:16" s="39" customFormat="1" ht="15" customHeight="1">
      <c r="B8" s="43" t="s">
        <v>232</v>
      </c>
      <c r="C8" s="254">
        <v>112</v>
      </c>
      <c r="D8" s="254">
        <v>107</v>
      </c>
      <c r="E8" s="254">
        <v>100</v>
      </c>
      <c r="F8" s="254">
        <v>5</v>
      </c>
      <c r="G8" s="254">
        <v>2</v>
      </c>
      <c r="H8" s="254">
        <v>5</v>
      </c>
      <c r="I8" s="254">
        <v>5</v>
      </c>
      <c r="J8" s="254" t="s">
        <v>9</v>
      </c>
      <c r="K8" s="254" t="s">
        <v>9</v>
      </c>
      <c r="L8" s="254">
        <v>107</v>
      </c>
      <c r="M8" s="254" t="s">
        <v>9</v>
      </c>
      <c r="N8" s="254">
        <v>3</v>
      </c>
      <c r="O8" s="255">
        <v>2</v>
      </c>
      <c r="P8" s="126"/>
    </row>
    <row r="9" spans="2:18" s="39" customFormat="1" ht="15" customHeight="1">
      <c r="B9" s="43" t="s">
        <v>233</v>
      </c>
      <c r="C9" s="254">
        <f>IF(SUM(C10:C11)=0,"-",SUM(C10:C11))</f>
        <v>111</v>
      </c>
      <c r="D9" s="254">
        <f aca="true" t="shared" si="0" ref="D9:O9">IF(SUM(D10:D11)=0,"-",SUM(D10:D11))</f>
        <v>106</v>
      </c>
      <c r="E9" s="254">
        <f t="shared" si="0"/>
        <v>99</v>
      </c>
      <c r="F9" s="254">
        <f t="shared" si="0"/>
        <v>5</v>
      </c>
      <c r="G9" s="254">
        <f t="shared" si="0"/>
        <v>2</v>
      </c>
      <c r="H9" s="254">
        <f t="shared" si="0"/>
        <v>5</v>
      </c>
      <c r="I9" s="254">
        <f t="shared" si="0"/>
        <v>5</v>
      </c>
      <c r="J9" s="254" t="str">
        <f t="shared" si="0"/>
        <v>-</v>
      </c>
      <c r="K9" s="254" t="str">
        <f t="shared" si="0"/>
        <v>-</v>
      </c>
      <c r="L9" s="254">
        <f t="shared" si="0"/>
        <v>107</v>
      </c>
      <c r="M9" s="254" t="str">
        <f t="shared" si="0"/>
        <v>-</v>
      </c>
      <c r="N9" s="254">
        <f t="shared" si="0"/>
        <v>3</v>
      </c>
      <c r="O9" s="255">
        <f t="shared" si="0"/>
        <v>1</v>
      </c>
      <c r="P9" s="126"/>
      <c r="R9" s="126"/>
    </row>
    <row r="10" spans="2:18" s="39" customFormat="1" ht="15" customHeight="1">
      <c r="B10" s="127" t="s">
        <v>123</v>
      </c>
      <c r="C10" s="254">
        <f>SUM(D10,H10)</f>
        <v>93</v>
      </c>
      <c r="D10" s="254">
        <f>SUM(E10:G10)</f>
        <v>88</v>
      </c>
      <c r="E10" s="288">
        <v>81</v>
      </c>
      <c r="F10" s="288">
        <v>5</v>
      </c>
      <c r="G10" s="288">
        <v>2</v>
      </c>
      <c r="H10" s="254">
        <f>SUM(I10:K10)</f>
        <v>5</v>
      </c>
      <c r="I10" s="254">
        <v>5</v>
      </c>
      <c r="J10" s="254">
        <v>0</v>
      </c>
      <c r="K10" s="254">
        <v>0</v>
      </c>
      <c r="L10" s="293">
        <v>93</v>
      </c>
      <c r="M10" s="254" t="s">
        <v>182</v>
      </c>
      <c r="N10" s="254" t="s">
        <v>182</v>
      </c>
      <c r="O10" s="255" t="s">
        <v>182</v>
      </c>
      <c r="P10" s="126"/>
      <c r="R10" s="126"/>
    </row>
    <row r="11" spans="2:18" s="39" customFormat="1" ht="15" customHeight="1">
      <c r="B11" s="128" t="s">
        <v>10</v>
      </c>
      <c r="C11" s="256">
        <v>18</v>
      </c>
      <c r="D11" s="256">
        <f>SUM(E11:G11)</f>
        <v>18</v>
      </c>
      <c r="E11" s="256">
        <v>18</v>
      </c>
      <c r="F11" s="256" t="s">
        <v>182</v>
      </c>
      <c r="G11" s="256" t="s">
        <v>182</v>
      </c>
      <c r="H11" s="256" t="str">
        <f>IF(SUM(I11:K11)=0,"-",SUM(I11:K11))</f>
        <v>-</v>
      </c>
      <c r="I11" s="256" t="s">
        <v>182</v>
      </c>
      <c r="J11" s="256" t="s">
        <v>182</v>
      </c>
      <c r="K11" s="256" t="s">
        <v>182</v>
      </c>
      <c r="L11" s="256">
        <v>14</v>
      </c>
      <c r="M11" s="256" t="s">
        <v>206</v>
      </c>
      <c r="N11" s="256">
        <v>3</v>
      </c>
      <c r="O11" s="257">
        <v>1</v>
      </c>
      <c r="P11" s="126"/>
      <c r="R11" s="126"/>
    </row>
    <row r="12" spans="2:18" s="39" customFormat="1" ht="30.75" customHeight="1">
      <c r="B12" s="129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R12" s="126"/>
    </row>
    <row r="13" spans="24:32" s="39" customFormat="1" ht="27" customHeight="1">
      <c r="X13" s="126"/>
      <c r="Y13" s="126"/>
      <c r="Z13" s="126"/>
      <c r="AA13" s="126"/>
      <c r="AB13" s="126"/>
      <c r="AC13" s="126"/>
      <c r="AF13" s="126"/>
    </row>
    <row r="14" spans="24:29" s="39" customFormat="1" ht="15" customHeight="1">
      <c r="X14" s="126"/>
      <c r="Y14" s="126"/>
      <c r="Z14" s="126"/>
      <c r="AA14" s="126"/>
      <c r="AB14" s="126"/>
      <c r="AC14" s="126"/>
    </row>
    <row r="15" s="39" customFormat="1" ht="15" customHeight="1"/>
    <row r="16" s="39" customFormat="1" ht="15" customHeight="1"/>
    <row r="17" s="39" customFormat="1" ht="12"/>
    <row r="18" s="39" customFormat="1" ht="12"/>
    <row r="19" s="39" customFormat="1" ht="12"/>
    <row r="20" s="39" customFormat="1" ht="12"/>
    <row r="21" s="39" customFormat="1" ht="12"/>
    <row r="22" s="39" customFormat="1" ht="12"/>
    <row r="23" s="39" customFormat="1" ht="12"/>
    <row r="24" s="39" customFormat="1" ht="12"/>
    <row r="25" s="39" customFormat="1" ht="12"/>
    <row r="26" s="39" customFormat="1" ht="12"/>
    <row r="27" s="39" customFormat="1" ht="12"/>
    <row r="28" s="39" customFormat="1" ht="12"/>
    <row r="29" s="39" customFormat="1" ht="12"/>
    <row r="30" s="39" customFormat="1" ht="12"/>
    <row r="31" s="39" customFormat="1" ht="12"/>
    <row r="32" s="39" customFormat="1" ht="12"/>
    <row r="33" s="39" customFormat="1" ht="12"/>
    <row r="34" s="39" customFormat="1" ht="12"/>
    <row r="35" s="39" customFormat="1" ht="12"/>
    <row r="36" s="39" customFormat="1" ht="12"/>
    <row r="37" s="39" customFormat="1" ht="12"/>
    <row r="38" s="39" customFormat="1" ht="12"/>
    <row r="39" s="39" customFormat="1" ht="12"/>
    <row r="40" s="39" customFormat="1" ht="12"/>
    <row r="41" s="39" customFormat="1" ht="12"/>
    <row r="42" s="39" customFormat="1" ht="12"/>
    <row r="43" s="39" customFormat="1" ht="12"/>
    <row r="44" s="39" customFormat="1" ht="12"/>
    <row r="45" s="39" customFormat="1" ht="12"/>
    <row r="46" s="39" customFormat="1" ht="12"/>
    <row r="47" s="39" customFormat="1" ht="12"/>
    <row r="48" spans="18:21" ht="15" customHeight="1">
      <c r="R48" s="12"/>
      <c r="U48" s="12"/>
    </row>
    <row r="49" spans="18:21" ht="15" customHeight="1">
      <c r="R49" s="12"/>
      <c r="U49" s="12"/>
    </row>
    <row r="50" spans="18:21" ht="15" customHeight="1">
      <c r="R50" s="12"/>
      <c r="U50" s="1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B6:B7"/>
    <mergeCell ref="C6:C7"/>
  </mergeCells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J24" sqref="J24"/>
    </sheetView>
  </sheetViews>
  <sheetFormatPr defaultColWidth="9.00390625" defaultRowHeight="12.75"/>
  <cols>
    <col min="1" max="1" width="11.625" style="0" customWidth="1"/>
    <col min="2" max="7" width="14.00390625" style="0" customWidth="1"/>
  </cols>
  <sheetData>
    <row r="1" spans="1:7" ht="12">
      <c r="A1" s="39" t="s">
        <v>226</v>
      </c>
      <c r="B1" s="130"/>
      <c r="C1" s="130"/>
      <c r="D1" s="130"/>
      <c r="E1" s="130"/>
      <c r="F1" s="130"/>
      <c r="G1" s="130"/>
    </row>
    <row r="2" spans="1:7" ht="12">
      <c r="A2" s="112"/>
      <c r="B2" s="117" t="s">
        <v>138</v>
      </c>
      <c r="C2" s="119"/>
      <c r="D2" s="119"/>
      <c r="E2" s="119"/>
      <c r="F2" s="119"/>
      <c r="G2" s="120"/>
    </row>
    <row r="3" spans="1:7" ht="12">
      <c r="A3" s="127" t="s">
        <v>2</v>
      </c>
      <c r="B3" s="132"/>
      <c r="C3" s="129" t="s">
        <v>139</v>
      </c>
      <c r="D3" s="131"/>
      <c r="E3" s="132"/>
      <c r="F3" s="129" t="s">
        <v>140</v>
      </c>
      <c r="G3" s="133"/>
    </row>
    <row r="4" spans="1:7" ht="12">
      <c r="A4" s="134"/>
      <c r="B4" s="135" t="s">
        <v>3</v>
      </c>
      <c r="C4" s="135" t="s">
        <v>4</v>
      </c>
      <c r="D4" s="135" t="s">
        <v>5</v>
      </c>
      <c r="E4" s="135" t="s">
        <v>3</v>
      </c>
      <c r="F4" s="135" t="s">
        <v>4</v>
      </c>
      <c r="G4" s="136" t="s">
        <v>5</v>
      </c>
    </row>
    <row r="5" spans="1:7" ht="12">
      <c r="A5" s="137" t="s">
        <v>3</v>
      </c>
      <c r="B5" s="320">
        <f aca="true" t="shared" si="0" ref="B5:B35">IF(SUM(C5:D5)=0,"-",SUM(C5:D5))</f>
        <v>90</v>
      </c>
      <c r="C5" s="321">
        <f>IF(SUM(C6:C35)=0,"-",SUM(C6:C35))</f>
        <v>83</v>
      </c>
      <c r="D5" s="321">
        <f>IF(SUM(D6:D35)=0,"-",SUM(D6:D35))</f>
        <v>7</v>
      </c>
      <c r="E5" s="321">
        <f>IF(SUM(E6:E35)=0,"-",SUM(E6:E35))</f>
        <v>5</v>
      </c>
      <c r="F5" s="321">
        <f>IF(SUM(F6:F35)=0,"-",SUM(F6:F35))</f>
        <v>5</v>
      </c>
      <c r="G5" s="322" t="str">
        <f>IF(SUM(G6:G35)=0,"-",SUM(G6:G35))</f>
        <v>-</v>
      </c>
    </row>
    <row r="6" spans="1:7" ht="12">
      <c r="A6" s="138">
        <v>1</v>
      </c>
      <c r="B6" s="320" t="str">
        <f t="shared" si="0"/>
        <v>-</v>
      </c>
      <c r="C6" s="289">
        <v>0</v>
      </c>
      <c r="D6" s="289">
        <v>0</v>
      </c>
      <c r="E6" s="323" t="str">
        <f aca="true" t="shared" si="1" ref="E6:E35">IF(SUM(F6:G6)=0,"-",SUM(F6:G6))</f>
        <v>-</v>
      </c>
      <c r="F6" s="289">
        <v>0</v>
      </c>
      <c r="G6" s="291">
        <v>0</v>
      </c>
    </row>
    <row r="7" spans="1:7" ht="12">
      <c r="A7" s="138">
        <v>2</v>
      </c>
      <c r="B7" s="320" t="str">
        <f t="shared" si="0"/>
        <v>-</v>
      </c>
      <c r="C7" s="289">
        <v>0</v>
      </c>
      <c r="D7" s="289">
        <v>0</v>
      </c>
      <c r="E7" s="323" t="str">
        <f t="shared" si="1"/>
        <v>-</v>
      </c>
      <c r="F7" s="289">
        <v>0</v>
      </c>
      <c r="G7" s="291">
        <v>0</v>
      </c>
    </row>
    <row r="8" spans="1:7" ht="12">
      <c r="A8" s="138">
        <v>3</v>
      </c>
      <c r="B8" s="320">
        <f t="shared" si="0"/>
        <v>3</v>
      </c>
      <c r="C8" s="289">
        <v>3</v>
      </c>
      <c r="D8" s="289">
        <v>0</v>
      </c>
      <c r="E8" s="323">
        <f t="shared" si="1"/>
        <v>5</v>
      </c>
      <c r="F8" s="289">
        <v>5</v>
      </c>
      <c r="G8" s="291">
        <v>0</v>
      </c>
    </row>
    <row r="9" spans="1:7" ht="12">
      <c r="A9" s="138">
        <v>4</v>
      </c>
      <c r="B9" s="320">
        <f t="shared" si="0"/>
        <v>5</v>
      </c>
      <c r="C9" s="289">
        <v>0</v>
      </c>
      <c r="D9" s="289">
        <v>5</v>
      </c>
      <c r="E9" s="323" t="str">
        <f t="shared" si="1"/>
        <v>-</v>
      </c>
      <c r="F9" s="289">
        <v>0</v>
      </c>
      <c r="G9" s="291">
        <v>0</v>
      </c>
    </row>
    <row r="10" spans="1:7" ht="12">
      <c r="A10" s="138">
        <v>5</v>
      </c>
      <c r="B10" s="320" t="str">
        <f t="shared" si="0"/>
        <v>-</v>
      </c>
      <c r="C10" s="289">
        <v>0</v>
      </c>
      <c r="D10" s="289">
        <v>0</v>
      </c>
      <c r="E10" s="323" t="str">
        <f t="shared" si="1"/>
        <v>-</v>
      </c>
      <c r="F10" s="289">
        <v>0</v>
      </c>
      <c r="G10" s="291">
        <v>0</v>
      </c>
    </row>
    <row r="11" spans="1:7" ht="12">
      <c r="A11" s="138">
        <v>6</v>
      </c>
      <c r="B11" s="320">
        <f t="shared" si="0"/>
        <v>15</v>
      </c>
      <c r="C11" s="289">
        <v>15</v>
      </c>
      <c r="D11" s="289">
        <v>0</v>
      </c>
      <c r="E11" s="323" t="str">
        <f t="shared" si="1"/>
        <v>-</v>
      </c>
      <c r="F11" s="289">
        <v>0</v>
      </c>
      <c r="G11" s="291">
        <v>0</v>
      </c>
    </row>
    <row r="12" spans="1:7" ht="12">
      <c r="A12" s="138">
        <v>7</v>
      </c>
      <c r="B12" s="320">
        <f t="shared" si="0"/>
        <v>2</v>
      </c>
      <c r="C12" s="289">
        <v>2</v>
      </c>
      <c r="D12" s="289">
        <v>0</v>
      </c>
      <c r="E12" s="323" t="str">
        <f t="shared" si="1"/>
        <v>-</v>
      </c>
      <c r="F12" s="289">
        <v>0</v>
      </c>
      <c r="G12" s="291">
        <v>0</v>
      </c>
    </row>
    <row r="13" spans="1:7" ht="12">
      <c r="A13" s="138">
        <v>8</v>
      </c>
      <c r="B13" s="320" t="str">
        <f t="shared" si="0"/>
        <v>-</v>
      </c>
      <c r="C13" s="289">
        <v>0</v>
      </c>
      <c r="D13" s="289">
        <v>0</v>
      </c>
      <c r="E13" s="323" t="str">
        <f t="shared" si="1"/>
        <v>-</v>
      </c>
      <c r="F13" s="289">
        <v>0</v>
      </c>
      <c r="G13" s="291">
        <v>0</v>
      </c>
    </row>
    <row r="14" spans="1:7" ht="12">
      <c r="A14" s="138">
        <v>9</v>
      </c>
      <c r="B14" s="320">
        <f t="shared" si="0"/>
        <v>7</v>
      </c>
      <c r="C14" s="289">
        <v>7</v>
      </c>
      <c r="D14" s="289">
        <v>0</v>
      </c>
      <c r="E14" s="323" t="str">
        <f t="shared" si="1"/>
        <v>-</v>
      </c>
      <c r="F14" s="289">
        <v>0</v>
      </c>
      <c r="G14" s="291">
        <v>0</v>
      </c>
    </row>
    <row r="15" spans="1:7" ht="12">
      <c r="A15" s="138">
        <v>10</v>
      </c>
      <c r="B15" s="320">
        <f t="shared" si="0"/>
        <v>4</v>
      </c>
      <c r="C15" s="289">
        <v>4</v>
      </c>
      <c r="D15" s="289">
        <v>0</v>
      </c>
      <c r="E15" s="323" t="str">
        <f t="shared" si="1"/>
        <v>-</v>
      </c>
      <c r="F15" s="289">
        <v>0</v>
      </c>
      <c r="G15" s="291">
        <v>0</v>
      </c>
    </row>
    <row r="16" spans="1:7" ht="12">
      <c r="A16" s="138">
        <v>11</v>
      </c>
      <c r="B16" s="320">
        <f t="shared" si="0"/>
        <v>2</v>
      </c>
      <c r="C16" s="289">
        <v>1</v>
      </c>
      <c r="D16" s="289">
        <v>1</v>
      </c>
      <c r="E16" s="323" t="str">
        <f t="shared" si="1"/>
        <v>-</v>
      </c>
      <c r="F16" s="289">
        <v>0</v>
      </c>
      <c r="G16" s="291">
        <v>0</v>
      </c>
    </row>
    <row r="17" spans="1:7" ht="12">
      <c r="A17" s="138">
        <v>12</v>
      </c>
      <c r="B17" s="320">
        <f t="shared" si="0"/>
        <v>3</v>
      </c>
      <c r="C17" s="289">
        <v>3</v>
      </c>
      <c r="D17" s="289">
        <v>0</v>
      </c>
      <c r="E17" s="323" t="str">
        <f t="shared" si="1"/>
        <v>-</v>
      </c>
      <c r="F17" s="289">
        <v>0</v>
      </c>
      <c r="G17" s="291">
        <v>0</v>
      </c>
    </row>
    <row r="18" spans="1:7" ht="12">
      <c r="A18" s="138">
        <v>13</v>
      </c>
      <c r="B18" s="320">
        <f t="shared" si="0"/>
        <v>3</v>
      </c>
      <c r="C18" s="289">
        <v>3</v>
      </c>
      <c r="D18" s="289">
        <v>0</v>
      </c>
      <c r="E18" s="323" t="str">
        <f t="shared" si="1"/>
        <v>-</v>
      </c>
      <c r="F18" s="289">
        <v>0</v>
      </c>
      <c r="G18" s="291">
        <v>0</v>
      </c>
    </row>
    <row r="19" spans="1:7" ht="12">
      <c r="A19" s="138">
        <v>14</v>
      </c>
      <c r="B19" s="320">
        <f t="shared" si="0"/>
        <v>1</v>
      </c>
      <c r="C19" s="289">
        <v>0</v>
      </c>
      <c r="D19" s="289">
        <v>1</v>
      </c>
      <c r="E19" s="323" t="str">
        <f t="shared" si="1"/>
        <v>-</v>
      </c>
      <c r="F19" s="289">
        <v>0</v>
      </c>
      <c r="G19" s="291">
        <v>0</v>
      </c>
    </row>
    <row r="20" spans="1:7" ht="12">
      <c r="A20" s="138">
        <v>15</v>
      </c>
      <c r="B20" s="320">
        <f t="shared" si="0"/>
        <v>8</v>
      </c>
      <c r="C20" s="289">
        <v>8</v>
      </c>
      <c r="D20" s="289">
        <v>0</v>
      </c>
      <c r="E20" s="323" t="str">
        <f t="shared" si="1"/>
        <v>-</v>
      </c>
      <c r="F20" s="289">
        <v>0</v>
      </c>
      <c r="G20" s="291">
        <v>0</v>
      </c>
    </row>
    <row r="21" spans="1:7" ht="12">
      <c r="A21" s="138">
        <v>16</v>
      </c>
      <c r="B21" s="320">
        <f t="shared" si="0"/>
        <v>2</v>
      </c>
      <c r="C21" s="289">
        <v>2</v>
      </c>
      <c r="D21" s="289">
        <v>0</v>
      </c>
      <c r="E21" s="323" t="str">
        <f t="shared" si="1"/>
        <v>-</v>
      </c>
      <c r="F21" s="289">
        <v>0</v>
      </c>
      <c r="G21" s="291">
        <v>0</v>
      </c>
    </row>
    <row r="22" spans="1:7" ht="12">
      <c r="A22" s="138">
        <v>17</v>
      </c>
      <c r="B22" s="320" t="str">
        <f t="shared" si="0"/>
        <v>-</v>
      </c>
      <c r="C22" s="289">
        <v>0</v>
      </c>
      <c r="D22" s="289">
        <v>0</v>
      </c>
      <c r="E22" s="323" t="str">
        <f t="shared" si="1"/>
        <v>-</v>
      </c>
      <c r="F22" s="289">
        <v>0</v>
      </c>
      <c r="G22" s="291">
        <v>0</v>
      </c>
    </row>
    <row r="23" spans="1:7" ht="12">
      <c r="A23" s="138">
        <v>18</v>
      </c>
      <c r="B23" s="320">
        <f t="shared" si="0"/>
        <v>12</v>
      </c>
      <c r="C23" s="289">
        <v>12</v>
      </c>
      <c r="D23" s="289">
        <v>0</v>
      </c>
      <c r="E23" s="323" t="str">
        <f t="shared" si="1"/>
        <v>-</v>
      </c>
      <c r="F23" s="289">
        <v>0</v>
      </c>
      <c r="G23" s="291">
        <v>0</v>
      </c>
    </row>
    <row r="24" spans="1:7" ht="12">
      <c r="A24" s="138">
        <v>19</v>
      </c>
      <c r="B24" s="320">
        <f t="shared" si="0"/>
        <v>4</v>
      </c>
      <c r="C24" s="289">
        <v>4</v>
      </c>
      <c r="D24" s="289">
        <v>0</v>
      </c>
      <c r="E24" s="323" t="str">
        <f t="shared" si="1"/>
        <v>-</v>
      </c>
      <c r="F24" s="289">
        <v>0</v>
      </c>
      <c r="G24" s="291">
        <v>0</v>
      </c>
    </row>
    <row r="25" spans="1:7" ht="12">
      <c r="A25" s="138">
        <v>20</v>
      </c>
      <c r="B25" s="320">
        <f t="shared" si="0"/>
        <v>1</v>
      </c>
      <c r="C25" s="289">
        <v>1</v>
      </c>
      <c r="D25" s="289">
        <v>0</v>
      </c>
      <c r="E25" s="323" t="str">
        <f t="shared" si="1"/>
        <v>-</v>
      </c>
      <c r="F25" s="289">
        <v>0</v>
      </c>
      <c r="G25" s="291">
        <v>0</v>
      </c>
    </row>
    <row r="26" spans="1:7" ht="12">
      <c r="A26" s="138">
        <v>21</v>
      </c>
      <c r="B26" s="320">
        <f t="shared" si="0"/>
        <v>7</v>
      </c>
      <c r="C26" s="289">
        <v>7</v>
      </c>
      <c r="D26" s="289">
        <v>0</v>
      </c>
      <c r="E26" s="323" t="str">
        <f t="shared" si="1"/>
        <v>-</v>
      </c>
      <c r="F26" s="289">
        <v>0</v>
      </c>
      <c r="G26" s="291">
        <v>0</v>
      </c>
    </row>
    <row r="27" spans="1:7" ht="12">
      <c r="A27" s="138">
        <v>22</v>
      </c>
      <c r="B27" s="320">
        <f t="shared" si="0"/>
        <v>5</v>
      </c>
      <c r="C27" s="289">
        <v>5</v>
      </c>
      <c r="D27" s="289">
        <v>0</v>
      </c>
      <c r="E27" s="323" t="str">
        <f t="shared" si="1"/>
        <v>-</v>
      </c>
      <c r="F27" s="289">
        <v>0</v>
      </c>
      <c r="G27" s="291">
        <v>0</v>
      </c>
    </row>
    <row r="28" spans="1:7" ht="12">
      <c r="A28" s="138">
        <v>23</v>
      </c>
      <c r="B28" s="320" t="str">
        <f t="shared" si="0"/>
        <v>-</v>
      </c>
      <c r="C28" s="289">
        <v>0</v>
      </c>
      <c r="D28" s="289">
        <v>0</v>
      </c>
      <c r="E28" s="323" t="str">
        <f t="shared" si="1"/>
        <v>-</v>
      </c>
      <c r="F28" s="289">
        <v>0</v>
      </c>
      <c r="G28" s="291">
        <v>0</v>
      </c>
    </row>
    <row r="29" spans="1:7" ht="12">
      <c r="A29" s="138">
        <v>24</v>
      </c>
      <c r="B29" s="320">
        <f t="shared" si="0"/>
        <v>6</v>
      </c>
      <c r="C29" s="289">
        <v>6</v>
      </c>
      <c r="D29" s="289">
        <v>0</v>
      </c>
      <c r="E29" s="323" t="str">
        <f t="shared" si="1"/>
        <v>-</v>
      </c>
      <c r="F29" s="289">
        <v>0</v>
      </c>
      <c r="G29" s="291">
        <v>0</v>
      </c>
    </row>
    <row r="30" spans="1:7" ht="12">
      <c r="A30" s="138">
        <v>25</v>
      </c>
      <c r="B30" s="320" t="str">
        <f t="shared" si="0"/>
        <v>-</v>
      </c>
      <c r="C30" s="289">
        <v>0</v>
      </c>
      <c r="D30" s="289">
        <v>0</v>
      </c>
      <c r="E30" s="323" t="str">
        <f t="shared" si="1"/>
        <v>-</v>
      </c>
      <c r="F30" s="289">
        <v>0</v>
      </c>
      <c r="G30" s="291">
        <v>0</v>
      </c>
    </row>
    <row r="31" spans="1:7" ht="12">
      <c r="A31" s="138">
        <v>26</v>
      </c>
      <c r="B31" s="320" t="str">
        <f t="shared" si="0"/>
        <v>-</v>
      </c>
      <c r="C31" s="289">
        <v>0</v>
      </c>
      <c r="D31" s="289">
        <v>0</v>
      </c>
      <c r="E31" s="323" t="str">
        <f t="shared" si="1"/>
        <v>-</v>
      </c>
      <c r="F31" s="289">
        <v>0</v>
      </c>
      <c r="G31" s="291">
        <v>0</v>
      </c>
    </row>
    <row r="32" spans="1:7" ht="12">
      <c r="A32" s="138">
        <v>27</v>
      </c>
      <c r="B32" s="320" t="str">
        <f t="shared" si="0"/>
        <v>-</v>
      </c>
      <c r="C32" s="289">
        <v>0</v>
      </c>
      <c r="D32" s="289">
        <v>0</v>
      </c>
      <c r="E32" s="323" t="str">
        <f t="shared" si="1"/>
        <v>-</v>
      </c>
      <c r="F32" s="289">
        <v>0</v>
      </c>
      <c r="G32" s="291">
        <v>0</v>
      </c>
    </row>
    <row r="33" spans="1:7" ht="12">
      <c r="A33" s="138">
        <v>28</v>
      </c>
      <c r="B33" s="320" t="str">
        <f t="shared" si="0"/>
        <v>-</v>
      </c>
      <c r="C33" s="289">
        <v>0</v>
      </c>
      <c r="D33" s="289">
        <v>0</v>
      </c>
      <c r="E33" s="323" t="str">
        <f t="shared" si="1"/>
        <v>-</v>
      </c>
      <c r="F33" s="289">
        <v>0</v>
      </c>
      <c r="G33" s="291">
        <v>0</v>
      </c>
    </row>
    <row r="34" spans="1:7" ht="12">
      <c r="A34" s="138">
        <v>29</v>
      </c>
      <c r="B34" s="320" t="str">
        <f t="shared" si="0"/>
        <v>-</v>
      </c>
      <c r="C34" s="289">
        <v>0</v>
      </c>
      <c r="D34" s="289">
        <v>0</v>
      </c>
      <c r="E34" s="323" t="str">
        <f t="shared" si="1"/>
        <v>-</v>
      </c>
      <c r="F34" s="289">
        <v>0</v>
      </c>
      <c r="G34" s="291">
        <v>0</v>
      </c>
    </row>
    <row r="35" spans="1:7" ht="12">
      <c r="A35" s="234">
        <v>30</v>
      </c>
      <c r="B35" s="324" t="str">
        <f t="shared" si="0"/>
        <v>-</v>
      </c>
      <c r="C35" s="290">
        <v>0</v>
      </c>
      <c r="D35" s="290">
        <v>0</v>
      </c>
      <c r="E35" s="325" t="str">
        <f t="shared" si="1"/>
        <v>-</v>
      </c>
      <c r="F35" s="290">
        <v>0</v>
      </c>
      <c r="G35" s="29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5"/>
  <sheetViews>
    <sheetView showGridLines="0" zoomScalePageLayoutView="0" workbookViewId="0" topLeftCell="A1">
      <selection activeCell="H19" sqref="H19"/>
    </sheetView>
  </sheetViews>
  <sheetFormatPr defaultColWidth="11.00390625" defaultRowHeight="12.75"/>
  <cols>
    <col min="1" max="2" width="2.375" style="48" customWidth="1"/>
    <col min="3" max="3" width="6.00390625" style="48" customWidth="1"/>
    <col min="4" max="4" width="4.00390625" style="48" customWidth="1"/>
    <col min="5" max="5" width="3.875" style="48" customWidth="1"/>
    <col min="6" max="6" width="3.00390625" style="48" customWidth="1"/>
    <col min="7" max="7" width="4.00390625" style="48" customWidth="1"/>
    <col min="8" max="15" width="4.375" style="48" customWidth="1"/>
    <col min="16" max="16" width="5.625" style="48" customWidth="1"/>
    <col min="17" max="17" width="5.25390625" style="48" customWidth="1"/>
    <col min="18" max="19" width="5.625" style="48" customWidth="1"/>
    <col min="20" max="20" width="5.375" style="48" customWidth="1"/>
    <col min="21" max="21" width="5.625" style="48" customWidth="1"/>
    <col min="22" max="22" width="5.375" style="48" customWidth="1"/>
    <col min="23" max="23" width="5.625" style="48" customWidth="1"/>
    <col min="24" max="24" width="2.625" style="50" customWidth="1"/>
    <col min="25" max="25" width="16.875" style="50" customWidth="1"/>
    <col min="26" max="26" width="4.375" style="50" customWidth="1"/>
    <col min="27" max="27" width="5.625" style="50" customWidth="1"/>
    <col min="28" max="30" width="6.875" style="50" customWidth="1"/>
    <col min="31" max="31" width="5.625" style="50" customWidth="1"/>
    <col min="32" max="34" width="6.875" style="50" customWidth="1"/>
    <col min="35" max="35" width="5.625" style="50" customWidth="1"/>
    <col min="36" max="38" width="6.875" style="50" customWidth="1"/>
    <col min="39" max="39" width="7.375" style="50" customWidth="1"/>
    <col min="40" max="52" width="7.125" style="50" customWidth="1"/>
    <col min="53" max="16384" width="11.00390625" style="48" customWidth="1"/>
  </cols>
  <sheetData>
    <row r="1" spans="1:52" s="140" customFormat="1" ht="12.75" customHeight="1">
      <c r="A1" s="139"/>
      <c r="V1" s="141" t="s">
        <v>0</v>
      </c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</row>
    <row r="2" spans="1:52" s="140" customFormat="1" ht="12.75" customHeight="1">
      <c r="A2" s="139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</row>
    <row r="3" spans="1:52" s="140" customFormat="1" ht="12.75" customHeight="1">
      <c r="A3" s="142" t="s">
        <v>222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</row>
    <row r="4" spans="1:23" ht="36" customHeight="1">
      <c r="A4" s="144" t="s">
        <v>2</v>
      </c>
      <c r="B4" s="179"/>
      <c r="C4" s="180"/>
      <c r="D4" s="181" t="s">
        <v>3</v>
      </c>
      <c r="E4" s="181" t="s">
        <v>11</v>
      </c>
      <c r="F4" s="182" t="s">
        <v>12</v>
      </c>
      <c r="G4" s="182" t="s">
        <v>13</v>
      </c>
      <c r="H4" s="182" t="s">
        <v>14</v>
      </c>
      <c r="I4" s="182" t="s">
        <v>15</v>
      </c>
      <c r="J4" s="182" t="s">
        <v>16</v>
      </c>
      <c r="K4" s="182" t="s">
        <v>17</v>
      </c>
      <c r="L4" s="182" t="s">
        <v>18</v>
      </c>
      <c r="M4" s="182" t="s">
        <v>19</v>
      </c>
      <c r="N4" s="182" t="s">
        <v>20</v>
      </c>
      <c r="O4" s="182" t="s">
        <v>21</v>
      </c>
      <c r="P4" s="182" t="s">
        <v>124</v>
      </c>
      <c r="Q4" s="182" t="s">
        <v>22</v>
      </c>
      <c r="R4" s="182" t="s">
        <v>23</v>
      </c>
      <c r="S4" s="182" t="s">
        <v>24</v>
      </c>
      <c r="T4" s="182" t="s">
        <v>25</v>
      </c>
      <c r="U4" s="182" t="s">
        <v>26</v>
      </c>
      <c r="V4" s="183" t="s">
        <v>141</v>
      </c>
      <c r="W4" s="188"/>
    </row>
    <row r="5" spans="1:23" ht="12.75" customHeight="1">
      <c r="A5" s="184" t="s">
        <v>234</v>
      </c>
      <c r="B5" s="53"/>
      <c r="C5" s="54"/>
      <c r="D5" s="258">
        <v>114</v>
      </c>
      <c r="E5" s="258">
        <v>2</v>
      </c>
      <c r="F5" s="258">
        <v>5</v>
      </c>
      <c r="G5" s="258">
        <v>9</v>
      </c>
      <c r="H5" s="258">
        <v>16</v>
      </c>
      <c r="I5" s="258">
        <v>11</v>
      </c>
      <c r="J5" s="258">
        <v>8</v>
      </c>
      <c r="K5" s="258">
        <v>8</v>
      </c>
      <c r="L5" s="258">
        <v>6</v>
      </c>
      <c r="M5" s="258">
        <v>13</v>
      </c>
      <c r="N5" s="258">
        <v>13</v>
      </c>
      <c r="O5" s="258">
        <v>11</v>
      </c>
      <c r="P5" s="258">
        <v>9</v>
      </c>
      <c r="Q5" s="258">
        <v>1</v>
      </c>
      <c r="R5" s="258">
        <v>0</v>
      </c>
      <c r="S5" s="258">
        <v>1</v>
      </c>
      <c r="T5" s="258">
        <v>1</v>
      </c>
      <c r="U5" s="258">
        <v>0</v>
      </c>
      <c r="V5" s="259" t="s">
        <v>9</v>
      </c>
      <c r="W5" s="46"/>
    </row>
    <row r="6" spans="1:23" ht="12.75" customHeight="1">
      <c r="A6" s="184" t="s">
        <v>235</v>
      </c>
      <c r="B6" s="53"/>
      <c r="C6" s="54"/>
      <c r="D6" s="311">
        <f>IF(SUM(D7,D10,D13)=0,"-",SUM(D7,D10,D13))</f>
        <v>113</v>
      </c>
      <c r="E6" s="311">
        <f aca="true" t="shared" si="0" ref="E6:V6">IF(SUM(E7,E10,E13)=0,"-",SUM(E7,E10,E13))</f>
        <v>1</v>
      </c>
      <c r="F6" s="311">
        <f t="shared" si="0"/>
        <v>6</v>
      </c>
      <c r="G6" s="311">
        <f t="shared" si="0"/>
        <v>8</v>
      </c>
      <c r="H6" s="311">
        <f t="shared" si="0"/>
        <v>17</v>
      </c>
      <c r="I6" s="311">
        <f t="shared" si="0"/>
        <v>9</v>
      </c>
      <c r="J6" s="311">
        <f t="shared" si="0"/>
        <v>10</v>
      </c>
      <c r="K6" s="311">
        <f t="shared" si="0"/>
        <v>8</v>
      </c>
      <c r="L6" s="311">
        <f t="shared" si="0"/>
        <v>9</v>
      </c>
      <c r="M6" s="311">
        <f t="shared" si="0"/>
        <v>8</v>
      </c>
      <c r="N6" s="311">
        <f t="shared" si="0"/>
        <v>14</v>
      </c>
      <c r="O6" s="311">
        <f t="shared" si="0"/>
        <v>13</v>
      </c>
      <c r="P6" s="311">
        <f t="shared" si="0"/>
        <v>7</v>
      </c>
      <c r="Q6" s="311" t="str">
        <f t="shared" si="0"/>
        <v>-</v>
      </c>
      <c r="R6" s="311">
        <f t="shared" si="0"/>
        <v>1</v>
      </c>
      <c r="S6" s="311" t="str">
        <f t="shared" si="0"/>
        <v>-</v>
      </c>
      <c r="T6" s="311">
        <f t="shared" si="0"/>
        <v>1</v>
      </c>
      <c r="U6" s="311">
        <f t="shared" si="0"/>
        <v>1</v>
      </c>
      <c r="V6" s="313" t="str">
        <f t="shared" si="0"/>
        <v>-</v>
      </c>
      <c r="W6" s="46"/>
    </row>
    <row r="7" spans="1:23" ht="12.75" customHeight="1">
      <c r="A7" s="145"/>
      <c r="B7" s="146" t="s">
        <v>27</v>
      </c>
      <c r="C7" s="185" t="s">
        <v>3</v>
      </c>
      <c r="D7" s="311">
        <f>IF(SUM(D8:D9)=0,"-",SUM(D8:D9))</f>
        <v>90</v>
      </c>
      <c r="E7" s="311" t="str">
        <f aca="true" t="shared" si="1" ref="E7:V7">IF(SUM(E8:E9)=0,"-",SUM(E8:E9))</f>
        <v>-</v>
      </c>
      <c r="F7" s="311">
        <f t="shared" si="1"/>
        <v>4</v>
      </c>
      <c r="G7" s="311">
        <f t="shared" si="1"/>
        <v>4</v>
      </c>
      <c r="H7" s="311">
        <f t="shared" si="1"/>
        <v>17</v>
      </c>
      <c r="I7" s="311">
        <f t="shared" si="1"/>
        <v>7</v>
      </c>
      <c r="J7" s="311">
        <f t="shared" si="1"/>
        <v>7</v>
      </c>
      <c r="K7" s="311">
        <f t="shared" si="1"/>
        <v>6</v>
      </c>
      <c r="L7" s="311">
        <f t="shared" si="1"/>
        <v>9</v>
      </c>
      <c r="M7" s="311">
        <f t="shared" si="1"/>
        <v>6</v>
      </c>
      <c r="N7" s="311">
        <f t="shared" si="1"/>
        <v>12</v>
      </c>
      <c r="O7" s="311">
        <f t="shared" si="1"/>
        <v>12</v>
      </c>
      <c r="P7" s="311">
        <f t="shared" si="1"/>
        <v>6</v>
      </c>
      <c r="Q7" s="311" t="str">
        <f t="shared" si="1"/>
        <v>-</v>
      </c>
      <c r="R7" s="311" t="str">
        <f t="shared" si="1"/>
        <v>-</v>
      </c>
      <c r="S7" s="311" t="str">
        <f t="shared" si="1"/>
        <v>-</v>
      </c>
      <c r="T7" s="311" t="str">
        <f t="shared" si="1"/>
        <v>-</v>
      </c>
      <c r="U7" s="311" t="str">
        <f t="shared" si="1"/>
        <v>-</v>
      </c>
      <c r="V7" s="313" t="str">
        <f t="shared" si="1"/>
        <v>-</v>
      </c>
      <c r="W7" s="46"/>
    </row>
    <row r="8" spans="1:23" ht="12.75" customHeight="1">
      <c r="A8" s="147" t="s">
        <v>28</v>
      </c>
      <c r="B8" s="148"/>
      <c r="C8" s="186" t="s">
        <v>4</v>
      </c>
      <c r="D8" s="311">
        <f>IF(SUM(E8:V8)=0,"-",SUM(E8:V8))</f>
        <v>83</v>
      </c>
      <c r="E8" s="312">
        <v>0</v>
      </c>
      <c r="F8" s="312">
        <v>3</v>
      </c>
      <c r="G8" s="312">
        <v>1</v>
      </c>
      <c r="H8" s="312">
        <v>16</v>
      </c>
      <c r="I8" s="312">
        <v>6</v>
      </c>
      <c r="J8" s="312">
        <v>7</v>
      </c>
      <c r="K8" s="312">
        <v>5</v>
      </c>
      <c r="L8" s="312">
        <v>9</v>
      </c>
      <c r="M8" s="312">
        <v>6</v>
      </c>
      <c r="N8" s="312">
        <v>12</v>
      </c>
      <c r="O8" s="312">
        <v>12</v>
      </c>
      <c r="P8" s="312">
        <v>6</v>
      </c>
      <c r="Q8" s="312">
        <v>0</v>
      </c>
      <c r="R8" s="312">
        <v>0</v>
      </c>
      <c r="S8" s="312">
        <v>0</v>
      </c>
      <c r="T8" s="312">
        <v>0</v>
      </c>
      <c r="U8" s="311">
        <v>0</v>
      </c>
      <c r="V8" s="313">
        <v>0</v>
      </c>
      <c r="W8" s="46"/>
    </row>
    <row r="9" spans="1:23" ht="12.75" customHeight="1">
      <c r="A9" s="147"/>
      <c r="B9" s="149" t="s">
        <v>29</v>
      </c>
      <c r="C9" s="186" t="s">
        <v>5</v>
      </c>
      <c r="D9" s="311">
        <f>IF(SUM(E9:V9)=0,"-",SUM(E9:V9))</f>
        <v>7</v>
      </c>
      <c r="E9" s="312">
        <v>0</v>
      </c>
      <c r="F9" s="312">
        <v>1</v>
      </c>
      <c r="G9" s="312">
        <v>3</v>
      </c>
      <c r="H9" s="312">
        <v>1</v>
      </c>
      <c r="I9" s="312">
        <v>1</v>
      </c>
      <c r="J9" s="312">
        <v>0</v>
      </c>
      <c r="K9" s="312">
        <v>1</v>
      </c>
      <c r="L9" s="312">
        <v>0</v>
      </c>
      <c r="M9" s="312">
        <v>0</v>
      </c>
      <c r="N9" s="312">
        <v>0</v>
      </c>
      <c r="O9" s="312">
        <v>0</v>
      </c>
      <c r="P9" s="312">
        <v>0</v>
      </c>
      <c r="Q9" s="312">
        <v>0</v>
      </c>
      <c r="R9" s="312">
        <v>0</v>
      </c>
      <c r="S9" s="312">
        <v>0</v>
      </c>
      <c r="T9" s="312">
        <v>0</v>
      </c>
      <c r="U9" s="311">
        <v>0</v>
      </c>
      <c r="V9" s="313">
        <v>0</v>
      </c>
      <c r="W9" s="46"/>
    </row>
    <row r="10" spans="1:23" ht="12.75" customHeight="1">
      <c r="A10" s="147"/>
      <c r="B10" s="146" t="s">
        <v>30</v>
      </c>
      <c r="C10" s="185" t="s">
        <v>3</v>
      </c>
      <c r="D10" s="311">
        <f>IF(SUM(D11:D12)=0,"-",SUM(D11:D12))</f>
        <v>18</v>
      </c>
      <c r="E10" s="311">
        <f aca="true" t="shared" si="2" ref="E10:V10">IF(SUM(E11:E12)=0,"-",SUM(E11:E12))</f>
        <v>1</v>
      </c>
      <c r="F10" s="311">
        <f t="shared" si="2"/>
        <v>1</v>
      </c>
      <c r="G10" s="311" t="str">
        <f t="shared" si="2"/>
        <v>-</v>
      </c>
      <c r="H10" s="311" t="str">
        <f t="shared" si="2"/>
        <v>-</v>
      </c>
      <c r="I10" s="311">
        <f t="shared" si="2"/>
        <v>2</v>
      </c>
      <c r="J10" s="311">
        <f t="shared" si="2"/>
        <v>3</v>
      </c>
      <c r="K10" s="311">
        <f t="shared" si="2"/>
        <v>2</v>
      </c>
      <c r="L10" s="311" t="str">
        <f t="shared" si="2"/>
        <v>-</v>
      </c>
      <c r="M10" s="311">
        <f t="shared" si="2"/>
        <v>2</v>
      </c>
      <c r="N10" s="311">
        <f t="shared" si="2"/>
        <v>2</v>
      </c>
      <c r="O10" s="311">
        <f t="shared" si="2"/>
        <v>1</v>
      </c>
      <c r="P10" s="311">
        <f t="shared" si="2"/>
        <v>1</v>
      </c>
      <c r="Q10" s="311" t="str">
        <f t="shared" si="2"/>
        <v>-</v>
      </c>
      <c r="R10" s="311">
        <f t="shared" si="2"/>
        <v>1</v>
      </c>
      <c r="S10" s="311" t="str">
        <f t="shared" si="2"/>
        <v>-</v>
      </c>
      <c r="T10" s="311">
        <f t="shared" si="2"/>
        <v>1</v>
      </c>
      <c r="U10" s="311">
        <f t="shared" si="2"/>
        <v>1</v>
      </c>
      <c r="V10" s="313" t="str">
        <f t="shared" si="2"/>
        <v>-</v>
      </c>
      <c r="W10" s="46"/>
    </row>
    <row r="11" spans="1:23" ht="12.75" customHeight="1">
      <c r="A11" s="147" t="s">
        <v>31</v>
      </c>
      <c r="B11" s="148"/>
      <c r="C11" s="186" t="s">
        <v>4</v>
      </c>
      <c r="D11" s="311">
        <f>IF(SUM(E11:V11)=0,"-",SUM(E11:V11))</f>
        <v>18</v>
      </c>
      <c r="E11" s="314">
        <v>1</v>
      </c>
      <c r="F11" s="314">
        <v>1</v>
      </c>
      <c r="G11" s="314">
        <v>0</v>
      </c>
      <c r="H11" s="314">
        <v>0</v>
      </c>
      <c r="I11" s="314">
        <v>2</v>
      </c>
      <c r="J11" s="314">
        <v>3</v>
      </c>
      <c r="K11" s="314">
        <v>2</v>
      </c>
      <c r="L11" s="314">
        <v>0</v>
      </c>
      <c r="M11" s="314">
        <v>2</v>
      </c>
      <c r="N11" s="314">
        <v>2</v>
      </c>
      <c r="O11" s="314">
        <v>1</v>
      </c>
      <c r="P11" s="314">
        <v>1</v>
      </c>
      <c r="Q11" s="314">
        <v>0</v>
      </c>
      <c r="R11" s="314">
        <v>1</v>
      </c>
      <c r="S11" s="314">
        <v>0</v>
      </c>
      <c r="T11" s="314">
        <v>1</v>
      </c>
      <c r="U11" s="311">
        <v>1</v>
      </c>
      <c r="V11" s="313">
        <v>0</v>
      </c>
      <c r="W11" s="46"/>
    </row>
    <row r="12" spans="1:23" ht="12.75" customHeight="1">
      <c r="A12" s="150"/>
      <c r="B12" s="149" t="s">
        <v>29</v>
      </c>
      <c r="C12" s="186" t="s">
        <v>5</v>
      </c>
      <c r="D12" s="311" t="str">
        <f>IF(SUM(E12:V12)=0,"-",SUM(E12:V12))</f>
        <v>-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1">
        <v>0</v>
      </c>
      <c r="O12" s="311">
        <v>0</v>
      </c>
      <c r="P12" s="311">
        <v>0</v>
      </c>
      <c r="Q12" s="311">
        <v>0</v>
      </c>
      <c r="R12" s="311">
        <v>0</v>
      </c>
      <c r="S12" s="311">
        <v>0</v>
      </c>
      <c r="T12" s="311">
        <v>0</v>
      </c>
      <c r="U12" s="311">
        <v>0</v>
      </c>
      <c r="V12" s="313">
        <v>0</v>
      </c>
      <c r="W12" s="46"/>
    </row>
    <row r="13" spans="1:23" ht="12.75" customHeight="1">
      <c r="A13" s="151" t="s">
        <v>32</v>
      </c>
      <c r="B13" s="146" t="s">
        <v>27</v>
      </c>
      <c r="C13" s="185" t="s">
        <v>3</v>
      </c>
      <c r="D13" s="311">
        <f>IF(SUM(D14:D15)=0,"-",SUM(D14:D15))</f>
        <v>5</v>
      </c>
      <c r="E13" s="311" t="str">
        <f aca="true" t="shared" si="3" ref="E13:V13">IF(SUM(E14:E15)=0,"-",SUM(E14:E15))</f>
        <v>-</v>
      </c>
      <c r="F13" s="311">
        <f t="shared" si="3"/>
        <v>1</v>
      </c>
      <c r="G13" s="311">
        <f t="shared" si="3"/>
        <v>4</v>
      </c>
      <c r="H13" s="311" t="str">
        <f t="shared" si="3"/>
        <v>-</v>
      </c>
      <c r="I13" s="311" t="str">
        <f t="shared" si="3"/>
        <v>-</v>
      </c>
      <c r="J13" s="311" t="str">
        <f t="shared" si="3"/>
        <v>-</v>
      </c>
      <c r="K13" s="311" t="str">
        <f t="shared" si="3"/>
        <v>-</v>
      </c>
      <c r="L13" s="311" t="str">
        <f t="shared" si="3"/>
        <v>-</v>
      </c>
      <c r="M13" s="311" t="str">
        <f t="shared" si="3"/>
        <v>-</v>
      </c>
      <c r="N13" s="311" t="str">
        <f t="shared" si="3"/>
        <v>-</v>
      </c>
      <c r="O13" s="311" t="str">
        <f t="shared" si="3"/>
        <v>-</v>
      </c>
      <c r="P13" s="311" t="str">
        <f t="shared" si="3"/>
        <v>-</v>
      </c>
      <c r="Q13" s="311" t="str">
        <f t="shared" si="3"/>
        <v>-</v>
      </c>
      <c r="R13" s="311" t="str">
        <f t="shared" si="3"/>
        <v>-</v>
      </c>
      <c r="S13" s="311" t="str">
        <f t="shared" si="3"/>
        <v>-</v>
      </c>
      <c r="T13" s="311" t="str">
        <f t="shared" si="3"/>
        <v>-</v>
      </c>
      <c r="U13" s="311" t="str">
        <f t="shared" si="3"/>
        <v>-</v>
      </c>
      <c r="V13" s="313" t="str">
        <f t="shared" si="3"/>
        <v>-</v>
      </c>
      <c r="W13" s="46"/>
    </row>
    <row r="14" spans="1:23" ht="12.75" customHeight="1">
      <c r="A14" s="147"/>
      <c r="B14" s="148"/>
      <c r="C14" s="186" t="s">
        <v>4</v>
      </c>
      <c r="D14" s="311">
        <f>IF(SUM(E14:V14)=0,"-",SUM(E14:V14))</f>
        <v>5</v>
      </c>
      <c r="E14" s="314">
        <v>0</v>
      </c>
      <c r="F14" s="314">
        <v>1</v>
      </c>
      <c r="G14" s="314">
        <v>4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314">
        <v>0</v>
      </c>
      <c r="P14" s="314">
        <v>0</v>
      </c>
      <c r="Q14" s="314">
        <v>0</v>
      </c>
      <c r="R14" s="314">
        <v>0</v>
      </c>
      <c r="S14" s="314">
        <v>0</v>
      </c>
      <c r="T14" s="314">
        <v>0</v>
      </c>
      <c r="U14" s="311">
        <v>0</v>
      </c>
      <c r="V14" s="313">
        <v>0</v>
      </c>
      <c r="W14" s="46"/>
    </row>
    <row r="15" spans="1:23" ht="12.75" customHeight="1">
      <c r="A15" s="152" t="s">
        <v>31</v>
      </c>
      <c r="B15" s="118" t="s">
        <v>29</v>
      </c>
      <c r="C15" s="187" t="s">
        <v>5</v>
      </c>
      <c r="D15" s="260" t="str">
        <f>IF(SUM(E15:V15)=0,"-",SUM(E15:V15))</f>
        <v>-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2">
        <v>0</v>
      </c>
      <c r="W15" s="46"/>
    </row>
    <row r="16" spans="1:52" s="140" customFormat="1" ht="12.75" customHeight="1">
      <c r="A16" s="140" t="s">
        <v>242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</row>
    <row r="17" spans="1:52" s="140" customFormat="1" ht="12.75" customHeight="1">
      <c r="A17" s="153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</row>
    <row r="18" spans="1:52" s="140" customFormat="1" ht="12.75" customHeight="1">
      <c r="A18" s="153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</row>
    <row r="19" spans="1:52" s="140" customFormat="1" ht="12.75" customHeight="1">
      <c r="A19" s="153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</row>
    <row r="20" spans="1:52" s="140" customFormat="1" ht="12.75" customHeight="1">
      <c r="A20" s="153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</row>
    <row r="21" spans="1:52" s="140" customFormat="1" ht="12.75" customHeight="1">
      <c r="A21" s="153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</row>
    <row r="22" ht="12.75" customHeight="1">
      <c r="A22" s="51"/>
    </row>
    <row r="23" ht="12.75" customHeight="1">
      <c r="A23" s="51"/>
    </row>
    <row r="24" ht="12.75" customHeight="1">
      <c r="A24" s="51"/>
    </row>
    <row r="25" ht="12.75" customHeight="1">
      <c r="A25" s="51"/>
    </row>
    <row r="26" ht="12.75" customHeight="1">
      <c r="A26" s="51"/>
    </row>
    <row r="27" ht="12.75" customHeight="1">
      <c r="A27" s="51"/>
    </row>
    <row r="28" ht="12.75" customHeight="1">
      <c r="A28" s="51"/>
    </row>
    <row r="29" ht="12.75" customHeight="1">
      <c r="A29" s="51"/>
    </row>
    <row r="30" ht="12.75" customHeight="1">
      <c r="A30" s="51"/>
    </row>
    <row r="31" ht="12.75" customHeight="1">
      <c r="A31" s="51"/>
    </row>
    <row r="32" ht="12.75" customHeight="1">
      <c r="A32" s="51"/>
    </row>
    <row r="33" ht="12.75" customHeight="1">
      <c r="A33" s="51"/>
    </row>
    <row r="34" ht="12.75" customHeight="1">
      <c r="A34" s="51"/>
    </row>
    <row r="35" ht="12.75" customHeight="1">
      <c r="A35" s="51"/>
    </row>
    <row r="36" ht="12.75" customHeight="1">
      <c r="A36" s="51"/>
    </row>
    <row r="37" ht="12.75" customHeight="1">
      <c r="A37" s="51"/>
    </row>
    <row r="38" spans="1:52" s="140" customFormat="1" ht="12">
      <c r="A38" s="153"/>
      <c r="X38" s="142"/>
      <c r="Y38" s="14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</row>
    <row r="39" spans="1:38" s="140" customFormat="1" ht="12">
      <c r="A39" s="153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38" s="140" customFormat="1" ht="12">
      <c r="A40" s="153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140" customFormat="1" ht="12">
      <c r="A41" s="153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140" customFormat="1" ht="12">
      <c r="A42" s="153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ht="11.25">
      <c r="A43" s="51"/>
    </row>
    <row r="44" ht="11.25">
      <c r="A44" s="51"/>
    </row>
    <row r="45" ht="11.25">
      <c r="A45" s="51"/>
    </row>
    <row r="53" spans="24:38" s="140" customFormat="1" ht="12"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4:52" s="140" customFormat="1" ht="12"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</row>
    <row r="55" spans="24:52" s="140" customFormat="1" ht="12"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</row>
    <row r="56" spans="24:52" s="140" customFormat="1" ht="12"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</row>
    <row r="57" spans="24:52" s="140" customFormat="1" ht="12"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</row>
    <row r="58" spans="24:52" s="140" customFormat="1" ht="12"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59" spans="24:52" s="140" customFormat="1" ht="12"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</row>
    <row r="60" spans="24:52" s="140" customFormat="1" ht="12"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</row>
    <row r="61" spans="24:52" s="140" customFormat="1" ht="12"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</row>
    <row r="62" spans="24:52" s="140" customFormat="1" ht="12"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</row>
    <row r="63" spans="24:52" s="140" customFormat="1" ht="12"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</row>
    <row r="64" spans="24:52" s="140" customFormat="1" ht="12"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</row>
    <row r="65" spans="24:52" s="140" customFormat="1" ht="12"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</row>
    <row r="66" spans="24:52" s="140" customFormat="1" ht="12"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</row>
    <row r="67" spans="24:52" s="140" customFormat="1" ht="12"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</row>
    <row r="68" spans="24:52" s="140" customFormat="1" ht="12"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</row>
    <row r="69" spans="24:52" s="140" customFormat="1" ht="12"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</row>
    <row r="70" spans="24:52" s="140" customFormat="1" ht="12"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</row>
    <row r="71" spans="24:52" s="140" customFormat="1" ht="12"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</row>
    <row r="72" spans="24:52" s="140" customFormat="1" ht="12"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</row>
    <row r="73" spans="24:52" s="140" customFormat="1" ht="12"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</row>
    <row r="74" spans="24:52" s="140" customFormat="1" ht="12"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</row>
    <row r="75" spans="24:52" s="140" customFormat="1" ht="12"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</row>
  </sheetData>
  <sheetProtection/>
  <printOptions/>
  <pageMargins left="0.5905511811023623" right="0.5905511811023623" top="0.7874015748031497" bottom="0.7874015748031497" header="0.5118110236220472" footer="0.5118110236220472"/>
  <pageSetup firstPageNumber="47" useFirstPageNumber="1" orientation="landscape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H25" sqref="H25"/>
    </sheetView>
  </sheetViews>
  <sheetFormatPr defaultColWidth="9.00390625" defaultRowHeight="12.75"/>
  <cols>
    <col min="1" max="1" width="2.75390625" style="0" customWidth="1"/>
    <col min="2" max="2" width="16.875" style="0" customWidth="1"/>
    <col min="3" max="3" width="5.75390625" style="0" customWidth="1"/>
    <col min="4" max="4" width="7.75390625" style="0" customWidth="1"/>
    <col min="8" max="8" width="7.75390625" style="0" customWidth="1"/>
    <col min="12" max="12" width="7.75390625" style="0" customWidth="1"/>
  </cols>
  <sheetData>
    <row r="1" spans="1:15" ht="12">
      <c r="A1" s="142" t="s">
        <v>223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">
      <c r="A2" s="346" t="s">
        <v>137</v>
      </c>
      <c r="B2" s="347"/>
      <c r="C2" s="352" t="s">
        <v>3</v>
      </c>
      <c r="D2" s="155" t="s">
        <v>132</v>
      </c>
      <c r="E2" s="156"/>
      <c r="F2" s="156"/>
      <c r="G2" s="156"/>
      <c r="H2" s="156"/>
      <c r="I2" s="156"/>
      <c r="J2" s="156"/>
      <c r="K2" s="157"/>
      <c r="L2" s="158" t="s">
        <v>133</v>
      </c>
      <c r="M2" s="156"/>
      <c r="N2" s="156"/>
      <c r="O2" s="159"/>
    </row>
    <row r="3" spans="1:15" ht="12">
      <c r="A3" s="348"/>
      <c r="B3" s="349"/>
      <c r="C3" s="353"/>
      <c r="D3" s="160"/>
      <c r="E3" s="161" t="s">
        <v>118</v>
      </c>
      <c r="F3" s="162" t="s">
        <v>117</v>
      </c>
      <c r="G3" s="163"/>
      <c r="H3" s="160"/>
      <c r="I3" s="161" t="s">
        <v>119</v>
      </c>
      <c r="J3" s="162" t="s">
        <v>117</v>
      </c>
      <c r="K3" s="163"/>
      <c r="L3" s="160"/>
      <c r="M3" s="161" t="s">
        <v>118</v>
      </c>
      <c r="N3" s="162" t="s">
        <v>117</v>
      </c>
      <c r="O3" s="164"/>
    </row>
    <row r="4" spans="1:15" ht="12">
      <c r="A4" s="348"/>
      <c r="B4" s="349"/>
      <c r="C4" s="353"/>
      <c r="D4" s="146" t="s">
        <v>3</v>
      </c>
      <c r="E4" s="99" t="s">
        <v>35</v>
      </c>
      <c r="F4" s="100"/>
      <c r="G4" s="146" t="s">
        <v>6</v>
      </c>
      <c r="H4" s="146" t="s">
        <v>3</v>
      </c>
      <c r="I4" s="99" t="s">
        <v>35</v>
      </c>
      <c r="J4" s="100"/>
      <c r="K4" s="146" t="s">
        <v>6</v>
      </c>
      <c r="L4" s="146" t="s">
        <v>3</v>
      </c>
      <c r="M4" s="99" t="s">
        <v>35</v>
      </c>
      <c r="N4" s="100"/>
      <c r="O4" s="165" t="s">
        <v>6</v>
      </c>
    </row>
    <row r="5" spans="1:15" ht="12">
      <c r="A5" s="350"/>
      <c r="B5" s="351"/>
      <c r="C5" s="345"/>
      <c r="D5" s="166"/>
      <c r="E5" s="167" t="s">
        <v>4</v>
      </c>
      <c r="F5" s="167" t="s">
        <v>5</v>
      </c>
      <c r="G5" s="166"/>
      <c r="H5" s="166"/>
      <c r="I5" s="167" t="s">
        <v>4</v>
      </c>
      <c r="J5" s="167" t="s">
        <v>5</v>
      </c>
      <c r="K5" s="166"/>
      <c r="L5" s="166"/>
      <c r="M5" s="167" t="s">
        <v>4</v>
      </c>
      <c r="N5" s="167" t="s">
        <v>5</v>
      </c>
      <c r="O5" s="168"/>
    </row>
    <row r="6" spans="1:15" ht="12">
      <c r="A6" s="151"/>
      <c r="B6" s="167" t="s">
        <v>3</v>
      </c>
      <c r="C6" s="310">
        <f aca="true" t="shared" si="0" ref="C6:O6">IF(SUM(C7:C14)=0,"-",SUM(C7:C14))</f>
        <v>84</v>
      </c>
      <c r="D6" s="310">
        <f t="shared" si="0"/>
        <v>69</v>
      </c>
      <c r="E6" s="310">
        <f t="shared" si="0"/>
        <v>63</v>
      </c>
      <c r="F6" s="310">
        <f t="shared" si="0"/>
        <v>5</v>
      </c>
      <c r="G6" s="310">
        <f t="shared" si="0"/>
        <v>1</v>
      </c>
      <c r="H6" s="310">
        <f t="shared" si="0"/>
        <v>5</v>
      </c>
      <c r="I6" s="310">
        <f t="shared" si="0"/>
        <v>5</v>
      </c>
      <c r="J6" s="310" t="str">
        <f t="shared" si="0"/>
        <v>-</v>
      </c>
      <c r="K6" s="310" t="str">
        <f t="shared" si="0"/>
        <v>-</v>
      </c>
      <c r="L6" s="310">
        <f t="shared" si="0"/>
        <v>10</v>
      </c>
      <c r="M6" s="310">
        <f t="shared" si="0"/>
        <v>10</v>
      </c>
      <c r="N6" s="310" t="str">
        <f t="shared" si="0"/>
        <v>-</v>
      </c>
      <c r="O6" s="315" t="str">
        <f t="shared" si="0"/>
        <v>-</v>
      </c>
    </row>
    <row r="7" spans="1:15" ht="12">
      <c r="A7" s="147"/>
      <c r="B7" s="169" t="s">
        <v>36</v>
      </c>
      <c r="C7" s="310">
        <f aca="true" t="shared" si="1" ref="C7:C14">IF(SUM(D7,H7,L7)=0,"-",SUM(D7,H7,L7))</f>
        <v>53</v>
      </c>
      <c r="D7" s="310">
        <f aca="true" t="shared" si="2" ref="D7:D14">IF(SUM(E7:G7)=0,"-",SUM(E7:G7))</f>
        <v>39</v>
      </c>
      <c r="E7" s="310">
        <v>34</v>
      </c>
      <c r="F7" s="310">
        <v>5</v>
      </c>
      <c r="G7" s="310" t="s">
        <v>9</v>
      </c>
      <c r="H7" s="310">
        <f aca="true" t="shared" si="3" ref="H7:H14">IF(SUM(I7:K7)=0,"-",SUM(I7:K7))</f>
        <v>5</v>
      </c>
      <c r="I7" s="310">
        <v>5</v>
      </c>
      <c r="J7" s="310" t="s">
        <v>9</v>
      </c>
      <c r="K7" s="310" t="s">
        <v>9</v>
      </c>
      <c r="L7" s="310">
        <f aca="true" t="shared" si="4" ref="L7:L14">IF(SUM(M7:O7)=0,"-",SUM(M7:O7))</f>
        <v>9</v>
      </c>
      <c r="M7" s="310">
        <v>9</v>
      </c>
      <c r="N7" s="310" t="s">
        <v>9</v>
      </c>
      <c r="O7" s="315" t="s">
        <v>9</v>
      </c>
    </row>
    <row r="8" spans="1:15" ht="12">
      <c r="A8" s="147" t="s">
        <v>37</v>
      </c>
      <c r="B8" s="169" t="s">
        <v>38</v>
      </c>
      <c r="C8" s="310">
        <f t="shared" si="1"/>
        <v>5</v>
      </c>
      <c r="D8" s="310">
        <f t="shared" si="2"/>
        <v>5</v>
      </c>
      <c r="E8" s="310">
        <v>5</v>
      </c>
      <c r="F8" s="310" t="s">
        <v>9</v>
      </c>
      <c r="G8" s="310" t="s">
        <v>9</v>
      </c>
      <c r="H8" s="310" t="str">
        <f t="shared" si="3"/>
        <v>-</v>
      </c>
      <c r="I8" s="310" t="s">
        <v>9</v>
      </c>
      <c r="J8" s="310" t="s">
        <v>9</v>
      </c>
      <c r="K8" s="310" t="s">
        <v>9</v>
      </c>
      <c r="L8" s="310" t="str">
        <f t="shared" si="4"/>
        <v>-</v>
      </c>
      <c r="M8" s="310" t="s">
        <v>9</v>
      </c>
      <c r="N8" s="310" t="s">
        <v>9</v>
      </c>
      <c r="O8" s="315" t="s">
        <v>9</v>
      </c>
    </row>
    <row r="9" spans="1:15" ht="12">
      <c r="A9" s="147"/>
      <c r="B9" s="169" t="s">
        <v>39</v>
      </c>
      <c r="C9" s="310">
        <f t="shared" si="1"/>
        <v>8</v>
      </c>
      <c r="D9" s="310">
        <f t="shared" si="2"/>
        <v>8</v>
      </c>
      <c r="E9" s="310">
        <v>7</v>
      </c>
      <c r="F9" s="310" t="s">
        <v>9</v>
      </c>
      <c r="G9" s="310">
        <v>1</v>
      </c>
      <c r="H9" s="310" t="str">
        <f t="shared" si="3"/>
        <v>-</v>
      </c>
      <c r="I9" s="310" t="s">
        <v>9</v>
      </c>
      <c r="J9" s="310" t="s">
        <v>9</v>
      </c>
      <c r="K9" s="310" t="s">
        <v>9</v>
      </c>
      <c r="L9" s="310" t="str">
        <f t="shared" si="4"/>
        <v>-</v>
      </c>
      <c r="M9" s="310" t="s">
        <v>9</v>
      </c>
      <c r="N9" s="310" t="s">
        <v>9</v>
      </c>
      <c r="O9" s="315" t="s">
        <v>9</v>
      </c>
    </row>
    <row r="10" spans="1:15" ht="12">
      <c r="A10" s="147" t="s">
        <v>40</v>
      </c>
      <c r="B10" s="169" t="s">
        <v>41</v>
      </c>
      <c r="C10" s="310">
        <f t="shared" si="1"/>
        <v>5</v>
      </c>
      <c r="D10" s="310">
        <f t="shared" si="2"/>
        <v>5</v>
      </c>
      <c r="E10" s="310">
        <v>5</v>
      </c>
      <c r="F10" s="310" t="s">
        <v>9</v>
      </c>
      <c r="G10" s="310" t="s">
        <v>9</v>
      </c>
      <c r="H10" s="310" t="str">
        <f t="shared" si="3"/>
        <v>-</v>
      </c>
      <c r="I10" s="310" t="s">
        <v>9</v>
      </c>
      <c r="J10" s="310" t="s">
        <v>9</v>
      </c>
      <c r="K10" s="310" t="s">
        <v>9</v>
      </c>
      <c r="L10" s="310" t="str">
        <f t="shared" si="4"/>
        <v>-</v>
      </c>
      <c r="M10" s="310" t="s">
        <v>9</v>
      </c>
      <c r="N10" s="310" t="s">
        <v>9</v>
      </c>
      <c r="O10" s="315" t="s">
        <v>9</v>
      </c>
    </row>
    <row r="11" spans="1:15" ht="12">
      <c r="A11" s="147"/>
      <c r="B11" s="169" t="s">
        <v>42</v>
      </c>
      <c r="C11" s="310">
        <f t="shared" si="1"/>
        <v>1</v>
      </c>
      <c r="D11" s="310">
        <f t="shared" si="2"/>
        <v>1</v>
      </c>
      <c r="E11" s="310">
        <v>1</v>
      </c>
      <c r="F11" s="310" t="s">
        <v>9</v>
      </c>
      <c r="G11" s="310" t="s">
        <v>9</v>
      </c>
      <c r="H11" s="310" t="str">
        <f t="shared" si="3"/>
        <v>-</v>
      </c>
      <c r="I11" s="310" t="s">
        <v>9</v>
      </c>
      <c r="J11" s="310" t="s">
        <v>9</v>
      </c>
      <c r="K11" s="310" t="s">
        <v>9</v>
      </c>
      <c r="L11" s="310" t="str">
        <f t="shared" si="4"/>
        <v>-</v>
      </c>
      <c r="M11" s="310" t="s">
        <v>9</v>
      </c>
      <c r="N11" s="310" t="s">
        <v>9</v>
      </c>
      <c r="O11" s="315" t="s">
        <v>9</v>
      </c>
    </row>
    <row r="12" spans="1:15" ht="12">
      <c r="A12" s="147" t="s">
        <v>31</v>
      </c>
      <c r="B12" s="169" t="s">
        <v>43</v>
      </c>
      <c r="C12" s="310">
        <f t="shared" si="1"/>
        <v>1</v>
      </c>
      <c r="D12" s="310" t="str">
        <f t="shared" si="2"/>
        <v>-</v>
      </c>
      <c r="E12" s="310" t="s">
        <v>9</v>
      </c>
      <c r="F12" s="310" t="s">
        <v>9</v>
      </c>
      <c r="G12" s="310" t="s">
        <v>9</v>
      </c>
      <c r="H12" s="310" t="str">
        <f t="shared" si="3"/>
        <v>-</v>
      </c>
      <c r="I12" s="310" t="s">
        <v>9</v>
      </c>
      <c r="J12" s="310" t="s">
        <v>9</v>
      </c>
      <c r="K12" s="310" t="s">
        <v>9</v>
      </c>
      <c r="L12" s="310">
        <f t="shared" si="4"/>
        <v>1</v>
      </c>
      <c r="M12" s="310">
        <v>1</v>
      </c>
      <c r="N12" s="310" t="s">
        <v>9</v>
      </c>
      <c r="O12" s="315" t="s">
        <v>9</v>
      </c>
    </row>
    <row r="13" spans="1:15" ht="12">
      <c r="A13" s="147"/>
      <c r="B13" s="169" t="s">
        <v>109</v>
      </c>
      <c r="C13" s="310">
        <f t="shared" si="1"/>
        <v>3</v>
      </c>
      <c r="D13" s="310">
        <f t="shared" si="2"/>
        <v>3</v>
      </c>
      <c r="E13" s="310">
        <v>3</v>
      </c>
      <c r="F13" s="310" t="s">
        <v>9</v>
      </c>
      <c r="G13" s="310" t="s">
        <v>9</v>
      </c>
      <c r="H13" s="310" t="str">
        <f t="shared" si="3"/>
        <v>-</v>
      </c>
      <c r="I13" s="310" t="s">
        <v>9</v>
      </c>
      <c r="J13" s="310" t="s">
        <v>9</v>
      </c>
      <c r="K13" s="310" t="s">
        <v>9</v>
      </c>
      <c r="L13" s="310" t="str">
        <f t="shared" si="4"/>
        <v>-</v>
      </c>
      <c r="M13" s="310" t="s">
        <v>9</v>
      </c>
      <c r="N13" s="310" t="s">
        <v>9</v>
      </c>
      <c r="O13" s="315" t="s">
        <v>9</v>
      </c>
    </row>
    <row r="14" spans="1:15" ht="12">
      <c r="A14" s="170"/>
      <c r="B14" s="169" t="s">
        <v>44</v>
      </c>
      <c r="C14" s="310">
        <f t="shared" si="1"/>
        <v>8</v>
      </c>
      <c r="D14" s="310">
        <f t="shared" si="2"/>
        <v>8</v>
      </c>
      <c r="E14" s="310">
        <v>8</v>
      </c>
      <c r="F14" s="310" t="s">
        <v>9</v>
      </c>
      <c r="G14" s="310" t="s">
        <v>9</v>
      </c>
      <c r="H14" s="310" t="str">
        <f t="shared" si="3"/>
        <v>-</v>
      </c>
      <c r="I14" s="310" t="s">
        <v>9</v>
      </c>
      <c r="J14" s="310" t="s">
        <v>9</v>
      </c>
      <c r="K14" s="310" t="s">
        <v>9</v>
      </c>
      <c r="L14" s="310" t="str">
        <f t="shared" si="4"/>
        <v>-</v>
      </c>
      <c r="M14" s="310" t="s">
        <v>9</v>
      </c>
      <c r="N14" s="310" t="s">
        <v>9</v>
      </c>
      <c r="O14" s="315" t="s">
        <v>9</v>
      </c>
    </row>
    <row r="15" spans="1:15" ht="12">
      <c r="A15" s="151"/>
      <c r="B15" s="167" t="s">
        <v>3</v>
      </c>
      <c r="C15" s="310">
        <f aca="true" t="shared" si="5" ref="C15:O15">IF(SUM(C16:C21)=0,"-",SUM(C16:C21))</f>
        <v>27</v>
      </c>
      <c r="D15" s="310">
        <f t="shared" si="5"/>
        <v>19</v>
      </c>
      <c r="E15" s="310">
        <f t="shared" si="5"/>
        <v>18</v>
      </c>
      <c r="F15" s="310" t="str">
        <f t="shared" si="5"/>
        <v>-</v>
      </c>
      <c r="G15" s="310">
        <f t="shared" si="5"/>
        <v>1</v>
      </c>
      <c r="H15" s="310" t="str">
        <f t="shared" si="5"/>
        <v>-</v>
      </c>
      <c r="I15" s="310" t="str">
        <f t="shared" si="5"/>
        <v>-</v>
      </c>
      <c r="J15" s="310" t="str">
        <f t="shared" si="5"/>
        <v>-</v>
      </c>
      <c r="K15" s="310" t="str">
        <f t="shared" si="5"/>
        <v>-</v>
      </c>
      <c r="L15" s="310">
        <f t="shared" si="5"/>
        <v>8</v>
      </c>
      <c r="M15" s="310">
        <f t="shared" si="5"/>
        <v>8</v>
      </c>
      <c r="N15" s="310" t="str">
        <f t="shared" si="5"/>
        <v>-</v>
      </c>
      <c r="O15" s="315" t="str">
        <f t="shared" si="5"/>
        <v>-</v>
      </c>
    </row>
    <row r="16" spans="1:15" ht="12">
      <c r="A16" s="147" t="s">
        <v>45</v>
      </c>
      <c r="B16" s="169" t="s">
        <v>111</v>
      </c>
      <c r="C16" s="310">
        <f aca="true" t="shared" si="6" ref="C16:C21">IF(SUM(D16,H16,L16)=0,"-",SUM(D16,H16,L16))</f>
        <v>19</v>
      </c>
      <c r="D16" s="310">
        <f aca="true" t="shared" si="7" ref="D16:D21">IF(SUM(E16:G16)=0,"-",SUM(E16:G16))</f>
        <v>13</v>
      </c>
      <c r="E16" s="310">
        <v>12</v>
      </c>
      <c r="F16" s="310" t="s">
        <v>9</v>
      </c>
      <c r="G16" s="310">
        <v>1</v>
      </c>
      <c r="H16" s="310" t="str">
        <f aca="true" t="shared" si="8" ref="H16:H21">IF(SUM(I16:K16)=0,"-",SUM(I16:K16))</f>
        <v>-</v>
      </c>
      <c r="I16" s="310" t="s">
        <v>9</v>
      </c>
      <c r="J16" s="310" t="s">
        <v>9</v>
      </c>
      <c r="K16" s="310" t="s">
        <v>9</v>
      </c>
      <c r="L16" s="310">
        <f aca="true" t="shared" si="9" ref="L16:L21">IF(SUM(M16:O16)=0,"-",SUM(M16:O16))</f>
        <v>6</v>
      </c>
      <c r="M16" s="310">
        <v>6</v>
      </c>
      <c r="N16" s="310" t="s">
        <v>9</v>
      </c>
      <c r="O16" s="315" t="s">
        <v>9</v>
      </c>
    </row>
    <row r="17" spans="1:15" ht="12">
      <c r="A17" s="147"/>
      <c r="B17" s="169" t="s">
        <v>112</v>
      </c>
      <c r="C17" s="310">
        <f t="shared" si="6"/>
        <v>2</v>
      </c>
      <c r="D17" s="310" t="str">
        <f t="shared" si="7"/>
        <v>-</v>
      </c>
      <c r="E17" s="310">
        <v>0</v>
      </c>
      <c r="F17" s="310" t="s">
        <v>9</v>
      </c>
      <c r="G17" s="310" t="s">
        <v>9</v>
      </c>
      <c r="H17" s="310" t="str">
        <f t="shared" si="8"/>
        <v>-</v>
      </c>
      <c r="I17" s="310" t="s">
        <v>9</v>
      </c>
      <c r="J17" s="310" t="s">
        <v>9</v>
      </c>
      <c r="K17" s="310" t="s">
        <v>9</v>
      </c>
      <c r="L17" s="310">
        <f t="shared" si="9"/>
        <v>2</v>
      </c>
      <c r="M17" s="310">
        <v>2</v>
      </c>
      <c r="N17" s="310" t="s">
        <v>9</v>
      </c>
      <c r="O17" s="315" t="s">
        <v>9</v>
      </c>
    </row>
    <row r="18" spans="1:15" ht="12">
      <c r="A18" s="147" t="s">
        <v>46</v>
      </c>
      <c r="B18" s="169" t="s">
        <v>113</v>
      </c>
      <c r="C18" s="310">
        <f t="shared" si="6"/>
        <v>6</v>
      </c>
      <c r="D18" s="310">
        <f t="shared" si="7"/>
        <v>6</v>
      </c>
      <c r="E18" s="310">
        <v>6</v>
      </c>
      <c r="F18" s="310" t="s">
        <v>9</v>
      </c>
      <c r="G18" s="310" t="s">
        <v>9</v>
      </c>
      <c r="H18" s="310" t="str">
        <f t="shared" si="8"/>
        <v>-</v>
      </c>
      <c r="I18" s="310" t="s">
        <v>9</v>
      </c>
      <c r="J18" s="310" t="s">
        <v>9</v>
      </c>
      <c r="K18" s="310" t="s">
        <v>9</v>
      </c>
      <c r="L18" s="310" t="str">
        <f t="shared" si="9"/>
        <v>-</v>
      </c>
      <c r="M18" s="310" t="s">
        <v>9</v>
      </c>
      <c r="N18" s="310" t="s">
        <v>9</v>
      </c>
      <c r="O18" s="315" t="s">
        <v>9</v>
      </c>
    </row>
    <row r="19" spans="1:15" ht="12">
      <c r="A19" s="147"/>
      <c r="B19" s="169" t="s">
        <v>47</v>
      </c>
      <c r="C19" s="310" t="str">
        <f t="shared" si="6"/>
        <v>-</v>
      </c>
      <c r="D19" s="310" t="str">
        <f t="shared" si="7"/>
        <v>-</v>
      </c>
      <c r="E19" s="310" t="s">
        <v>9</v>
      </c>
      <c r="F19" s="310" t="s">
        <v>9</v>
      </c>
      <c r="G19" s="310" t="s">
        <v>9</v>
      </c>
      <c r="H19" s="310" t="str">
        <f t="shared" si="8"/>
        <v>-</v>
      </c>
      <c r="I19" s="310" t="s">
        <v>9</v>
      </c>
      <c r="J19" s="310" t="s">
        <v>9</v>
      </c>
      <c r="K19" s="310" t="s">
        <v>9</v>
      </c>
      <c r="L19" s="310" t="str">
        <f t="shared" si="9"/>
        <v>-</v>
      </c>
      <c r="M19" s="310" t="s">
        <v>9</v>
      </c>
      <c r="N19" s="310" t="s">
        <v>9</v>
      </c>
      <c r="O19" s="315" t="s">
        <v>9</v>
      </c>
    </row>
    <row r="20" spans="1:15" ht="12">
      <c r="A20" s="147" t="s">
        <v>31</v>
      </c>
      <c r="B20" s="169" t="s">
        <v>114</v>
      </c>
      <c r="C20" s="310" t="str">
        <f t="shared" si="6"/>
        <v>-</v>
      </c>
      <c r="D20" s="310" t="str">
        <f t="shared" si="7"/>
        <v>-</v>
      </c>
      <c r="E20" s="310" t="s">
        <v>9</v>
      </c>
      <c r="F20" s="310" t="s">
        <v>9</v>
      </c>
      <c r="G20" s="310" t="s">
        <v>9</v>
      </c>
      <c r="H20" s="310" t="str">
        <f t="shared" si="8"/>
        <v>-</v>
      </c>
      <c r="I20" s="310" t="s">
        <v>9</v>
      </c>
      <c r="J20" s="310" t="s">
        <v>9</v>
      </c>
      <c r="K20" s="310" t="s">
        <v>9</v>
      </c>
      <c r="L20" s="310" t="str">
        <f t="shared" si="9"/>
        <v>-</v>
      </c>
      <c r="M20" s="310" t="s">
        <v>215</v>
      </c>
      <c r="N20" s="310" t="s">
        <v>9</v>
      </c>
      <c r="O20" s="315" t="s">
        <v>9</v>
      </c>
    </row>
    <row r="21" spans="1:15" ht="12">
      <c r="A21" s="152"/>
      <c r="B21" s="171" t="s">
        <v>115</v>
      </c>
      <c r="C21" s="316" t="str">
        <f t="shared" si="6"/>
        <v>-</v>
      </c>
      <c r="D21" s="316" t="str">
        <f t="shared" si="7"/>
        <v>-</v>
      </c>
      <c r="E21" s="316" t="s">
        <v>9</v>
      </c>
      <c r="F21" s="316" t="s">
        <v>9</v>
      </c>
      <c r="G21" s="316" t="s">
        <v>9</v>
      </c>
      <c r="H21" s="316" t="str">
        <f t="shared" si="8"/>
        <v>-</v>
      </c>
      <c r="I21" s="316" t="s">
        <v>9</v>
      </c>
      <c r="J21" s="316" t="s">
        <v>9</v>
      </c>
      <c r="K21" s="316" t="s">
        <v>9</v>
      </c>
      <c r="L21" s="316" t="str">
        <f t="shared" si="9"/>
        <v>-</v>
      </c>
      <c r="M21" s="316">
        <v>0</v>
      </c>
      <c r="N21" s="316" t="s">
        <v>9</v>
      </c>
      <c r="O21" s="319" t="s">
        <v>9</v>
      </c>
    </row>
  </sheetData>
  <sheetProtection/>
  <mergeCells count="2">
    <mergeCell ref="A2:B5"/>
    <mergeCell ref="C2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H23" sqref="H23:H24"/>
    </sheetView>
  </sheetViews>
  <sheetFormatPr defaultColWidth="9.00390625" defaultRowHeight="12.75"/>
  <sheetData>
    <row r="1" spans="1:14" ht="12">
      <c r="A1" s="142" t="s">
        <v>224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">
      <c r="A2" s="173"/>
      <c r="B2" s="154"/>
      <c r="C2" s="155" t="s">
        <v>134</v>
      </c>
      <c r="D2" s="156"/>
      <c r="E2" s="156"/>
      <c r="F2" s="156"/>
      <c r="G2" s="156"/>
      <c r="H2" s="156"/>
      <c r="I2" s="156"/>
      <c r="J2" s="157"/>
      <c r="K2" s="158" t="s">
        <v>133</v>
      </c>
      <c r="L2" s="156"/>
      <c r="M2" s="156"/>
      <c r="N2" s="159"/>
    </row>
    <row r="3" spans="1:14" ht="12">
      <c r="A3" s="174" t="s">
        <v>2</v>
      </c>
      <c r="B3" s="148" t="s">
        <v>3</v>
      </c>
      <c r="C3" s="160"/>
      <c r="D3" s="161" t="s">
        <v>118</v>
      </c>
      <c r="E3" s="162" t="s">
        <v>117</v>
      </c>
      <c r="F3" s="163"/>
      <c r="G3" s="160"/>
      <c r="H3" s="161" t="s">
        <v>119</v>
      </c>
      <c r="I3" s="162" t="s">
        <v>117</v>
      </c>
      <c r="J3" s="163"/>
      <c r="K3" s="160"/>
      <c r="L3" s="161" t="s">
        <v>118</v>
      </c>
      <c r="M3" s="162" t="s">
        <v>117</v>
      </c>
      <c r="N3" s="164"/>
    </row>
    <row r="4" spans="1:14" ht="12">
      <c r="A4" s="175"/>
      <c r="B4" s="166"/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3</v>
      </c>
      <c r="H4" s="167" t="s">
        <v>4</v>
      </c>
      <c r="I4" s="167" t="s">
        <v>5</v>
      </c>
      <c r="J4" s="167" t="s">
        <v>6</v>
      </c>
      <c r="K4" s="167" t="s">
        <v>3</v>
      </c>
      <c r="L4" s="167" t="s">
        <v>4</v>
      </c>
      <c r="M4" s="167" t="s">
        <v>5</v>
      </c>
      <c r="N4" s="176" t="s">
        <v>6</v>
      </c>
    </row>
    <row r="5" spans="1:14" ht="12">
      <c r="A5" s="151" t="s">
        <v>3</v>
      </c>
      <c r="B5" s="310">
        <f aca="true" t="shared" si="0" ref="B5:N5">IF(SUM(B6:B14)=0,"-",SUM(B6:B14))</f>
        <v>143</v>
      </c>
      <c r="C5" s="310">
        <f t="shared" si="0"/>
        <v>109</v>
      </c>
      <c r="D5" s="310">
        <f t="shared" si="0"/>
        <v>102</v>
      </c>
      <c r="E5" s="310">
        <f t="shared" si="0"/>
        <v>5</v>
      </c>
      <c r="F5" s="310">
        <f t="shared" si="0"/>
        <v>2</v>
      </c>
      <c r="G5" s="310">
        <f t="shared" si="0"/>
        <v>5</v>
      </c>
      <c r="H5" s="310">
        <f t="shared" si="0"/>
        <v>5</v>
      </c>
      <c r="I5" s="310" t="str">
        <f t="shared" si="0"/>
        <v>-</v>
      </c>
      <c r="J5" s="310" t="str">
        <f t="shared" si="0"/>
        <v>-</v>
      </c>
      <c r="K5" s="310">
        <f t="shared" si="0"/>
        <v>29</v>
      </c>
      <c r="L5" s="310">
        <f t="shared" si="0"/>
        <v>29</v>
      </c>
      <c r="M5" s="310" t="str">
        <f t="shared" si="0"/>
        <v>-</v>
      </c>
      <c r="N5" s="315" t="str">
        <f t="shared" si="0"/>
        <v>-</v>
      </c>
    </row>
    <row r="6" spans="1:14" ht="12">
      <c r="A6" s="177" t="s">
        <v>142</v>
      </c>
      <c r="B6" s="310">
        <f aca="true" t="shared" si="1" ref="B6:B14">IF(SUM(C6,G6,K6)=0,"-",SUM(C6,G6,K6))</f>
        <v>74</v>
      </c>
      <c r="C6" s="310">
        <f aca="true" t="shared" si="2" ref="C6:C14">IF(SUM(D6:F6)=0,"-",SUM(D6:F6))</f>
        <v>52</v>
      </c>
      <c r="D6" s="311">
        <v>46</v>
      </c>
      <c r="E6" s="311">
        <v>5</v>
      </c>
      <c r="F6" s="311">
        <v>1</v>
      </c>
      <c r="G6" s="310">
        <f aca="true" t="shared" si="3" ref="G6:G14">IF(SUM(H6:J6)=0,"-",SUM(H6:J6))</f>
        <v>5</v>
      </c>
      <c r="H6" s="311">
        <v>5</v>
      </c>
      <c r="I6" s="311" t="s">
        <v>9</v>
      </c>
      <c r="J6" s="311" t="s">
        <v>9</v>
      </c>
      <c r="K6" s="310">
        <f aca="true" t="shared" si="4" ref="K6:K14">IF(SUM(L6:N6)=0,"-",SUM(L6:N6))</f>
        <v>17</v>
      </c>
      <c r="L6" s="311">
        <v>17</v>
      </c>
      <c r="M6" s="311" t="s">
        <v>9</v>
      </c>
      <c r="N6" s="313" t="s">
        <v>9</v>
      </c>
    </row>
    <row r="7" spans="1:14" ht="12">
      <c r="A7" s="177" t="s">
        <v>143</v>
      </c>
      <c r="B7" s="310">
        <f t="shared" si="1"/>
        <v>8</v>
      </c>
      <c r="C7" s="310">
        <f t="shared" si="2"/>
        <v>8</v>
      </c>
      <c r="D7" s="311">
        <v>8</v>
      </c>
      <c r="E7" s="311" t="s">
        <v>9</v>
      </c>
      <c r="F7" s="311" t="s">
        <v>9</v>
      </c>
      <c r="G7" s="310" t="str">
        <f t="shared" si="3"/>
        <v>-</v>
      </c>
      <c r="H7" s="311" t="s">
        <v>9</v>
      </c>
      <c r="I7" s="311" t="s">
        <v>9</v>
      </c>
      <c r="J7" s="311" t="s">
        <v>9</v>
      </c>
      <c r="K7" s="310" t="str">
        <f t="shared" si="4"/>
        <v>-</v>
      </c>
      <c r="L7" s="311" t="s">
        <v>9</v>
      </c>
      <c r="M7" s="311" t="s">
        <v>9</v>
      </c>
      <c r="N7" s="313" t="s">
        <v>9</v>
      </c>
    </row>
    <row r="8" spans="1:14" ht="12">
      <c r="A8" s="177" t="s">
        <v>144</v>
      </c>
      <c r="B8" s="310">
        <f t="shared" si="1"/>
        <v>15</v>
      </c>
      <c r="C8" s="310">
        <f t="shared" si="2"/>
        <v>12</v>
      </c>
      <c r="D8" s="311">
        <v>11</v>
      </c>
      <c r="E8" s="311" t="s">
        <v>9</v>
      </c>
      <c r="F8" s="311">
        <v>1</v>
      </c>
      <c r="G8" s="310" t="str">
        <f t="shared" si="3"/>
        <v>-</v>
      </c>
      <c r="H8" s="311" t="s">
        <v>9</v>
      </c>
      <c r="I8" s="311" t="s">
        <v>9</v>
      </c>
      <c r="J8" s="311" t="s">
        <v>9</v>
      </c>
      <c r="K8" s="310">
        <f t="shared" si="4"/>
        <v>3</v>
      </c>
      <c r="L8" s="311">
        <v>3</v>
      </c>
      <c r="M8" s="311" t="s">
        <v>9</v>
      </c>
      <c r="N8" s="313" t="s">
        <v>9</v>
      </c>
    </row>
    <row r="9" spans="1:14" ht="12">
      <c r="A9" s="177" t="s">
        <v>145</v>
      </c>
      <c r="B9" s="310">
        <f t="shared" si="1"/>
        <v>17</v>
      </c>
      <c r="C9" s="310">
        <f t="shared" si="2"/>
        <v>15</v>
      </c>
      <c r="D9" s="311">
        <v>15</v>
      </c>
      <c r="E9" s="311" t="s">
        <v>9</v>
      </c>
      <c r="F9" s="311" t="s">
        <v>9</v>
      </c>
      <c r="G9" s="310" t="str">
        <f t="shared" si="3"/>
        <v>-</v>
      </c>
      <c r="H9" s="311" t="s">
        <v>9</v>
      </c>
      <c r="I9" s="311" t="s">
        <v>9</v>
      </c>
      <c r="J9" s="311" t="s">
        <v>9</v>
      </c>
      <c r="K9" s="310">
        <f t="shared" si="4"/>
        <v>2</v>
      </c>
      <c r="L9" s="311">
        <v>2</v>
      </c>
      <c r="M9" s="311" t="s">
        <v>9</v>
      </c>
      <c r="N9" s="313" t="s">
        <v>9</v>
      </c>
    </row>
    <row r="10" spans="1:14" ht="12">
      <c r="A10" s="177" t="s">
        <v>146</v>
      </c>
      <c r="B10" s="310">
        <f t="shared" si="1"/>
        <v>1</v>
      </c>
      <c r="C10" s="310">
        <f t="shared" si="2"/>
        <v>1</v>
      </c>
      <c r="D10" s="311">
        <v>1</v>
      </c>
      <c r="E10" s="311" t="s">
        <v>9</v>
      </c>
      <c r="F10" s="311" t="s">
        <v>9</v>
      </c>
      <c r="G10" s="310" t="str">
        <f t="shared" si="3"/>
        <v>-</v>
      </c>
      <c r="H10" s="311" t="s">
        <v>9</v>
      </c>
      <c r="I10" s="311" t="s">
        <v>9</v>
      </c>
      <c r="J10" s="311" t="s">
        <v>9</v>
      </c>
      <c r="K10" s="310" t="str">
        <f t="shared" si="4"/>
        <v>-</v>
      </c>
      <c r="L10" s="311" t="s">
        <v>9</v>
      </c>
      <c r="M10" s="311" t="s">
        <v>9</v>
      </c>
      <c r="N10" s="313" t="s">
        <v>9</v>
      </c>
    </row>
    <row r="11" spans="1:14" ht="12">
      <c r="A11" s="177" t="s">
        <v>147</v>
      </c>
      <c r="B11" s="310">
        <f t="shared" si="1"/>
        <v>3</v>
      </c>
      <c r="C11" s="310">
        <f t="shared" si="2"/>
        <v>1</v>
      </c>
      <c r="D11" s="311">
        <v>1</v>
      </c>
      <c r="E11" s="311" t="s">
        <v>9</v>
      </c>
      <c r="F11" s="311" t="s">
        <v>9</v>
      </c>
      <c r="G11" s="310" t="str">
        <f t="shared" si="3"/>
        <v>-</v>
      </c>
      <c r="H11" s="311" t="s">
        <v>9</v>
      </c>
      <c r="I11" s="311" t="s">
        <v>9</v>
      </c>
      <c r="J11" s="311" t="s">
        <v>9</v>
      </c>
      <c r="K11" s="310">
        <f t="shared" si="4"/>
        <v>2</v>
      </c>
      <c r="L11" s="311">
        <v>2</v>
      </c>
      <c r="M11" s="311" t="s">
        <v>9</v>
      </c>
      <c r="N11" s="313" t="s">
        <v>9</v>
      </c>
    </row>
    <row r="12" spans="1:14" ht="12">
      <c r="A12" s="177" t="s">
        <v>148</v>
      </c>
      <c r="B12" s="310">
        <f t="shared" si="1"/>
        <v>2</v>
      </c>
      <c r="C12" s="310" t="str">
        <f t="shared" si="2"/>
        <v>-</v>
      </c>
      <c r="D12" s="311" t="s">
        <v>9</v>
      </c>
      <c r="E12" s="311" t="s">
        <v>9</v>
      </c>
      <c r="F12" s="311" t="s">
        <v>9</v>
      </c>
      <c r="G12" s="310" t="str">
        <f t="shared" si="3"/>
        <v>-</v>
      </c>
      <c r="H12" s="311" t="s">
        <v>9</v>
      </c>
      <c r="I12" s="311" t="s">
        <v>9</v>
      </c>
      <c r="J12" s="311" t="s">
        <v>9</v>
      </c>
      <c r="K12" s="310">
        <f t="shared" si="4"/>
        <v>2</v>
      </c>
      <c r="L12" s="311">
        <v>2</v>
      </c>
      <c r="M12" s="311" t="s">
        <v>9</v>
      </c>
      <c r="N12" s="313" t="s">
        <v>9</v>
      </c>
    </row>
    <row r="13" spans="1:14" ht="12">
      <c r="A13" s="177" t="s">
        <v>48</v>
      </c>
      <c r="B13" s="310">
        <f t="shared" si="1"/>
        <v>15</v>
      </c>
      <c r="C13" s="310">
        <f t="shared" si="2"/>
        <v>12</v>
      </c>
      <c r="D13" s="311">
        <v>12</v>
      </c>
      <c r="E13" s="311" t="s">
        <v>9</v>
      </c>
      <c r="F13" s="311" t="s">
        <v>9</v>
      </c>
      <c r="G13" s="310" t="str">
        <f t="shared" si="3"/>
        <v>-</v>
      </c>
      <c r="H13" s="311" t="s">
        <v>9</v>
      </c>
      <c r="I13" s="311" t="s">
        <v>9</v>
      </c>
      <c r="J13" s="311" t="s">
        <v>9</v>
      </c>
      <c r="K13" s="310">
        <f t="shared" si="4"/>
        <v>3</v>
      </c>
      <c r="L13" s="311">
        <v>3</v>
      </c>
      <c r="M13" s="311" t="s">
        <v>9</v>
      </c>
      <c r="N13" s="313" t="s">
        <v>9</v>
      </c>
    </row>
    <row r="14" spans="1:14" ht="12">
      <c r="A14" s="178" t="s">
        <v>149</v>
      </c>
      <c r="B14" s="316">
        <f t="shared" si="1"/>
        <v>8</v>
      </c>
      <c r="C14" s="316">
        <f t="shared" si="2"/>
        <v>8</v>
      </c>
      <c r="D14" s="317">
        <v>8</v>
      </c>
      <c r="E14" s="317" t="s">
        <v>9</v>
      </c>
      <c r="F14" s="317" t="s">
        <v>9</v>
      </c>
      <c r="G14" s="316" t="str">
        <f t="shared" si="3"/>
        <v>-</v>
      </c>
      <c r="H14" s="317" t="s">
        <v>9</v>
      </c>
      <c r="I14" s="317" t="s">
        <v>9</v>
      </c>
      <c r="J14" s="317" t="s">
        <v>9</v>
      </c>
      <c r="K14" s="316" t="str">
        <f t="shared" si="4"/>
        <v>-</v>
      </c>
      <c r="L14" s="317">
        <v>0</v>
      </c>
      <c r="M14" s="317" t="s">
        <v>9</v>
      </c>
      <c r="N14" s="318" t="s">
        <v>9</v>
      </c>
    </row>
    <row r="15" spans="1:14" ht="12">
      <c r="A15" s="142" t="s">
        <v>121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PageLayoutView="0" workbookViewId="0" topLeftCell="A1">
      <pane xSplit="1" topLeftCell="B1" activePane="topRight" state="frozen"/>
      <selection pane="topLeft" activeCell="K24" sqref="K24"/>
      <selection pane="topRight" activeCell="P21" sqref="P21"/>
    </sheetView>
  </sheetViews>
  <sheetFormatPr defaultColWidth="11.00390625" defaultRowHeight="12.75"/>
  <cols>
    <col min="1" max="1" width="10.00390625" style="41" customWidth="1"/>
    <col min="2" max="28" width="6.875" style="41" customWidth="1"/>
    <col min="29" max="16384" width="11.00390625" style="41" customWidth="1"/>
  </cols>
  <sheetData>
    <row r="1" spans="1:28" ht="18" customHeight="1">
      <c r="A1" s="58" t="s">
        <v>0</v>
      </c>
      <c r="AB1" s="49" t="s">
        <v>0</v>
      </c>
    </row>
    <row r="2" ht="18" customHeight="1">
      <c r="A2" s="58"/>
    </row>
    <row r="3" ht="18" customHeight="1">
      <c r="T3" s="59"/>
    </row>
    <row r="4" ht="18" customHeight="1">
      <c r="A4" s="41" t="s">
        <v>221</v>
      </c>
    </row>
    <row r="5" spans="1:28" ht="18" customHeight="1">
      <c r="A5" s="354" t="s">
        <v>2</v>
      </c>
      <c r="B5" s="60"/>
      <c r="C5" s="61"/>
      <c r="D5" s="62"/>
      <c r="E5" s="63"/>
      <c r="F5" s="64"/>
      <c r="G5" s="64"/>
      <c r="H5" s="64"/>
      <c r="I5" s="64"/>
      <c r="J5" s="64"/>
      <c r="K5" s="64"/>
      <c r="L5" s="65" t="s">
        <v>27</v>
      </c>
      <c r="M5" s="64"/>
      <c r="N5" s="64"/>
      <c r="O5" s="64"/>
      <c r="P5" s="64"/>
      <c r="Q5" s="64"/>
      <c r="R5" s="64"/>
      <c r="S5" s="64"/>
      <c r="T5" s="65" t="s">
        <v>29</v>
      </c>
      <c r="U5" s="64"/>
      <c r="V5" s="64"/>
      <c r="W5" s="64"/>
      <c r="X5" s="64"/>
      <c r="Y5" s="64"/>
      <c r="Z5" s="64"/>
      <c r="AA5" s="64"/>
      <c r="AB5" s="66"/>
    </row>
    <row r="6" spans="1:28" ht="18" customHeight="1">
      <c r="A6" s="355"/>
      <c r="B6" s="22" t="s">
        <v>3</v>
      </c>
      <c r="C6" s="44"/>
      <c r="D6" s="19"/>
      <c r="E6" s="9" t="s">
        <v>49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50</v>
      </c>
      <c r="R6" s="70"/>
      <c r="S6" s="71"/>
      <c r="T6" s="9" t="s">
        <v>51</v>
      </c>
      <c r="U6" s="67"/>
      <c r="V6" s="67"/>
      <c r="W6" s="67"/>
      <c r="X6" s="67"/>
      <c r="Y6" s="67"/>
      <c r="Z6" s="67"/>
      <c r="AA6" s="67"/>
      <c r="AB6" s="72"/>
    </row>
    <row r="7" spans="1:28" ht="18" customHeight="1">
      <c r="A7" s="355"/>
      <c r="B7" s="74"/>
      <c r="C7" s="75"/>
      <c r="D7" s="75"/>
      <c r="E7" s="9" t="s">
        <v>3</v>
      </c>
      <c r="F7" s="67"/>
      <c r="G7" s="68"/>
      <c r="H7" s="9" t="s">
        <v>52</v>
      </c>
      <c r="I7" s="67"/>
      <c r="J7" s="67"/>
      <c r="K7" s="9" t="s">
        <v>53</v>
      </c>
      <c r="L7" s="67"/>
      <c r="M7" s="68"/>
      <c r="N7" s="67" t="s">
        <v>54</v>
      </c>
      <c r="O7" s="67"/>
      <c r="P7" s="68"/>
      <c r="Q7" s="74"/>
      <c r="R7" s="75"/>
      <c r="S7" s="76"/>
      <c r="T7" s="9" t="s">
        <v>3</v>
      </c>
      <c r="U7" s="67"/>
      <c r="V7" s="68"/>
      <c r="W7" s="9" t="s">
        <v>52</v>
      </c>
      <c r="X7" s="67"/>
      <c r="Y7" s="68"/>
      <c r="Z7" s="9" t="s">
        <v>53</v>
      </c>
      <c r="AA7" s="67"/>
      <c r="AB7" s="72"/>
    </row>
    <row r="8" spans="1:28" ht="18" customHeight="1">
      <c r="A8" s="356"/>
      <c r="B8" s="36" t="s">
        <v>3</v>
      </c>
      <c r="C8" s="36" t="s">
        <v>55</v>
      </c>
      <c r="D8" s="77" t="s">
        <v>56</v>
      </c>
      <c r="E8" s="36" t="s">
        <v>3</v>
      </c>
      <c r="F8" s="36" t="s">
        <v>55</v>
      </c>
      <c r="G8" s="36" t="s">
        <v>56</v>
      </c>
      <c r="H8" s="36" t="s">
        <v>3</v>
      </c>
      <c r="I8" s="36" t="s">
        <v>55</v>
      </c>
      <c r="J8" s="77" t="s">
        <v>56</v>
      </c>
      <c r="K8" s="36" t="s">
        <v>3</v>
      </c>
      <c r="L8" s="36" t="s">
        <v>55</v>
      </c>
      <c r="M8" s="36" t="s">
        <v>56</v>
      </c>
      <c r="N8" s="78" t="s">
        <v>3</v>
      </c>
      <c r="O8" s="36" t="s">
        <v>55</v>
      </c>
      <c r="P8" s="36" t="s">
        <v>56</v>
      </c>
      <c r="Q8" s="36" t="s">
        <v>3</v>
      </c>
      <c r="R8" s="36" t="s">
        <v>55</v>
      </c>
      <c r="S8" s="36" t="s">
        <v>56</v>
      </c>
      <c r="T8" s="36" t="s">
        <v>3</v>
      </c>
      <c r="U8" s="36" t="s">
        <v>55</v>
      </c>
      <c r="V8" s="36" t="s">
        <v>56</v>
      </c>
      <c r="W8" s="36" t="s">
        <v>3</v>
      </c>
      <c r="X8" s="36" t="s">
        <v>55</v>
      </c>
      <c r="Y8" s="36" t="s">
        <v>56</v>
      </c>
      <c r="Z8" s="36" t="s">
        <v>3</v>
      </c>
      <c r="AA8" s="36" t="s">
        <v>55</v>
      </c>
      <c r="AB8" s="45" t="s">
        <v>56</v>
      </c>
    </row>
    <row r="9" spans="1:28" ht="18" customHeight="1">
      <c r="A9" s="73" t="s">
        <v>230</v>
      </c>
      <c r="B9" s="265">
        <v>55473</v>
      </c>
      <c r="C9" s="265">
        <v>27933</v>
      </c>
      <c r="D9" s="265">
        <v>27540</v>
      </c>
      <c r="E9" s="265">
        <v>43791</v>
      </c>
      <c r="F9" s="265">
        <v>22307</v>
      </c>
      <c r="G9" s="265">
        <v>21484</v>
      </c>
      <c r="H9" s="265">
        <v>14363</v>
      </c>
      <c r="I9" s="265">
        <v>7356</v>
      </c>
      <c r="J9" s="265">
        <v>7007</v>
      </c>
      <c r="K9" s="265">
        <v>14767</v>
      </c>
      <c r="L9" s="265">
        <v>7437</v>
      </c>
      <c r="M9" s="265">
        <v>7330</v>
      </c>
      <c r="N9" s="265">
        <v>14661</v>
      </c>
      <c r="O9" s="265">
        <v>7514</v>
      </c>
      <c r="P9" s="265">
        <v>7147</v>
      </c>
      <c r="Q9" s="265">
        <v>34</v>
      </c>
      <c r="R9" s="265">
        <v>32</v>
      </c>
      <c r="S9" s="265">
        <v>2</v>
      </c>
      <c r="T9" s="265">
        <v>1139</v>
      </c>
      <c r="U9" s="265">
        <v>563</v>
      </c>
      <c r="V9" s="265">
        <v>576</v>
      </c>
      <c r="W9" s="265">
        <v>331</v>
      </c>
      <c r="X9" s="265">
        <v>152</v>
      </c>
      <c r="Y9" s="265">
        <v>179</v>
      </c>
      <c r="Z9" s="265">
        <v>310</v>
      </c>
      <c r="AA9" s="265">
        <v>160</v>
      </c>
      <c r="AB9" s="266">
        <v>150</v>
      </c>
    </row>
    <row r="10" spans="1:28" ht="18" customHeight="1">
      <c r="A10" s="73" t="s">
        <v>236</v>
      </c>
      <c r="B10" s="265">
        <f aca="true" t="shared" si="0" ref="B10:B19">IF(SUM(C10:D10)=0,"-",SUM(C10:D10))</f>
        <v>54952</v>
      </c>
      <c r="C10" s="265">
        <f aca="true" t="shared" si="1" ref="C10:C19">IF(SUM(F10,R10,U10,I28,U28)=0,"-",SUM(F10,R10,U10,I28,U28))</f>
        <v>27747</v>
      </c>
      <c r="D10" s="265">
        <f aca="true" t="shared" si="2" ref="D10:D19">IF(SUM(G10,S10,V10,J28,V28)=0,"-",SUM(G10,S10,V10,J28,V28))</f>
        <v>27205</v>
      </c>
      <c r="E10" s="265">
        <f aca="true" t="shared" si="3" ref="E10:E19">IF(SUM(F10:G10)=0,"-",SUM(F10:G10))</f>
        <v>42974</v>
      </c>
      <c r="F10" s="265">
        <f aca="true" t="shared" si="4" ref="F10:F19">IF(SUM(I10,L10,O10)=0,"-",SUM(I10,L10,O10))</f>
        <v>21928</v>
      </c>
      <c r="G10" s="265">
        <f aca="true" t="shared" si="5" ref="G10:G19">IF(SUM(J10,M10,P10)=0,"-",SUM(J10,M10,P10))</f>
        <v>21046</v>
      </c>
      <c r="H10" s="265">
        <f aca="true" t="shared" si="6" ref="H10:H19">IF(SUM(I10:J10)=0,"-",SUM(I10:J10))</f>
        <v>14467</v>
      </c>
      <c r="I10" s="265">
        <f>IF(SUM(I11:I19)=0,"-",SUM(I11:I19))</f>
        <v>7460</v>
      </c>
      <c r="J10" s="265">
        <f>IF(SUM(J11:J19)=0,"-",SUM(J11:J19))</f>
        <v>7007</v>
      </c>
      <c r="K10" s="265">
        <f aca="true" t="shared" si="7" ref="K10:K19">IF(SUM(L10:M10)=0,"-",SUM(L10:M10))</f>
        <v>14034</v>
      </c>
      <c r="L10" s="265">
        <f>IF(SUM(L11:L19)=0,"-",SUM(L11:L19))</f>
        <v>7169</v>
      </c>
      <c r="M10" s="265">
        <f>IF(SUM(M11:M19)=0,"-",SUM(M11:M19))</f>
        <v>6865</v>
      </c>
      <c r="N10" s="265">
        <f aca="true" t="shared" si="8" ref="N10:N19">IF(SUM(O10:P10)=0,"-",SUM(O10:P10))</f>
        <v>14473</v>
      </c>
      <c r="O10" s="265">
        <f>IF(SUM(O11:O19)=0,"-",SUM(O11:O19))</f>
        <v>7299</v>
      </c>
      <c r="P10" s="265">
        <f>IF(SUM(P11:P19)=0,"-",SUM(P11:P19))</f>
        <v>7174</v>
      </c>
      <c r="Q10" s="265">
        <f aca="true" t="shared" si="9" ref="Q10:Q19">IF(SUM(R10:S10)=0,"-",SUM(R10:S10))</f>
        <v>34</v>
      </c>
      <c r="R10" s="265">
        <f>IF(SUM(R11:R19)=0,"-",SUM(R11:R19))</f>
        <v>32</v>
      </c>
      <c r="S10" s="265">
        <f>IF(SUM(S11:S19)=0,"-",SUM(S11:S19))</f>
        <v>2</v>
      </c>
      <c r="T10" s="265">
        <f aca="true" t="shared" si="10" ref="T10:T19">IF(SUM(U10:V10)=0,"-",SUM(U10:V10))</f>
        <v>1052</v>
      </c>
      <c r="U10" s="265">
        <f aca="true" t="shared" si="11" ref="U10:U19">IF(SUM(X10,AA10,C28,F28)=0,"-",SUM(X10,AA10,C28,F28))</f>
        <v>528</v>
      </c>
      <c r="V10" s="265">
        <f aca="true" t="shared" si="12" ref="V10:V19">IF(SUM(Y10,AB10,D28,G28)=0,"-",SUM(Y10,AB10,D28,G28))</f>
        <v>524</v>
      </c>
      <c r="W10" s="265">
        <f aca="true" t="shared" si="13" ref="W10:W19">IF(SUM(X10:Y10)=0,"-",SUM(X10:Y10))</f>
        <v>327</v>
      </c>
      <c r="X10" s="265">
        <f>IF(SUM(X11:X19)=0,"-",SUM(X11:X19))</f>
        <v>157</v>
      </c>
      <c r="Y10" s="265">
        <f>IF(SUM(Y11:Y19)=0,"-",SUM(Y11:Y19))</f>
        <v>170</v>
      </c>
      <c r="Z10" s="265">
        <f aca="true" t="shared" si="14" ref="Z10:Z19">IF(SUM(AA10:AB10)=0,"-",SUM(AA10:AB10))</f>
        <v>299</v>
      </c>
      <c r="AA10" s="265">
        <f>IF(SUM(AA11:AA19)=0,"-",SUM(AA11:AA19))</f>
        <v>143</v>
      </c>
      <c r="AB10" s="266">
        <f>IF(SUM(AB11:AB19)=0,"-",SUM(AB11:AB19))</f>
        <v>156</v>
      </c>
    </row>
    <row r="11" spans="1:28" ht="18" customHeight="1">
      <c r="A11" s="73" t="s">
        <v>142</v>
      </c>
      <c r="B11" s="265">
        <f t="shared" si="0"/>
        <v>31669</v>
      </c>
      <c r="C11" s="265">
        <f t="shared" si="1"/>
        <v>15101</v>
      </c>
      <c r="D11" s="265">
        <f t="shared" si="2"/>
        <v>16568</v>
      </c>
      <c r="E11" s="265">
        <f t="shared" si="3"/>
        <v>22009</v>
      </c>
      <c r="F11" s="265">
        <f t="shared" si="4"/>
        <v>10384</v>
      </c>
      <c r="G11" s="265">
        <f t="shared" si="5"/>
        <v>11625</v>
      </c>
      <c r="H11" s="265">
        <f t="shared" si="6"/>
        <v>7421</v>
      </c>
      <c r="I11" s="294">
        <v>3517</v>
      </c>
      <c r="J11" s="294">
        <v>3904</v>
      </c>
      <c r="K11" s="265">
        <f t="shared" si="7"/>
        <v>7186</v>
      </c>
      <c r="L11" s="295">
        <v>3460</v>
      </c>
      <c r="M11" s="295">
        <v>3726</v>
      </c>
      <c r="N11" s="265">
        <f t="shared" si="8"/>
        <v>7402</v>
      </c>
      <c r="O11" s="295">
        <v>3407</v>
      </c>
      <c r="P11" s="295">
        <v>3995</v>
      </c>
      <c r="Q11" s="265" t="str">
        <f t="shared" si="9"/>
        <v>-</v>
      </c>
      <c r="R11" s="265" t="s">
        <v>9</v>
      </c>
      <c r="S11" s="265" t="s">
        <v>9</v>
      </c>
      <c r="T11" s="265">
        <f t="shared" si="10"/>
        <v>975</v>
      </c>
      <c r="U11" s="265">
        <f t="shared" si="11"/>
        <v>463</v>
      </c>
      <c r="V11" s="265">
        <f t="shared" si="12"/>
        <v>512</v>
      </c>
      <c r="W11" s="265">
        <f t="shared" si="13"/>
        <v>304</v>
      </c>
      <c r="X11" s="295">
        <v>136</v>
      </c>
      <c r="Y11" s="295">
        <v>168</v>
      </c>
      <c r="Z11" s="265">
        <f t="shared" si="14"/>
        <v>279</v>
      </c>
      <c r="AA11" s="295">
        <v>126</v>
      </c>
      <c r="AB11" s="298">
        <v>153</v>
      </c>
    </row>
    <row r="12" spans="1:28" ht="18" customHeight="1">
      <c r="A12" s="73" t="s">
        <v>143</v>
      </c>
      <c r="B12" s="265">
        <f t="shared" si="0"/>
        <v>2823</v>
      </c>
      <c r="C12" s="265">
        <f t="shared" si="1"/>
        <v>1425</v>
      </c>
      <c r="D12" s="265">
        <f t="shared" si="2"/>
        <v>1398</v>
      </c>
      <c r="E12" s="265">
        <f t="shared" si="3"/>
        <v>2823</v>
      </c>
      <c r="F12" s="265">
        <f t="shared" si="4"/>
        <v>1425</v>
      </c>
      <c r="G12" s="265">
        <f t="shared" si="5"/>
        <v>1398</v>
      </c>
      <c r="H12" s="265">
        <f t="shared" si="6"/>
        <v>975</v>
      </c>
      <c r="I12" s="295">
        <v>498</v>
      </c>
      <c r="J12" s="295">
        <v>477</v>
      </c>
      <c r="K12" s="265">
        <f t="shared" si="7"/>
        <v>926</v>
      </c>
      <c r="L12" s="295">
        <v>454</v>
      </c>
      <c r="M12" s="295">
        <v>472</v>
      </c>
      <c r="N12" s="265">
        <f t="shared" si="8"/>
        <v>922</v>
      </c>
      <c r="O12" s="295">
        <v>473</v>
      </c>
      <c r="P12" s="295">
        <v>449</v>
      </c>
      <c r="Q12" s="265" t="str">
        <f t="shared" si="9"/>
        <v>-</v>
      </c>
      <c r="R12" s="265" t="s">
        <v>9</v>
      </c>
      <c r="S12" s="265" t="s">
        <v>9</v>
      </c>
      <c r="T12" s="265" t="str">
        <f t="shared" si="10"/>
        <v>-</v>
      </c>
      <c r="U12" s="265" t="str">
        <f t="shared" si="11"/>
        <v>-</v>
      </c>
      <c r="V12" s="265" t="str">
        <f t="shared" si="12"/>
        <v>-</v>
      </c>
      <c r="W12" s="265" t="str">
        <f t="shared" si="13"/>
        <v>-</v>
      </c>
      <c r="X12" s="295">
        <f>-X11:Y12</f>
        <v>0</v>
      </c>
      <c r="Y12" s="295" t="s">
        <v>9</v>
      </c>
      <c r="Z12" s="265" t="str">
        <f t="shared" si="14"/>
        <v>-</v>
      </c>
      <c r="AA12" s="295" t="s">
        <v>9</v>
      </c>
      <c r="AB12" s="298" t="s">
        <v>9</v>
      </c>
    </row>
    <row r="13" spans="1:28" ht="18" customHeight="1">
      <c r="A13" s="73" t="s">
        <v>144</v>
      </c>
      <c r="B13" s="265">
        <f t="shared" si="0"/>
        <v>6958</v>
      </c>
      <c r="C13" s="265">
        <f t="shared" si="1"/>
        <v>6257</v>
      </c>
      <c r="D13" s="265">
        <f t="shared" si="2"/>
        <v>701</v>
      </c>
      <c r="E13" s="265">
        <f t="shared" si="3"/>
        <v>6236</v>
      </c>
      <c r="F13" s="265">
        <f t="shared" si="4"/>
        <v>5709</v>
      </c>
      <c r="G13" s="265">
        <f t="shared" si="5"/>
        <v>527</v>
      </c>
      <c r="H13" s="265">
        <f t="shared" si="6"/>
        <v>2088</v>
      </c>
      <c r="I13" s="294">
        <v>1909</v>
      </c>
      <c r="J13" s="296">
        <v>179</v>
      </c>
      <c r="K13" s="265">
        <f t="shared" si="7"/>
        <v>2026</v>
      </c>
      <c r="L13" s="295">
        <v>1851</v>
      </c>
      <c r="M13" s="295">
        <v>175</v>
      </c>
      <c r="N13" s="265">
        <f t="shared" si="8"/>
        <v>2122</v>
      </c>
      <c r="O13" s="295">
        <v>1949</v>
      </c>
      <c r="P13" s="295">
        <v>173</v>
      </c>
      <c r="Q13" s="265" t="str">
        <f t="shared" si="9"/>
        <v>-</v>
      </c>
      <c r="R13" s="265" t="s">
        <v>9</v>
      </c>
      <c r="S13" s="265" t="s">
        <v>9</v>
      </c>
      <c r="T13" s="265">
        <f t="shared" si="10"/>
        <v>77</v>
      </c>
      <c r="U13" s="265">
        <f t="shared" si="11"/>
        <v>65</v>
      </c>
      <c r="V13" s="265">
        <f t="shared" si="12"/>
        <v>12</v>
      </c>
      <c r="W13" s="265">
        <f t="shared" si="13"/>
        <v>23</v>
      </c>
      <c r="X13" s="295">
        <v>21</v>
      </c>
      <c r="Y13" s="295">
        <v>2</v>
      </c>
      <c r="Z13" s="265">
        <f t="shared" si="14"/>
        <v>20</v>
      </c>
      <c r="AA13" s="295">
        <v>17</v>
      </c>
      <c r="AB13" s="298">
        <v>3</v>
      </c>
    </row>
    <row r="14" spans="1:28" ht="18" customHeight="1">
      <c r="A14" s="73" t="s">
        <v>145</v>
      </c>
      <c r="B14" s="265">
        <f t="shared" si="0"/>
        <v>5357</v>
      </c>
      <c r="C14" s="265">
        <f t="shared" si="1"/>
        <v>1930</v>
      </c>
      <c r="D14" s="265">
        <f t="shared" si="2"/>
        <v>3427</v>
      </c>
      <c r="E14" s="265">
        <f t="shared" si="3"/>
        <v>4751</v>
      </c>
      <c r="F14" s="265">
        <f t="shared" si="4"/>
        <v>1623</v>
      </c>
      <c r="G14" s="265">
        <f t="shared" si="5"/>
        <v>3128</v>
      </c>
      <c r="H14" s="265">
        <f t="shared" si="6"/>
        <v>1594</v>
      </c>
      <c r="I14" s="295">
        <v>570</v>
      </c>
      <c r="J14" s="295">
        <v>1024</v>
      </c>
      <c r="K14" s="265">
        <f t="shared" si="7"/>
        <v>1561</v>
      </c>
      <c r="L14" s="295">
        <v>523</v>
      </c>
      <c r="M14" s="295">
        <v>1038</v>
      </c>
      <c r="N14" s="265">
        <f t="shared" si="8"/>
        <v>1596</v>
      </c>
      <c r="O14" s="295">
        <v>530</v>
      </c>
      <c r="P14" s="295">
        <v>1066</v>
      </c>
      <c r="Q14" s="265" t="str">
        <f t="shared" si="9"/>
        <v>-</v>
      </c>
      <c r="R14" s="265" t="s">
        <v>9</v>
      </c>
      <c r="S14" s="265" t="s">
        <v>9</v>
      </c>
      <c r="T14" s="265" t="str">
        <f t="shared" si="10"/>
        <v>-</v>
      </c>
      <c r="U14" s="265" t="str">
        <f t="shared" si="11"/>
        <v>-</v>
      </c>
      <c r="V14" s="265" t="str">
        <f t="shared" si="12"/>
        <v>-</v>
      </c>
      <c r="W14" s="265" t="str">
        <f t="shared" si="13"/>
        <v>-</v>
      </c>
      <c r="X14" s="295" t="s">
        <v>9</v>
      </c>
      <c r="Y14" s="295" t="s">
        <v>9</v>
      </c>
      <c r="Z14" s="265" t="str">
        <f t="shared" si="14"/>
        <v>-</v>
      </c>
      <c r="AA14" s="295" t="s">
        <v>9</v>
      </c>
      <c r="AB14" s="298" t="s">
        <v>9</v>
      </c>
    </row>
    <row r="15" spans="1:28" ht="18" customHeight="1">
      <c r="A15" s="73" t="s">
        <v>146</v>
      </c>
      <c r="B15" s="265">
        <f t="shared" si="0"/>
        <v>399</v>
      </c>
      <c r="C15" s="265">
        <f t="shared" si="1"/>
        <v>325</v>
      </c>
      <c r="D15" s="265">
        <f t="shared" si="2"/>
        <v>74</v>
      </c>
      <c r="E15" s="265">
        <f t="shared" si="3"/>
        <v>365</v>
      </c>
      <c r="F15" s="265">
        <f t="shared" si="4"/>
        <v>293</v>
      </c>
      <c r="G15" s="265">
        <f t="shared" si="5"/>
        <v>72</v>
      </c>
      <c r="H15" s="265">
        <f t="shared" si="6"/>
        <v>132</v>
      </c>
      <c r="I15" s="295">
        <v>100</v>
      </c>
      <c r="J15" s="295">
        <v>32</v>
      </c>
      <c r="K15" s="265">
        <f t="shared" si="7"/>
        <v>110</v>
      </c>
      <c r="L15" s="295">
        <v>90</v>
      </c>
      <c r="M15" s="295">
        <v>20</v>
      </c>
      <c r="N15" s="265">
        <f t="shared" si="8"/>
        <v>123</v>
      </c>
      <c r="O15" s="295">
        <v>103</v>
      </c>
      <c r="P15" s="295">
        <v>20</v>
      </c>
      <c r="Q15" s="265">
        <f t="shared" si="9"/>
        <v>34</v>
      </c>
      <c r="R15" s="295">
        <v>32</v>
      </c>
      <c r="S15" s="295">
        <v>2</v>
      </c>
      <c r="T15" s="265" t="str">
        <f t="shared" si="10"/>
        <v>-</v>
      </c>
      <c r="U15" s="265" t="str">
        <f t="shared" si="11"/>
        <v>-</v>
      </c>
      <c r="V15" s="265" t="str">
        <f t="shared" si="12"/>
        <v>-</v>
      </c>
      <c r="W15" s="265" t="str">
        <f t="shared" si="13"/>
        <v>-</v>
      </c>
      <c r="X15" s="295" t="s">
        <v>9</v>
      </c>
      <c r="Y15" s="295" t="s">
        <v>9</v>
      </c>
      <c r="Z15" s="265" t="str">
        <f t="shared" si="14"/>
        <v>-</v>
      </c>
      <c r="AA15" s="295" t="s">
        <v>9</v>
      </c>
      <c r="AB15" s="298" t="s">
        <v>9</v>
      </c>
    </row>
    <row r="16" spans="1:28" ht="18" customHeight="1">
      <c r="A16" s="73" t="s">
        <v>147</v>
      </c>
      <c r="B16" s="265">
        <f t="shared" si="0"/>
        <v>262</v>
      </c>
      <c r="C16" s="265">
        <f t="shared" si="1"/>
        <v>35</v>
      </c>
      <c r="D16" s="265">
        <f t="shared" si="2"/>
        <v>227</v>
      </c>
      <c r="E16" s="265">
        <f t="shared" si="3"/>
        <v>65</v>
      </c>
      <c r="F16" s="265">
        <f t="shared" si="4"/>
        <v>11</v>
      </c>
      <c r="G16" s="265">
        <f t="shared" si="5"/>
        <v>54</v>
      </c>
      <c r="H16" s="265">
        <f t="shared" si="6"/>
        <v>23</v>
      </c>
      <c r="I16" s="295">
        <v>4</v>
      </c>
      <c r="J16" s="295">
        <v>19</v>
      </c>
      <c r="K16" s="265">
        <f t="shared" si="7"/>
        <v>21</v>
      </c>
      <c r="L16" s="295">
        <v>2</v>
      </c>
      <c r="M16" s="295">
        <v>19</v>
      </c>
      <c r="N16" s="265">
        <f t="shared" si="8"/>
        <v>21</v>
      </c>
      <c r="O16" s="295">
        <v>5</v>
      </c>
      <c r="P16" s="295">
        <v>16</v>
      </c>
      <c r="Q16" s="265" t="str">
        <f t="shared" si="9"/>
        <v>-</v>
      </c>
      <c r="R16" s="265" t="s">
        <v>9</v>
      </c>
      <c r="S16" s="265" t="s">
        <v>9</v>
      </c>
      <c r="T16" s="265" t="str">
        <f t="shared" si="10"/>
        <v>-</v>
      </c>
      <c r="U16" s="265" t="str">
        <f t="shared" si="11"/>
        <v>-</v>
      </c>
      <c r="V16" s="265" t="str">
        <f t="shared" si="12"/>
        <v>-</v>
      </c>
      <c r="W16" s="265" t="str">
        <f t="shared" si="13"/>
        <v>-</v>
      </c>
      <c r="X16" s="295" t="s">
        <v>9</v>
      </c>
      <c r="Y16" s="295" t="s">
        <v>9</v>
      </c>
      <c r="Z16" s="265" t="str">
        <f t="shared" si="14"/>
        <v>-</v>
      </c>
      <c r="AA16" s="295" t="s">
        <v>9</v>
      </c>
      <c r="AB16" s="298" t="s">
        <v>9</v>
      </c>
    </row>
    <row r="17" spans="1:28" ht="18" customHeight="1">
      <c r="A17" s="73" t="s">
        <v>150</v>
      </c>
      <c r="B17" s="265">
        <f t="shared" si="0"/>
        <v>527</v>
      </c>
      <c r="C17" s="265">
        <f t="shared" si="1"/>
        <v>76</v>
      </c>
      <c r="D17" s="265">
        <f t="shared" si="2"/>
        <v>451</v>
      </c>
      <c r="E17" s="265" t="str">
        <f t="shared" si="3"/>
        <v>-</v>
      </c>
      <c r="F17" s="265" t="str">
        <f t="shared" si="4"/>
        <v>-</v>
      </c>
      <c r="G17" s="265" t="str">
        <f t="shared" si="5"/>
        <v>-</v>
      </c>
      <c r="H17" s="265" t="str">
        <f t="shared" si="6"/>
        <v>-</v>
      </c>
      <c r="I17" s="295">
        <v>0</v>
      </c>
      <c r="J17" s="295" t="s">
        <v>9</v>
      </c>
      <c r="K17" s="265" t="str">
        <f t="shared" si="7"/>
        <v>-</v>
      </c>
      <c r="L17" s="295">
        <v>0</v>
      </c>
      <c r="M17" s="295" t="s">
        <v>9</v>
      </c>
      <c r="N17" s="265" t="str">
        <f t="shared" si="8"/>
        <v>-</v>
      </c>
      <c r="O17" s="295">
        <v>0</v>
      </c>
      <c r="P17" s="295" t="s">
        <v>9</v>
      </c>
      <c r="Q17" s="265" t="str">
        <f t="shared" si="9"/>
        <v>-</v>
      </c>
      <c r="R17" s="265" t="s">
        <v>9</v>
      </c>
      <c r="S17" s="265" t="s">
        <v>9</v>
      </c>
      <c r="T17" s="265" t="str">
        <f t="shared" si="10"/>
        <v>-</v>
      </c>
      <c r="U17" s="265" t="str">
        <f t="shared" si="11"/>
        <v>-</v>
      </c>
      <c r="V17" s="265" t="str">
        <f t="shared" si="12"/>
        <v>-</v>
      </c>
      <c r="W17" s="265" t="str">
        <f t="shared" si="13"/>
        <v>-</v>
      </c>
      <c r="X17" s="295" t="s">
        <v>9</v>
      </c>
      <c r="Y17" s="295" t="s">
        <v>9</v>
      </c>
      <c r="Z17" s="265" t="str">
        <f t="shared" si="14"/>
        <v>-</v>
      </c>
      <c r="AA17" s="295" t="s">
        <v>9</v>
      </c>
      <c r="AB17" s="298" t="s">
        <v>9</v>
      </c>
    </row>
    <row r="18" spans="1:28" ht="18" customHeight="1">
      <c r="A18" s="73" t="s">
        <v>48</v>
      </c>
      <c r="B18" s="265">
        <f t="shared" si="0"/>
        <v>3143</v>
      </c>
      <c r="C18" s="265">
        <f t="shared" si="1"/>
        <v>1266</v>
      </c>
      <c r="D18" s="265">
        <f t="shared" si="2"/>
        <v>1877</v>
      </c>
      <c r="E18" s="265">
        <f t="shared" si="3"/>
        <v>2911</v>
      </c>
      <c r="F18" s="265">
        <f t="shared" si="4"/>
        <v>1151</v>
      </c>
      <c r="G18" s="265">
        <f t="shared" si="5"/>
        <v>1760</v>
      </c>
      <c r="H18" s="265">
        <f t="shared" si="6"/>
        <v>960</v>
      </c>
      <c r="I18" s="295">
        <v>394</v>
      </c>
      <c r="J18" s="295">
        <v>566</v>
      </c>
      <c r="K18" s="265">
        <f t="shared" si="7"/>
        <v>956</v>
      </c>
      <c r="L18" s="295">
        <v>352</v>
      </c>
      <c r="M18" s="295">
        <v>604</v>
      </c>
      <c r="N18" s="265">
        <f t="shared" si="8"/>
        <v>995</v>
      </c>
      <c r="O18" s="295">
        <v>405</v>
      </c>
      <c r="P18" s="295">
        <v>590</v>
      </c>
      <c r="Q18" s="265" t="str">
        <f t="shared" si="9"/>
        <v>-</v>
      </c>
      <c r="R18" s="265" t="s">
        <v>182</v>
      </c>
      <c r="S18" s="265" t="s">
        <v>9</v>
      </c>
      <c r="T18" s="265" t="str">
        <f t="shared" si="10"/>
        <v>-</v>
      </c>
      <c r="U18" s="265" t="str">
        <f t="shared" si="11"/>
        <v>-</v>
      </c>
      <c r="V18" s="265" t="str">
        <f t="shared" si="12"/>
        <v>-</v>
      </c>
      <c r="W18" s="265" t="str">
        <f t="shared" si="13"/>
        <v>-</v>
      </c>
      <c r="X18" s="295" t="s">
        <v>9</v>
      </c>
      <c r="Y18" s="295" t="s">
        <v>9</v>
      </c>
      <c r="Z18" s="265" t="str">
        <f t="shared" si="14"/>
        <v>-</v>
      </c>
      <c r="AA18" s="295" t="s">
        <v>9</v>
      </c>
      <c r="AB18" s="298" t="s">
        <v>9</v>
      </c>
    </row>
    <row r="19" spans="1:28" ht="18" customHeight="1">
      <c r="A19" s="81" t="s">
        <v>149</v>
      </c>
      <c r="B19" s="267">
        <f t="shared" si="0"/>
        <v>3814</v>
      </c>
      <c r="C19" s="267">
        <f t="shared" si="1"/>
        <v>1332</v>
      </c>
      <c r="D19" s="267">
        <f t="shared" si="2"/>
        <v>2482</v>
      </c>
      <c r="E19" s="267">
        <f t="shared" si="3"/>
        <v>3814</v>
      </c>
      <c r="F19" s="267">
        <f t="shared" si="4"/>
        <v>1332</v>
      </c>
      <c r="G19" s="267">
        <f t="shared" si="5"/>
        <v>2482</v>
      </c>
      <c r="H19" s="267">
        <f t="shared" si="6"/>
        <v>1274</v>
      </c>
      <c r="I19" s="297">
        <v>468</v>
      </c>
      <c r="J19" s="297">
        <v>806</v>
      </c>
      <c r="K19" s="267">
        <f t="shared" si="7"/>
        <v>1248</v>
      </c>
      <c r="L19" s="297">
        <v>437</v>
      </c>
      <c r="M19" s="297">
        <v>811</v>
      </c>
      <c r="N19" s="267">
        <f t="shared" si="8"/>
        <v>1292</v>
      </c>
      <c r="O19" s="297">
        <v>427</v>
      </c>
      <c r="P19" s="297">
        <v>865</v>
      </c>
      <c r="Q19" s="267" t="str">
        <f t="shared" si="9"/>
        <v>-</v>
      </c>
      <c r="R19" s="267" t="s">
        <v>9</v>
      </c>
      <c r="S19" s="267" t="s">
        <v>9</v>
      </c>
      <c r="T19" s="267" t="str">
        <f t="shared" si="10"/>
        <v>-</v>
      </c>
      <c r="U19" s="267" t="str">
        <f t="shared" si="11"/>
        <v>-</v>
      </c>
      <c r="V19" s="267" t="str">
        <f t="shared" si="12"/>
        <v>-</v>
      </c>
      <c r="W19" s="267" t="str">
        <f t="shared" si="13"/>
        <v>-</v>
      </c>
      <c r="X19" s="297" t="s">
        <v>9</v>
      </c>
      <c r="Y19" s="297" t="s">
        <v>9</v>
      </c>
      <c r="Z19" s="267" t="str">
        <f t="shared" si="14"/>
        <v>-</v>
      </c>
      <c r="AA19" s="297" t="s">
        <v>9</v>
      </c>
      <c r="AB19" s="299" t="s">
        <v>9</v>
      </c>
    </row>
    <row r="20" spans="2:28" ht="18" customHeight="1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89"/>
      <c r="AB20" s="189"/>
    </row>
    <row r="21" ht="18" customHeight="1">
      <c r="Z21" s="42"/>
    </row>
    <row r="22" ht="18" customHeight="1"/>
    <row r="23" spans="1:22" ht="18" customHeight="1">
      <c r="A23" s="354" t="s">
        <v>2</v>
      </c>
      <c r="B23" s="63"/>
      <c r="C23" s="65" t="s">
        <v>27</v>
      </c>
      <c r="D23" s="64"/>
      <c r="E23" s="64"/>
      <c r="F23" s="65" t="s">
        <v>29</v>
      </c>
      <c r="G23" s="84"/>
      <c r="H23" s="63"/>
      <c r="I23" s="64"/>
      <c r="J23" s="64"/>
      <c r="K23" s="65" t="s">
        <v>30</v>
      </c>
      <c r="L23" s="64"/>
      <c r="M23" s="64"/>
      <c r="N23" s="64"/>
      <c r="O23" s="65"/>
      <c r="P23" s="64"/>
      <c r="Q23" s="64"/>
      <c r="R23" s="64"/>
      <c r="S23" s="65" t="s">
        <v>29</v>
      </c>
      <c r="T23" s="64"/>
      <c r="U23" s="64"/>
      <c r="V23" s="66"/>
    </row>
    <row r="24" spans="1:22" ht="18" customHeight="1">
      <c r="A24" s="355"/>
      <c r="B24" s="9" t="s">
        <v>51</v>
      </c>
      <c r="C24" s="67"/>
      <c r="D24" s="67"/>
      <c r="E24" s="67"/>
      <c r="F24" s="67"/>
      <c r="G24" s="68"/>
      <c r="H24" s="9" t="s">
        <v>49</v>
      </c>
      <c r="I24" s="67"/>
      <c r="J24" s="67"/>
      <c r="K24" s="67"/>
      <c r="L24" s="67"/>
      <c r="M24" s="67"/>
      <c r="N24" s="67"/>
      <c r="O24" s="67" t="s">
        <v>49</v>
      </c>
      <c r="P24" s="67"/>
      <c r="Q24" s="67"/>
      <c r="R24" s="67"/>
      <c r="S24" s="68"/>
      <c r="T24" s="69" t="s">
        <v>50</v>
      </c>
      <c r="U24" s="70"/>
      <c r="V24" s="85"/>
    </row>
    <row r="25" spans="1:22" ht="18" customHeight="1">
      <c r="A25" s="355"/>
      <c r="B25" s="9" t="s">
        <v>54</v>
      </c>
      <c r="C25" s="67"/>
      <c r="D25" s="68"/>
      <c r="E25" s="9" t="s">
        <v>57</v>
      </c>
      <c r="F25" s="67"/>
      <c r="G25" s="68"/>
      <c r="H25" s="9" t="s">
        <v>3</v>
      </c>
      <c r="I25" s="67"/>
      <c r="J25" s="68"/>
      <c r="K25" s="9" t="s">
        <v>52</v>
      </c>
      <c r="L25" s="67"/>
      <c r="M25" s="68"/>
      <c r="N25" s="9" t="s">
        <v>53</v>
      </c>
      <c r="O25" s="67"/>
      <c r="P25" s="68"/>
      <c r="Q25" s="9" t="s">
        <v>54</v>
      </c>
      <c r="R25" s="67"/>
      <c r="S25" s="68"/>
      <c r="T25" s="74"/>
      <c r="U25" s="75"/>
      <c r="V25" s="86"/>
    </row>
    <row r="26" spans="1:22" ht="18" customHeight="1">
      <c r="A26" s="356"/>
      <c r="B26" s="36" t="s">
        <v>3</v>
      </c>
      <c r="C26" s="36" t="s">
        <v>55</v>
      </c>
      <c r="D26" s="36" t="s">
        <v>56</v>
      </c>
      <c r="E26" s="36" t="s">
        <v>3</v>
      </c>
      <c r="F26" s="36" t="s">
        <v>55</v>
      </c>
      <c r="G26" s="36" t="s">
        <v>56</v>
      </c>
      <c r="H26" s="36" t="s">
        <v>3</v>
      </c>
      <c r="I26" s="36" t="s">
        <v>55</v>
      </c>
      <c r="J26" s="77" t="s">
        <v>56</v>
      </c>
      <c r="K26" s="36" t="s">
        <v>3</v>
      </c>
      <c r="L26" s="36" t="s">
        <v>55</v>
      </c>
      <c r="M26" s="36" t="s">
        <v>56</v>
      </c>
      <c r="N26" s="36" t="s">
        <v>3</v>
      </c>
      <c r="O26" s="36" t="s">
        <v>55</v>
      </c>
      <c r="P26" s="36" t="s">
        <v>56</v>
      </c>
      <c r="Q26" s="36" t="s">
        <v>3</v>
      </c>
      <c r="R26" s="36" t="s">
        <v>55</v>
      </c>
      <c r="S26" s="36" t="s">
        <v>56</v>
      </c>
      <c r="T26" s="36" t="s">
        <v>3</v>
      </c>
      <c r="U26" s="36" t="s">
        <v>55</v>
      </c>
      <c r="V26" s="45" t="s">
        <v>56</v>
      </c>
    </row>
    <row r="27" spans="1:22" ht="18" customHeight="1">
      <c r="A27" s="73" t="s">
        <v>231</v>
      </c>
      <c r="B27" s="79">
        <v>295</v>
      </c>
      <c r="C27" s="79">
        <v>144</v>
      </c>
      <c r="D27" s="79">
        <v>151</v>
      </c>
      <c r="E27" s="79">
        <v>203</v>
      </c>
      <c r="F27" s="79">
        <v>107</v>
      </c>
      <c r="G27" s="79">
        <v>96</v>
      </c>
      <c r="H27" s="79">
        <v>10319</v>
      </c>
      <c r="I27" s="79">
        <v>5005</v>
      </c>
      <c r="J27" s="79">
        <v>5314</v>
      </c>
      <c r="K27" s="79">
        <v>3673</v>
      </c>
      <c r="L27" s="79">
        <v>1819</v>
      </c>
      <c r="M27" s="79">
        <v>1854</v>
      </c>
      <c r="N27" s="79">
        <v>3347</v>
      </c>
      <c r="O27" s="79">
        <v>1632</v>
      </c>
      <c r="P27" s="79">
        <v>1715</v>
      </c>
      <c r="Q27" s="79">
        <v>3299</v>
      </c>
      <c r="R27" s="79">
        <v>1554</v>
      </c>
      <c r="S27" s="79">
        <v>1745</v>
      </c>
      <c r="T27" s="79">
        <v>190</v>
      </c>
      <c r="U27" s="79">
        <v>26</v>
      </c>
      <c r="V27" s="80">
        <v>164</v>
      </c>
    </row>
    <row r="28" spans="1:22" ht="18" customHeight="1">
      <c r="A28" s="73" t="s">
        <v>237</v>
      </c>
      <c r="B28" s="79">
        <f aca="true" t="shared" si="15" ref="B28:B37">IF(SUM(C28:D28)=0,"-",SUM(C28:D28))</f>
        <v>267</v>
      </c>
      <c r="C28" s="79">
        <f>IF(SUM(C29:C37)=0,"-",SUM(C29:C37))</f>
        <v>141</v>
      </c>
      <c r="D28" s="79">
        <f>IF(SUM(D29:D37)=0,"-",SUM(D29:D37))</f>
        <v>126</v>
      </c>
      <c r="E28" s="79">
        <f aca="true" t="shared" si="16" ref="E28:E37">IF(SUM(F28:G28)=0,"-",SUM(F28:G28))</f>
        <v>159</v>
      </c>
      <c r="F28" s="79">
        <f>IF(SUM(F29:F37)=0,"-",SUM(F29:F37))</f>
        <v>87</v>
      </c>
      <c r="G28" s="79">
        <f>IF(SUM(G29:G37)=0,"-",SUM(G29:G37))</f>
        <v>72</v>
      </c>
      <c r="H28" s="79">
        <f aca="true" t="shared" si="17" ref="H28:H37">IF(SUM(I28:J28)=0,"-",SUM(I28:J28))</f>
        <v>10679</v>
      </c>
      <c r="I28" s="79">
        <f>IF(SUM(L28,O28,R28)=0,"-",SUM(L28,O28,R28))</f>
        <v>5223</v>
      </c>
      <c r="J28" s="79">
        <f aca="true" t="shared" si="18" ref="J28:J37">IF(SUM(M28,P28,S28)=0,"-",SUM(M28,P28,S28))</f>
        <v>5456</v>
      </c>
      <c r="K28" s="79">
        <f aca="true" t="shared" si="19" ref="K28:K37">IF(SUM(L28:M28)=0,"-",SUM(L28:M28))</f>
        <v>3871</v>
      </c>
      <c r="L28" s="79">
        <f>IF(SUM(L29:L37)=0,"-",SUM(L29:L37))</f>
        <v>1881</v>
      </c>
      <c r="M28" s="79">
        <f>IF(SUM(M29:M37)=0,"-",SUM(M29:M37))</f>
        <v>1990</v>
      </c>
      <c r="N28" s="79">
        <f aca="true" t="shared" si="20" ref="N28:N37">IF(SUM(O28:P28)=0,"-",SUM(O28:P28))</f>
        <v>3548</v>
      </c>
      <c r="O28" s="79">
        <f>IF(SUM(O29:O37)=0,"-",SUM(O29:O37))</f>
        <v>1756</v>
      </c>
      <c r="P28" s="79">
        <f>IF(SUM(P29:P37)=0,"-",SUM(P29:P37))</f>
        <v>1792</v>
      </c>
      <c r="Q28" s="79">
        <f aca="true" t="shared" si="21" ref="Q28:Q37">IF(SUM(R28:S28)=0,"-",SUM(R28:S28))</f>
        <v>3260</v>
      </c>
      <c r="R28" s="79">
        <f>IF(SUM(R29:R37)=0,"-",SUM(R29:R37))</f>
        <v>1586</v>
      </c>
      <c r="S28" s="79">
        <f>IF(SUM(S29:S37)=0,"-",SUM(S29:S37))</f>
        <v>1674</v>
      </c>
      <c r="T28" s="79">
        <f aca="true" t="shared" si="22" ref="T28:T37">IF(SUM(U28:V28)=0,"-",SUM(U28:V28))</f>
        <v>213</v>
      </c>
      <c r="U28" s="79">
        <f>IF(SUM(U29:U37)=0,"-",SUM(U29:U37))</f>
        <v>36</v>
      </c>
      <c r="V28" s="80">
        <f>IF(SUM(V29:V37)=0,"-",SUM(V29:V37))</f>
        <v>177</v>
      </c>
    </row>
    <row r="29" spans="1:24" ht="18" customHeight="1">
      <c r="A29" s="73" t="s">
        <v>142</v>
      </c>
      <c r="B29" s="79">
        <f t="shared" si="15"/>
        <v>254</v>
      </c>
      <c r="C29" s="300">
        <v>132</v>
      </c>
      <c r="D29" s="300">
        <v>122</v>
      </c>
      <c r="E29" s="79">
        <f t="shared" si="16"/>
        <v>138</v>
      </c>
      <c r="F29" s="300">
        <v>69</v>
      </c>
      <c r="G29" s="300">
        <v>69</v>
      </c>
      <c r="H29" s="79">
        <f t="shared" si="17"/>
        <v>8685</v>
      </c>
      <c r="I29" s="79">
        <f aca="true" t="shared" si="23" ref="I29:I37">IF(SUM(L29,O29,R29)=0,"-",SUM(L29,O29,R29))</f>
        <v>4254</v>
      </c>
      <c r="J29" s="79">
        <f t="shared" si="18"/>
        <v>4431</v>
      </c>
      <c r="K29" s="79">
        <f t="shared" si="19"/>
        <v>3103</v>
      </c>
      <c r="L29" s="300">
        <v>1514</v>
      </c>
      <c r="M29" s="300">
        <v>1589</v>
      </c>
      <c r="N29" s="79">
        <f t="shared" si="20"/>
        <v>2938</v>
      </c>
      <c r="O29" s="300">
        <v>1471</v>
      </c>
      <c r="P29" s="300">
        <v>1467</v>
      </c>
      <c r="Q29" s="79">
        <f t="shared" si="21"/>
        <v>2644</v>
      </c>
      <c r="R29" s="300">
        <v>1269</v>
      </c>
      <c r="S29" s="300">
        <v>1375</v>
      </c>
      <c r="T29" s="79" t="str">
        <f t="shared" si="22"/>
        <v>-</v>
      </c>
      <c r="U29" s="79" t="s">
        <v>9</v>
      </c>
      <c r="V29" s="80" t="s">
        <v>9</v>
      </c>
      <c r="X29" s="189"/>
    </row>
    <row r="30" spans="1:22" ht="18" customHeight="1">
      <c r="A30" s="73" t="s">
        <v>143</v>
      </c>
      <c r="B30" s="79" t="str">
        <f t="shared" si="15"/>
        <v>-</v>
      </c>
      <c r="C30" s="300" t="s">
        <v>9</v>
      </c>
      <c r="D30" s="300" t="s">
        <v>9</v>
      </c>
      <c r="E30" s="79" t="str">
        <f t="shared" si="16"/>
        <v>-</v>
      </c>
      <c r="F30" s="300" t="s">
        <v>9</v>
      </c>
      <c r="G30" s="300" t="s">
        <v>9</v>
      </c>
      <c r="H30" s="79" t="str">
        <f t="shared" si="17"/>
        <v>-</v>
      </c>
      <c r="I30" s="79" t="str">
        <f t="shared" si="23"/>
        <v>-</v>
      </c>
      <c r="J30" s="79" t="str">
        <f t="shared" si="18"/>
        <v>-</v>
      </c>
      <c r="K30" s="79" t="str">
        <f t="shared" si="19"/>
        <v>-</v>
      </c>
      <c r="L30" s="300" t="s">
        <v>9</v>
      </c>
      <c r="M30" s="300" t="s">
        <v>9</v>
      </c>
      <c r="N30" s="79" t="str">
        <f t="shared" si="20"/>
        <v>-</v>
      </c>
      <c r="O30" s="300" t="s">
        <v>9</v>
      </c>
      <c r="P30" s="300" t="s">
        <v>9</v>
      </c>
      <c r="Q30" s="79" t="str">
        <f t="shared" si="21"/>
        <v>-</v>
      </c>
      <c r="R30" s="300" t="s">
        <v>9</v>
      </c>
      <c r="S30" s="300" t="s">
        <v>9</v>
      </c>
      <c r="T30" s="79" t="str">
        <f t="shared" si="22"/>
        <v>-</v>
      </c>
      <c r="U30" s="79" t="s">
        <v>9</v>
      </c>
      <c r="V30" s="80" t="s">
        <v>9</v>
      </c>
    </row>
    <row r="31" spans="1:22" ht="18" customHeight="1">
      <c r="A31" s="73" t="s">
        <v>144</v>
      </c>
      <c r="B31" s="79">
        <f t="shared" si="15"/>
        <v>13</v>
      </c>
      <c r="C31" s="300">
        <v>9</v>
      </c>
      <c r="D31" s="300">
        <v>4</v>
      </c>
      <c r="E31" s="79">
        <f t="shared" si="16"/>
        <v>21</v>
      </c>
      <c r="F31" s="300">
        <v>18</v>
      </c>
      <c r="G31" s="300">
        <v>3</v>
      </c>
      <c r="H31" s="79">
        <f t="shared" si="17"/>
        <v>645</v>
      </c>
      <c r="I31" s="79">
        <f t="shared" si="23"/>
        <v>483</v>
      </c>
      <c r="J31" s="79">
        <f t="shared" si="18"/>
        <v>162</v>
      </c>
      <c r="K31" s="79">
        <f t="shared" si="19"/>
        <v>251</v>
      </c>
      <c r="L31" s="300">
        <v>178</v>
      </c>
      <c r="M31" s="300">
        <v>73</v>
      </c>
      <c r="N31" s="79">
        <f t="shared" si="20"/>
        <v>198</v>
      </c>
      <c r="O31" s="300">
        <v>148</v>
      </c>
      <c r="P31" s="300">
        <v>50</v>
      </c>
      <c r="Q31" s="79">
        <f t="shared" si="21"/>
        <v>196</v>
      </c>
      <c r="R31" s="300">
        <v>157</v>
      </c>
      <c r="S31" s="300">
        <v>39</v>
      </c>
      <c r="T31" s="79" t="str">
        <f t="shared" si="22"/>
        <v>-</v>
      </c>
      <c r="U31" s="79" t="s">
        <v>9</v>
      </c>
      <c r="V31" s="80" t="s">
        <v>9</v>
      </c>
    </row>
    <row r="32" spans="1:22" ht="18" customHeight="1">
      <c r="A32" s="73" t="s">
        <v>145</v>
      </c>
      <c r="B32" s="79" t="str">
        <f t="shared" si="15"/>
        <v>-</v>
      </c>
      <c r="C32" s="300" t="s">
        <v>9</v>
      </c>
      <c r="D32" s="300" t="s">
        <v>9</v>
      </c>
      <c r="E32" s="79" t="str">
        <f t="shared" si="16"/>
        <v>-</v>
      </c>
      <c r="F32" s="300" t="s">
        <v>9</v>
      </c>
      <c r="G32" s="300" t="s">
        <v>9</v>
      </c>
      <c r="H32" s="79">
        <f t="shared" si="17"/>
        <v>606</v>
      </c>
      <c r="I32" s="79">
        <f t="shared" si="23"/>
        <v>307</v>
      </c>
      <c r="J32" s="79">
        <f t="shared" si="18"/>
        <v>299</v>
      </c>
      <c r="K32" s="79">
        <f t="shared" si="19"/>
        <v>245</v>
      </c>
      <c r="L32" s="300">
        <v>121</v>
      </c>
      <c r="M32" s="300">
        <v>124</v>
      </c>
      <c r="N32" s="79">
        <f t="shared" si="20"/>
        <v>178</v>
      </c>
      <c r="O32" s="300">
        <v>83</v>
      </c>
      <c r="P32" s="300">
        <v>95</v>
      </c>
      <c r="Q32" s="79">
        <f t="shared" si="21"/>
        <v>183</v>
      </c>
      <c r="R32" s="300">
        <v>103</v>
      </c>
      <c r="S32" s="300">
        <v>80</v>
      </c>
      <c r="T32" s="79" t="str">
        <f t="shared" si="22"/>
        <v>-</v>
      </c>
      <c r="U32" s="79" t="s">
        <v>9</v>
      </c>
      <c r="V32" s="80" t="s">
        <v>9</v>
      </c>
    </row>
    <row r="33" spans="1:22" ht="18" customHeight="1">
      <c r="A33" s="73" t="s">
        <v>146</v>
      </c>
      <c r="B33" s="79" t="str">
        <f t="shared" si="15"/>
        <v>-</v>
      </c>
      <c r="C33" s="300" t="s">
        <v>9</v>
      </c>
      <c r="D33" s="300" t="s">
        <v>9</v>
      </c>
      <c r="E33" s="79" t="str">
        <f t="shared" si="16"/>
        <v>-</v>
      </c>
      <c r="F33" s="300" t="s">
        <v>9</v>
      </c>
      <c r="G33" s="300" t="s">
        <v>9</v>
      </c>
      <c r="H33" s="79" t="str">
        <f t="shared" si="17"/>
        <v>-</v>
      </c>
      <c r="I33" s="79" t="str">
        <f t="shared" si="23"/>
        <v>-</v>
      </c>
      <c r="J33" s="79" t="str">
        <f t="shared" si="18"/>
        <v>-</v>
      </c>
      <c r="K33" s="79" t="str">
        <f t="shared" si="19"/>
        <v>-</v>
      </c>
      <c r="L33" s="300" t="s">
        <v>9</v>
      </c>
      <c r="M33" s="300" t="s">
        <v>9</v>
      </c>
      <c r="N33" s="79" t="str">
        <f t="shared" si="20"/>
        <v>-</v>
      </c>
      <c r="O33" s="300" t="s">
        <v>9</v>
      </c>
      <c r="P33" s="300" t="s">
        <v>9</v>
      </c>
      <c r="Q33" s="79" t="str">
        <f t="shared" si="21"/>
        <v>-</v>
      </c>
      <c r="R33" s="300" t="s">
        <v>9</v>
      </c>
      <c r="S33" s="300" t="s">
        <v>9</v>
      </c>
      <c r="T33" s="79" t="str">
        <f t="shared" si="22"/>
        <v>-</v>
      </c>
      <c r="U33" s="79" t="s">
        <v>9</v>
      </c>
      <c r="V33" s="80" t="s">
        <v>9</v>
      </c>
    </row>
    <row r="34" spans="1:22" ht="18" customHeight="1">
      <c r="A34" s="73" t="s">
        <v>147</v>
      </c>
      <c r="B34" s="79" t="str">
        <f t="shared" si="15"/>
        <v>-</v>
      </c>
      <c r="C34" s="300" t="s">
        <v>9</v>
      </c>
      <c r="D34" s="300" t="s">
        <v>9</v>
      </c>
      <c r="E34" s="79" t="str">
        <f t="shared" si="16"/>
        <v>-</v>
      </c>
      <c r="F34" s="300" t="s">
        <v>9</v>
      </c>
      <c r="G34" s="300" t="s">
        <v>9</v>
      </c>
      <c r="H34" s="79">
        <f t="shared" si="17"/>
        <v>197</v>
      </c>
      <c r="I34" s="79">
        <f t="shared" si="23"/>
        <v>24</v>
      </c>
      <c r="J34" s="79">
        <f t="shared" si="18"/>
        <v>173</v>
      </c>
      <c r="K34" s="79">
        <f t="shared" si="19"/>
        <v>67</v>
      </c>
      <c r="L34" s="300">
        <v>8</v>
      </c>
      <c r="M34" s="300">
        <v>59</v>
      </c>
      <c r="N34" s="79">
        <f t="shared" si="20"/>
        <v>70</v>
      </c>
      <c r="O34" s="300">
        <v>11</v>
      </c>
      <c r="P34" s="300">
        <v>59</v>
      </c>
      <c r="Q34" s="79">
        <f t="shared" si="21"/>
        <v>60</v>
      </c>
      <c r="R34" s="300">
        <v>5</v>
      </c>
      <c r="S34" s="300">
        <v>55</v>
      </c>
      <c r="T34" s="79" t="str">
        <f t="shared" si="22"/>
        <v>-</v>
      </c>
      <c r="U34" s="79" t="s">
        <v>9</v>
      </c>
      <c r="V34" s="80" t="s">
        <v>9</v>
      </c>
    </row>
    <row r="35" spans="1:22" ht="18" customHeight="1">
      <c r="A35" s="73" t="s">
        <v>150</v>
      </c>
      <c r="B35" s="79" t="str">
        <f t="shared" si="15"/>
        <v>-</v>
      </c>
      <c r="C35" s="300" t="s">
        <v>9</v>
      </c>
      <c r="D35" s="300" t="s">
        <v>9</v>
      </c>
      <c r="E35" s="79" t="str">
        <f t="shared" si="16"/>
        <v>-</v>
      </c>
      <c r="F35" s="300" t="s">
        <v>9</v>
      </c>
      <c r="G35" s="300" t="s">
        <v>9</v>
      </c>
      <c r="H35" s="79">
        <f t="shared" si="17"/>
        <v>314</v>
      </c>
      <c r="I35" s="79">
        <f t="shared" si="23"/>
        <v>40</v>
      </c>
      <c r="J35" s="79">
        <f t="shared" si="18"/>
        <v>274</v>
      </c>
      <c r="K35" s="79">
        <f t="shared" si="19"/>
        <v>118</v>
      </c>
      <c r="L35" s="300">
        <v>19</v>
      </c>
      <c r="M35" s="300">
        <v>99</v>
      </c>
      <c r="N35" s="79">
        <f t="shared" si="20"/>
        <v>86</v>
      </c>
      <c r="O35" s="300">
        <v>7</v>
      </c>
      <c r="P35" s="300">
        <v>79</v>
      </c>
      <c r="Q35" s="79">
        <f t="shared" si="21"/>
        <v>110</v>
      </c>
      <c r="R35" s="300">
        <v>14</v>
      </c>
      <c r="S35" s="300">
        <v>96</v>
      </c>
      <c r="T35" s="79">
        <f t="shared" si="22"/>
        <v>213</v>
      </c>
      <c r="U35" s="300">
        <v>36</v>
      </c>
      <c r="V35" s="301">
        <v>177</v>
      </c>
    </row>
    <row r="36" spans="1:22" ht="18" customHeight="1">
      <c r="A36" s="73" t="s">
        <v>48</v>
      </c>
      <c r="B36" s="79" t="str">
        <f t="shared" si="15"/>
        <v>-</v>
      </c>
      <c r="C36" s="300" t="s">
        <v>9</v>
      </c>
      <c r="D36" s="300" t="s">
        <v>9</v>
      </c>
      <c r="E36" s="79" t="str">
        <f t="shared" si="16"/>
        <v>-</v>
      </c>
      <c r="F36" s="300" t="s">
        <v>9</v>
      </c>
      <c r="G36" s="300" t="s">
        <v>9</v>
      </c>
      <c r="H36" s="79">
        <f t="shared" si="17"/>
        <v>232</v>
      </c>
      <c r="I36" s="79">
        <f t="shared" si="23"/>
        <v>115</v>
      </c>
      <c r="J36" s="79">
        <f t="shared" si="18"/>
        <v>117</v>
      </c>
      <c r="K36" s="79">
        <f t="shared" si="19"/>
        <v>87</v>
      </c>
      <c r="L36" s="300">
        <v>41</v>
      </c>
      <c r="M36" s="300">
        <v>46</v>
      </c>
      <c r="N36" s="79">
        <f t="shared" si="20"/>
        <v>78</v>
      </c>
      <c r="O36" s="300">
        <v>36</v>
      </c>
      <c r="P36" s="300">
        <v>42</v>
      </c>
      <c r="Q36" s="79">
        <f t="shared" si="21"/>
        <v>67</v>
      </c>
      <c r="R36" s="300">
        <v>38</v>
      </c>
      <c r="S36" s="300">
        <v>29</v>
      </c>
      <c r="T36" s="79" t="str">
        <f t="shared" si="22"/>
        <v>-</v>
      </c>
      <c r="U36" s="79" t="s">
        <v>9</v>
      </c>
      <c r="V36" s="80" t="s">
        <v>9</v>
      </c>
    </row>
    <row r="37" spans="1:22" ht="18" customHeight="1">
      <c r="A37" s="81" t="s">
        <v>149</v>
      </c>
      <c r="B37" s="82" t="str">
        <f t="shared" si="15"/>
        <v>-</v>
      </c>
      <c r="C37" s="302" t="s">
        <v>9</v>
      </c>
      <c r="D37" s="302" t="s">
        <v>9</v>
      </c>
      <c r="E37" s="82" t="str">
        <f t="shared" si="16"/>
        <v>-</v>
      </c>
      <c r="F37" s="302" t="s">
        <v>9</v>
      </c>
      <c r="G37" s="302" t="s">
        <v>9</v>
      </c>
      <c r="H37" s="82" t="str">
        <f t="shared" si="17"/>
        <v>-</v>
      </c>
      <c r="I37" s="82" t="str">
        <f t="shared" si="23"/>
        <v>-</v>
      </c>
      <c r="J37" s="82" t="str">
        <f t="shared" si="18"/>
        <v>-</v>
      </c>
      <c r="K37" s="82" t="str">
        <f t="shared" si="19"/>
        <v>-</v>
      </c>
      <c r="L37" s="302" t="s">
        <v>9</v>
      </c>
      <c r="M37" s="302" t="s">
        <v>9</v>
      </c>
      <c r="N37" s="82" t="str">
        <f t="shared" si="20"/>
        <v>-</v>
      </c>
      <c r="O37" s="302" t="s">
        <v>9</v>
      </c>
      <c r="P37" s="302" t="s">
        <v>9</v>
      </c>
      <c r="Q37" s="82" t="str">
        <f t="shared" si="21"/>
        <v>-</v>
      </c>
      <c r="R37" s="302" t="s">
        <v>9</v>
      </c>
      <c r="S37" s="302" t="s">
        <v>9</v>
      </c>
      <c r="T37" s="82" t="str">
        <f t="shared" si="22"/>
        <v>-</v>
      </c>
      <c r="U37" s="82" t="s">
        <v>9</v>
      </c>
      <c r="V37" s="83" t="s">
        <v>9</v>
      </c>
    </row>
    <row r="38" spans="2:22" ht="11.25">
      <c r="B38" s="190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</sheetData>
  <sheetProtection/>
  <mergeCells count="2">
    <mergeCell ref="A5:A8"/>
    <mergeCell ref="A23:A26"/>
  </mergeCells>
  <printOptions/>
  <pageMargins left="0.8661417322834646" right="0.4724409448818898" top="0.7874015748031497" bottom="0.7874015748031497" header="0.5905511811023623" footer="0.5118110236220472"/>
  <pageSetup blackAndWhite="1" firstPageNumber="60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4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H48"/>
  <sheetViews>
    <sheetView showGridLines="0" zoomScalePageLayoutView="0" workbookViewId="0" topLeftCell="A13">
      <selection activeCell="T14" sqref="T14"/>
    </sheetView>
  </sheetViews>
  <sheetFormatPr defaultColWidth="11.00390625" defaultRowHeight="12.75"/>
  <cols>
    <col min="1" max="1" width="2.875" style="87" customWidth="1"/>
    <col min="2" max="2" width="8.00390625" style="87" customWidth="1"/>
    <col min="3" max="9" width="8.25390625" style="87" customWidth="1"/>
    <col min="10" max="10" width="8.00390625" style="87" customWidth="1"/>
    <col min="11" max="11" width="7.625" style="87" customWidth="1"/>
    <col min="12" max="12" width="7.125" style="87" customWidth="1"/>
    <col min="13" max="13" width="7.25390625" style="87" customWidth="1"/>
    <col min="14" max="14" width="6.625" style="87" customWidth="1"/>
    <col min="15" max="15" width="6.25390625" style="87" customWidth="1"/>
    <col min="16" max="16" width="6.375" style="87" customWidth="1"/>
    <col min="17" max="17" width="6.625" style="87" customWidth="1"/>
    <col min="18" max="18" width="6.375" style="87" customWidth="1"/>
    <col min="19" max="19" width="6.625" style="87" customWidth="1"/>
    <col min="20" max="20" width="6.375" style="87" customWidth="1"/>
    <col min="21" max="21" width="7.00390625" style="87" customWidth="1"/>
    <col min="22" max="22" width="6.75390625" style="87" customWidth="1"/>
    <col min="23" max="23" width="6.375" style="87" customWidth="1"/>
    <col min="24" max="24" width="7.00390625" style="87" customWidth="1"/>
    <col min="25" max="29" width="6.875" style="87" customWidth="1"/>
    <col min="30" max="30" width="7.625" style="87" customWidth="1"/>
    <col min="31" max="16384" width="11.00390625" style="87" customWidth="1"/>
  </cols>
  <sheetData>
    <row r="1" spans="1:29" ht="18.75" customHeight="1">
      <c r="A1" s="87" t="s">
        <v>0</v>
      </c>
      <c r="B1" s="88"/>
      <c r="AC1" s="89" t="s">
        <v>0</v>
      </c>
    </row>
    <row r="2" ht="12.75" customHeight="1">
      <c r="B2" s="88"/>
    </row>
    <row r="3" ht="18.75" customHeight="1">
      <c r="A3" s="87" t="s">
        <v>220</v>
      </c>
    </row>
    <row r="4" spans="1:16" ht="18.75" customHeight="1">
      <c r="A4" s="379" t="s">
        <v>166</v>
      </c>
      <c r="B4" s="380"/>
      <c r="C4" s="385" t="s">
        <v>178</v>
      </c>
      <c r="D4" s="388" t="s">
        <v>167</v>
      </c>
      <c r="E4" s="389"/>
      <c r="F4" s="379"/>
      <c r="G4" s="368" t="s">
        <v>168</v>
      </c>
      <c r="H4" s="369"/>
      <c r="I4" s="370"/>
      <c r="J4" s="371" t="s">
        <v>177</v>
      </c>
      <c r="K4" s="374" t="s">
        <v>176</v>
      </c>
      <c r="L4" s="375"/>
      <c r="M4" s="375"/>
      <c r="N4" s="375"/>
      <c r="O4" s="375"/>
      <c r="P4" s="376"/>
    </row>
    <row r="5" spans="1:16" ht="18.75" customHeight="1">
      <c r="A5" s="381"/>
      <c r="B5" s="382"/>
      <c r="C5" s="386"/>
      <c r="D5" s="365" t="s">
        <v>169</v>
      </c>
      <c r="E5" s="365" t="s">
        <v>170</v>
      </c>
      <c r="F5" s="365" t="s">
        <v>171</v>
      </c>
      <c r="G5" s="365" t="s">
        <v>169</v>
      </c>
      <c r="H5" s="365" t="s">
        <v>170</v>
      </c>
      <c r="I5" s="377" t="s">
        <v>171</v>
      </c>
      <c r="J5" s="372"/>
      <c r="K5" s="363" t="s">
        <v>179</v>
      </c>
      <c r="L5" s="363"/>
      <c r="M5" s="363"/>
      <c r="N5" s="229" t="s">
        <v>174</v>
      </c>
      <c r="O5" s="358" t="s">
        <v>175</v>
      </c>
      <c r="P5" s="367"/>
    </row>
    <row r="6" spans="1:16" ht="18.75" customHeight="1">
      <c r="A6" s="383"/>
      <c r="B6" s="384"/>
      <c r="C6" s="387"/>
      <c r="D6" s="366"/>
      <c r="E6" s="366"/>
      <c r="F6" s="366"/>
      <c r="G6" s="366"/>
      <c r="H6" s="366"/>
      <c r="I6" s="378"/>
      <c r="J6" s="373"/>
      <c r="K6" s="227" t="s">
        <v>169</v>
      </c>
      <c r="L6" s="227" t="s">
        <v>170</v>
      </c>
      <c r="M6" s="227" t="s">
        <v>171</v>
      </c>
      <c r="N6" s="227" t="s">
        <v>169</v>
      </c>
      <c r="O6" s="227" t="s">
        <v>170</v>
      </c>
      <c r="P6" s="228" t="s">
        <v>171</v>
      </c>
    </row>
    <row r="7" spans="1:16" ht="18.75" customHeight="1">
      <c r="A7" s="390" t="s">
        <v>169</v>
      </c>
      <c r="B7" s="247" t="s">
        <v>3</v>
      </c>
      <c r="C7" s="326">
        <f aca="true" t="shared" si="0" ref="C7:P7">IF(SUM(C8:C9)=0,"-",SUM(C8:C9))</f>
        <v>19585</v>
      </c>
      <c r="D7" s="327">
        <f t="shared" si="0"/>
        <v>28366</v>
      </c>
      <c r="E7" s="327">
        <f t="shared" si="0"/>
        <v>14337</v>
      </c>
      <c r="F7" s="327">
        <f t="shared" si="0"/>
        <v>14029</v>
      </c>
      <c r="G7" s="327">
        <f t="shared" si="0"/>
        <v>18611</v>
      </c>
      <c r="H7" s="327">
        <f t="shared" si="0"/>
        <v>9465</v>
      </c>
      <c r="I7" s="327">
        <f t="shared" si="0"/>
        <v>9146</v>
      </c>
      <c r="J7" s="327">
        <f t="shared" si="0"/>
        <v>974</v>
      </c>
      <c r="K7" s="327">
        <f t="shared" si="0"/>
        <v>224</v>
      </c>
      <c r="L7" s="327">
        <f t="shared" si="0"/>
        <v>167</v>
      </c>
      <c r="M7" s="327">
        <f t="shared" si="0"/>
        <v>57</v>
      </c>
      <c r="N7" s="327">
        <f t="shared" si="0"/>
        <v>31</v>
      </c>
      <c r="O7" s="327">
        <f t="shared" si="0"/>
        <v>19</v>
      </c>
      <c r="P7" s="328">
        <f t="shared" si="0"/>
        <v>12</v>
      </c>
    </row>
    <row r="8" spans="1:16" ht="18.75" customHeight="1">
      <c r="A8" s="390"/>
      <c r="B8" s="248" t="s">
        <v>4</v>
      </c>
      <c r="C8" s="269">
        <f>IF(SUM(C11,C14)=0,"-",SUM(C11,C14))</f>
        <v>19105</v>
      </c>
      <c r="D8" s="329">
        <f>IF(SUM(E8:F8)=0,"-",SUM(E8:F8))</f>
        <v>27991</v>
      </c>
      <c r="E8" s="329">
        <f>IF(SUM(E11,E14)=0,"-",SUM(E11,E14))</f>
        <v>14147</v>
      </c>
      <c r="F8" s="329">
        <f>IF(SUM(F11,F14)=0,"-",SUM(F11,F14))</f>
        <v>13844</v>
      </c>
      <c r="G8" s="329">
        <f>IF(SUM(H8:I8)=0,"-",SUM(H8:I8))</f>
        <v>18289</v>
      </c>
      <c r="H8" s="329">
        <f>IF(SUM(H11,H14)=0,"-",SUM(H11,H14))</f>
        <v>9310</v>
      </c>
      <c r="I8" s="329">
        <f>IF(SUM(I11,I14)=0,"-",SUM(I11,I14))</f>
        <v>8979</v>
      </c>
      <c r="J8" s="329">
        <f>C8-G8</f>
        <v>816</v>
      </c>
      <c r="K8" s="329">
        <f>IF(SUM(L8:M8)=0,"-",SUM(L8:M8))</f>
        <v>221</v>
      </c>
      <c r="L8" s="329">
        <f>IF(SUM(L11,L14)=0,"-",SUM(L11,L14))</f>
        <v>165</v>
      </c>
      <c r="M8" s="329">
        <f>IF(SUM(M11,M14)=0,"-",SUM(M11,M14))</f>
        <v>56</v>
      </c>
      <c r="N8" s="329">
        <f>IF(SUM(O8:P8)=0,"-",SUM(O8:P8))</f>
        <v>21</v>
      </c>
      <c r="O8" s="329">
        <f>IF(SUM(O11,O14)=0,"-",SUM(O11,O14))</f>
        <v>14</v>
      </c>
      <c r="P8" s="330">
        <f>IF(SUM(P11,P14)=0,"-",SUM(P11,P14))</f>
        <v>7</v>
      </c>
    </row>
    <row r="9" spans="1:16" ht="18.75" customHeight="1">
      <c r="A9" s="391"/>
      <c r="B9" s="248" t="s">
        <v>5</v>
      </c>
      <c r="C9" s="269">
        <f>IF(SUM(C12,C15)=0,"-",SUM(C12,C15))</f>
        <v>480</v>
      </c>
      <c r="D9" s="329">
        <f>IF(SUM(E9:F9)=0,"-",SUM(E9:F9))</f>
        <v>375</v>
      </c>
      <c r="E9" s="329">
        <f>IF(SUM(E12,E15)=0,"-",SUM(E12,E15))</f>
        <v>190</v>
      </c>
      <c r="F9" s="329">
        <f>IF(SUM(F12,F15)=0,"-",SUM(F12,F15))</f>
        <v>185</v>
      </c>
      <c r="G9" s="329">
        <f>IF(SUM(H9:I9)=0,"-",SUM(H9:I9))</f>
        <v>322</v>
      </c>
      <c r="H9" s="329">
        <f>IF(SUM(H12,H15)=0,"-",SUM(H12,H15))</f>
        <v>155</v>
      </c>
      <c r="I9" s="329">
        <f>IF(SUM(I12,I15)=0,"-",SUM(I12,I15))</f>
        <v>167</v>
      </c>
      <c r="J9" s="329">
        <f>C9-G9</f>
        <v>158</v>
      </c>
      <c r="K9" s="329">
        <f>IF(SUM(L9:M9)=0,"-",SUM(L9:M9))</f>
        <v>3</v>
      </c>
      <c r="L9" s="329">
        <f>IF(SUM(L12,L15)=0,"-",SUM(L12,L15))</f>
        <v>2</v>
      </c>
      <c r="M9" s="329">
        <f>IF(SUM(M12,M15)=0,"-",SUM(M12,M15))</f>
        <v>1</v>
      </c>
      <c r="N9" s="329">
        <f>IF(SUM(O9:P9)=0,"-",SUM(O9:P9))</f>
        <v>10</v>
      </c>
      <c r="O9" s="329">
        <f>IF(SUM(O12,O15)=0,"-",SUM(O12,O15))</f>
        <v>5</v>
      </c>
      <c r="P9" s="330">
        <f>IF(SUM(P12,P15)=0,"-",SUM(P12,P15))</f>
        <v>5</v>
      </c>
    </row>
    <row r="10" spans="1:16" ht="18.75" customHeight="1">
      <c r="A10" s="392" t="s">
        <v>172</v>
      </c>
      <c r="B10" s="248" t="s">
        <v>3</v>
      </c>
      <c r="C10" s="269">
        <f>IF(SUM(C11:C12)=0,"-",SUM(C11:C12))</f>
        <v>15850</v>
      </c>
      <c r="D10" s="329">
        <f aca="true" t="shared" si="1" ref="D10:P10">IF(SUM(D11:D12)=0,"-",SUM(D11:D12))</f>
        <v>16962</v>
      </c>
      <c r="E10" s="329">
        <f t="shared" si="1"/>
        <v>8778</v>
      </c>
      <c r="F10" s="329">
        <f t="shared" si="1"/>
        <v>8184</v>
      </c>
      <c r="G10" s="329">
        <f t="shared" si="1"/>
        <v>14743</v>
      </c>
      <c r="H10" s="329">
        <f t="shared" si="1"/>
        <v>7584</v>
      </c>
      <c r="I10" s="329">
        <f t="shared" si="1"/>
        <v>7159</v>
      </c>
      <c r="J10" s="329">
        <f t="shared" si="1"/>
        <v>1107</v>
      </c>
      <c r="K10" s="329">
        <f t="shared" si="1"/>
        <v>115</v>
      </c>
      <c r="L10" s="329">
        <f t="shared" si="1"/>
        <v>69</v>
      </c>
      <c r="M10" s="329">
        <f t="shared" si="1"/>
        <v>46</v>
      </c>
      <c r="N10" s="329">
        <f t="shared" si="1"/>
        <v>26</v>
      </c>
      <c r="O10" s="329">
        <f t="shared" si="1"/>
        <v>15</v>
      </c>
      <c r="P10" s="330">
        <f t="shared" si="1"/>
        <v>11</v>
      </c>
    </row>
    <row r="11" spans="1:16" ht="18.75" customHeight="1">
      <c r="A11" s="393"/>
      <c r="B11" s="248" t="s">
        <v>4</v>
      </c>
      <c r="C11" s="269">
        <v>15370</v>
      </c>
      <c r="D11" s="329">
        <f>IF(SUM(E11:F11)=0,"-",SUM(E11:F11))</f>
        <v>16587</v>
      </c>
      <c r="E11" s="277">
        <v>8588</v>
      </c>
      <c r="F11" s="277">
        <v>7999</v>
      </c>
      <c r="G11" s="329">
        <f>IF(SUM(H11:I11)=0,"-",SUM(H11:I11))</f>
        <v>14421</v>
      </c>
      <c r="H11" s="277">
        <v>7429</v>
      </c>
      <c r="I11" s="277">
        <v>6992</v>
      </c>
      <c r="J11" s="329">
        <f>C11-G11</f>
        <v>949</v>
      </c>
      <c r="K11" s="329">
        <f>IF(SUM(L11:M11)=0,"-",SUM(L11:M11))</f>
        <v>112</v>
      </c>
      <c r="L11" s="277">
        <v>67</v>
      </c>
      <c r="M11" s="277">
        <v>45</v>
      </c>
      <c r="N11" s="329">
        <f>IF(SUM(O11:P11)=0,"-",SUM(O11:P11))</f>
        <v>16</v>
      </c>
      <c r="O11" s="277">
        <v>10</v>
      </c>
      <c r="P11" s="278">
        <v>6</v>
      </c>
    </row>
    <row r="12" spans="1:16" ht="18.75" customHeight="1">
      <c r="A12" s="394"/>
      <c r="B12" s="248" t="s">
        <v>5</v>
      </c>
      <c r="C12" s="269">
        <v>480</v>
      </c>
      <c r="D12" s="329">
        <f>IF(SUM(E12:F12)=0,"-",SUM(E12:F12))</f>
        <v>375</v>
      </c>
      <c r="E12" s="277">
        <v>190</v>
      </c>
      <c r="F12" s="277">
        <v>185</v>
      </c>
      <c r="G12" s="329">
        <f>IF(SUM(H12:I12)=0,"-",SUM(H12:I12))</f>
        <v>322</v>
      </c>
      <c r="H12" s="277">
        <v>155</v>
      </c>
      <c r="I12" s="277">
        <v>167</v>
      </c>
      <c r="J12" s="329">
        <f>C12-G12</f>
        <v>158</v>
      </c>
      <c r="K12" s="329">
        <f>IF(SUM(L12:M12)=0,"-",SUM(L12:M12))</f>
        <v>3</v>
      </c>
      <c r="L12" s="277">
        <v>2</v>
      </c>
      <c r="M12" s="277">
        <v>1</v>
      </c>
      <c r="N12" s="329">
        <f>IF(SUM(O12:P12)=0,"-",SUM(O12:P12))</f>
        <v>10</v>
      </c>
      <c r="O12" s="277">
        <v>5</v>
      </c>
      <c r="P12" s="278">
        <v>5</v>
      </c>
    </row>
    <row r="13" spans="1:16" ht="18.75" customHeight="1">
      <c r="A13" s="395" t="s">
        <v>173</v>
      </c>
      <c r="B13" s="248" t="s">
        <v>3</v>
      </c>
      <c r="C13" s="269">
        <f aca="true" t="shared" si="2" ref="C13:P13">IF(SUM(C14:C15)=0,"-",SUM(C14:C15))</f>
        <v>3735</v>
      </c>
      <c r="D13" s="329">
        <f t="shared" si="2"/>
        <v>11404</v>
      </c>
      <c r="E13" s="329">
        <f t="shared" si="2"/>
        <v>5559</v>
      </c>
      <c r="F13" s="329">
        <f t="shared" si="2"/>
        <v>5845</v>
      </c>
      <c r="G13" s="329">
        <f t="shared" si="2"/>
        <v>3868</v>
      </c>
      <c r="H13" s="329">
        <f t="shared" si="2"/>
        <v>1881</v>
      </c>
      <c r="I13" s="329">
        <f t="shared" si="2"/>
        <v>1987</v>
      </c>
      <c r="J13" s="331">
        <f t="shared" si="2"/>
        <v>-133</v>
      </c>
      <c r="K13" s="329">
        <f t="shared" si="2"/>
        <v>109</v>
      </c>
      <c r="L13" s="329">
        <f t="shared" si="2"/>
        <v>98</v>
      </c>
      <c r="M13" s="329">
        <f t="shared" si="2"/>
        <v>11</v>
      </c>
      <c r="N13" s="329">
        <f t="shared" si="2"/>
        <v>5</v>
      </c>
      <c r="O13" s="329">
        <f t="shared" si="2"/>
        <v>4</v>
      </c>
      <c r="P13" s="330">
        <f t="shared" si="2"/>
        <v>1</v>
      </c>
    </row>
    <row r="14" spans="1:16" ht="18.75" customHeight="1">
      <c r="A14" s="393"/>
      <c r="B14" s="248" t="s">
        <v>4</v>
      </c>
      <c r="C14" s="277">
        <v>3735</v>
      </c>
      <c r="D14" s="329">
        <f>IF(SUM(E14:F14)=0,"-",SUM(E14:F14))</f>
        <v>11404</v>
      </c>
      <c r="E14" s="277">
        <v>5559</v>
      </c>
      <c r="F14" s="277">
        <v>5845</v>
      </c>
      <c r="G14" s="329">
        <f>IF(SUM(H14:I14)=0,"-",SUM(H14:I14))</f>
        <v>3868</v>
      </c>
      <c r="H14" s="277">
        <v>1881</v>
      </c>
      <c r="I14" s="277">
        <v>1987</v>
      </c>
      <c r="J14" s="331">
        <f>C14-G14</f>
        <v>-133</v>
      </c>
      <c r="K14" s="329">
        <f>IF(SUM(L14:M14)=0,"-",SUM(L14:M14))</f>
        <v>109</v>
      </c>
      <c r="L14" s="277">
        <v>98</v>
      </c>
      <c r="M14" s="277">
        <v>11</v>
      </c>
      <c r="N14" s="329">
        <f>IF(SUM(O14:P14)=0,"-",SUM(O14:P14))</f>
        <v>5</v>
      </c>
      <c r="O14" s="277">
        <v>4</v>
      </c>
      <c r="P14" s="278">
        <v>1</v>
      </c>
    </row>
    <row r="15" spans="1:16" ht="18.75" customHeight="1">
      <c r="A15" s="393"/>
      <c r="B15" s="249" t="s">
        <v>5</v>
      </c>
      <c r="C15" s="335" t="s">
        <v>9</v>
      </c>
      <c r="D15" s="333" t="s">
        <v>9</v>
      </c>
      <c r="E15" s="332" t="s">
        <v>9</v>
      </c>
      <c r="F15" s="332" t="s">
        <v>9</v>
      </c>
      <c r="G15" s="332" t="s">
        <v>9</v>
      </c>
      <c r="H15" s="332" t="s">
        <v>9</v>
      </c>
      <c r="I15" s="332" t="s">
        <v>9</v>
      </c>
      <c r="J15" s="332" t="s">
        <v>184</v>
      </c>
      <c r="K15" s="332" t="s">
        <v>9</v>
      </c>
      <c r="L15" s="332" t="s">
        <v>9</v>
      </c>
      <c r="M15" s="332" t="s">
        <v>9</v>
      </c>
      <c r="N15" s="332" t="s">
        <v>9</v>
      </c>
      <c r="O15" s="332" t="s">
        <v>9</v>
      </c>
      <c r="P15" s="334" t="s">
        <v>9</v>
      </c>
    </row>
    <row r="16" ht="12" customHeight="1">
      <c r="B16" s="88"/>
    </row>
    <row r="17" ht="18.75" customHeight="1">
      <c r="A17" s="87" t="s">
        <v>219</v>
      </c>
    </row>
    <row r="18" spans="1:26" ht="16.5" customHeight="1">
      <c r="A18" s="379" t="s">
        <v>2</v>
      </c>
      <c r="B18" s="347"/>
      <c r="C18" s="1" t="s">
        <v>135</v>
      </c>
      <c r="D18" s="2"/>
      <c r="E18" s="2"/>
      <c r="F18" s="2"/>
      <c r="G18" s="2"/>
      <c r="H18" s="2"/>
      <c r="I18" s="230"/>
      <c r="J18" s="230"/>
      <c r="K18" s="230"/>
      <c r="L18" s="230"/>
      <c r="M18" s="230"/>
      <c r="N18" s="231"/>
      <c r="O18" s="1" t="s">
        <v>136</v>
      </c>
      <c r="P18" s="2"/>
      <c r="Q18" s="2"/>
      <c r="R18" s="2"/>
      <c r="S18" s="2"/>
      <c r="T18" s="2"/>
      <c r="U18" s="230"/>
      <c r="V18" s="230"/>
      <c r="W18" s="230"/>
      <c r="X18" s="230"/>
      <c r="Y18" s="230"/>
      <c r="Z18" s="232"/>
    </row>
    <row r="19" spans="1:26" ht="16.5" customHeight="1">
      <c r="A19" s="348"/>
      <c r="B19" s="349"/>
      <c r="C19" s="69" t="s">
        <v>58</v>
      </c>
      <c r="D19" s="70"/>
      <c r="E19" s="71"/>
      <c r="F19" s="69" t="s">
        <v>153</v>
      </c>
      <c r="G19" s="70"/>
      <c r="H19" s="71"/>
      <c r="I19" s="357" t="s">
        <v>181</v>
      </c>
      <c r="J19" s="358"/>
      <c r="K19" s="358"/>
      <c r="L19" s="358"/>
      <c r="M19" s="358"/>
      <c r="N19" s="359"/>
      <c r="O19" s="69" t="s">
        <v>58</v>
      </c>
      <c r="P19" s="70"/>
      <c r="Q19" s="71"/>
      <c r="R19" s="69" t="s">
        <v>153</v>
      </c>
      <c r="S19" s="70"/>
      <c r="T19" s="71"/>
      <c r="U19" s="357" t="s">
        <v>181</v>
      </c>
      <c r="V19" s="358"/>
      <c r="W19" s="358"/>
      <c r="X19" s="358"/>
      <c r="Y19" s="358"/>
      <c r="Z19" s="360"/>
    </row>
    <row r="20" spans="1:86" ht="16.5" customHeight="1">
      <c r="A20" s="348"/>
      <c r="B20" s="349"/>
      <c r="C20" s="92"/>
      <c r="D20" s="93"/>
      <c r="E20" s="94"/>
      <c r="F20" s="92"/>
      <c r="G20" s="93"/>
      <c r="H20" s="94"/>
      <c r="I20" s="363" t="s">
        <v>179</v>
      </c>
      <c r="J20" s="363"/>
      <c r="K20" s="363"/>
      <c r="L20" s="357" t="s">
        <v>180</v>
      </c>
      <c r="M20" s="361"/>
      <c r="N20" s="364"/>
      <c r="O20" s="74"/>
      <c r="P20" s="75"/>
      <c r="Q20" s="76"/>
      <c r="R20" s="74"/>
      <c r="S20" s="75"/>
      <c r="T20" s="76"/>
      <c r="U20" s="363" t="s">
        <v>179</v>
      </c>
      <c r="V20" s="363"/>
      <c r="W20" s="363"/>
      <c r="X20" s="357" t="s">
        <v>180</v>
      </c>
      <c r="Y20" s="361"/>
      <c r="Z20" s="36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1:26" ht="16.5" customHeight="1">
      <c r="A21" s="350"/>
      <c r="B21" s="351"/>
      <c r="C21" s="36" t="s">
        <v>3</v>
      </c>
      <c r="D21" s="36" t="s">
        <v>55</v>
      </c>
      <c r="E21" s="36" t="s">
        <v>56</v>
      </c>
      <c r="F21" s="36" t="s">
        <v>3</v>
      </c>
      <c r="G21" s="36" t="s">
        <v>55</v>
      </c>
      <c r="H21" s="36" t="s">
        <v>56</v>
      </c>
      <c r="I21" s="36" t="s">
        <v>3</v>
      </c>
      <c r="J21" s="36" t="s">
        <v>55</v>
      </c>
      <c r="K21" s="36" t="s">
        <v>56</v>
      </c>
      <c r="L21" s="36" t="s">
        <v>122</v>
      </c>
      <c r="M21" s="36" t="s">
        <v>55</v>
      </c>
      <c r="N21" s="36" t="s">
        <v>56</v>
      </c>
      <c r="O21" s="36" t="s">
        <v>3</v>
      </c>
      <c r="P21" s="36" t="s">
        <v>55</v>
      </c>
      <c r="Q21" s="36" t="s">
        <v>56</v>
      </c>
      <c r="R21" s="36" t="s">
        <v>3</v>
      </c>
      <c r="S21" s="36" t="s">
        <v>55</v>
      </c>
      <c r="T21" s="36" t="s">
        <v>56</v>
      </c>
      <c r="U21" s="36" t="s">
        <v>3</v>
      </c>
      <c r="V21" s="36" t="s">
        <v>55</v>
      </c>
      <c r="W21" s="36" t="s">
        <v>56</v>
      </c>
      <c r="X21" s="36" t="s">
        <v>3</v>
      </c>
      <c r="Y21" s="36" t="s">
        <v>55</v>
      </c>
      <c r="Z21" s="45" t="s">
        <v>56</v>
      </c>
    </row>
    <row r="22" spans="1:29" ht="16.5" customHeight="1">
      <c r="A22" s="239" t="s">
        <v>234</v>
      </c>
      <c r="B22" s="68"/>
      <c r="C22" s="270">
        <v>27460</v>
      </c>
      <c r="D22" s="270">
        <v>13905</v>
      </c>
      <c r="E22" s="270">
        <v>13555</v>
      </c>
      <c r="F22" s="270">
        <v>17969</v>
      </c>
      <c r="G22" s="270">
        <v>9134</v>
      </c>
      <c r="H22" s="270">
        <v>8835</v>
      </c>
      <c r="I22" s="270">
        <v>188</v>
      </c>
      <c r="J22" s="270">
        <v>135</v>
      </c>
      <c r="K22" s="270">
        <v>53</v>
      </c>
      <c r="L22" s="270">
        <v>18</v>
      </c>
      <c r="M22" s="270">
        <v>12</v>
      </c>
      <c r="N22" s="270">
        <v>6</v>
      </c>
      <c r="O22" s="270">
        <v>389</v>
      </c>
      <c r="P22" s="270">
        <v>192</v>
      </c>
      <c r="Q22" s="270">
        <v>197</v>
      </c>
      <c r="R22" s="270">
        <v>327</v>
      </c>
      <c r="S22" s="270">
        <v>150</v>
      </c>
      <c r="T22" s="270">
        <v>177</v>
      </c>
      <c r="U22" s="270">
        <v>5</v>
      </c>
      <c r="V22" s="270">
        <v>3</v>
      </c>
      <c r="W22" s="270">
        <v>2</v>
      </c>
      <c r="X22" s="270">
        <v>9</v>
      </c>
      <c r="Y22" s="270">
        <v>5</v>
      </c>
      <c r="Z22" s="271">
        <v>4</v>
      </c>
      <c r="AA22" s="90"/>
      <c r="AB22" s="90"/>
      <c r="AC22" s="90"/>
    </row>
    <row r="23" spans="1:29" ht="16.5" customHeight="1">
      <c r="A23" s="239" t="s">
        <v>238</v>
      </c>
      <c r="B23" s="68"/>
      <c r="C23" s="265">
        <f>IF(SUM(C24,C36)=0,"-",SUM(C24,C36))</f>
        <v>27991</v>
      </c>
      <c r="D23" s="265">
        <f aca="true" t="shared" si="3" ref="D23:Z23">IF(SUM(D24,D36)=0,"-",SUM(D24,D36))</f>
        <v>14147</v>
      </c>
      <c r="E23" s="265">
        <f t="shared" si="3"/>
        <v>13844</v>
      </c>
      <c r="F23" s="265">
        <f t="shared" si="3"/>
        <v>18289</v>
      </c>
      <c r="G23" s="265">
        <f t="shared" si="3"/>
        <v>9310</v>
      </c>
      <c r="H23" s="265">
        <f t="shared" si="3"/>
        <v>8979</v>
      </c>
      <c r="I23" s="265">
        <f t="shared" si="3"/>
        <v>221</v>
      </c>
      <c r="J23" s="265">
        <f t="shared" si="3"/>
        <v>165</v>
      </c>
      <c r="K23" s="265">
        <f t="shared" si="3"/>
        <v>56</v>
      </c>
      <c r="L23" s="265">
        <f t="shared" si="3"/>
        <v>21</v>
      </c>
      <c r="M23" s="265">
        <f t="shared" si="3"/>
        <v>14</v>
      </c>
      <c r="N23" s="265">
        <f t="shared" si="3"/>
        <v>7</v>
      </c>
      <c r="O23" s="265">
        <f t="shared" si="3"/>
        <v>375</v>
      </c>
      <c r="P23" s="265">
        <f t="shared" si="3"/>
        <v>190</v>
      </c>
      <c r="Q23" s="265">
        <f t="shared" si="3"/>
        <v>185</v>
      </c>
      <c r="R23" s="265">
        <f t="shared" si="3"/>
        <v>322</v>
      </c>
      <c r="S23" s="265">
        <f t="shared" si="3"/>
        <v>155</v>
      </c>
      <c r="T23" s="265">
        <f t="shared" si="3"/>
        <v>167</v>
      </c>
      <c r="U23" s="265">
        <f t="shared" si="3"/>
        <v>3</v>
      </c>
      <c r="V23" s="265">
        <f t="shared" si="3"/>
        <v>2</v>
      </c>
      <c r="W23" s="265">
        <f t="shared" si="3"/>
        <v>1</v>
      </c>
      <c r="X23" s="265">
        <f t="shared" si="3"/>
        <v>10</v>
      </c>
      <c r="Y23" s="265">
        <f t="shared" si="3"/>
        <v>5</v>
      </c>
      <c r="Z23" s="266">
        <f t="shared" si="3"/>
        <v>5</v>
      </c>
      <c r="AA23" s="90"/>
      <c r="AB23" s="90"/>
      <c r="AC23" s="90"/>
    </row>
    <row r="24" spans="1:29" ht="16.5" customHeight="1">
      <c r="A24" s="240"/>
      <c r="B24" s="95" t="s">
        <v>3</v>
      </c>
      <c r="C24" s="265">
        <f>IF(SUM(C25:C35)=0,"-",SUM(C25:C35))</f>
        <v>16587</v>
      </c>
      <c r="D24" s="265">
        <f aca="true" t="shared" si="4" ref="D24:Z24">IF(SUM(D25:D35)=0,"-",SUM(D25:D35))</f>
        <v>8588</v>
      </c>
      <c r="E24" s="265">
        <f t="shared" si="4"/>
        <v>7999</v>
      </c>
      <c r="F24" s="265">
        <f t="shared" si="4"/>
        <v>14421</v>
      </c>
      <c r="G24" s="265">
        <f t="shared" si="4"/>
        <v>7429</v>
      </c>
      <c r="H24" s="265">
        <f t="shared" si="4"/>
        <v>6992</v>
      </c>
      <c r="I24" s="265">
        <f t="shared" si="4"/>
        <v>112</v>
      </c>
      <c r="J24" s="265">
        <f t="shared" si="4"/>
        <v>67</v>
      </c>
      <c r="K24" s="265">
        <f t="shared" si="4"/>
        <v>45</v>
      </c>
      <c r="L24" s="265">
        <f t="shared" si="4"/>
        <v>16</v>
      </c>
      <c r="M24" s="265">
        <f t="shared" si="4"/>
        <v>10</v>
      </c>
      <c r="N24" s="265">
        <f t="shared" si="4"/>
        <v>6</v>
      </c>
      <c r="O24" s="265">
        <f t="shared" si="4"/>
        <v>375</v>
      </c>
      <c r="P24" s="265">
        <f t="shared" si="4"/>
        <v>190</v>
      </c>
      <c r="Q24" s="265">
        <f t="shared" si="4"/>
        <v>185</v>
      </c>
      <c r="R24" s="265">
        <f t="shared" si="4"/>
        <v>322</v>
      </c>
      <c r="S24" s="265">
        <f t="shared" si="4"/>
        <v>155</v>
      </c>
      <c r="T24" s="265">
        <f t="shared" si="4"/>
        <v>167</v>
      </c>
      <c r="U24" s="265">
        <f t="shared" si="4"/>
        <v>3</v>
      </c>
      <c r="V24" s="265">
        <f t="shared" si="4"/>
        <v>2</v>
      </c>
      <c r="W24" s="265">
        <f t="shared" si="4"/>
        <v>1</v>
      </c>
      <c r="X24" s="265">
        <f t="shared" si="4"/>
        <v>10</v>
      </c>
      <c r="Y24" s="265">
        <f t="shared" si="4"/>
        <v>5</v>
      </c>
      <c r="Z24" s="266">
        <f t="shared" si="4"/>
        <v>5</v>
      </c>
      <c r="AA24" s="90"/>
      <c r="AB24" s="90"/>
      <c r="AC24" s="90"/>
    </row>
    <row r="25" spans="1:29" ht="16.5" customHeight="1">
      <c r="A25" s="241"/>
      <c r="B25" s="104" t="s">
        <v>142</v>
      </c>
      <c r="C25" s="265">
        <f>IF(SUM(D25:E25)=0,"-",SUM(D25:E25))</f>
        <v>8561</v>
      </c>
      <c r="D25" s="295">
        <v>4131</v>
      </c>
      <c r="E25" s="295">
        <v>4430</v>
      </c>
      <c r="F25" s="265">
        <f aca="true" t="shared" si="5" ref="F25:F47">IF(SUM(G25:H25)=0,"-",SUM(G25:H25))</f>
        <v>7388</v>
      </c>
      <c r="G25" s="303">
        <v>3493</v>
      </c>
      <c r="H25" s="303">
        <v>3895</v>
      </c>
      <c r="I25" s="265">
        <f aca="true" t="shared" si="6" ref="I25:I47">IF(SUM(J25:K25)=0,"-",SUM(J25:K25))</f>
        <v>43</v>
      </c>
      <c r="J25" s="303">
        <v>19</v>
      </c>
      <c r="K25" s="303">
        <v>24</v>
      </c>
      <c r="L25" s="265">
        <f aca="true" t="shared" si="7" ref="L25:L47">IF(SUM(M25:N25)=0,"-",SUM(M25:N25))</f>
        <v>7</v>
      </c>
      <c r="M25" s="303">
        <v>3</v>
      </c>
      <c r="N25" s="303">
        <v>4</v>
      </c>
      <c r="O25" s="265">
        <f aca="true" t="shared" si="8" ref="O25:O47">IF(SUM(P25:Q25)=0,"-",SUM(P25:Q25))</f>
        <v>348</v>
      </c>
      <c r="P25" s="296">
        <v>165</v>
      </c>
      <c r="Q25" s="296">
        <v>183</v>
      </c>
      <c r="R25" s="265">
        <f aca="true" t="shared" si="9" ref="R25:R47">IF(SUM(S25:T25)=0,"-",SUM(S25:T25))</f>
        <v>299</v>
      </c>
      <c r="S25" s="296">
        <v>134</v>
      </c>
      <c r="T25" s="296">
        <v>165</v>
      </c>
      <c r="U25" s="265">
        <f aca="true" t="shared" si="10" ref="U25:U47">IF(SUM(V25:W25)=0,"-",SUM(V25:W25))</f>
        <v>3</v>
      </c>
      <c r="V25" s="296">
        <v>2</v>
      </c>
      <c r="W25" s="296">
        <v>1</v>
      </c>
      <c r="X25" s="265">
        <f aca="true" t="shared" si="11" ref="X25:X47">IF(SUM(Y25:Z25)=0,"-",SUM(Y25:Z25))</f>
        <v>9</v>
      </c>
      <c r="Y25" s="296">
        <v>4</v>
      </c>
      <c r="Z25" s="305">
        <v>5</v>
      </c>
      <c r="AA25" s="90"/>
      <c r="AB25" s="90"/>
      <c r="AC25" s="90"/>
    </row>
    <row r="26" spans="1:29" ht="16.5" customHeight="1">
      <c r="A26" s="241"/>
      <c r="B26" s="104" t="s">
        <v>143</v>
      </c>
      <c r="C26" s="265">
        <f aca="true" t="shared" si="12" ref="C26:C47">IF(SUM(D26:E26)=0,"-",SUM(D26:E26))</f>
        <v>1108</v>
      </c>
      <c r="D26" s="303">
        <v>572</v>
      </c>
      <c r="E26" s="303">
        <v>536</v>
      </c>
      <c r="F26" s="265">
        <f t="shared" si="5"/>
        <v>971</v>
      </c>
      <c r="G26" s="303">
        <v>496</v>
      </c>
      <c r="H26" s="303">
        <v>475</v>
      </c>
      <c r="I26" s="265">
        <f t="shared" si="6"/>
        <v>11</v>
      </c>
      <c r="J26" s="303">
        <v>10</v>
      </c>
      <c r="K26" s="303">
        <v>1</v>
      </c>
      <c r="L26" s="265" t="str">
        <f t="shared" si="7"/>
        <v>-</v>
      </c>
      <c r="M26" s="303">
        <v>0</v>
      </c>
      <c r="N26" s="303">
        <v>0</v>
      </c>
      <c r="O26" s="265" t="str">
        <f t="shared" si="8"/>
        <v>-</v>
      </c>
      <c r="P26" s="295" t="s">
        <v>9</v>
      </c>
      <c r="Q26" s="295" t="s">
        <v>9</v>
      </c>
      <c r="R26" s="265" t="str">
        <f t="shared" si="9"/>
        <v>-</v>
      </c>
      <c r="S26" s="295" t="s">
        <v>9</v>
      </c>
      <c r="T26" s="295" t="s">
        <v>9</v>
      </c>
      <c r="U26" s="265" t="str">
        <f t="shared" si="10"/>
        <v>-</v>
      </c>
      <c r="V26" s="295" t="s">
        <v>9</v>
      </c>
      <c r="W26" s="295" t="s">
        <v>9</v>
      </c>
      <c r="X26" s="265" t="str">
        <f t="shared" si="11"/>
        <v>-</v>
      </c>
      <c r="Y26" s="295" t="s">
        <v>9</v>
      </c>
      <c r="Z26" s="298" t="s">
        <v>9</v>
      </c>
      <c r="AA26" s="90"/>
      <c r="AB26" s="90"/>
      <c r="AC26" s="90"/>
    </row>
    <row r="27" spans="1:29" ht="16.5" customHeight="1">
      <c r="A27" s="242"/>
      <c r="B27" s="104" t="s">
        <v>144</v>
      </c>
      <c r="C27" s="265">
        <f t="shared" si="12"/>
        <v>2286</v>
      </c>
      <c r="D27" s="303">
        <v>2094</v>
      </c>
      <c r="E27" s="303">
        <v>192</v>
      </c>
      <c r="F27" s="265">
        <f t="shared" si="5"/>
        <v>2085</v>
      </c>
      <c r="G27" s="303">
        <v>1906</v>
      </c>
      <c r="H27" s="303">
        <v>179</v>
      </c>
      <c r="I27" s="265">
        <f t="shared" si="6"/>
        <v>11</v>
      </c>
      <c r="J27" s="303">
        <v>11</v>
      </c>
      <c r="K27" s="303">
        <v>0</v>
      </c>
      <c r="L27" s="265">
        <f t="shared" si="7"/>
        <v>1</v>
      </c>
      <c r="M27" s="303">
        <v>1</v>
      </c>
      <c r="N27" s="303" t="s">
        <v>182</v>
      </c>
      <c r="O27" s="265">
        <f t="shared" si="8"/>
        <v>27</v>
      </c>
      <c r="P27" s="296">
        <v>25</v>
      </c>
      <c r="Q27" s="296">
        <v>2</v>
      </c>
      <c r="R27" s="265">
        <f t="shared" si="9"/>
        <v>23</v>
      </c>
      <c r="S27" s="296">
        <v>21</v>
      </c>
      <c r="T27" s="296">
        <v>2</v>
      </c>
      <c r="U27" s="265" t="str">
        <f t="shared" si="10"/>
        <v>-</v>
      </c>
      <c r="V27" s="296" t="s">
        <v>229</v>
      </c>
      <c r="W27" s="295">
        <v>0</v>
      </c>
      <c r="X27" s="265">
        <f t="shared" si="11"/>
        <v>1</v>
      </c>
      <c r="Y27" s="295">
        <v>1</v>
      </c>
      <c r="Z27" s="298">
        <v>0</v>
      </c>
      <c r="AA27" s="90"/>
      <c r="AB27" s="90"/>
      <c r="AC27" s="90"/>
    </row>
    <row r="28" spans="1:29" ht="16.5" customHeight="1">
      <c r="A28" s="241" t="s">
        <v>27</v>
      </c>
      <c r="B28" s="104" t="s">
        <v>145</v>
      </c>
      <c r="C28" s="265">
        <f t="shared" si="12"/>
        <v>1907</v>
      </c>
      <c r="D28" s="303">
        <v>689</v>
      </c>
      <c r="E28" s="303">
        <v>1218</v>
      </c>
      <c r="F28" s="265">
        <f t="shared" si="5"/>
        <v>1594</v>
      </c>
      <c r="G28" s="303">
        <v>570</v>
      </c>
      <c r="H28" s="303">
        <v>1024</v>
      </c>
      <c r="I28" s="265">
        <f t="shared" si="6"/>
        <v>3</v>
      </c>
      <c r="J28" s="303">
        <v>0</v>
      </c>
      <c r="K28" s="303">
        <v>3</v>
      </c>
      <c r="L28" s="265">
        <f t="shared" si="7"/>
        <v>3</v>
      </c>
      <c r="M28" s="303">
        <v>3</v>
      </c>
      <c r="N28" s="303">
        <v>0</v>
      </c>
      <c r="O28" s="265" t="str">
        <f t="shared" si="8"/>
        <v>-</v>
      </c>
      <c r="P28" s="295" t="s">
        <v>9</v>
      </c>
      <c r="Q28" s="295" t="s">
        <v>9</v>
      </c>
      <c r="R28" s="265" t="str">
        <f t="shared" si="9"/>
        <v>-</v>
      </c>
      <c r="S28" s="295" t="s">
        <v>9</v>
      </c>
      <c r="T28" s="295" t="s">
        <v>9</v>
      </c>
      <c r="U28" s="265" t="str">
        <f t="shared" si="10"/>
        <v>-</v>
      </c>
      <c r="V28" s="295" t="s">
        <v>9</v>
      </c>
      <c r="W28" s="295" t="s">
        <v>9</v>
      </c>
      <c r="X28" s="265" t="str">
        <f t="shared" si="11"/>
        <v>-</v>
      </c>
      <c r="Y28" s="295" t="s">
        <v>9</v>
      </c>
      <c r="Z28" s="298" t="s">
        <v>9</v>
      </c>
      <c r="AA28" s="90"/>
      <c r="AB28" s="90"/>
      <c r="AC28" s="90"/>
    </row>
    <row r="29" spans="1:29" ht="16.5" customHeight="1">
      <c r="A29" s="241"/>
      <c r="B29" s="104" t="s">
        <v>146</v>
      </c>
      <c r="C29" s="265">
        <f t="shared" si="12"/>
        <v>146</v>
      </c>
      <c r="D29" s="303">
        <v>111</v>
      </c>
      <c r="E29" s="303">
        <v>35</v>
      </c>
      <c r="F29" s="265">
        <f t="shared" si="5"/>
        <v>132</v>
      </c>
      <c r="G29" s="303">
        <v>100</v>
      </c>
      <c r="H29" s="303">
        <v>32</v>
      </c>
      <c r="I29" s="265">
        <f t="shared" si="6"/>
        <v>1</v>
      </c>
      <c r="J29" s="303">
        <v>1</v>
      </c>
      <c r="K29" s="303">
        <v>0</v>
      </c>
      <c r="L29" s="265" t="str">
        <f t="shared" si="7"/>
        <v>-</v>
      </c>
      <c r="M29" s="303" t="s">
        <v>182</v>
      </c>
      <c r="N29" s="303">
        <v>0</v>
      </c>
      <c r="O29" s="265" t="str">
        <f t="shared" si="8"/>
        <v>-</v>
      </c>
      <c r="P29" s="295" t="s">
        <v>9</v>
      </c>
      <c r="Q29" s="295" t="s">
        <v>9</v>
      </c>
      <c r="R29" s="265" t="str">
        <f t="shared" si="9"/>
        <v>-</v>
      </c>
      <c r="S29" s="295" t="s">
        <v>9</v>
      </c>
      <c r="T29" s="295" t="s">
        <v>9</v>
      </c>
      <c r="U29" s="265" t="str">
        <f t="shared" si="10"/>
        <v>-</v>
      </c>
      <c r="V29" s="295" t="s">
        <v>9</v>
      </c>
      <c r="W29" s="295" t="s">
        <v>9</v>
      </c>
      <c r="X29" s="265" t="str">
        <f t="shared" si="11"/>
        <v>-</v>
      </c>
      <c r="Y29" s="295" t="s">
        <v>9</v>
      </c>
      <c r="Z29" s="298" t="s">
        <v>9</v>
      </c>
      <c r="AA29" s="90"/>
      <c r="AB29" s="90"/>
      <c r="AC29" s="90"/>
    </row>
    <row r="30" spans="1:29" ht="16.5" customHeight="1">
      <c r="A30" s="241"/>
      <c r="B30" s="104" t="s">
        <v>147</v>
      </c>
      <c r="C30" s="265">
        <f t="shared" si="12"/>
        <v>23</v>
      </c>
      <c r="D30" s="303">
        <v>4</v>
      </c>
      <c r="E30" s="303">
        <v>19</v>
      </c>
      <c r="F30" s="265">
        <f t="shared" si="5"/>
        <v>23</v>
      </c>
      <c r="G30" s="303">
        <v>4</v>
      </c>
      <c r="H30" s="303">
        <v>19</v>
      </c>
      <c r="I30" s="265">
        <f t="shared" si="6"/>
        <v>2</v>
      </c>
      <c r="J30" s="295">
        <v>0</v>
      </c>
      <c r="K30" s="295">
        <v>2</v>
      </c>
      <c r="L30" s="265" t="str">
        <f t="shared" si="7"/>
        <v>-</v>
      </c>
      <c r="M30" s="303">
        <v>0</v>
      </c>
      <c r="N30" s="303">
        <v>0</v>
      </c>
      <c r="O30" s="265" t="str">
        <f t="shared" si="8"/>
        <v>-</v>
      </c>
      <c r="P30" s="295" t="s">
        <v>9</v>
      </c>
      <c r="Q30" s="295" t="s">
        <v>9</v>
      </c>
      <c r="R30" s="265" t="str">
        <f t="shared" si="9"/>
        <v>-</v>
      </c>
      <c r="S30" s="295" t="s">
        <v>9</v>
      </c>
      <c r="T30" s="295" t="s">
        <v>9</v>
      </c>
      <c r="U30" s="265" t="str">
        <f t="shared" si="10"/>
        <v>-</v>
      </c>
      <c r="V30" s="295" t="s">
        <v>9</v>
      </c>
      <c r="W30" s="295" t="s">
        <v>9</v>
      </c>
      <c r="X30" s="265" t="str">
        <f t="shared" si="11"/>
        <v>-</v>
      </c>
      <c r="Y30" s="295" t="s">
        <v>9</v>
      </c>
      <c r="Z30" s="298" t="s">
        <v>9</v>
      </c>
      <c r="AA30" s="90"/>
      <c r="AB30" s="90"/>
      <c r="AC30" s="90"/>
    </row>
    <row r="31" spans="1:29" ht="16.5" customHeight="1">
      <c r="A31" s="241" t="s">
        <v>29</v>
      </c>
      <c r="B31" s="104" t="s">
        <v>148</v>
      </c>
      <c r="C31" s="265" t="str">
        <f t="shared" si="12"/>
        <v>-</v>
      </c>
      <c r="D31" s="295" t="s">
        <v>182</v>
      </c>
      <c r="E31" s="295" t="s">
        <v>182</v>
      </c>
      <c r="F31" s="265" t="str">
        <f t="shared" si="5"/>
        <v>-</v>
      </c>
      <c r="G31" s="295" t="s">
        <v>9</v>
      </c>
      <c r="H31" s="295" t="s">
        <v>9</v>
      </c>
      <c r="I31" s="265" t="str">
        <f t="shared" si="6"/>
        <v>-</v>
      </c>
      <c r="J31" s="295" t="s">
        <v>9</v>
      </c>
      <c r="K31" s="295" t="s">
        <v>9</v>
      </c>
      <c r="L31" s="265" t="str">
        <f t="shared" si="7"/>
        <v>-</v>
      </c>
      <c r="M31" s="295" t="s">
        <v>9</v>
      </c>
      <c r="N31" s="295" t="s">
        <v>9</v>
      </c>
      <c r="O31" s="265" t="str">
        <f t="shared" si="8"/>
        <v>-</v>
      </c>
      <c r="P31" s="295" t="s">
        <v>9</v>
      </c>
      <c r="Q31" s="295" t="s">
        <v>9</v>
      </c>
      <c r="R31" s="265" t="str">
        <f t="shared" si="9"/>
        <v>-</v>
      </c>
      <c r="S31" s="295" t="s">
        <v>9</v>
      </c>
      <c r="T31" s="295" t="s">
        <v>9</v>
      </c>
      <c r="U31" s="265" t="str">
        <f t="shared" si="10"/>
        <v>-</v>
      </c>
      <c r="V31" s="265" t="s">
        <v>9</v>
      </c>
      <c r="W31" s="265" t="s">
        <v>9</v>
      </c>
      <c r="X31" s="265" t="str">
        <f t="shared" si="11"/>
        <v>-</v>
      </c>
      <c r="Y31" s="265" t="s">
        <v>9</v>
      </c>
      <c r="Z31" s="266" t="s">
        <v>9</v>
      </c>
      <c r="AA31" s="90"/>
      <c r="AB31" s="90"/>
      <c r="AC31" s="90"/>
    </row>
    <row r="32" spans="1:29" ht="16.5" customHeight="1">
      <c r="A32" s="241"/>
      <c r="B32" s="104" t="s">
        <v>151</v>
      </c>
      <c r="C32" s="265" t="str">
        <f t="shared" si="12"/>
        <v>-</v>
      </c>
      <c r="D32" s="295" t="s">
        <v>182</v>
      </c>
      <c r="E32" s="295" t="s">
        <v>182</v>
      </c>
      <c r="F32" s="265" t="str">
        <f t="shared" si="5"/>
        <v>-</v>
      </c>
      <c r="G32" s="295" t="s">
        <v>9</v>
      </c>
      <c r="H32" s="295" t="s">
        <v>9</v>
      </c>
      <c r="I32" s="265" t="str">
        <f t="shared" si="6"/>
        <v>-</v>
      </c>
      <c r="J32" s="295" t="s">
        <v>9</v>
      </c>
      <c r="K32" s="295" t="s">
        <v>9</v>
      </c>
      <c r="L32" s="265" t="str">
        <f t="shared" si="7"/>
        <v>-</v>
      </c>
      <c r="M32" s="295" t="s">
        <v>9</v>
      </c>
      <c r="N32" s="295" t="s">
        <v>9</v>
      </c>
      <c r="O32" s="265" t="str">
        <f t="shared" si="8"/>
        <v>-</v>
      </c>
      <c r="P32" s="295" t="s">
        <v>9</v>
      </c>
      <c r="Q32" s="295" t="s">
        <v>9</v>
      </c>
      <c r="R32" s="265" t="str">
        <f t="shared" si="9"/>
        <v>-</v>
      </c>
      <c r="S32" s="295" t="s">
        <v>9</v>
      </c>
      <c r="T32" s="295" t="s">
        <v>9</v>
      </c>
      <c r="U32" s="265" t="str">
        <f t="shared" si="10"/>
        <v>-</v>
      </c>
      <c r="V32" s="265" t="s">
        <v>9</v>
      </c>
      <c r="W32" s="265" t="s">
        <v>9</v>
      </c>
      <c r="X32" s="265" t="str">
        <f t="shared" si="11"/>
        <v>-</v>
      </c>
      <c r="Y32" s="265" t="s">
        <v>9</v>
      </c>
      <c r="Z32" s="266" t="s">
        <v>9</v>
      </c>
      <c r="AA32" s="90"/>
      <c r="AB32" s="90"/>
      <c r="AC32" s="90"/>
    </row>
    <row r="33" spans="1:29" ht="16.5" customHeight="1">
      <c r="A33" s="241"/>
      <c r="B33" s="104" t="s">
        <v>152</v>
      </c>
      <c r="C33" s="265" t="str">
        <f t="shared" si="12"/>
        <v>-</v>
      </c>
      <c r="D33" s="295" t="s">
        <v>182</v>
      </c>
      <c r="E33" s="295" t="s">
        <v>182</v>
      </c>
      <c r="F33" s="265" t="str">
        <f t="shared" si="5"/>
        <v>-</v>
      </c>
      <c r="G33" s="295" t="s">
        <v>9</v>
      </c>
      <c r="H33" s="295" t="s">
        <v>9</v>
      </c>
      <c r="I33" s="265" t="str">
        <f t="shared" si="6"/>
        <v>-</v>
      </c>
      <c r="J33" s="295" t="s">
        <v>9</v>
      </c>
      <c r="K33" s="295" t="s">
        <v>9</v>
      </c>
      <c r="L33" s="265" t="str">
        <f t="shared" si="7"/>
        <v>-</v>
      </c>
      <c r="M33" s="295" t="s">
        <v>9</v>
      </c>
      <c r="N33" s="295" t="s">
        <v>9</v>
      </c>
      <c r="O33" s="265" t="str">
        <f t="shared" si="8"/>
        <v>-</v>
      </c>
      <c r="P33" s="295" t="s">
        <v>9</v>
      </c>
      <c r="Q33" s="295" t="s">
        <v>9</v>
      </c>
      <c r="R33" s="265" t="str">
        <f t="shared" si="9"/>
        <v>-</v>
      </c>
      <c r="S33" s="295" t="s">
        <v>9</v>
      </c>
      <c r="T33" s="295" t="s">
        <v>9</v>
      </c>
      <c r="U33" s="265" t="str">
        <f t="shared" si="10"/>
        <v>-</v>
      </c>
      <c r="V33" s="265" t="s">
        <v>9</v>
      </c>
      <c r="W33" s="265" t="s">
        <v>9</v>
      </c>
      <c r="X33" s="265" t="str">
        <f t="shared" si="11"/>
        <v>-</v>
      </c>
      <c r="Y33" s="265" t="s">
        <v>9</v>
      </c>
      <c r="Z33" s="266" t="s">
        <v>9</v>
      </c>
      <c r="AA33" s="90"/>
      <c r="AB33" s="90"/>
      <c r="AC33" s="90"/>
    </row>
    <row r="34" spans="1:29" ht="16.5" customHeight="1">
      <c r="A34" s="241"/>
      <c r="B34" s="104" t="s">
        <v>48</v>
      </c>
      <c r="C34" s="265">
        <f t="shared" si="12"/>
        <v>1166</v>
      </c>
      <c r="D34" s="303">
        <v>460</v>
      </c>
      <c r="E34" s="303">
        <v>706</v>
      </c>
      <c r="F34" s="265">
        <f t="shared" si="5"/>
        <v>960</v>
      </c>
      <c r="G34" s="303">
        <v>395</v>
      </c>
      <c r="H34" s="303">
        <v>565</v>
      </c>
      <c r="I34" s="265">
        <f t="shared" si="6"/>
        <v>32</v>
      </c>
      <c r="J34" s="303">
        <v>24</v>
      </c>
      <c r="K34" s="303">
        <v>8</v>
      </c>
      <c r="L34" s="265">
        <f t="shared" si="7"/>
        <v>4</v>
      </c>
      <c r="M34" s="295">
        <v>2</v>
      </c>
      <c r="N34" s="295">
        <v>2</v>
      </c>
      <c r="O34" s="265" t="str">
        <f t="shared" si="8"/>
        <v>-</v>
      </c>
      <c r="P34" s="295" t="s">
        <v>9</v>
      </c>
      <c r="Q34" s="295" t="s">
        <v>9</v>
      </c>
      <c r="R34" s="265" t="str">
        <f t="shared" si="9"/>
        <v>-</v>
      </c>
      <c r="S34" s="295" t="s">
        <v>9</v>
      </c>
      <c r="T34" s="295" t="s">
        <v>9</v>
      </c>
      <c r="U34" s="265" t="str">
        <f t="shared" si="10"/>
        <v>-</v>
      </c>
      <c r="V34" s="265" t="s">
        <v>9</v>
      </c>
      <c r="W34" s="265" t="s">
        <v>9</v>
      </c>
      <c r="X34" s="265" t="str">
        <f t="shared" si="11"/>
        <v>-</v>
      </c>
      <c r="Y34" s="265" t="s">
        <v>9</v>
      </c>
      <c r="Z34" s="266" t="s">
        <v>9</v>
      </c>
      <c r="AA34" s="90"/>
      <c r="AB34" s="90"/>
      <c r="AC34" s="90"/>
    </row>
    <row r="35" spans="1:29" ht="16.5" customHeight="1">
      <c r="A35" s="243"/>
      <c r="B35" s="244" t="s">
        <v>149</v>
      </c>
      <c r="C35" s="265">
        <f t="shared" si="12"/>
        <v>1390</v>
      </c>
      <c r="D35" s="303">
        <v>527</v>
      </c>
      <c r="E35" s="303">
        <v>863</v>
      </c>
      <c r="F35" s="265">
        <f t="shared" si="5"/>
        <v>1268</v>
      </c>
      <c r="G35" s="303">
        <v>465</v>
      </c>
      <c r="H35" s="303">
        <v>803</v>
      </c>
      <c r="I35" s="265">
        <f t="shared" si="6"/>
        <v>9</v>
      </c>
      <c r="J35" s="303">
        <v>2</v>
      </c>
      <c r="K35" s="303">
        <v>7</v>
      </c>
      <c r="L35" s="265">
        <f t="shared" si="7"/>
        <v>1</v>
      </c>
      <c r="M35" s="303">
        <v>1</v>
      </c>
      <c r="N35" s="295">
        <v>0</v>
      </c>
      <c r="O35" s="265" t="str">
        <f t="shared" si="8"/>
        <v>-</v>
      </c>
      <c r="P35" s="295" t="s">
        <v>9</v>
      </c>
      <c r="Q35" s="295" t="s">
        <v>9</v>
      </c>
      <c r="R35" s="265" t="str">
        <f t="shared" si="9"/>
        <v>-</v>
      </c>
      <c r="S35" s="295" t="s">
        <v>9</v>
      </c>
      <c r="T35" s="295" t="s">
        <v>9</v>
      </c>
      <c r="U35" s="265" t="str">
        <f t="shared" si="10"/>
        <v>-</v>
      </c>
      <c r="V35" s="265" t="s">
        <v>9</v>
      </c>
      <c r="W35" s="265" t="s">
        <v>9</v>
      </c>
      <c r="X35" s="265" t="str">
        <f t="shared" si="11"/>
        <v>-</v>
      </c>
      <c r="Y35" s="265" t="s">
        <v>9</v>
      </c>
      <c r="Z35" s="266" t="s">
        <v>9</v>
      </c>
      <c r="AA35" s="90"/>
      <c r="AB35" s="90"/>
      <c r="AC35" s="90"/>
    </row>
    <row r="36" spans="1:29" ht="16.5" customHeight="1">
      <c r="A36" s="240"/>
      <c r="B36" s="95" t="s">
        <v>3</v>
      </c>
      <c r="C36" s="265">
        <f aca="true" t="shared" si="13" ref="C36:Z36">IF(SUM(C37:C47)=0,"-",SUM(C37:C47))</f>
        <v>11404</v>
      </c>
      <c r="D36" s="265">
        <f t="shared" si="13"/>
        <v>5559</v>
      </c>
      <c r="E36" s="265">
        <f t="shared" si="13"/>
        <v>5845</v>
      </c>
      <c r="F36" s="265">
        <f t="shared" si="13"/>
        <v>3868</v>
      </c>
      <c r="G36" s="265">
        <f t="shared" si="13"/>
        <v>1881</v>
      </c>
      <c r="H36" s="265">
        <f t="shared" si="13"/>
        <v>1987</v>
      </c>
      <c r="I36" s="265">
        <f t="shared" si="13"/>
        <v>109</v>
      </c>
      <c r="J36" s="265">
        <f t="shared" si="13"/>
        <v>98</v>
      </c>
      <c r="K36" s="265">
        <f t="shared" si="13"/>
        <v>11</v>
      </c>
      <c r="L36" s="265">
        <f t="shared" si="13"/>
        <v>5</v>
      </c>
      <c r="M36" s="265">
        <f t="shared" si="13"/>
        <v>4</v>
      </c>
      <c r="N36" s="265">
        <f t="shared" si="13"/>
        <v>1</v>
      </c>
      <c r="O36" s="265" t="str">
        <f t="shared" si="13"/>
        <v>-</v>
      </c>
      <c r="P36" s="265" t="str">
        <f t="shared" si="13"/>
        <v>-</v>
      </c>
      <c r="Q36" s="265" t="str">
        <f t="shared" si="13"/>
        <v>-</v>
      </c>
      <c r="R36" s="265" t="str">
        <f t="shared" si="13"/>
        <v>-</v>
      </c>
      <c r="S36" s="265" t="str">
        <f t="shared" si="13"/>
        <v>-</v>
      </c>
      <c r="T36" s="265" t="str">
        <f t="shared" si="13"/>
        <v>-</v>
      </c>
      <c r="U36" s="265" t="str">
        <f t="shared" si="13"/>
        <v>-</v>
      </c>
      <c r="V36" s="265" t="str">
        <f t="shared" si="13"/>
        <v>-</v>
      </c>
      <c r="W36" s="265" t="str">
        <f t="shared" si="13"/>
        <v>-</v>
      </c>
      <c r="X36" s="265" t="str">
        <f t="shared" si="13"/>
        <v>-</v>
      </c>
      <c r="Y36" s="265" t="str">
        <f t="shared" si="13"/>
        <v>-</v>
      </c>
      <c r="Z36" s="266" t="str">
        <f t="shared" si="13"/>
        <v>-</v>
      </c>
      <c r="AA36" s="90"/>
      <c r="AB36" s="90"/>
      <c r="AC36" s="90"/>
    </row>
    <row r="37" spans="1:26" ht="16.5" customHeight="1">
      <c r="A37" s="241"/>
      <c r="B37" s="104" t="s">
        <v>142</v>
      </c>
      <c r="C37" s="265">
        <f t="shared" si="12"/>
        <v>10036</v>
      </c>
      <c r="D37" s="303">
        <v>4847</v>
      </c>
      <c r="E37" s="303">
        <v>5189</v>
      </c>
      <c r="F37" s="265">
        <f t="shared" si="5"/>
        <v>3100</v>
      </c>
      <c r="G37" s="303">
        <v>1514</v>
      </c>
      <c r="H37" s="303">
        <v>1586</v>
      </c>
      <c r="I37" s="265">
        <f t="shared" si="6"/>
        <v>97</v>
      </c>
      <c r="J37" s="303">
        <v>87</v>
      </c>
      <c r="K37" s="303">
        <v>10</v>
      </c>
      <c r="L37" s="265">
        <f t="shared" si="7"/>
        <v>5</v>
      </c>
      <c r="M37" s="303">
        <v>4</v>
      </c>
      <c r="N37" s="303">
        <v>1</v>
      </c>
      <c r="O37" s="265" t="str">
        <f t="shared" si="8"/>
        <v>-</v>
      </c>
      <c r="P37" s="265" t="s">
        <v>9</v>
      </c>
      <c r="Q37" s="265" t="s">
        <v>9</v>
      </c>
      <c r="R37" s="265" t="str">
        <f t="shared" si="9"/>
        <v>-</v>
      </c>
      <c r="S37" s="265" t="s">
        <v>9</v>
      </c>
      <c r="T37" s="265" t="s">
        <v>9</v>
      </c>
      <c r="U37" s="265" t="str">
        <f t="shared" si="10"/>
        <v>-</v>
      </c>
      <c r="V37" s="265" t="s">
        <v>9</v>
      </c>
      <c r="W37" s="265" t="s">
        <v>9</v>
      </c>
      <c r="X37" s="265" t="str">
        <f t="shared" si="11"/>
        <v>-</v>
      </c>
      <c r="Y37" s="265" t="s">
        <v>9</v>
      </c>
      <c r="Z37" s="266" t="s">
        <v>9</v>
      </c>
    </row>
    <row r="38" spans="1:26" ht="16.5" customHeight="1">
      <c r="A38" s="241"/>
      <c r="B38" s="104" t="s">
        <v>143</v>
      </c>
      <c r="C38" s="265" t="str">
        <f t="shared" si="12"/>
        <v>-</v>
      </c>
      <c r="D38" s="295" t="s">
        <v>9</v>
      </c>
      <c r="E38" s="295" t="s">
        <v>9</v>
      </c>
      <c r="F38" s="265" t="str">
        <f t="shared" si="5"/>
        <v>-</v>
      </c>
      <c r="G38" s="295" t="s">
        <v>9</v>
      </c>
      <c r="H38" s="295" t="s">
        <v>9</v>
      </c>
      <c r="I38" s="265" t="str">
        <f t="shared" si="6"/>
        <v>-</v>
      </c>
      <c r="J38" s="295" t="s">
        <v>9</v>
      </c>
      <c r="K38" s="295" t="s">
        <v>9</v>
      </c>
      <c r="L38" s="265" t="str">
        <f t="shared" si="7"/>
        <v>-</v>
      </c>
      <c r="M38" s="295" t="s">
        <v>9</v>
      </c>
      <c r="N38" s="295" t="s">
        <v>9</v>
      </c>
      <c r="O38" s="265" t="str">
        <f t="shared" si="8"/>
        <v>-</v>
      </c>
      <c r="P38" s="265" t="s">
        <v>9</v>
      </c>
      <c r="Q38" s="265" t="s">
        <v>9</v>
      </c>
      <c r="R38" s="265" t="str">
        <f t="shared" si="9"/>
        <v>-</v>
      </c>
      <c r="S38" s="265" t="s">
        <v>9</v>
      </c>
      <c r="T38" s="265" t="s">
        <v>9</v>
      </c>
      <c r="U38" s="265" t="str">
        <f t="shared" si="10"/>
        <v>-</v>
      </c>
      <c r="V38" s="265" t="s">
        <v>9</v>
      </c>
      <c r="W38" s="265" t="s">
        <v>9</v>
      </c>
      <c r="X38" s="265" t="str">
        <f t="shared" si="11"/>
        <v>-</v>
      </c>
      <c r="Y38" s="265" t="s">
        <v>9</v>
      </c>
      <c r="Z38" s="266" t="s">
        <v>9</v>
      </c>
    </row>
    <row r="39" spans="1:26" ht="16.5" customHeight="1">
      <c r="A39" s="242"/>
      <c r="B39" s="104" t="s">
        <v>144</v>
      </c>
      <c r="C39" s="265">
        <f t="shared" si="12"/>
        <v>471</v>
      </c>
      <c r="D39" s="303">
        <v>344</v>
      </c>
      <c r="E39" s="303">
        <v>127</v>
      </c>
      <c r="F39" s="265">
        <f t="shared" si="5"/>
        <v>251</v>
      </c>
      <c r="G39" s="303">
        <v>178</v>
      </c>
      <c r="H39" s="303">
        <v>73</v>
      </c>
      <c r="I39" s="265">
        <f t="shared" si="6"/>
        <v>11</v>
      </c>
      <c r="J39" s="303">
        <v>10</v>
      </c>
      <c r="K39" s="303">
        <v>1</v>
      </c>
      <c r="L39" s="265" t="str">
        <f t="shared" si="7"/>
        <v>-</v>
      </c>
      <c r="M39" s="295">
        <v>0</v>
      </c>
      <c r="N39" s="295" t="s">
        <v>9</v>
      </c>
      <c r="O39" s="265" t="str">
        <f t="shared" si="8"/>
        <v>-</v>
      </c>
      <c r="P39" s="265" t="s">
        <v>9</v>
      </c>
      <c r="Q39" s="265" t="s">
        <v>9</v>
      </c>
      <c r="R39" s="265" t="str">
        <f t="shared" si="9"/>
        <v>-</v>
      </c>
      <c r="S39" s="265" t="s">
        <v>9</v>
      </c>
      <c r="T39" s="265" t="s">
        <v>9</v>
      </c>
      <c r="U39" s="265" t="str">
        <f t="shared" si="10"/>
        <v>-</v>
      </c>
      <c r="V39" s="265" t="s">
        <v>9</v>
      </c>
      <c r="W39" s="265" t="s">
        <v>9</v>
      </c>
      <c r="X39" s="265" t="str">
        <f t="shared" si="11"/>
        <v>-</v>
      </c>
      <c r="Y39" s="265" t="s">
        <v>9</v>
      </c>
      <c r="Z39" s="266" t="s">
        <v>9</v>
      </c>
    </row>
    <row r="40" spans="1:26" ht="16.5" customHeight="1">
      <c r="A40" s="241" t="s">
        <v>30</v>
      </c>
      <c r="B40" s="104" t="s">
        <v>145</v>
      </c>
      <c r="C40" s="265">
        <f t="shared" si="12"/>
        <v>519</v>
      </c>
      <c r="D40" s="303">
        <v>271</v>
      </c>
      <c r="E40" s="303">
        <v>248</v>
      </c>
      <c r="F40" s="265">
        <f t="shared" si="5"/>
        <v>245</v>
      </c>
      <c r="G40" s="303">
        <v>121</v>
      </c>
      <c r="H40" s="303">
        <v>124</v>
      </c>
      <c r="I40" s="265">
        <f t="shared" si="6"/>
        <v>1</v>
      </c>
      <c r="J40" s="303">
        <v>1</v>
      </c>
      <c r="K40" s="303">
        <v>0</v>
      </c>
      <c r="L40" s="265" t="str">
        <f t="shared" si="7"/>
        <v>-</v>
      </c>
      <c r="M40" s="295" t="s">
        <v>9</v>
      </c>
      <c r="N40" s="295" t="s">
        <v>9</v>
      </c>
      <c r="O40" s="265" t="str">
        <f t="shared" si="8"/>
        <v>-</v>
      </c>
      <c r="P40" s="265" t="s">
        <v>9</v>
      </c>
      <c r="Q40" s="265" t="s">
        <v>9</v>
      </c>
      <c r="R40" s="265" t="str">
        <f t="shared" si="9"/>
        <v>-</v>
      </c>
      <c r="S40" s="265" t="s">
        <v>9</v>
      </c>
      <c r="T40" s="265" t="s">
        <v>9</v>
      </c>
      <c r="U40" s="265" t="str">
        <f t="shared" si="10"/>
        <v>-</v>
      </c>
      <c r="V40" s="265" t="s">
        <v>9</v>
      </c>
      <c r="W40" s="265" t="s">
        <v>9</v>
      </c>
      <c r="X40" s="265" t="str">
        <f t="shared" si="11"/>
        <v>-</v>
      </c>
      <c r="Y40" s="265" t="s">
        <v>9</v>
      </c>
      <c r="Z40" s="266" t="s">
        <v>9</v>
      </c>
    </row>
    <row r="41" spans="1:26" ht="16.5" customHeight="1">
      <c r="A41" s="241"/>
      <c r="B41" s="104" t="s">
        <v>146</v>
      </c>
      <c r="C41" s="265" t="str">
        <f t="shared" si="12"/>
        <v>-</v>
      </c>
      <c r="D41" s="295" t="s">
        <v>9</v>
      </c>
      <c r="E41" s="295" t="s">
        <v>9</v>
      </c>
      <c r="F41" s="265" t="str">
        <f t="shared" si="5"/>
        <v>-</v>
      </c>
      <c r="G41" s="295" t="s">
        <v>9</v>
      </c>
      <c r="H41" s="295" t="s">
        <v>9</v>
      </c>
      <c r="I41" s="265" t="str">
        <f t="shared" si="6"/>
        <v>-</v>
      </c>
      <c r="J41" s="295" t="s">
        <v>9</v>
      </c>
      <c r="K41" s="295" t="s">
        <v>9</v>
      </c>
      <c r="L41" s="265" t="str">
        <f t="shared" si="7"/>
        <v>-</v>
      </c>
      <c r="M41" s="295" t="s">
        <v>9</v>
      </c>
      <c r="N41" s="295" t="s">
        <v>9</v>
      </c>
      <c r="O41" s="265" t="str">
        <f t="shared" si="8"/>
        <v>-</v>
      </c>
      <c r="P41" s="265" t="s">
        <v>9</v>
      </c>
      <c r="Q41" s="265" t="s">
        <v>9</v>
      </c>
      <c r="R41" s="265" t="str">
        <f t="shared" si="9"/>
        <v>-</v>
      </c>
      <c r="S41" s="265" t="s">
        <v>9</v>
      </c>
      <c r="T41" s="265" t="s">
        <v>9</v>
      </c>
      <c r="U41" s="265" t="str">
        <f t="shared" si="10"/>
        <v>-</v>
      </c>
      <c r="V41" s="265" t="s">
        <v>9</v>
      </c>
      <c r="W41" s="265" t="s">
        <v>9</v>
      </c>
      <c r="X41" s="265" t="str">
        <f t="shared" si="11"/>
        <v>-</v>
      </c>
      <c r="Y41" s="265" t="s">
        <v>9</v>
      </c>
      <c r="Z41" s="266" t="s">
        <v>9</v>
      </c>
    </row>
    <row r="42" spans="1:26" ht="16.5" customHeight="1">
      <c r="A42" s="241"/>
      <c r="B42" s="104" t="s">
        <v>147</v>
      </c>
      <c r="C42" s="265">
        <f t="shared" si="12"/>
        <v>114</v>
      </c>
      <c r="D42" s="303">
        <v>16</v>
      </c>
      <c r="E42" s="303">
        <v>98</v>
      </c>
      <c r="F42" s="265">
        <f t="shared" si="5"/>
        <v>67</v>
      </c>
      <c r="G42" s="303">
        <v>8</v>
      </c>
      <c r="H42" s="303">
        <v>59</v>
      </c>
      <c r="I42" s="265" t="str">
        <f t="shared" si="6"/>
        <v>-</v>
      </c>
      <c r="J42" s="295">
        <v>0</v>
      </c>
      <c r="K42" s="295" t="s">
        <v>229</v>
      </c>
      <c r="L42" s="265" t="str">
        <f t="shared" si="7"/>
        <v>-</v>
      </c>
      <c r="M42" s="295" t="s">
        <v>9</v>
      </c>
      <c r="N42" s="295" t="s">
        <v>9</v>
      </c>
      <c r="O42" s="265" t="str">
        <f t="shared" si="8"/>
        <v>-</v>
      </c>
      <c r="P42" s="265" t="s">
        <v>9</v>
      </c>
      <c r="Q42" s="265" t="s">
        <v>9</v>
      </c>
      <c r="R42" s="265" t="str">
        <f t="shared" si="9"/>
        <v>-</v>
      </c>
      <c r="S42" s="265" t="s">
        <v>9</v>
      </c>
      <c r="T42" s="265" t="s">
        <v>9</v>
      </c>
      <c r="U42" s="265" t="str">
        <f t="shared" si="10"/>
        <v>-</v>
      </c>
      <c r="V42" s="265" t="s">
        <v>9</v>
      </c>
      <c r="W42" s="265" t="s">
        <v>9</v>
      </c>
      <c r="X42" s="265" t="str">
        <f t="shared" si="11"/>
        <v>-</v>
      </c>
      <c r="Y42" s="265" t="s">
        <v>9</v>
      </c>
      <c r="Z42" s="266" t="s">
        <v>9</v>
      </c>
    </row>
    <row r="43" spans="1:26" ht="16.5" customHeight="1">
      <c r="A43" s="241" t="s">
        <v>29</v>
      </c>
      <c r="B43" s="104" t="s">
        <v>148</v>
      </c>
      <c r="C43" s="265">
        <f t="shared" si="12"/>
        <v>134</v>
      </c>
      <c r="D43" s="303">
        <v>19</v>
      </c>
      <c r="E43" s="303">
        <v>115</v>
      </c>
      <c r="F43" s="265">
        <f t="shared" si="5"/>
        <v>118</v>
      </c>
      <c r="G43" s="303">
        <v>19</v>
      </c>
      <c r="H43" s="303">
        <v>99</v>
      </c>
      <c r="I43" s="265" t="str">
        <f t="shared" si="6"/>
        <v>-</v>
      </c>
      <c r="J43" s="303">
        <v>0</v>
      </c>
      <c r="K43" s="303">
        <v>0</v>
      </c>
      <c r="L43" s="265" t="str">
        <f t="shared" si="7"/>
        <v>-</v>
      </c>
      <c r="M43" s="295" t="s">
        <v>9</v>
      </c>
      <c r="N43" s="295" t="s">
        <v>9</v>
      </c>
      <c r="O43" s="265" t="str">
        <f t="shared" si="8"/>
        <v>-</v>
      </c>
      <c r="P43" s="265" t="s">
        <v>9</v>
      </c>
      <c r="Q43" s="265" t="s">
        <v>9</v>
      </c>
      <c r="R43" s="265" t="str">
        <f t="shared" si="9"/>
        <v>-</v>
      </c>
      <c r="S43" s="265" t="s">
        <v>9</v>
      </c>
      <c r="T43" s="265" t="s">
        <v>9</v>
      </c>
      <c r="U43" s="265" t="str">
        <f t="shared" si="10"/>
        <v>-</v>
      </c>
      <c r="V43" s="265" t="s">
        <v>9</v>
      </c>
      <c r="W43" s="265" t="s">
        <v>9</v>
      </c>
      <c r="X43" s="265" t="str">
        <f t="shared" si="11"/>
        <v>-</v>
      </c>
      <c r="Y43" s="265" t="s">
        <v>9</v>
      </c>
      <c r="Z43" s="266" t="s">
        <v>9</v>
      </c>
    </row>
    <row r="44" spans="1:26" ht="16.5" customHeight="1">
      <c r="A44" s="241"/>
      <c r="B44" s="104" t="s">
        <v>151</v>
      </c>
      <c r="C44" s="265" t="str">
        <f t="shared" si="12"/>
        <v>-</v>
      </c>
      <c r="D44" s="295" t="s">
        <v>9</v>
      </c>
      <c r="E44" s="295" t="s">
        <v>9</v>
      </c>
      <c r="F44" s="265" t="str">
        <f t="shared" si="5"/>
        <v>-</v>
      </c>
      <c r="G44" s="295" t="s">
        <v>9</v>
      </c>
      <c r="H44" s="295" t="s">
        <v>9</v>
      </c>
      <c r="I44" s="265" t="str">
        <f t="shared" si="6"/>
        <v>-</v>
      </c>
      <c r="J44" s="295" t="s">
        <v>9</v>
      </c>
      <c r="K44" s="295" t="s">
        <v>9</v>
      </c>
      <c r="L44" s="265" t="str">
        <f t="shared" si="7"/>
        <v>-</v>
      </c>
      <c r="M44" s="295" t="s">
        <v>9</v>
      </c>
      <c r="N44" s="295" t="s">
        <v>9</v>
      </c>
      <c r="O44" s="265" t="str">
        <f t="shared" si="8"/>
        <v>-</v>
      </c>
      <c r="P44" s="265" t="s">
        <v>9</v>
      </c>
      <c r="Q44" s="265" t="s">
        <v>9</v>
      </c>
      <c r="R44" s="265" t="str">
        <f t="shared" si="9"/>
        <v>-</v>
      </c>
      <c r="S44" s="265" t="s">
        <v>9</v>
      </c>
      <c r="T44" s="265" t="s">
        <v>9</v>
      </c>
      <c r="U44" s="265" t="str">
        <f t="shared" si="10"/>
        <v>-</v>
      </c>
      <c r="V44" s="265" t="s">
        <v>9</v>
      </c>
      <c r="W44" s="265" t="s">
        <v>9</v>
      </c>
      <c r="X44" s="265" t="str">
        <f t="shared" si="11"/>
        <v>-</v>
      </c>
      <c r="Y44" s="265" t="s">
        <v>9</v>
      </c>
      <c r="Z44" s="266" t="s">
        <v>9</v>
      </c>
    </row>
    <row r="45" spans="1:26" ht="16.5" customHeight="1">
      <c r="A45" s="241"/>
      <c r="B45" s="104" t="s">
        <v>152</v>
      </c>
      <c r="C45" s="265" t="str">
        <f t="shared" si="12"/>
        <v>-</v>
      </c>
      <c r="D45" s="295" t="s">
        <v>9</v>
      </c>
      <c r="E45" s="295" t="s">
        <v>9</v>
      </c>
      <c r="F45" s="265" t="str">
        <f t="shared" si="5"/>
        <v>-</v>
      </c>
      <c r="G45" s="295" t="s">
        <v>9</v>
      </c>
      <c r="H45" s="295" t="s">
        <v>9</v>
      </c>
      <c r="I45" s="265" t="str">
        <f t="shared" si="6"/>
        <v>-</v>
      </c>
      <c r="J45" s="295" t="s">
        <v>9</v>
      </c>
      <c r="K45" s="295" t="s">
        <v>9</v>
      </c>
      <c r="L45" s="265" t="str">
        <f t="shared" si="7"/>
        <v>-</v>
      </c>
      <c r="M45" s="295" t="s">
        <v>9</v>
      </c>
      <c r="N45" s="295" t="s">
        <v>9</v>
      </c>
      <c r="O45" s="265" t="str">
        <f t="shared" si="8"/>
        <v>-</v>
      </c>
      <c r="P45" s="265" t="s">
        <v>9</v>
      </c>
      <c r="Q45" s="265" t="s">
        <v>9</v>
      </c>
      <c r="R45" s="265" t="str">
        <f t="shared" si="9"/>
        <v>-</v>
      </c>
      <c r="S45" s="265" t="s">
        <v>9</v>
      </c>
      <c r="T45" s="265" t="s">
        <v>9</v>
      </c>
      <c r="U45" s="265" t="str">
        <f t="shared" si="10"/>
        <v>-</v>
      </c>
      <c r="V45" s="265" t="s">
        <v>9</v>
      </c>
      <c r="W45" s="265" t="s">
        <v>9</v>
      </c>
      <c r="X45" s="265" t="str">
        <f t="shared" si="11"/>
        <v>-</v>
      </c>
      <c r="Y45" s="265" t="s">
        <v>9</v>
      </c>
      <c r="Z45" s="266" t="s">
        <v>9</v>
      </c>
    </row>
    <row r="46" spans="1:26" ht="16.5" customHeight="1">
      <c r="A46" s="241"/>
      <c r="B46" s="104" t="s">
        <v>48</v>
      </c>
      <c r="C46" s="265">
        <f t="shared" si="12"/>
        <v>130</v>
      </c>
      <c r="D46" s="303">
        <v>62</v>
      </c>
      <c r="E46" s="303">
        <v>68</v>
      </c>
      <c r="F46" s="265">
        <f t="shared" si="5"/>
        <v>87</v>
      </c>
      <c r="G46" s="303">
        <v>41</v>
      </c>
      <c r="H46" s="303">
        <v>46</v>
      </c>
      <c r="I46" s="265" t="str">
        <f t="shared" si="6"/>
        <v>-</v>
      </c>
      <c r="J46" s="295">
        <v>0</v>
      </c>
      <c r="K46" s="303" t="s">
        <v>229</v>
      </c>
      <c r="L46" s="265" t="str">
        <f t="shared" si="7"/>
        <v>-</v>
      </c>
      <c r="M46" s="295" t="s">
        <v>9</v>
      </c>
      <c r="N46" s="295" t="s">
        <v>182</v>
      </c>
      <c r="O46" s="265" t="str">
        <f t="shared" si="8"/>
        <v>-</v>
      </c>
      <c r="P46" s="265" t="s">
        <v>9</v>
      </c>
      <c r="Q46" s="265" t="s">
        <v>9</v>
      </c>
      <c r="R46" s="265" t="str">
        <f t="shared" si="9"/>
        <v>-</v>
      </c>
      <c r="S46" s="265" t="s">
        <v>9</v>
      </c>
      <c r="T46" s="265" t="s">
        <v>9</v>
      </c>
      <c r="U46" s="265" t="str">
        <f t="shared" si="10"/>
        <v>-</v>
      </c>
      <c r="V46" s="265" t="s">
        <v>9</v>
      </c>
      <c r="W46" s="265" t="s">
        <v>9</v>
      </c>
      <c r="X46" s="265" t="str">
        <f t="shared" si="11"/>
        <v>-</v>
      </c>
      <c r="Y46" s="265" t="s">
        <v>9</v>
      </c>
      <c r="Z46" s="266" t="s">
        <v>9</v>
      </c>
    </row>
    <row r="47" spans="1:26" ht="16.5" customHeight="1">
      <c r="A47" s="245"/>
      <c r="B47" s="246" t="s">
        <v>149</v>
      </c>
      <c r="C47" s="267" t="str">
        <f t="shared" si="12"/>
        <v>-</v>
      </c>
      <c r="D47" s="304" t="s">
        <v>229</v>
      </c>
      <c r="E47" s="304" t="s">
        <v>229</v>
      </c>
      <c r="F47" s="267" t="str">
        <f t="shared" si="5"/>
        <v>-</v>
      </c>
      <c r="G47" s="304" t="s">
        <v>229</v>
      </c>
      <c r="H47" s="304" t="s">
        <v>229</v>
      </c>
      <c r="I47" s="267" t="str">
        <f t="shared" si="6"/>
        <v>-</v>
      </c>
      <c r="J47" s="297" t="s">
        <v>9</v>
      </c>
      <c r="K47" s="297" t="s">
        <v>9</v>
      </c>
      <c r="L47" s="267" t="str">
        <f t="shared" si="7"/>
        <v>-</v>
      </c>
      <c r="M47" s="297" t="s">
        <v>9</v>
      </c>
      <c r="N47" s="297" t="s">
        <v>9</v>
      </c>
      <c r="O47" s="267" t="str">
        <f t="shared" si="8"/>
        <v>-</v>
      </c>
      <c r="P47" s="267" t="s">
        <v>9</v>
      </c>
      <c r="Q47" s="267" t="s">
        <v>9</v>
      </c>
      <c r="R47" s="267" t="str">
        <f t="shared" si="9"/>
        <v>-</v>
      </c>
      <c r="S47" s="267" t="s">
        <v>9</v>
      </c>
      <c r="T47" s="267" t="s">
        <v>9</v>
      </c>
      <c r="U47" s="267" t="str">
        <f t="shared" si="10"/>
        <v>-</v>
      </c>
      <c r="V47" s="267" t="s">
        <v>9</v>
      </c>
      <c r="W47" s="267" t="s">
        <v>9</v>
      </c>
      <c r="X47" s="267" t="str">
        <f t="shared" si="11"/>
        <v>-</v>
      </c>
      <c r="Y47" s="267" t="s">
        <v>9</v>
      </c>
      <c r="Z47" s="268" t="s">
        <v>9</v>
      </c>
    </row>
    <row r="48" spans="3:26" ht="23.2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4">
    <mergeCell ref="A18:B21"/>
    <mergeCell ref="A4:B6"/>
    <mergeCell ref="C4:C6"/>
    <mergeCell ref="D4:F4"/>
    <mergeCell ref="A7:A9"/>
    <mergeCell ref="A10:A12"/>
    <mergeCell ref="A13:A15"/>
    <mergeCell ref="D5:D6"/>
    <mergeCell ref="E5:E6"/>
    <mergeCell ref="F5:F6"/>
    <mergeCell ref="G5:G6"/>
    <mergeCell ref="O5:P5"/>
    <mergeCell ref="G4:I4"/>
    <mergeCell ref="J4:J6"/>
    <mergeCell ref="K4:P4"/>
    <mergeCell ref="H5:H6"/>
    <mergeCell ref="I5:I6"/>
    <mergeCell ref="K5:M5"/>
    <mergeCell ref="I19:N19"/>
    <mergeCell ref="U19:Z19"/>
    <mergeCell ref="X20:Z20"/>
    <mergeCell ref="I20:K20"/>
    <mergeCell ref="L20:N20"/>
    <mergeCell ref="U20:W20"/>
  </mergeCells>
  <printOptions/>
  <pageMargins left="0.72" right="0.55" top="0.7874015748031497" bottom="0.7874015748031497" header="0.5905511811023623" footer="0.5118110236220472"/>
  <pageSetup firstPageNumber="62" useFirstPageNumber="1" horizontalDpi="600" verticalDpi="600" orientation="portrait" paperSize="9" scale="93" r:id="rId1"/>
  <headerFooter alignWithMargins="0">
    <oddFooter>&amp;C&amp;"ＭＳ ゴシック,標準"- &amp;P -</oddFooter>
  </headerFooter>
  <colBreaks count="1" manualBreakCount="1">
    <brk id="14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69"/>
  <sheetViews>
    <sheetView showGridLines="0" zoomScalePageLayoutView="0" workbookViewId="0" topLeftCell="A1">
      <selection activeCell="J21" sqref="J21"/>
    </sheetView>
  </sheetViews>
  <sheetFormatPr defaultColWidth="11.00390625" defaultRowHeight="10.5" customHeight="1"/>
  <cols>
    <col min="1" max="1" width="10.875" style="97" customWidth="1"/>
    <col min="2" max="2" width="4.375" style="97" customWidth="1"/>
    <col min="3" max="3" width="6.00390625" style="97" customWidth="1"/>
    <col min="4" max="6" width="7.625" style="97" customWidth="1"/>
    <col min="7" max="15" width="7.625" style="48" customWidth="1"/>
    <col min="16" max="18" width="5.625" style="48" customWidth="1"/>
    <col min="19" max="29" width="5.625" style="97" customWidth="1"/>
    <col min="30" max="16384" width="11.00390625" style="97" customWidth="1"/>
  </cols>
  <sheetData>
    <row r="1" spans="1:29" ht="13.5" customHeight="1">
      <c r="A1" s="96" t="s">
        <v>0</v>
      </c>
      <c r="B1" s="96"/>
      <c r="C1" s="96"/>
      <c r="D1" s="96"/>
      <c r="E1" s="96"/>
      <c r="F1" s="96"/>
      <c r="I1" s="97"/>
      <c r="AC1" s="98" t="s">
        <v>0</v>
      </c>
    </row>
    <row r="2" spans="1:6" ht="13.5" customHeight="1">
      <c r="A2" s="96"/>
      <c r="B2" s="96"/>
      <c r="C2" s="96"/>
      <c r="D2" s="96"/>
      <c r="E2" s="96"/>
      <c r="F2" s="96"/>
    </row>
    <row r="3" ht="13.5" customHeight="1">
      <c r="A3" s="97" t="s">
        <v>218</v>
      </c>
    </row>
    <row r="4" spans="1:67" ht="13.5" customHeight="1">
      <c r="A4" s="396" t="s">
        <v>2</v>
      </c>
      <c r="B4" s="408" t="s">
        <v>126</v>
      </c>
      <c r="C4" s="408" t="s">
        <v>127</v>
      </c>
      <c r="D4" s="404" t="s">
        <v>116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6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</row>
    <row r="5" spans="1:29" ht="13.5" customHeight="1">
      <c r="A5" s="348"/>
      <c r="B5" s="353"/>
      <c r="C5" s="353"/>
      <c r="D5" s="397" t="s">
        <v>3</v>
      </c>
      <c r="E5" s="398"/>
      <c r="F5" s="407"/>
      <c r="G5" s="403" t="s">
        <v>128</v>
      </c>
      <c r="H5" s="361"/>
      <c r="I5" s="361"/>
      <c r="J5" s="361"/>
      <c r="K5" s="361"/>
      <c r="L5" s="361"/>
      <c r="M5" s="361"/>
      <c r="N5" s="361"/>
      <c r="O5" s="364"/>
      <c r="P5" s="403" t="s">
        <v>129</v>
      </c>
      <c r="Q5" s="361"/>
      <c r="R5" s="361"/>
      <c r="S5" s="361"/>
      <c r="T5" s="361"/>
      <c r="U5" s="361"/>
      <c r="V5" s="361"/>
      <c r="W5" s="361"/>
      <c r="X5" s="361"/>
      <c r="Y5" s="361"/>
      <c r="Z5" s="364"/>
      <c r="AA5" s="397" t="s">
        <v>50</v>
      </c>
      <c r="AB5" s="398"/>
      <c r="AC5" s="399"/>
    </row>
    <row r="6" spans="1:29" ht="13.5" customHeight="1">
      <c r="A6" s="348"/>
      <c r="B6" s="353"/>
      <c r="C6" s="353"/>
      <c r="D6" s="400"/>
      <c r="E6" s="401"/>
      <c r="F6" s="351"/>
      <c r="G6" s="52" t="s">
        <v>3</v>
      </c>
      <c r="H6" s="53"/>
      <c r="I6" s="54"/>
      <c r="J6" s="99" t="s">
        <v>52</v>
      </c>
      <c r="K6" s="100"/>
      <c r="L6" s="52" t="s">
        <v>53</v>
      </c>
      <c r="M6" s="54"/>
      <c r="N6" s="52" t="s">
        <v>54</v>
      </c>
      <c r="O6" s="54"/>
      <c r="P6" s="52" t="s">
        <v>3</v>
      </c>
      <c r="Q6" s="53"/>
      <c r="R6" s="54"/>
      <c r="S6" s="99" t="s">
        <v>52</v>
      </c>
      <c r="T6" s="100"/>
      <c r="U6" s="52" t="s">
        <v>53</v>
      </c>
      <c r="V6" s="54"/>
      <c r="W6" s="52" t="s">
        <v>54</v>
      </c>
      <c r="X6" s="54"/>
      <c r="Y6" s="52" t="s">
        <v>57</v>
      </c>
      <c r="Z6" s="54"/>
      <c r="AA6" s="400"/>
      <c r="AB6" s="401"/>
      <c r="AC6" s="402"/>
    </row>
    <row r="7" spans="1:29" ht="13.5" customHeight="1">
      <c r="A7" s="350"/>
      <c r="B7" s="345"/>
      <c r="C7" s="345"/>
      <c r="D7" s="55" t="s">
        <v>3</v>
      </c>
      <c r="E7" s="55" t="s">
        <v>55</v>
      </c>
      <c r="F7" s="55" t="s">
        <v>56</v>
      </c>
      <c r="G7" s="55" t="s">
        <v>3</v>
      </c>
      <c r="H7" s="55" t="s">
        <v>55</v>
      </c>
      <c r="I7" s="55" t="s">
        <v>56</v>
      </c>
      <c r="J7" s="55" t="s">
        <v>55</v>
      </c>
      <c r="K7" s="55" t="s">
        <v>56</v>
      </c>
      <c r="L7" s="55" t="s">
        <v>55</v>
      </c>
      <c r="M7" s="55" t="s">
        <v>56</v>
      </c>
      <c r="N7" s="55" t="s">
        <v>55</v>
      </c>
      <c r="O7" s="55" t="s">
        <v>56</v>
      </c>
      <c r="P7" s="55" t="s">
        <v>3</v>
      </c>
      <c r="Q7" s="55" t="s">
        <v>55</v>
      </c>
      <c r="R7" s="55" t="s">
        <v>56</v>
      </c>
      <c r="S7" s="55" t="s">
        <v>55</v>
      </c>
      <c r="T7" s="55" t="s">
        <v>56</v>
      </c>
      <c r="U7" s="55" t="s">
        <v>55</v>
      </c>
      <c r="V7" s="55" t="s">
        <v>56</v>
      </c>
      <c r="W7" s="55" t="s">
        <v>55</v>
      </c>
      <c r="X7" s="55" t="s">
        <v>56</v>
      </c>
      <c r="Y7" s="55" t="s">
        <v>55</v>
      </c>
      <c r="Z7" s="55" t="s">
        <v>56</v>
      </c>
      <c r="AA7" s="55" t="s">
        <v>3</v>
      </c>
      <c r="AB7" s="55" t="s">
        <v>55</v>
      </c>
      <c r="AC7" s="57" t="s">
        <v>56</v>
      </c>
    </row>
    <row r="8" spans="1:29" ht="13.5" customHeight="1">
      <c r="A8" s="102" t="s">
        <v>239</v>
      </c>
      <c r="B8" s="272">
        <v>112</v>
      </c>
      <c r="C8" s="270">
        <v>1248</v>
      </c>
      <c r="D8" s="265">
        <v>55473</v>
      </c>
      <c r="E8" s="265">
        <v>27933</v>
      </c>
      <c r="F8" s="265">
        <v>27540</v>
      </c>
      <c r="G8" s="265">
        <v>54110</v>
      </c>
      <c r="H8" s="265">
        <v>27312</v>
      </c>
      <c r="I8" s="265">
        <v>26798</v>
      </c>
      <c r="J8" s="265">
        <v>9175</v>
      </c>
      <c r="K8" s="265">
        <v>8861</v>
      </c>
      <c r="L8" s="265">
        <v>9069</v>
      </c>
      <c r="M8" s="265">
        <v>9045</v>
      </c>
      <c r="N8" s="265">
        <v>9068</v>
      </c>
      <c r="O8" s="265">
        <v>8892</v>
      </c>
      <c r="P8" s="265">
        <v>1139</v>
      </c>
      <c r="Q8" s="265">
        <v>563</v>
      </c>
      <c r="R8" s="265">
        <v>576</v>
      </c>
      <c r="S8" s="265">
        <v>152</v>
      </c>
      <c r="T8" s="265">
        <v>179</v>
      </c>
      <c r="U8" s="265">
        <v>160</v>
      </c>
      <c r="V8" s="265">
        <v>150</v>
      </c>
      <c r="W8" s="265">
        <v>144</v>
      </c>
      <c r="X8" s="265">
        <v>151</v>
      </c>
      <c r="Y8" s="265">
        <v>107</v>
      </c>
      <c r="Z8" s="265">
        <v>96</v>
      </c>
      <c r="AA8" s="265">
        <v>224</v>
      </c>
      <c r="AB8" s="265">
        <v>58</v>
      </c>
      <c r="AC8" s="266">
        <v>166</v>
      </c>
    </row>
    <row r="9" spans="1:29" ht="13.5" customHeight="1">
      <c r="A9" s="102" t="s">
        <v>235</v>
      </c>
      <c r="B9" s="337">
        <f>IF(SUM(B14:B49)=0,"-",SUM(B14:B49))</f>
        <v>111</v>
      </c>
      <c r="C9" s="338">
        <f aca="true" t="shared" si="0" ref="B9:AC9">IF(SUM(C14:C49)=0,"-",SUM(C14:C49))</f>
        <v>1227</v>
      </c>
      <c r="D9" s="338">
        <f t="shared" si="0"/>
        <v>54952</v>
      </c>
      <c r="E9" s="338">
        <f t="shared" si="0"/>
        <v>27747</v>
      </c>
      <c r="F9" s="338">
        <f t="shared" si="0"/>
        <v>27205</v>
      </c>
      <c r="G9" s="338">
        <f t="shared" si="0"/>
        <v>53653</v>
      </c>
      <c r="H9" s="338">
        <f t="shared" si="0"/>
        <v>27151</v>
      </c>
      <c r="I9" s="338">
        <f t="shared" si="0"/>
        <v>26502</v>
      </c>
      <c r="J9" s="338">
        <f t="shared" si="0"/>
        <v>9341</v>
      </c>
      <c r="K9" s="338">
        <f t="shared" si="0"/>
        <v>8997</v>
      </c>
      <c r="L9" s="338">
        <f t="shared" si="0"/>
        <v>8925</v>
      </c>
      <c r="M9" s="338">
        <f t="shared" si="0"/>
        <v>8657</v>
      </c>
      <c r="N9" s="338">
        <f t="shared" si="0"/>
        <v>8885</v>
      </c>
      <c r="O9" s="338">
        <f t="shared" si="0"/>
        <v>8848</v>
      </c>
      <c r="P9" s="295">
        <f t="shared" si="0"/>
        <v>1052</v>
      </c>
      <c r="Q9" s="295">
        <f t="shared" si="0"/>
        <v>528</v>
      </c>
      <c r="R9" s="295">
        <f t="shared" si="0"/>
        <v>524</v>
      </c>
      <c r="S9" s="295">
        <f t="shared" si="0"/>
        <v>157</v>
      </c>
      <c r="T9" s="295">
        <f t="shared" si="0"/>
        <v>170</v>
      </c>
      <c r="U9" s="295">
        <f t="shared" si="0"/>
        <v>143</v>
      </c>
      <c r="V9" s="295">
        <f t="shared" si="0"/>
        <v>156</v>
      </c>
      <c r="W9" s="295">
        <f t="shared" si="0"/>
        <v>141</v>
      </c>
      <c r="X9" s="295">
        <f t="shared" si="0"/>
        <v>126</v>
      </c>
      <c r="Y9" s="295">
        <f t="shared" si="0"/>
        <v>87</v>
      </c>
      <c r="Z9" s="295">
        <f t="shared" si="0"/>
        <v>72</v>
      </c>
      <c r="AA9" s="295">
        <f t="shared" si="0"/>
        <v>247</v>
      </c>
      <c r="AB9" s="295">
        <f t="shared" si="0"/>
        <v>68</v>
      </c>
      <c r="AC9" s="298">
        <f t="shared" si="0"/>
        <v>179</v>
      </c>
    </row>
    <row r="10" spans="1:29" ht="13.5" customHeight="1">
      <c r="A10" s="102"/>
      <c r="B10" s="273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6"/>
    </row>
    <row r="11" spans="1:29" ht="13.5" customHeight="1">
      <c r="A11" s="102" t="s">
        <v>33</v>
      </c>
      <c r="B11" s="272">
        <v>93</v>
      </c>
      <c r="C11" s="307">
        <f>C9</f>
        <v>1227</v>
      </c>
      <c r="D11" s="295">
        <f>SUM(E11:F11)</f>
        <v>44060</v>
      </c>
      <c r="E11" s="336">
        <f>SUM(H11,Q11,AB11)</f>
        <v>22488</v>
      </c>
      <c r="F11" s="295">
        <f>SUM(I11,R11,AC11)</f>
        <v>21572</v>
      </c>
      <c r="G11" s="295">
        <f>SUM(H11:I11)</f>
        <v>42974</v>
      </c>
      <c r="H11" s="295">
        <f>IF(SUM(J11,L11,N11)=0,"-",SUM(J11,L11,N11))</f>
        <v>21928</v>
      </c>
      <c r="I11" s="295">
        <f>IF(SUM(K11,M11,O11)=0,"-",SUM(K11,M11,O11))</f>
        <v>21046</v>
      </c>
      <c r="J11" s="279">
        <v>7460</v>
      </c>
      <c r="K11" s="279">
        <v>7007</v>
      </c>
      <c r="L11" s="279">
        <v>7169</v>
      </c>
      <c r="M11" s="279">
        <v>6865</v>
      </c>
      <c r="N11" s="279">
        <v>7299</v>
      </c>
      <c r="O11" s="279">
        <v>7174</v>
      </c>
      <c r="P11" s="295">
        <f>IF(SUM(Q11:R11)=0,"-",SUM(Q11:R11))</f>
        <v>1052</v>
      </c>
      <c r="Q11" s="295">
        <f>IF(SUM(S11,U11,W11,Y11)=0,"-",SUM(S11,U11,W11,Y11))</f>
        <v>528</v>
      </c>
      <c r="R11" s="295">
        <f>IF(SUM(T11,V11,X11,Z11)=0,"-",SUM(T11,V11,X11,Z11))</f>
        <v>524</v>
      </c>
      <c r="S11" s="281">
        <v>157</v>
      </c>
      <c r="T11" s="281">
        <v>170</v>
      </c>
      <c r="U11" s="281">
        <v>143</v>
      </c>
      <c r="V11" s="281">
        <v>156</v>
      </c>
      <c r="W11" s="281">
        <v>141</v>
      </c>
      <c r="X11" s="281">
        <v>126</v>
      </c>
      <c r="Y11" s="281">
        <v>87</v>
      </c>
      <c r="Z11" s="281">
        <v>72</v>
      </c>
      <c r="AA11" s="295">
        <f>IF(SUM(AB11:AC11)=0,"-",SUM(AB11:AC11))</f>
        <v>34</v>
      </c>
      <c r="AB11" s="281">
        <v>32</v>
      </c>
      <c r="AC11" s="276">
        <v>2</v>
      </c>
    </row>
    <row r="12" spans="1:29" ht="13.5" customHeight="1">
      <c r="A12" s="102" t="s">
        <v>34</v>
      </c>
      <c r="B12" s="272">
        <v>18</v>
      </c>
      <c r="C12" s="295" t="s">
        <v>182</v>
      </c>
      <c r="D12" s="295">
        <f>SUM(E12:F12)</f>
        <v>10892</v>
      </c>
      <c r="E12" s="295">
        <f>SUM(H12,Q12,AB12)</f>
        <v>5259</v>
      </c>
      <c r="F12" s="295">
        <f>SUM(I12,R12,AC12)</f>
        <v>5633</v>
      </c>
      <c r="G12" s="295">
        <f>SUM(H12:I12)</f>
        <v>10679</v>
      </c>
      <c r="H12" s="295">
        <f>IF(SUM(J12,L12,N12)=0,"-",SUM(J12,L12,N12))</f>
        <v>5223</v>
      </c>
      <c r="I12" s="295">
        <f>IF(SUM(K12,M12,O12)=0,"-",SUM(K12,M12,O12))</f>
        <v>5456</v>
      </c>
      <c r="J12" s="279">
        <v>1881</v>
      </c>
      <c r="K12" s="279">
        <v>1990</v>
      </c>
      <c r="L12" s="279">
        <v>1756</v>
      </c>
      <c r="M12" s="279">
        <v>1792</v>
      </c>
      <c r="N12" s="279">
        <v>1586</v>
      </c>
      <c r="O12" s="279">
        <v>1674</v>
      </c>
      <c r="P12" s="295" t="str">
        <f>IF(SUM(Q12:R12)=0,"-",SUM(Q12:R12))</f>
        <v>-</v>
      </c>
      <c r="Q12" s="295" t="str">
        <f>IF(SUM(S12,U12,W12,Y12)=0,"-",SUM(S12,U12,W12,Y12))</f>
        <v>-</v>
      </c>
      <c r="R12" s="295" t="str">
        <f>IF(SUM(T12,V12,X12,Z12)=0,"-",SUM(T12,V12,X12,Z12))</f>
        <v>-</v>
      </c>
      <c r="S12" s="265" t="s">
        <v>9</v>
      </c>
      <c r="T12" s="265" t="s">
        <v>9</v>
      </c>
      <c r="U12" s="265" t="s">
        <v>9</v>
      </c>
      <c r="V12" s="265" t="s">
        <v>9</v>
      </c>
      <c r="W12" s="265" t="s">
        <v>9</v>
      </c>
      <c r="X12" s="265" t="s">
        <v>9</v>
      </c>
      <c r="Y12" s="265" t="s">
        <v>9</v>
      </c>
      <c r="Z12" s="265" t="s">
        <v>9</v>
      </c>
      <c r="AA12" s="295">
        <f>IF(SUM(AB12:AC12)=0,"-",SUM(AB12:AC12))</f>
        <v>213</v>
      </c>
      <c r="AB12" s="281">
        <v>36</v>
      </c>
      <c r="AC12" s="276">
        <v>177</v>
      </c>
    </row>
    <row r="13" spans="1:29" s="192" customFormat="1" ht="13.5" customHeight="1">
      <c r="A13" s="191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65"/>
      <c r="AC13" s="266"/>
    </row>
    <row r="14" spans="1:29" ht="13.5" customHeight="1">
      <c r="A14" s="102" t="s">
        <v>185</v>
      </c>
      <c r="B14" s="282">
        <v>15</v>
      </c>
      <c r="C14" s="281">
        <v>188</v>
      </c>
      <c r="D14" s="295">
        <f>SUM(E14:F14)</f>
        <v>10176</v>
      </c>
      <c r="E14" s="295">
        <f>SUM(H14,Q14,AB14)</f>
        <v>4945</v>
      </c>
      <c r="F14" s="295">
        <f aca="true" t="shared" si="1" ref="F14:F49">SUM(I14,R14,AC14)</f>
        <v>5231</v>
      </c>
      <c r="G14" s="295">
        <f>SUM(H14:I14)</f>
        <v>9926</v>
      </c>
      <c r="H14" s="295">
        <f aca="true" t="shared" si="2" ref="H14:H26">IF(SUM(J14,L14,N14)=0,"-",SUM(J14,L14,N14))</f>
        <v>4824</v>
      </c>
      <c r="I14" s="295">
        <f aca="true" t="shared" si="3" ref="I14:I26">IF(SUM(K14,M14,O14)=0,"-",SUM(K14,M14,O14))</f>
        <v>5102</v>
      </c>
      <c r="J14" s="279">
        <v>1610</v>
      </c>
      <c r="K14" s="279">
        <v>1747</v>
      </c>
      <c r="L14" s="279">
        <v>1601</v>
      </c>
      <c r="M14" s="279">
        <v>1667</v>
      </c>
      <c r="N14" s="279">
        <v>1613</v>
      </c>
      <c r="O14" s="279">
        <v>1688</v>
      </c>
      <c r="P14" s="295">
        <f>IF(SUM(Q14:R14)=0,"-",SUM(Q14:R14))</f>
        <v>180</v>
      </c>
      <c r="Q14" s="295">
        <f>IF(SUM(S14,U14,W14,Y14)=0,"-",SUM(S14,U14,W14,Y14))</f>
        <v>119</v>
      </c>
      <c r="R14" s="295">
        <f aca="true" t="shared" si="4" ref="R14:R49">IF(SUM(T14,V14,X14,Z14)=0,"-",SUM(T14,V14,X14,Z14))</f>
        <v>61</v>
      </c>
      <c r="S14" s="279">
        <v>36</v>
      </c>
      <c r="T14" s="279">
        <v>18</v>
      </c>
      <c r="U14" s="279">
        <v>31</v>
      </c>
      <c r="V14" s="279">
        <v>14</v>
      </c>
      <c r="W14" s="279">
        <v>23</v>
      </c>
      <c r="X14" s="279">
        <v>13</v>
      </c>
      <c r="Y14" s="279">
        <v>29</v>
      </c>
      <c r="Z14" s="279">
        <v>16</v>
      </c>
      <c r="AA14" s="295">
        <f>IF(SUM(AB14:AC14)=0,"-",SUM(AB14:AC14))</f>
        <v>70</v>
      </c>
      <c r="AB14" s="279">
        <v>2</v>
      </c>
      <c r="AC14" s="283">
        <v>68</v>
      </c>
    </row>
    <row r="15" spans="1:29" ht="13.5" customHeight="1">
      <c r="A15" s="102" t="s">
        <v>60</v>
      </c>
      <c r="B15" s="282">
        <v>9</v>
      </c>
      <c r="C15" s="281">
        <v>96</v>
      </c>
      <c r="D15" s="295">
        <f aca="true" t="shared" si="5" ref="D15:D49">SUM(E15:F15)</f>
        <v>4915</v>
      </c>
      <c r="E15" s="295">
        <f aca="true" t="shared" si="6" ref="E15:E49">SUM(H15,Q15,AB15)</f>
        <v>2348</v>
      </c>
      <c r="F15" s="295">
        <f t="shared" si="1"/>
        <v>2567</v>
      </c>
      <c r="G15" s="295">
        <f aca="true" t="shared" si="7" ref="G15:G49">SUM(H15:I15)</f>
        <v>4731</v>
      </c>
      <c r="H15" s="295">
        <f t="shared" si="2"/>
        <v>2293</v>
      </c>
      <c r="I15" s="295">
        <f t="shared" si="3"/>
        <v>2438</v>
      </c>
      <c r="J15" s="279">
        <v>756</v>
      </c>
      <c r="K15" s="279">
        <v>776</v>
      </c>
      <c r="L15" s="279">
        <v>740</v>
      </c>
      <c r="M15" s="279">
        <v>823</v>
      </c>
      <c r="N15" s="279">
        <v>797</v>
      </c>
      <c r="O15" s="279">
        <v>839</v>
      </c>
      <c r="P15" s="295">
        <f aca="true" t="shared" si="8" ref="P15:P49">IF(SUM(Q15:R15)=0,"-",SUM(Q15:R15))</f>
        <v>41</v>
      </c>
      <c r="Q15" s="295">
        <f aca="true" t="shared" si="9" ref="Q15:Q49">IF(SUM(S15,U15,W15,Y15)=0,"-",SUM(S15,U15,W15,Y15))</f>
        <v>21</v>
      </c>
      <c r="R15" s="295">
        <f t="shared" si="4"/>
        <v>20</v>
      </c>
      <c r="S15" s="279">
        <v>4</v>
      </c>
      <c r="T15" s="279">
        <v>7</v>
      </c>
      <c r="U15" s="279">
        <v>5</v>
      </c>
      <c r="V15" s="279">
        <v>2</v>
      </c>
      <c r="W15" s="279">
        <v>6</v>
      </c>
      <c r="X15" s="279">
        <v>3</v>
      </c>
      <c r="Y15" s="279">
        <v>6</v>
      </c>
      <c r="Z15" s="279">
        <v>8</v>
      </c>
      <c r="AA15" s="295">
        <f aca="true" t="shared" si="10" ref="AA15:AA49">IF(SUM(AB15:AC15)=0,"-",SUM(AB15:AC15))</f>
        <v>143</v>
      </c>
      <c r="AB15" s="279">
        <v>34</v>
      </c>
      <c r="AC15" s="283">
        <v>109</v>
      </c>
    </row>
    <row r="16" spans="1:29" ht="13.5" customHeight="1">
      <c r="A16" s="102" t="s">
        <v>61</v>
      </c>
      <c r="B16" s="282">
        <v>14</v>
      </c>
      <c r="C16" s="281">
        <v>172</v>
      </c>
      <c r="D16" s="295">
        <f t="shared" si="5"/>
        <v>10823</v>
      </c>
      <c r="E16" s="295">
        <f t="shared" si="6"/>
        <v>5344</v>
      </c>
      <c r="F16" s="295">
        <f t="shared" si="1"/>
        <v>5479</v>
      </c>
      <c r="G16" s="295">
        <f t="shared" si="7"/>
        <v>10368</v>
      </c>
      <c r="H16" s="295">
        <f t="shared" si="2"/>
        <v>5158</v>
      </c>
      <c r="I16" s="295">
        <f t="shared" si="3"/>
        <v>5210</v>
      </c>
      <c r="J16" s="279">
        <v>1830</v>
      </c>
      <c r="K16" s="279">
        <v>1862</v>
      </c>
      <c r="L16" s="279">
        <v>1690</v>
      </c>
      <c r="M16" s="279">
        <v>1671</v>
      </c>
      <c r="N16" s="279">
        <v>1638</v>
      </c>
      <c r="O16" s="279">
        <v>1677</v>
      </c>
      <c r="P16" s="295">
        <f t="shared" si="8"/>
        <v>455</v>
      </c>
      <c r="Q16" s="295">
        <f t="shared" si="9"/>
        <v>186</v>
      </c>
      <c r="R16" s="295">
        <f t="shared" si="4"/>
        <v>269</v>
      </c>
      <c r="S16" s="279">
        <v>63</v>
      </c>
      <c r="T16" s="279">
        <v>92</v>
      </c>
      <c r="U16" s="279">
        <v>52</v>
      </c>
      <c r="V16" s="279">
        <v>90</v>
      </c>
      <c r="W16" s="279">
        <v>61</v>
      </c>
      <c r="X16" s="279">
        <v>71</v>
      </c>
      <c r="Y16" s="279">
        <v>10</v>
      </c>
      <c r="Z16" s="279">
        <v>16</v>
      </c>
      <c r="AA16" s="295" t="str">
        <f t="shared" si="10"/>
        <v>-</v>
      </c>
      <c r="AB16" s="279">
        <v>0</v>
      </c>
      <c r="AC16" s="283">
        <v>0</v>
      </c>
    </row>
    <row r="17" spans="1:29" ht="13.5" customHeight="1">
      <c r="A17" s="102" t="s">
        <v>62</v>
      </c>
      <c r="B17" s="282">
        <v>20</v>
      </c>
      <c r="C17" s="281">
        <v>237</v>
      </c>
      <c r="D17" s="295">
        <f t="shared" si="5"/>
        <v>9748</v>
      </c>
      <c r="E17" s="295">
        <f t="shared" si="6"/>
        <v>4812</v>
      </c>
      <c r="F17" s="295">
        <f t="shared" si="1"/>
        <v>4936</v>
      </c>
      <c r="G17" s="295">
        <f t="shared" si="7"/>
        <v>9470</v>
      </c>
      <c r="H17" s="295">
        <f t="shared" si="2"/>
        <v>4653</v>
      </c>
      <c r="I17" s="295">
        <f t="shared" si="3"/>
        <v>4817</v>
      </c>
      <c r="J17" s="279">
        <v>1633</v>
      </c>
      <c r="K17" s="279">
        <v>1617</v>
      </c>
      <c r="L17" s="279">
        <v>1513</v>
      </c>
      <c r="M17" s="279">
        <v>1593</v>
      </c>
      <c r="N17" s="279">
        <v>1507</v>
      </c>
      <c r="O17" s="279">
        <v>1607</v>
      </c>
      <c r="P17" s="295">
        <f t="shared" si="8"/>
        <v>244</v>
      </c>
      <c r="Q17" s="295">
        <f t="shared" si="9"/>
        <v>127</v>
      </c>
      <c r="R17" s="295">
        <f t="shared" si="4"/>
        <v>117</v>
      </c>
      <c r="S17" s="279">
        <v>34</v>
      </c>
      <c r="T17" s="279">
        <v>37</v>
      </c>
      <c r="U17" s="279">
        <v>39</v>
      </c>
      <c r="V17" s="279">
        <v>32</v>
      </c>
      <c r="W17" s="279">
        <v>29</v>
      </c>
      <c r="X17" s="279">
        <v>26</v>
      </c>
      <c r="Y17" s="279">
        <v>25</v>
      </c>
      <c r="Z17" s="279">
        <v>22</v>
      </c>
      <c r="AA17" s="295">
        <f t="shared" si="10"/>
        <v>34</v>
      </c>
      <c r="AB17" s="279">
        <v>32</v>
      </c>
      <c r="AC17" s="283">
        <v>2</v>
      </c>
    </row>
    <row r="18" spans="1:29" ht="13.5" customHeight="1">
      <c r="A18" s="102" t="s">
        <v>63</v>
      </c>
      <c r="B18" s="282">
        <v>4</v>
      </c>
      <c r="C18" s="281">
        <v>58</v>
      </c>
      <c r="D18" s="295">
        <f t="shared" si="5"/>
        <v>2206</v>
      </c>
      <c r="E18" s="295">
        <f t="shared" si="6"/>
        <v>1268</v>
      </c>
      <c r="F18" s="295">
        <f t="shared" si="1"/>
        <v>938</v>
      </c>
      <c r="G18" s="295">
        <f t="shared" si="7"/>
        <v>2126</v>
      </c>
      <c r="H18" s="295">
        <f t="shared" si="2"/>
        <v>1220</v>
      </c>
      <c r="I18" s="295">
        <f t="shared" si="3"/>
        <v>906</v>
      </c>
      <c r="J18" s="279">
        <v>406</v>
      </c>
      <c r="K18" s="279">
        <v>301</v>
      </c>
      <c r="L18" s="279">
        <v>417</v>
      </c>
      <c r="M18" s="279">
        <v>296</v>
      </c>
      <c r="N18" s="279">
        <v>397</v>
      </c>
      <c r="O18" s="279">
        <v>309</v>
      </c>
      <c r="P18" s="295">
        <f t="shared" si="8"/>
        <v>80</v>
      </c>
      <c r="Q18" s="295">
        <f t="shared" si="9"/>
        <v>48</v>
      </c>
      <c r="R18" s="295">
        <f t="shared" si="4"/>
        <v>32</v>
      </c>
      <c r="S18" s="279">
        <v>17</v>
      </c>
      <c r="T18" s="279">
        <v>10</v>
      </c>
      <c r="U18" s="279">
        <v>7</v>
      </c>
      <c r="V18" s="279">
        <v>12</v>
      </c>
      <c r="W18" s="279">
        <v>12</v>
      </c>
      <c r="X18" s="279">
        <v>6</v>
      </c>
      <c r="Y18" s="279">
        <v>12</v>
      </c>
      <c r="Z18" s="279">
        <v>4</v>
      </c>
      <c r="AA18" s="295" t="str">
        <f t="shared" si="10"/>
        <v>-</v>
      </c>
      <c r="AB18" s="265">
        <v>0</v>
      </c>
      <c r="AC18" s="266">
        <v>0</v>
      </c>
    </row>
    <row r="19" spans="1:29" ht="13.5" customHeight="1">
      <c r="A19" s="102" t="s">
        <v>64</v>
      </c>
      <c r="B19" s="282">
        <v>4</v>
      </c>
      <c r="C19" s="281">
        <v>64</v>
      </c>
      <c r="D19" s="295">
        <f t="shared" si="5"/>
        <v>2450</v>
      </c>
      <c r="E19" s="295">
        <f t="shared" si="6"/>
        <v>1316</v>
      </c>
      <c r="F19" s="295">
        <f t="shared" si="1"/>
        <v>1134</v>
      </c>
      <c r="G19" s="295">
        <f t="shared" si="7"/>
        <v>2450</v>
      </c>
      <c r="H19" s="295">
        <f t="shared" si="2"/>
        <v>1316</v>
      </c>
      <c r="I19" s="295">
        <f t="shared" si="3"/>
        <v>1134</v>
      </c>
      <c r="J19" s="279">
        <v>460</v>
      </c>
      <c r="K19" s="279">
        <v>360</v>
      </c>
      <c r="L19" s="279">
        <v>440</v>
      </c>
      <c r="M19" s="279">
        <v>368</v>
      </c>
      <c r="N19" s="279">
        <v>416</v>
      </c>
      <c r="O19" s="279">
        <v>406</v>
      </c>
      <c r="P19" s="295" t="str">
        <f t="shared" si="8"/>
        <v>-</v>
      </c>
      <c r="Q19" s="295" t="str">
        <f t="shared" si="9"/>
        <v>-</v>
      </c>
      <c r="R19" s="295" t="str">
        <f t="shared" si="4"/>
        <v>-</v>
      </c>
      <c r="S19" s="279">
        <v>0</v>
      </c>
      <c r="T19" s="279">
        <v>0</v>
      </c>
      <c r="U19" s="279">
        <v>0</v>
      </c>
      <c r="V19" s="279">
        <v>0</v>
      </c>
      <c r="W19" s="279">
        <v>0</v>
      </c>
      <c r="X19" s="279">
        <v>0</v>
      </c>
      <c r="Y19" s="279">
        <v>0</v>
      </c>
      <c r="Z19" s="279">
        <v>0</v>
      </c>
      <c r="AA19" s="295" t="str">
        <f t="shared" si="10"/>
        <v>-</v>
      </c>
      <c r="AB19" s="265">
        <v>0</v>
      </c>
      <c r="AC19" s="266">
        <v>0</v>
      </c>
    </row>
    <row r="20" spans="1:29" ht="13.5" customHeight="1">
      <c r="A20" s="102" t="s">
        <v>65</v>
      </c>
      <c r="B20" s="282">
        <v>4</v>
      </c>
      <c r="C20" s="281">
        <v>47</v>
      </c>
      <c r="D20" s="295">
        <f t="shared" si="5"/>
        <v>1578</v>
      </c>
      <c r="E20" s="295">
        <f t="shared" si="6"/>
        <v>867</v>
      </c>
      <c r="F20" s="295">
        <f t="shared" si="1"/>
        <v>711</v>
      </c>
      <c r="G20" s="295">
        <f t="shared" si="7"/>
        <v>1578</v>
      </c>
      <c r="H20" s="295">
        <f t="shared" si="2"/>
        <v>867</v>
      </c>
      <c r="I20" s="295">
        <f t="shared" si="3"/>
        <v>711</v>
      </c>
      <c r="J20" s="279">
        <v>311</v>
      </c>
      <c r="K20" s="279">
        <v>239</v>
      </c>
      <c r="L20" s="279">
        <v>254</v>
      </c>
      <c r="M20" s="279">
        <v>226</v>
      </c>
      <c r="N20" s="279">
        <v>302</v>
      </c>
      <c r="O20" s="279">
        <v>246</v>
      </c>
      <c r="P20" s="295" t="str">
        <f t="shared" si="8"/>
        <v>-</v>
      </c>
      <c r="Q20" s="295" t="str">
        <f t="shared" si="9"/>
        <v>-</v>
      </c>
      <c r="R20" s="295" t="str">
        <f t="shared" si="4"/>
        <v>-</v>
      </c>
      <c r="S20" s="279">
        <v>0</v>
      </c>
      <c r="T20" s="279">
        <v>0</v>
      </c>
      <c r="U20" s="279">
        <v>0</v>
      </c>
      <c r="V20" s="279">
        <v>0</v>
      </c>
      <c r="W20" s="279">
        <v>0</v>
      </c>
      <c r="X20" s="279">
        <v>0</v>
      </c>
      <c r="Y20" s="279">
        <v>0</v>
      </c>
      <c r="Z20" s="279">
        <v>0</v>
      </c>
      <c r="AA20" s="295" t="str">
        <f t="shared" si="10"/>
        <v>-</v>
      </c>
      <c r="AB20" s="265">
        <v>0</v>
      </c>
      <c r="AC20" s="266">
        <v>0</v>
      </c>
    </row>
    <row r="21" spans="1:29" ht="13.5" customHeight="1">
      <c r="A21" s="102" t="s">
        <v>66</v>
      </c>
      <c r="B21" s="282">
        <v>2</v>
      </c>
      <c r="C21" s="281">
        <v>28</v>
      </c>
      <c r="D21" s="295">
        <f t="shared" si="5"/>
        <v>1086</v>
      </c>
      <c r="E21" s="295">
        <f t="shared" si="6"/>
        <v>439</v>
      </c>
      <c r="F21" s="295">
        <f t="shared" si="1"/>
        <v>647</v>
      </c>
      <c r="G21" s="295">
        <f t="shared" si="7"/>
        <v>1086</v>
      </c>
      <c r="H21" s="295">
        <f t="shared" si="2"/>
        <v>439</v>
      </c>
      <c r="I21" s="295">
        <f t="shared" si="3"/>
        <v>647</v>
      </c>
      <c r="J21" s="279">
        <v>138</v>
      </c>
      <c r="K21" s="279">
        <v>222</v>
      </c>
      <c r="L21" s="279">
        <v>156</v>
      </c>
      <c r="M21" s="279">
        <v>201</v>
      </c>
      <c r="N21" s="279">
        <v>145</v>
      </c>
      <c r="O21" s="279">
        <v>224</v>
      </c>
      <c r="P21" s="295" t="str">
        <f t="shared" si="8"/>
        <v>-</v>
      </c>
      <c r="Q21" s="295" t="str">
        <f t="shared" si="9"/>
        <v>-</v>
      </c>
      <c r="R21" s="295" t="str">
        <f t="shared" si="4"/>
        <v>-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79">
        <v>0</v>
      </c>
      <c r="Y21" s="279">
        <v>0</v>
      </c>
      <c r="Z21" s="279">
        <v>0</v>
      </c>
      <c r="AA21" s="295" t="str">
        <f t="shared" si="10"/>
        <v>-</v>
      </c>
      <c r="AB21" s="265">
        <v>0</v>
      </c>
      <c r="AC21" s="266">
        <v>0</v>
      </c>
    </row>
    <row r="22" spans="1:29" ht="13.5" customHeight="1">
      <c r="A22" s="102" t="s">
        <v>67</v>
      </c>
      <c r="B22" s="282">
        <v>3</v>
      </c>
      <c r="C22" s="281">
        <v>37</v>
      </c>
      <c r="D22" s="295">
        <f t="shared" si="5"/>
        <v>1362</v>
      </c>
      <c r="E22" s="295">
        <f t="shared" si="6"/>
        <v>808</v>
      </c>
      <c r="F22" s="295">
        <f t="shared" si="1"/>
        <v>554</v>
      </c>
      <c r="G22" s="295">
        <f t="shared" si="7"/>
        <v>1362</v>
      </c>
      <c r="H22" s="295">
        <f t="shared" si="2"/>
        <v>808</v>
      </c>
      <c r="I22" s="295">
        <f t="shared" si="3"/>
        <v>554</v>
      </c>
      <c r="J22" s="279">
        <v>268</v>
      </c>
      <c r="K22" s="279">
        <v>190</v>
      </c>
      <c r="L22" s="279">
        <v>279</v>
      </c>
      <c r="M22" s="279">
        <v>173</v>
      </c>
      <c r="N22" s="279">
        <v>261</v>
      </c>
      <c r="O22" s="279">
        <v>191</v>
      </c>
      <c r="P22" s="295" t="str">
        <f t="shared" si="8"/>
        <v>-</v>
      </c>
      <c r="Q22" s="295" t="str">
        <f t="shared" si="9"/>
        <v>-</v>
      </c>
      <c r="R22" s="295" t="str">
        <f t="shared" si="4"/>
        <v>-</v>
      </c>
      <c r="S22" s="279">
        <v>0</v>
      </c>
      <c r="T22" s="279">
        <v>0</v>
      </c>
      <c r="U22" s="279">
        <v>0</v>
      </c>
      <c r="V22" s="279">
        <v>0</v>
      </c>
      <c r="W22" s="279">
        <v>0</v>
      </c>
      <c r="X22" s="279">
        <v>0</v>
      </c>
      <c r="Y22" s="279">
        <v>0</v>
      </c>
      <c r="Z22" s="279">
        <v>0</v>
      </c>
      <c r="AA22" s="295" t="str">
        <f t="shared" si="10"/>
        <v>-</v>
      </c>
      <c r="AB22" s="265">
        <v>0</v>
      </c>
      <c r="AC22" s="266">
        <v>0</v>
      </c>
    </row>
    <row r="23" spans="1:29" ht="13.5" customHeight="1">
      <c r="A23" s="102" t="s">
        <v>125</v>
      </c>
      <c r="B23" s="282">
        <v>1</v>
      </c>
      <c r="C23" s="281">
        <v>12</v>
      </c>
      <c r="D23" s="295">
        <f t="shared" si="5"/>
        <v>443</v>
      </c>
      <c r="E23" s="295">
        <f t="shared" si="6"/>
        <v>246</v>
      </c>
      <c r="F23" s="295">
        <f t="shared" si="1"/>
        <v>197</v>
      </c>
      <c r="G23" s="295">
        <f t="shared" si="7"/>
        <v>443</v>
      </c>
      <c r="H23" s="295">
        <f t="shared" si="2"/>
        <v>246</v>
      </c>
      <c r="I23" s="295">
        <f t="shared" si="3"/>
        <v>197</v>
      </c>
      <c r="J23" s="279">
        <v>85</v>
      </c>
      <c r="K23" s="279">
        <v>56</v>
      </c>
      <c r="L23" s="279">
        <v>80</v>
      </c>
      <c r="M23" s="279">
        <v>77</v>
      </c>
      <c r="N23" s="279">
        <v>81</v>
      </c>
      <c r="O23" s="279">
        <v>64</v>
      </c>
      <c r="P23" s="295" t="str">
        <f t="shared" si="8"/>
        <v>-</v>
      </c>
      <c r="Q23" s="295" t="str">
        <f t="shared" si="9"/>
        <v>-</v>
      </c>
      <c r="R23" s="295" t="str">
        <f t="shared" si="4"/>
        <v>-</v>
      </c>
      <c r="S23" s="279">
        <v>0</v>
      </c>
      <c r="T23" s="279">
        <v>0</v>
      </c>
      <c r="U23" s="279">
        <v>0</v>
      </c>
      <c r="V23" s="279">
        <v>0</v>
      </c>
      <c r="W23" s="279">
        <v>0</v>
      </c>
      <c r="X23" s="279">
        <v>0</v>
      </c>
      <c r="Y23" s="279">
        <v>0</v>
      </c>
      <c r="Z23" s="279">
        <v>0</v>
      </c>
      <c r="AA23" s="295" t="str">
        <f t="shared" si="10"/>
        <v>-</v>
      </c>
      <c r="AB23" s="265">
        <v>0</v>
      </c>
      <c r="AC23" s="266">
        <v>0</v>
      </c>
    </row>
    <row r="24" spans="1:29" ht="13.5" customHeight="1">
      <c r="A24" s="102" t="s">
        <v>186</v>
      </c>
      <c r="B24" s="282">
        <v>4</v>
      </c>
      <c r="C24" s="281">
        <v>38</v>
      </c>
      <c r="D24" s="295">
        <f t="shared" si="5"/>
        <v>1179</v>
      </c>
      <c r="E24" s="295">
        <f t="shared" si="6"/>
        <v>676</v>
      </c>
      <c r="F24" s="295">
        <f t="shared" si="1"/>
        <v>503</v>
      </c>
      <c r="G24" s="295">
        <f t="shared" si="7"/>
        <v>1179</v>
      </c>
      <c r="H24" s="295">
        <f t="shared" si="2"/>
        <v>676</v>
      </c>
      <c r="I24" s="295">
        <f t="shared" si="3"/>
        <v>503</v>
      </c>
      <c r="J24" s="279">
        <v>211</v>
      </c>
      <c r="K24" s="279">
        <v>159</v>
      </c>
      <c r="L24" s="279">
        <v>221</v>
      </c>
      <c r="M24" s="279">
        <v>181</v>
      </c>
      <c r="N24" s="279">
        <v>244</v>
      </c>
      <c r="O24" s="279">
        <v>163</v>
      </c>
      <c r="P24" s="295" t="str">
        <f t="shared" si="8"/>
        <v>-</v>
      </c>
      <c r="Q24" s="295" t="str">
        <f t="shared" si="9"/>
        <v>-</v>
      </c>
      <c r="R24" s="295" t="str">
        <f t="shared" si="4"/>
        <v>-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9">
        <v>0</v>
      </c>
      <c r="Y24" s="279">
        <v>0</v>
      </c>
      <c r="Z24" s="279">
        <v>0</v>
      </c>
      <c r="AA24" s="295" t="str">
        <f t="shared" si="10"/>
        <v>-</v>
      </c>
      <c r="AB24" s="265">
        <v>0</v>
      </c>
      <c r="AC24" s="266">
        <v>0</v>
      </c>
    </row>
    <row r="25" spans="1:29" ht="13.5" customHeight="1">
      <c r="A25" s="102" t="s">
        <v>187</v>
      </c>
      <c r="B25" s="282">
        <v>3</v>
      </c>
      <c r="C25" s="281">
        <v>30</v>
      </c>
      <c r="D25" s="295">
        <f t="shared" si="5"/>
        <v>1643</v>
      </c>
      <c r="E25" s="295">
        <f t="shared" si="6"/>
        <v>990</v>
      </c>
      <c r="F25" s="295">
        <f t="shared" si="1"/>
        <v>653</v>
      </c>
      <c r="G25" s="295">
        <f t="shared" si="7"/>
        <v>1591</v>
      </c>
      <c r="H25" s="295">
        <f t="shared" si="2"/>
        <v>963</v>
      </c>
      <c r="I25" s="295">
        <f t="shared" si="3"/>
        <v>628</v>
      </c>
      <c r="J25" s="279">
        <v>327</v>
      </c>
      <c r="K25" s="279">
        <v>217</v>
      </c>
      <c r="L25" s="279">
        <v>310</v>
      </c>
      <c r="M25" s="279">
        <v>184</v>
      </c>
      <c r="N25" s="279">
        <v>326</v>
      </c>
      <c r="O25" s="279">
        <v>227</v>
      </c>
      <c r="P25" s="295">
        <f t="shared" si="8"/>
        <v>52</v>
      </c>
      <c r="Q25" s="295">
        <f t="shared" si="9"/>
        <v>27</v>
      </c>
      <c r="R25" s="295">
        <f t="shared" si="4"/>
        <v>25</v>
      </c>
      <c r="S25" s="279">
        <v>3</v>
      </c>
      <c r="T25" s="279">
        <v>6</v>
      </c>
      <c r="U25" s="279">
        <v>9</v>
      </c>
      <c r="V25" s="279">
        <v>6</v>
      </c>
      <c r="W25" s="279">
        <v>10</v>
      </c>
      <c r="X25" s="279">
        <v>7</v>
      </c>
      <c r="Y25" s="279">
        <v>5</v>
      </c>
      <c r="Z25" s="279">
        <v>6</v>
      </c>
      <c r="AA25" s="295" t="str">
        <f t="shared" si="10"/>
        <v>-</v>
      </c>
      <c r="AB25" s="265">
        <v>0</v>
      </c>
      <c r="AC25" s="266">
        <v>0</v>
      </c>
    </row>
    <row r="26" spans="1:29" ht="13.5" customHeight="1">
      <c r="A26" s="102" t="s">
        <v>201</v>
      </c>
      <c r="B26" s="282">
        <v>1</v>
      </c>
      <c r="C26" s="281">
        <v>15</v>
      </c>
      <c r="D26" s="295">
        <f>SUM(E26:F26)</f>
        <v>571</v>
      </c>
      <c r="E26" s="295">
        <f>SUM(H26,Q26,AB26)</f>
        <v>245</v>
      </c>
      <c r="F26" s="295">
        <f>SUM(I26,R26,AC26)</f>
        <v>326</v>
      </c>
      <c r="G26" s="295">
        <f>SUM(H26:I26)</f>
        <v>571</v>
      </c>
      <c r="H26" s="295">
        <f t="shared" si="2"/>
        <v>245</v>
      </c>
      <c r="I26" s="295">
        <f t="shared" si="3"/>
        <v>326</v>
      </c>
      <c r="J26" s="279">
        <v>85</v>
      </c>
      <c r="K26" s="279">
        <v>116</v>
      </c>
      <c r="L26" s="279">
        <v>79</v>
      </c>
      <c r="M26" s="279">
        <v>103</v>
      </c>
      <c r="N26" s="279">
        <v>81</v>
      </c>
      <c r="O26" s="279">
        <v>107</v>
      </c>
      <c r="P26" s="295" t="str">
        <f>IF(SUM(Q26:R26)=0,"-",SUM(Q26:R26))</f>
        <v>-</v>
      </c>
      <c r="Q26" s="295" t="str">
        <f>IF(SUM(S26,U26,W26,Y26)=0,"-",SUM(S26,U26,W26,Y26))</f>
        <v>-</v>
      </c>
      <c r="R26" s="295" t="str">
        <f>IF(SUM(T26,V26,X26,Z26)=0,"-",SUM(T26,V26,X26,Z26))</f>
        <v>-</v>
      </c>
      <c r="S26" s="265">
        <v>0</v>
      </c>
      <c r="T26" s="265">
        <v>0</v>
      </c>
      <c r="U26" s="265">
        <v>0</v>
      </c>
      <c r="V26" s="265">
        <v>0</v>
      </c>
      <c r="W26" s="265">
        <v>0</v>
      </c>
      <c r="X26" s="265">
        <v>0</v>
      </c>
      <c r="Y26" s="265">
        <v>0</v>
      </c>
      <c r="Z26" s="265">
        <v>0</v>
      </c>
      <c r="AA26" s="295" t="str">
        <f>IF(SUM(AB26:AC26)=0,"-",SUM(AB26:AC26))</f>
        <v>-</v>
      </c>
      <c r="AB26" s="265">
        <v>0</v>
      </c>
      <c r="AC26" s="266">
        <v>0</v>
      </c>
    </row>
    <row r="27" spans="1:29" ht="13.5" customHeight="1">
      <c r="A27" s="102" t="s">
        <v>68</v>
      </c>
      <c r="B27" s="282">
        <v>1</v>
      </c>
      <c r="C27" s="281">
        <v>9</v>
      </c>
      <c r="D27" s="295">
        <f t="shared" si="5"/>
        <v>200</v>
      </c>
      <c r="E27" s="295">
        <f t="shared" si="6"/>
        <v>100</v>
      </c>
      <c r="F27" s="295">
        <f t="shared" si="1"/>
        <v>100</v>
      </c>
      <c r="G27" s="295">
        <f t="shared" si="7"/>
        <v>200</v>
      </c>
      <c r="H27" s="295">
        <f aca="true" t="shared" si="11" ref="H27:H49">IF(SUM(J27,L27,N27)=0,"-",SUM(J27,L27,N27))</f>
        <v>100</v>
      </c>
      <c r="I27" s="295">
        <f aca="true" t="shared" si="12" ref="I27:I49">IF(SUM(K27,M27,O27)=0,"-",SUM(K27,M27,O27))</f>
        <v>100</v>
      </c>
      <c r="J27" s="279">
        <v>40</v>
      </c>
      <c r="K27" s="279">
        <v>32</v>
      </c>
      <c r="L27" s="279">
        <v>34</v>
      </c>
      <c r="M27" s="279">
        <v>24</v>
      </c>
      <c r="N27" s="279">
        <v>26</v>
      </c>
      <c r="O27" s="279">
        <v>44</v>
      </c>
      <c r="P27" s="295" t="str">
        <f t="shared" si="8"/>
        <v>-</v>
      </c>
      <c r="Q27" s="295" t="str">
        <f t="shared" si="9"/>
        <v>-</v>
      </c>
      <c r="R27" s="295" t="str">
        <f t="shared" si="4"/>
        <v>-</v>
      </c>
      <c r="S27" s="265">
        <v>0</v>
      </c>
      <c r="T27" s="265">
        <v>0</v>
      </c>
      <c r="U27" s="265">
        <v>0</v>
      </c>
      <c r="V27" s="265">
        <v>0</v>
      </c>
      <c r="W27" s="265">
        <v>0</v>
      </c>
      <c r="X27" s="265">
        <v>0</v>
      </c>
      <c r="Y27" s="265">
        <v>0</v>
      </c>
      <c r="Z27" s="265">
        <v>0</v>
      </c>
      <c r="AA27" s="295" t="str">
        <f t="shared" si="10"/>
        <v>-</v>
      </c>
      <c r="AB27" s="265">
        <v>0</v>
      </c>
      <c r="AC27" s="266">
        <v>0</v>
      </c>
    </row>
    <row r="28" spans="1:29" ht="13.5" customHeight="1">
      <c r="A28" s="102" t="s">
        <v>69</v>
      </c>
      <c r="B28" s="282">
        <v>1</v>
      </c>
      <c r="C28" s="281">
        <v>18</v>
      </c>
      <c r="D28" s="295">
        <f t="shared" si="5"/>
        <v>655</v>
      </c>
      <c r="E28" s="295">
        <f t="shared" si="6"/>
        <v>389</v>
      </c>
      <c r="F28" s="295">
        <f t="shared" si="1"/>
        <v>266</v>
      </c>
      <c r="G28" s="295">
        <f t="shared" si="7"/>
        <v>655</v>
      </c>
      <c r="H28" s="295">
        <f t="shared" si="11"/>
        <v>389</v>
      </c>
      <c r="I28" s="295">
        <f t="shared" si="12"/>
        <v>266</v>
      </c>
      <c r="J28" s="279">
        <v>148</v>
      </c>
      <c r="K28" s="279">
        <v>92</v>
      </c>
      <c r="L28" s="279">
        <v>124</v>
      </c>
      <c r="M28" s="279">
        <v>89</v>
      </c>
      <c r="N28" s="279">
        <v>117</v>
      </c>
      <c r="O28" s="279">
        <v>85</v>
      </c>
      <c r="P28" s="295" t="str">
        <f t="shared" si="8"/>
        <v>-</v>
      </c>
      <c r="Q28" s="295" t="str">
        <f t="shared" si="9"/>
        <v>-</v>
      </c>
      <c r="R28" s="295" t="str">
        <f t="shared" si="4"/>
        <v>-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0</v>
      </c>
      <c r="AA28" s="295" t="str">
        <f t="shared" si="10"/>
        <v>-</v>
      </c>
      <c r="AB28" s="265">
        <v>0</v>
      </c>
      <c r="AC28" s="266">
        <v>0</v>
      </c>
    </row>
    <row r="29" spans="1:29" ht="13.5" customHeight="1">
      <c r="A29" s="102" t="s">
        <v>188</v>
      </c>
      <c r="B29" s="282">
        <v>1</v>
      </c>
      <c r="C29" s="281">
        <v>6</v>
      </c>
      <c r="D29" s="295">
        <f t="shared" si="5"/>
        <v>115</v>
      </c>
      <c r="E29" s="295">
        <f t="shared" si="6"/>
        <v>58</v>
      </c>
      <c r="F29" s="295">
        <f t="shared" si="1"/>
        <v>57</v>
      </c>
      <c r="G29" s="295">
        <f t="shared" si="7"/>
        <v>115</v>
      </c>
      <c r="H29" s="295">
        <f t="shared" si="11"/>
        <v>58</v>
      </c>
      <c r="I29" s="295">
        <f t="shared" si="12"/>
        <v>57</v>
      </c>
      <c r="J29" s="279">
        <v>17</v>
      </c>
      <c r="K29" s="279">
        <v>24</v>
      </c>
      <c r="L29" s="279">
        <v>22</v>
      </c>
      <c r="M29" s="279">
        <v>19</v>
      </c>
      <c r="N29" s="279">
        <v>19</v>
      </c>
      <c r="O29" s="279">
        <v>14</v>
      </c>
      <c r="P29" s="295" t="str">
        <f t="shared" si="8"/>
        <v>-</v>
      </c>
      <c r="Q29" s="295" t="str">
        <f t="shared" si="9"/>
        <v>-</v>
      </c>
      <c r="R29" s="295" t="str">
        <f t="shared" si="4"/>
        <v>-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0</v>
      </c>
      <c r="AA29" s="295" t="str">
        <f t="shared" si="10"/>
        <v>-</v>
      </c>
      <c r="AB29" s="265">
        <v>0</v>
      </c>
      <c r="AC29" s="266">
        <v>0</v>
      </c>
    </row>
    <row r="30" spans="1:29" ht="13.5" customHeight="1">
      <c r="A30" s="102" t="s">
        <v>189</v>
      </c>
      <c r="B30" s="282">
        <v>2</v>
      </c>
      <c r="C30" s="281">
        <v>15</v>
      </c>
      <c r="D30" s="295">
        <f t="shared" si="5"/>
        <v>418</v>
      </c>
      <c r="E30" s="295">
        <f t="shared" si="6"/>
        <v>200</v>
      </c>
      <c r="F30" s="295">
        <f t="shared" si="1"/>
        <v>218</v>
      </c>
      <c r="G30" s="295">
        <f t="shared" si="7"/>
        <v>418</v>
      </c>
      <c r="H30" s="295">
        <f t="shared" si="11"/>
        <v>200</v>
      </c>
      <c r="I30" s="295">
        <f t="shared" si="12"/>
        <v>218</v>
      </c>
      <c r="J30" s="279">
        <v>63</v>
      </c>
      <c r="K30" s="279">
        <v>77</v>
      </c>
      <c r="L30" s="279">
        <v>70</v>
      </c>
      <c r="M30" s="279">
        <v>71</v>
      </c>
      <c r="N30" s="279">
        <v>67</v>
      </c>
      <c r="O30" s="279">
        <v>70</v>
      </c>
      <c r="P30" s="295" t="str">
        <f t="shared" si="8"/>
        <v>-</v>
      </c>
      <c r="Q30" s="295" t="str">
        <f t="shared" si="9"/>
        <v>-</v>
      </c>
      <c r="R30" s="295" t="str">
        <f t="shared" si="4"/>
        <v>-</v>
      </c>
      <c r="S30" s="265">
        <v>0</v>
      </c>
      <c r="T30" s="265">
        <v>0</v>
      </c>
      <c r="U30" s="265">
        <v>0</v>
      </c>
      <c r="V30" s="265">
        <v>0</v>
      </c>
      <c r="W30" s="265">
        <v>0</v>
      </c>
      <c r="X30" s="265">
        <v>0</v>
      </c>
      <c r="Y30" s="265">
        <v>0</v>
      </c>
      <c r="Z30" s="265">
        <v>0</v>
      </c>
      <c r="AA30" s="295" t="str">
        <f t="shared" si="10"/>
        <v>-</v>
      </c>
      <c r="AB30" s="265">
        <v>0</v>
      </c>
      <c r="AC30" s="266">
        <v>0</v>
      </c>
    </row>
    <row r="31" spans="1:29" ht="13.5" customHeight="1">
      <c r="A31" s="102" t="s">
        <v>190</v>
      </c>
      <c r="B31" s="282">
        <v>1</v>
      </c>
      <c r="C31" s="281">
        <v>6</v>
      </c>
      <c r="D31" s="295">
        <f t="shared" si="5"/>
        <v>96</v>
      </c>
      <c r="E31" s="295">
        <f t="shared" si="6"/>
        <v>53</v>
      </c>
      <c r="F31" s="295">
        <f t="shared" si="1"/>
        <v>43</v>
      </c>
      <c r="G31" s="295">
        <f t="shared" si="7"/>
        <v>96</v>
      </c>
      <c r="H31" s="295">
        <f t="shared" si="11"/>
        <v>53</v>
      </c>
      <c r="I31" s="295">
        <f t="shared" si="12"/>
        <v>43</v>
      </c>
      <c r="J31" s="279">
        <v>20</v>
      </c>
      <c r="K31" s="279">
        <v>18</v>
      </c>
      <c r="L31" s="279">
        <v>18</v>
      </c>
      <c r="M31" s="279">
        <v>13</v>
      </c>
      <c r="N31" s="279">
        <v>15</v>
      </c>
      <c r="O31" s="279">
        <v>12</v>
      </c>
      <c r="P31" s="295" t="str">
        <f t="shared" si="8"/>
        <v>-</v>
      </c>
      <c r="Q31" s="295" t="str">
        <f t="shared" si="9"/>
        <v>-</v>
      </c>
      <c r="R31" s="295" t="str">
        <f t="shared" si="4"/>
        <v>-</v>
      </c>
      <c r="S31" s="265">
        <v>0</v>
      </c>
      <c r="T31" s="265">
        <v>0</v>
      </c>
      <c r="U31" s="265">
        <v>0</v>
      </c>
      <c r="V31" s="265">
        <v>0</v>
      </c>
      <c r="W31" s="265">
        <v>0</v>
      </c>
      <c r="X31" s="265">
        <v>0</v>
      </c>
      <c r="Y31" s="265">
        <v>0</v>
      </c>
      <c r="Z31" s="265">
        <v>0</v>
      </c>
      <c r="AA31" s="295" t="str">
        <f t="shared" si="10"/>
        <v>-</v>
      </c>
      <c r="AB31" s="265">
        <v>0</v>
      </c>
      <c r="AC31" s="266">
        <v>0</v>
      </c>
    </row>
    <row r="32" spans="1:29" ht="13.5" customHeight="1">
      <c r="A32" s="102" t="s">
        <v>70</v>
      </c>
      <c r="B32" s="282">
        <v>1</v>
      </c>
      <c r="C32" s="281">
        <v>6</v>
      </c>
      <c r="D32" s="295">
        <f t="shared" si="5"/>
        <v>165</v>
      </c>
      <c r="E32" s="295">
        <f t="shared" si="6"/>
        <v>85</v>
      </c>
      <c r="F32" s="295">
        <f t="shared" si="1"/>
        <v>80</v>
      </c>
      <c r="G32" s="295">
        <f t="shared" si="7"/>
        <v>165</v>
      </c>
      <c r="H32" s="295">
        <f t="shared" si="11"/>
        <v>85</v>
      </c>
      <c r="I32" s="295">
        <f t="shared" si="12"/>
        <v>80</v>
      </c>
      <c r="J32" s="279">
        <v>32</v>
      </c>
      <c r="K32" s="279">
        <v>26</v>
      </c>
      <c r="L32" s="279">
        <v>22</v>
      </c>
      <c r="M32" s="279">
        <v>32</v>
      </c>
      <c r="N32" s="279">
        <v>31</v>
      </c>
      <c r="O32" s="279">
        <v>22</v>
      </c>
      <c r="P32" s="295" t="str">
        <f t="shared" si="8"/>
        <v>-</v>
      </c>
      <c r="Q32" s="295" t="str">
        <f t="shared" si="9"/>
        <v>-</v>
      </c>
      <c r="R32" s="295" t="str">
        <f t="shared" si="4"/>
        <v>-</v>
      </c>
      <c r="S32" s="265">
        <v>0</v>
      </c>
      <c r="T32" s="265">
        <v>0</v>
      </c>
      <c r="U32" s="265">
        <v>0</v>
      </c>
      <c r="V32" s="265">
        <v>0</v>
      </c>
      <c r="W32" s="265">
        <v>0</v>
      </c>
      <c r="X32" s="265">
        <v>0</v>
      </c>
      <c r="Y32" s="265">
        <v>0</v>
      </c>
      <c r="Z32" s="265">
        <v>0</v>
      </c>
      <c r="AA32" s="295" t="str">
        <f t="shared" si="10"/>
        <v>-</v>
      </c>
      <c r="AB32" s="265">
        <v>0</v>
      </c>
      <c r="AC32" s="266">
        <v>0</v>
      </c>
    </row>
    <row r="33" spans="1:29" ht="13.5" customHeight="1">
      <c r="A33" s="102" t="s">
        <v>71</v>
      </c>
      <c r="B33" s="282">
        <v>2</v>
      </c>
      <c r="C33" s="281">
        <v>15</v>
      </c>
      <c r="D33" s="295">
        <f t="shared" si="5"/>
        <v>488</v>
      </c>
      <c r="E33" s="295">
        <f t="shared" si="6"/>
        <v>274</v>
      </c>
      <c r="F33" s="295">
        <f t="shared" si="1"/>
        <v>214</v>
      </c>
      <c r="G33" s="295">
        <f t="shared" si="7"/>
        <v>488</v>
      </c>
      <c r="H33" s="295">
        <f t="shared" si="11"/>
        <v>274</v>
      </c>
      <c r="I33" s="295">
        <f t="shared" si="12"/>
        <v>214</v>
      </c>
      <c r="J33" s="279">
        <v>111</v>
      </c>
      <c r="K33" s="279">
        <v>77</v>
      </c>
      <c r="L33" s="279">
        <v>78</v>
      </c>
      <c r="M33" s="279">
        <v>75</v>
      </c>
      <c r="N33" s="279">
        <v>85</v>
      </c>
      <c r="O33" s="279">
        <v>62</v>
      </c>
      <c r="P33" s="295" t="str">
        <f t="shared" si="8"/>
        <v>-</v>
      </c>
      <c r="Q33" s="295" t="str">
        <f t="shared" si="9"/>
        <v>-</v>
      </c>
      <c r="R33" s="295" t="str">
        <f t="shared" si="4"/>
        <v>-</v>
      </c>
      <c r="S33" s="265">
        <v>0</v>
      </c>
      <c r="T33" s="265">
        <v>0</v>
      </c>
      <c r="U33" s="265">
        <v>0</v>
      </c>
      <c r="V33" s="265">
        <v>0</v>
      </c>
      <c r="W33" s="265">
        <v>0</v>
      </c>
      <c r="X33" s="265">
        <v>0</v>
      </c>
      <c r="Y33" s="265">
        <v>0</v>
      </c>
      <c r="Z33" s="265">
        <v>0</v>
      </c>
      <c r="AA33" s="295" t="str">
        <f t="shared" si="10"/>
        <v>-</v>
      </c>
      <c r="AB33" s="265">
        <v>0</v>
      </c>
      <c r="AC33" s="266">
        <v>0</v>
      </c>
    </row>
    <row r="34" spans="1:29" ht="13.5" customHeight="1">
      <c r="A34" s="102" t="s">
        <v>191</v>
      </c>
      <c r="B34" s="282">
        <v>1</v>
      </c>
      <c r="C34" s="281">
        <v>6</v>
      </c>
      <c r="D34" s="295">
        <f t="shared" si="5"/>
        <v>118</v>
      </c>
      <c r="E34" s="295">
        <f t="shared" si="6"/>
        <v>70</v>
      </c>
      <c r="F34" s="295">
        <f t="shared" si="1"/>
        <v>48</v>
      </c>
      <c r="G34" s="295">
        <f t="shared" si="7"/>
        <v>118</v>
      </c>
      <c r="H34" s="295">
        <f t="shared" si="11"/>
        <v>70</v>
      </c>
      <c r="I34" s="295">
        <f t="shared" si="12"/>
        <v>48</v>
      </c>
      <c r="J34" s="279">
        <v>27</v>
      </c>
      <c r="K34" s="279">
        <v>22</v>
      </c>
      <c r="L34" s="279">
        <v>26</v>
      </c>
      <c r="M34" s="279">
        <v>18</v>
      </c>
      <c r="N34" s="279">
        <v>17</v>
      </c>
      <c r="O34" s="279">
        <v>8</v>
      </c>
      <c r="P34" s="295" t="str">
        <f t="shared" si="8"/>
        <v>-</v>
      </c>
      <c r="Q34" s="295" t="str">
        <f t="shared" si="9"/>
        <v>-</v>
      </c>
      <c r="R34" s="295" t="str">
        <f t="shared" si="4"/>
        <v>-</v>
      </c>
      <c r="S34" s="265">
        <v>0</v>
      </c>
      <c r="T34" s="265">
        <v>0</v>
      </c>
      <c r="U34" s="265">
        <v>0</v>
      </c>
      <c r="V34" s="265">
        <v>0</v>
      </c>
      <c r="W34" s="265">
        <v>0</v>
      </c>
      <c r="X34" s="265">
        <v>0</v>
      </c>
      <c r="Y34" s="265">
        <v>0</v>
      </c>
      <c r="Z34" s="265">
        <v>0</v>
      </c>
      <c r="AA34" s="295" t="str">
        <f t="shared" si="10"/>
        <v>-</v>
      </c>
      <c r="AB34" s="265">
        <v>0</v>
      </c>
      <c r="AC34" s="266">
        <v>0</v>
      </c>
    </row>
    <row r="35" spans="1:29" ht="13.5" customHeight="1">
      <c r="A35" s="102" t="s">
        <v>192</v>
      </c>
      <c r="B35" s="282">
        <v>1</v>
      </c>
      <c r="C35" s="281">
        <v>9</v>
      </c>
      <c r="D35" s="295">
        <f t="shared" si="5"/>
        <v>309</v>
      </c>
      <c r="E35" s="295">
        <f t="shared" si="6"/>
        <v>143</v>
      </c>
      <c r="F35" s="295">
        <f t="shared" si="1"/>
        <v>166</v>
      </c>
      <c r="G35" s="295">
        <f t="shared" si="7"/>
        <v>309</v>
      </c>
      <c r="H35" s="295">
        <f t="shared" si="11"/>
        <v>143</v>
      </c>
      <c r="I35" s="295">
        <f t="shared" si="12"/>
        <v>166</v>
      </c>
      <c r="J35" s="279">
        <v>59</v>
      </c>
      <c r="K35" s="279">
        <v>62</v>
      </c>
      <c r="L35" s="279">
        <v>40</v>
      </c>
      <c r="M35" s="279">
        <v>45</v>
      </c>
      <c r="N35" s="279">
        <v>44</v>
      </c>
      <c r="O35" s="279">
        <v>59</v>
      </c>
      <c r="P35" s="295" t="str">
        <f t="shared" si="8"/>
        <v>-</v>
      </c>
      <c r="Q35" s="295" t="str">
        <f t="shared" si="9"/>
        <v>-</v>
      </c>
      <c r="R35" s="295" t="str">
        <f t="shared" si="4"/>
        <v>-</v>
      </c>
      <c r="S35" s="265">
        <v>0</v>
      </c>
      <c r="T35" s="265">
        <v>0</v>
      </c>
      <c r="U35" s="265">
        <v>0</v>
      </c>
      <c r="V35" s="265">
        <v>0</v>
      </c>
      <c r="W35" s="265">
        <v>0</v>
      </c>
      <c r="X35" s="265">
        <v>0</v>
      </c>
      <c r="Y35" s="265">
        <v>0</v>
      </c>
      <c r="Z35" s="265">
        <v>0</v>
      </c>
      <c r="AA35" s="295" t="str">
        <f t="shared" si="10"/>
        <v>-</v>
      </c>
      <c r="AB35" s="265">
        <v>0</v>
      </c>
      <c r="AC35" s="266">
        <v>0</v>
      </c>
    </row>
    <row r="36" spans="1:29" ht="13.5" customHeight="1">
      <c r="A36" s="102" t="s">
        <v>193</v>
      </c>
      <c r="B36" s="282">
        <v>1</v>
      </c>
      <c r="C36" s="281">
        <v>18</v>
      </c>
      <c r="D36" s="295">
        <f t="shared" si="5"/>
        <v>705</v>
      </c>
      <c r="E36" s="295">
        <f t="shared" si="6"/>
        <v>191</v>
      </c>
      <c r="F36" s="295">
        <f t="shared" si="1"/>
        <v>514</v>
      </c>
      <c r="G36" s="295">
        <f t="shared" si="7"/>
        <v>705</v>
      </c>
      <c r="H36" s="295">
        <f t="shared" si="11"/>
        <v>191</v>
      </c>
      <c r="I36" s="295">
        <f t="shared" si="12"/>
        <v>514</v>
      </c>
      <c r="J36" s="279">
        <v>79</v>
      </c>
      <c r="K36" s="279">
        <v>164</v>
      </c>
      <c r="L36" s="279">
        <v>66</v>
      </c>
      <c r="M36" s="279">
        <v>169</v>
      </c>
      <c r="N36" s="279">
        <v>46</v>
      </c>
      <c r="O36" s="279">
        <v>181</v>
      </c>
      <c r="P36" s="295" t="str">
        <f t="shared" si="8"/>
        <v>-</v>
      </c>
      <c r="Q36" s="295" t="str">
        <f t="shared" si="9"/>
        <v>-</v>
      </c>
      <c r="R36" s="295" t="str">
        <f t="shared" si="4"/>
        <v>-</v>
      </c>
      <c r="S36" s="265">
        <v>0</v>
      </c>
      <c r="T36" s="265">
        <v>0</v>
      </c>
      <c r="U36" s="265">
        <v>0</v>
      </c>
      <c r="V36" s="265">
        <v>0</v>
      </c>
      <c r="W36" s="265">
        <v>0</v>
      </c>
      <c r="X36" s="265">
        <v>0</v>
      </c>
      <c r="Y36" s="265">
        <v>0</v>
      </c>
      <c r="Z36" s="265">
        <v>0</v>
      </c>
      <c r="AA36" s="295" t="str">
        <f t="shared" si="10"/>
        <v>-</v>
      </c>
      <c r="AB36" s="265">
        <v>0</v>
      </c>
      <c r="AC36" s="266">
        <v>0</v>
      </c>
    </row>
    <row r="37" spans="1:29" ht="13.5" customHeight="1">
      <c r="A37" s="102" t="s">
        <v>72</v>
      </c>
      <c r="B37" s="282">
        <v>1</v>
      </c>
      <c r="C37" s="281">
        <v>15</v>
      </c>
      <c r="D37" s="295">
        <f t="shared" si="5"/>
        <v>472</v>
      </c>
      <c r="E37" s="295">
        <f t="shared" si="6"/>
        <v>212</v>
      </c>
      <c r="F37" s="295">
        <f t="shared" si="1"/>
        <v>260</v>
      </c>
      <c r="G37" s="295">
        <f t="shared" si="7"/>
        <v>472</v>
      </c>
      <c r="H37" s="295">
        <f t="shared" si="11"/>
        <v>212</v>
      </c>
      <c r="I37" s="295">
        <f t="shared" si="12"/>
        <v>260</v>
      </c>
      <c r="J37" s="279">
        <v>67</v>
      </c>
      <c r="K37" s="279">
        <v>83</v>
      </c>
      <c r="L37" s="279">
        <v>71</v>
      </c>
      <c r="M37" s="279">
        <v>86</v>
      </c>
      <c r="N37" s="279">
        <v>74</v>
      </c>
      <c r="O37" s="279">
        <v>91</v>
      </c>
      <c r="P37" s="295" t="str">
        <f t="shared" si="8"/>
        <v>-</v>
      </c>
      <c r="Q37" s="295" t="str">
        <f t="shared" si="9"/>
        <v>-</v>
      </c>
      <c r="R37" s="295" t="str">
        <f t="shared" si="4"/>
        <v>-</v>
      </c>
      <c r="S37" s="265">
        <v>0</v>
      </c>
      <c r="T37" s="265">
        <v>0</v>
      </c>
      <c r="U37" s="265">
        <v>0</v>
      </c>
      <c r="V37" s="265">
        <v>0</v>
      </c>
      <c r="W37" s="265">
        <v>0</v>
      </c>
      <c r="X37" s="265">
        <v>0</v>
      </c>
      <c r="Y37" s="265">
        <v>0</v>
      </c>
      <c r="Z37" s="265">
        <v>0</v>
      </c>
      <c r="AA37" s="295" t="str">
        <f t="shared" si="10"/>
        <v>-</v>
      </c>
      <c r="AB37" s="265">
        <v>0</v>
      </c>
      <c r="AC37" s="266">
        <v>0</v>
      </c>
    </row>
    <row r="38" spans="1:29" ht="13.5" customHeight="1">
      <c r="A38" s="102" t="s">
        <v>194</v>
      </c>
      <c r="B38" s="282">
        <v>1</v>
      </c>
      <c r="C38" s="281">
        <v>7</v>
      </c>
      <c r="D38" s="295">
        <f t="shared" si="5"/>
        <v>193</v>
      </c>
      <c r="E38" s="295">
        <f t="shared" si="6"/>
        <v>158</v>
      </c>
      <c r="F38" s="295">
        <f t="shared" si="1"/>
        <v>35</v>
      </c>
      <c r="G38" s="295">
        <f t="shared" si="7"/>
        <v>193</v>
      </c>
      <c r="H38" s="295">
        <f t="shared" si="11"/>
        <v>158</v>
      </c>
      <c r="I38" s="295">
        <f t="shared" si="12"/>
        <v>35</v>
      </c>
      <c r="J38" s="279">
        <v>60</v>
      </c>
      <c r="K38" s="279">
        <v>11</v>
      </c>
      <c r="L38" s="279">
        <v>48</v>
      </c>
      <c r="M38" s="279">
        <v>13</v>
      </c>
      <c r="N38" s="279">
        <v>50</v>
      </c>
      <c r="O38" s="279">
        <v>11</v>
      </c>
      <c r="P38" s="295" t="str">
        <f t="shared" si="8"/>
        <v>-</v>
      </c>
      <c r="Q38" s="295" t="str">
        <f t="shared" si="9"/>
        <v>-</v>
      </c>
      <c r="R38" s="295" t="str">
        <f t="shared" si="4"/>
        <v>-</v>
      </c>
      <c r="S38" s="265">
        <v>0</v>
      </c>
      <c r="T38" s="265">
        <v>0</v>
      </c>
      <c r="U38" s="265">
        <v>0</v>
      </c>
      <c r="V38" s="265">
        <v>0</v>
      </c>
      <c r="W38" s="265">
        <v>0</v>
      </c>
      <c r="X38" s="265">
        <v>0</v>
      </c>
      <c r="Y38" s="265">
        <v>0</v>
      </c>
      <c r="Z38" s="265">
        <v>0</v>
      </c>
      <c r="AA38" s="295" t="str">
        <f t="shared" si="10"/>
        <v>-</v>
      </c>
      <c r="AB38" s="265">
        <v>0</v>
      </c>
      <c r="AC38" s="266">
        <v>0</v>
      </c>
    </row>
    <row r="39" spans="1:29" ht="13.5" customHeight="1">
      <c r="A39" s="102" t="s">
        <v>73</v>
      </c>
      <c r="B39" s="282">
        <v>1</v>
      </c>
      <c r="C39" s="281">
        <v>3</v>
      </c>
      <c r="D39" s="295">
        <f t="shared" si="5"/>
        <v>69</v>
      </c>
      <c r="E39" s="295">
        <f t="shared" si="6"/>
        <v>40</v>
      </c>
      <c r="F39" s="295">
        <f t="shared" si="1"/>
        <v>29</v>
      </c>
      <c r="G39" s="295">
        <f t="shared" si="7"/>
        <v>69</v>
      </c>
      <c r="H39" s="295">
        <f t="shared" si="11"/>
        <v>40</v>
      </c>
      <c r="I39" s="295">
        <f t="shared" si="12"/>
        <v>29</v>
      </c>
      <c r="J39" s="279">
        <v>9</v>
      </c>
      <c r="K39" s="279">
        <v>13</v>
      </c>
      <c r="L39" s="279">
        <v>20</v>
      </c>
      <c r="M39" s="279">
        <v>14</v>
      </c>
      <c r="N39" s="279">
        <v>11</v>
      </c>
      <c r="O39" s="279">
        <v>2</v>
      </c>
      <c r="P39" s="295" t="str">
        <f t="shared" si="8"/>
        <v>-</v>
      </c>
      <c r="Q39" s="295" t="str">
        <f t="shared" si="9"/>
        <v>-</v>
      </c>
      <c r="R39" s="295" t="str">
        <f t="shared" si="4"/>
        <v>-</v>
      </c>
      <c r="S39" s="265">
        <v>0</v>
      </c>
      <c r="T39" s="265">
        <v>0</v>
      </c>
      <c r="U39" s="265">
        <v>0</v>
      </c>
      <c r="V39" s="265">
        <v>0</v>
      </c>
      <c r="W39" s="265">
        <v>0</v>
      </c>
      <c r="X39" s="265">
        <v>0</v>
      </c>
      <c r="Y39" s="265">
        <v>0</v>
      </c>
      <c r="Z39" s="265">
        <v>0</v>
      </c>
      <c r="AA39" s="295" t="str">
        <f t="shared" si="10"/>
        <v>-</v>
      </c>
      <c r="AB39" s="265">
        <v>0</v>
      </c>
      <c r="AC39" s="266">
        <v>0</v>
      </c>
    </row>
    <row r="40" spans="1:29" ht="13.5" customHeight="1">
      <c r="A40" s="102" t="s">
        <v>74</v>
      </c>
      <c r="B40" s="282">
        <v>2</v>
      </c>
      <c r="C40" s="281">
        <v>9</v>
      </c>
      <c r="D40" s="295">
        <f t="shared" si="5"/>
        <v>1118</v>
      </c>
      <c r="E40" s="295">
        <f t="shared" si="6"/>
        <v>612</v>
      </c>
      <c r="F40" s="295">
        <f t="shared" si="1"/>
        <v>506</v>
      </c>
      <c r="G40" s="295">
        <f t="shared" si="7"/>
        <v>1118</v>
      </c>
      <c r="H40" s="295">
        <f t="shared" si="11"/>
        <v>612</v>
      </c>
      <c r="I40" s="295">
        <f t="shared" si="12"/>
        <v>506</v>
      </c>
      <c r="J40" s="279">
        <v>199</v>
      </c>
      <c r="K40" s="279">
        <v>176</v>
      </c>
      <c r="L40" s="279">
        <v>215</v>
      </c>
      <c r="M40" s="279">
        <v>178</v>
      </c>
      <c r="N40" s="279">
        <v>198</v>
      </c>
      <c r="O40" s="279">
        <v>152</v>
      </c>
      <c r="P40" s="295" t="str">
        <f t="shared" si="8"/>
        <v>-</v>
      </c>
      <c r="Q40" s="295" t="str">
        <f t="shared" si="9"/>
        <v>-</v>
      </c>
      <c r="R40" s="295" t="str">
        <f t="shared" si="4"/>
        <v>-</v>
      </c>
      <c r="S40" s="265">
        <v>0</v>
      </c>
      <c r="T40" s="265">
        <v>0</v>
      </c>
      <c r="U40" s="265">
        <v>0</v>
      </c>
      <c r="V40" s="265">
        <v>0</v>
      </c>
      <c r="W40" s="265">
        <v>0</v>
      </c>
      <c r="X40" s="265">
        <v>0</v>
      </c>
      <c r="Y40" s="265">
        <v>0</v>
      </c>
      <c r="Z40" s="265">
        <v>0</v>
      </c>
      <c r="AA40" s="295" t="str">
        <f t="shared" si="10"/>
        <v>-</v>
      </c>
      <c r="AB40" s="265">
        <v>0</v>
      </c>
      <c r="AC40" s="266">
        <v>0</v>
      </c>
    </row>
    <row r="41" spans="1:29" ht="13.5" customHeight="1">
      <c r="A41" s="102" t="s">
        <v>195</v>
      </c>
      <c r="B41" s="282">
        <v>1</v>
      </c>
      <c r="C41" s="281">
        <v>3</v>
      </c>
      <c r="D41" s="295">
        <f t="shared" si="5"/>
        <v>53</v>
      </c>
      <c r="E41" s="295">
        <f t="shared" si="6"/>
        <v>28</v>
      </c>
      <c r="F41" s="295">
        <f t="shared" si="1"/>
        <v>25</v>
      </c>
      <c r="G41" s="295">
        <f t="shared" si="7"/>
        <v>53</v>
      </c>
      <c r="H41" s="295">
        <f t="shared" si="11"/>
        <v>28</v>
      </c>
      <c r="I41" s="295">
        <f t="shared" si="12"/>
        <v>25</v>
      </c>
      <c r="J41" s="279">
        <v>9</v>
      </c>
      <c r="K41" s="279">
        <v>9</v>
      </c>
      <c r="L41" s="279">
        <v>11</v>
      </c>
      <c r="M41" s="279">
        <v>5</v>
      </c>
      <c r="N41" s="279">
        <v>8</v>
      </c>
      <c r="O41" s="279">
        <v>11</v>
      </c>
      <c r="P41" s="295" t="str">
        <f t="shared" si="8"/>
        <v>-</v>
      </c>
      <c r="Q41" s="295" t="str">
        <f t="shared" si="9"/>
        <v>-</v>
      </c>
      <c r="R41" s="295" t="str">
        <f t="shared" si="4"/>
        <v>-</v>
      </c>
      <c r="S41" s="265">
        <v>0</v>
      </c>
      <c r="T41" s="265">
        <v>0</v>
      </c>
      <c r="U41" s="265">
        <v>0</v>
      </c>
      <c r="V41" s="265">
        <v>0</v>
      </c>
      <c r="W41" s="265">
        <v>0</v>
      </c>
      <c r="X41" s="265">
        <v>0</v>
      </c>
      <c r="Y41" s="265">
        <v>0</v>
      </c>
      <c r="Z41" s="265">
        <v>0</v>
      </c>
      <c r="AA41" s="295" t="str">
        <f t="shared" si="10"/>
        <v>-</v>
      </c>
      <c r="AB41" s="265">
        <v>0</v>
      </c>
      <c r="AC41" s="266">
        <v>0</v>
      </c>
    </row>
    <row r="42" spans="1:29" ht="13.5" customHeight="1">
      <c r="A42" s="102" t="s">
        <v>75</v>
      </c>
      <c r="B42" s="282">
        <v>1</v>
      </c>
      <c r="C42" s="281">
        <v>18</v>
      </c>
      <c r="D42" s="295">
        <f t="shared" si="5"/>
        <v>711</v>
      </c>
      <c r="E42" s="295">
        <f t="shared" si="6"/>
        <v>337</v>
      </c>
      <c r="F42" s="295">
        <f t="shared" si="1"/>
        <v>374</v>
      </c>
      <c r="G42" s="295">
        <f t="shared" si="7"/>
        <v>711</v>
      </c>
      <c r="H42" s="295">
        <f t="shared" si="11"/>
        <v>337</v>
      </c>
      <c r="I42" s="295">
        <f t="shared" si="12"/>
        <v>374</v>
      </c>
      <c r="J42" s="279">
        <v>111</v>
      </c>
      <c r="K42" s="279">
        <v>127</v>
      </c>
      <c r="L42" s="279">
        <v>119</v>
      </c>
      <c r="M42" s="279">
        <v>119</v>
      </c>
      <c r="N42" s="279">
        <v>107</v>
      </c>
      <c r="O42" s="279">
        <v>128</v>
      </c>
      <c r="P42" s="295" t="str">
        <f t="shared" si="8"/>
        <v>-</v>
      </c>
      <c r="Q42" s="295" t="str">
        <f t="shared" si="9"/>
        <v>-</v>
      </c>
      <c r="R42" s="295" t="str">
        <f t="shared" si="4"/>
        <v>-</v>
      </c>
      <c r="S42" s="265">
        <v>0</v>
      </c>
      <c r="T42" s="265">
        <v>0</v>
      </c>
      <c r="U42" s="265">
        <v>0</v>
      </c>
      <c r="V42" s="265">
        <v>0</v>
      </c>
      <c r="W42" s="265">
        <v>0</v>
      </c>
      <c r="X42" s="265">
        <v>0</v>
      </c>
      <c r="Y42" s="265">
        <v>0</v>
      </c>
      <c r="Z42" s="265">
        <v>0</v>
      </c>
      <c r="AA42" s="295" t="str">
        <f t="shared" si="10"/>
        <v>-</v>
      </c>
      <c r="AB42" s="265">
        <v>0</v>
      </c>
      <c r="AC42" s="266">
        <v>0</v>
      </c>
    </row>
    <row r="43" spans="1:29" ht="13.5" customHeight="1">
      <c r="A43" s="102" t="s">
        <v>76</v>
      </c>
      <c r="B43" s="282">
        <v>1</v>
      </c>
      <c r="C43" s="281">
        <v>10</v>
      </c>
      <c r="D43" s="295">
        <f t="shared" si="5"/>
        <v>317</v>
      </c>
      <c r="E43" s="295">
        <f t="shared" si="6"/>
        <v>163</v>
      </c>
      <c r="F43" s="295">
        <f t="shared" si="1"/>
        <v>154</v>
      </c>
      <c r="G43" s="295">
        <f t="shared" si="7"/>
        <v>317</v>
      </c>
      <c r="H43" s="295">
        <f t="shared" si="11"/>
        <v>163</v>
      </c>
      <c r="I43" s="295">
        <f t="shared" si="12"/>
        <v>154</v>
      </c>
      <c r="J43" s="279">
        <v>44</v>
      </c>
      <c r="K43" s="279">
        <v>52</v>
      </c>
      <c r="L43" s="279">
        <v>58</v>
      </c>
      <c r="M43" s="279">
        <v>40</v>
      </c>
      <c r="N43" s="279">
        <v>61</v>
      </c>
      <c r="O43" s="279">
        <v>62</v>
      </c>
      <c r="P43" s="295" t="str">
        <f t="shared" si="8"/>
        <v>-</v>
      </c>
      <c r="Q43" s="295" t="str">
        <f t="shared" si="9"/>
        <v>-</v>
      </c>
      <c r="R43" s="295" t="str">
        <f t="shared" si="4"/>
        <v>-</v>
      </c>
      <c r="S43" s="265">
        <v>0</v>
      </c>
      <c r="T43" s="265">
        <v>0</v>
      </c>
      <c r="U43" s="265">
        <v>0</v>
      </c>
      <c r="V43" s="265">
        <v>0</v>
      </c>
      <c r="W43" s="265">
        <v>0</v>
      </c>
      <c r="X43" s="265">
        <v>0</v>
      </c>
      <c r="Y43" s="265">
        <v>0</v>
      </c>
      <c r="Z43" s="265">
        <v>0</v>
      </c>
      <c r="AA43" s="295" t="str">
        <f t="shared" si="10"/>
        <v>-</v>
      </c>
      <c r="AB43" s="265">
        <v>0</v>
      </c>
      <c r="AC43" s="266">
        <v>0</v>
      </c>
    </row>
    <row r="44" spans="1:29" ht="13.5" customHeight="1">
      <c r="A44" s="102" t="s">
        <v>196</v>
      </c>
      <c r="B44" s="282">
        <v>1</v>
      </c>
      <c r="C44" s="281">
        <v>11</v>
      </c>
      <c r="D44" s="295">
        <f t="shared" si="5"/>
        <v>172</v>
      </c>
      <c r="E44" s="295">
        <f t="shared" si="6"/>
        <v>119</v>
      </c>
      <c r="F44" s="295">
        <f t="shared" si="1"/>
        <v>53</v>
      </c>
      <c r="G44" s="295">
        <f t="shared" si="7"/>
        <v>172</v>
      </c>
      <c r="H44" s="295">
        <f t="shared" si="11"/>
        <v>119</v>
      </c>
      <c r="I44" s="295">
        <f t="shared" si="12"/>
        <v>53</v>
      </c>
      <c r="J44" s="279">
        <v>48</v>
      </c>
      <c r="K44" s="279">
        <v>17</v>
      </c>
      <c r="L44" s="279">
        <v>36</v>
      </c>
      <c r="M44" s="279">
        <v>21</v>
      </c>
      <c r="N44" s="279">
        <v>35</v>
      </c>
      <c r="O44" s="279">
        <v>15</v>
      </c>
      <c r="P44" s="295" t="str">
        <f t="shared" si="8"/>
        <v>-</v>
      </c>
      <c r="Q44" s="295" t="str">
        <f t="shared" si="9"/>
        <v>-</v>
      </c>
      <c r="R44" s="295" t="str">
        <f t="shared" si="4"/>
        <v>-</v>
      </c>
      <c r="S44" s="265">
        <v>0</v>
      </c>
      <c r="T44" s="265">
        <v>0</v>
      </c>
      <c r="U44" s="265">
        <v>0</v>
      </c>
      <c r="V44" s="265">
        <v>0</v>
      </c>
      <c r="W44" s="265">
        <v>0</v>
      </c>
      <c r="X44" s="265">
        <v>0</v>
      </c>
      <c r="Y44" s="265">
        <v>0</v>
      </c>
      <c r="Z44" s="265">
        <v>0</v>
      </c>
      <c r="AA44" s="295" t="str">
        <f t="shared" si="10"/>
        <v>-</v>
      </c>
      <c r="AB44" s="265">
        <v>0</v>
      </c>
      <c r="AC44" s="266">
        <v>0</v>
      </c>
    </row>
    <row r="45" spans="1:29" ht="13.5" customHeight="1">
      <c r="A45" s="102" t="s">
        <v>197</v>
      </c>
      <c r="B45" s="282">
        <v>1</v>
      </c>
      <c r="C45" s="281">
        <v>3</v>
      </c>
      <c r="D45" s="295">
        <f t="shared" si="5"/>
        <v>49</v>
      </c>
      <c r="E45" s="295">
        <f t="shared" si="6"/>
        <v>21</v>
      </c>
      <c r="F45" s="295">
        <f t="shared" si="1"/>
        <v>28</v>
      </c>
      <c r="G45" s="295">
        <f t="shared" si="7"/>
        <v>49</v>
      </c>
      <c r="H45" s="295">
        <f t="shared" si="11"/>
        <v>21</v>
      </c>
      <c r="I45" s="295">
        <f t="shared" si="12"/>
        <v>28</v>
      </c>
      <c r="J45" s="279">
        <v>10</v>
      </c>
      <c r="K45" s="279">
        <v>6</v>
      </c>
      <c r="L45" s="279">
        <v>6</v>
      </c>
      <c r="M45" s="279">
        <v>10</v>
      </c>
      <c r="N45" s="279">
        <v>5</v>
      </c>
      <c r="O45" s="279">
        <v>12</v>
      </c>
      <c r="P45" s="295" t="str">
        <f t="shared" si="8"/>
        <v>-</v>
      </c>
      <c r="Q45" s="295" t="str">
        <f t="shared" si="9"/>
        <v>-</v>
      </c>
      <c r="R45" s="295" t="str">
        <f t="shared" si="4"/>
        <v>-</v>
      </c>
      <c r="S45" s="265">
        <v>0</v>
      </c>
      <c r="T45" s="265">
        <v>0</v>
      </c>
      <c r="U45" s="265">
        <v>0</v>
      </c>
      <c r="V45" s="265">
        <v>0</v>
      </c>
      <c r="W45" s="265">
        <v>0</v>
      </c>
      <c r="X45" s="265">
        <v>0</v>
      </c>
      <c r="Y45" s="265">
        <v>0</v>
      </c>
      <c r="Z45" s="265">
        <v>0</v>
      </c>
      <c r="AA45" s="295" t="str">
        <f t="shared" si="10"/>
        <v>-</v>
      </c>
      <c r="AB45" s="265">
        <v>0</v>
      </c>
      <c r="AC45" s="266">
        <v>0</v>
      </c>
    </row>
    <row r="46" spans="1:29" ht="13.5" customHeight="1">
      <c r="A46" s="102" t="s">
        <v>198</v>
      </c>
      <c r="B46" s="282">
        <v>1</v>
      </c>
      <c r="C46" s="281">
        <v>3</v>
      </c>
      <c r="D46" s="295">
        <f t="shared" si="5"/>
        <v>45</v>
      </c>
      <c r="E46" s="295">
        <f t="shared" si="6"/>
        <v>23</v>
      </c>
      <c r="F46" s="295">
        <f t="shared" si="1"/>
        <v>22</v>
      </c>
      <c r="G46" s="295">
        <f t="shared" si="7"/>
        <v>45</v>
      </c>
      <c r="H46" s="295">
        <f t="shared" si="11"/>
        <v>23</v>
      </c>
      <c r="I46" s="295">
        <f t="shared" si="12"/>
        <v>22</v>
      </c>
      <c r="J46" s="279">
        <v>6</v>
      </c>
      <c r="K46" s="279">
        <v>8</v>
      </c>
      <c r="L46" s="279">
        <v>10</v>
      </c>
      <c r="M46" s="279">
        <v>5</v>
      </c>
      <c r="N46" s="279">
        <v>7</v>
      </c>
      <c r="O46" s="279">
        <v>9</v>
      </c>
      <c r="P46" s="295" t="str">
        <f t="shared" si="8"/>
        <v>-</v>
      </c>
      <c r="Q46" s="295" t="str">
        <f t="shared" si="9"/>
        <v>-</v>
      </c>
      <c r="R46" s="295" t="str">
        <f t="shared" si="4"/>
        <v>-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65">
        <v>0</v>
      </c>
      <c r="Y46" s="265">
        <v>0</v>
      </c>
      <c r="Z46" s="265">
        <v>0</v>
      </c>
      <c r="AA46" s="295" t="str">
        <f t="shared" si="10"/>
        <v>-</v>
      </c>
      <c r="AB46" s="265">
        <v>0</v>
      </c>
      <c r="AC46" s="266">
        <v>0</v>
      </c>
    </row>
    <row r="47" spans="1:29" ht="13.5" customHeight="1">
      <c r="A47" s="102" t="s">
        <v>199</v>
      </c>
      <c r="B47" s="282">
        <v>2</v>
      </c>
      <c r="C47" s="281">
        <v>6</v>
      </c>
      <c r="D47" s="295">
        <f t="shared" si="5"/>
        <v>71</v>
      </c>
      <c r="E47" s="295">
        <f t="shared" si="6"/>
        <v>36</v>
      </c>
      <c r="F47" s="295">
        <f t="shared" si="1"/>
        <v>35</v>
      </c>
      <c r="G47" s="295">
        <f t="shared" si="7"/>
        <v>71</v>
      </c>
      <c r="H47" s="295">
        <f t="shared" si="11"/>
        <v>36</v>
      </c>
      <c r="I47" s="295">
        <f t="shared" si="12"/>
        <v>35</v>
      </c>
      <c r="J47" s="279">
        <v>13</v>
      </c>
      <c r="K47" s="279">
        <v>15</v>
      </c>
      <c r="L47" s="279">
        <v>13</v>
      </c>
      <c r="M47" s="279">
        <v>13</v>
      </c>
      <c r="N47" s="279">
        <v>10</v>
      </c>
      <c r="O47" s="279">
        <v>7</v>
      </c>
      <c r="P47" s="295" t="str">
        <f t="shared" si="8"/>
        <v>-</v>
      </c>
      <c r="Q47" s="295" t="str">
        <f t="shared" si="9"/>
        <v>-</v>
      </c>
      <c r="R47" s="295" t="str">
        <f t="shared" si="4"/>
        <v>-</v>
      </c>
      <c r="S47" s="265">
        <v>0</v>
      </c>
      <c r="T47" s="265">
        <v>0</v>
      </c>
      <c r="U47" s="265">
        <v>0</v>
      </c>
      <c r="V47" s="265">
        <v>0</v>
      </c>
      <c r="W47" s="265">
        <v>0</v>
      </c>
      <c r="X47" s="265">
        <v>0</v>
      </c>
      <c r="Y47" s="265">
        <v>0</v>
      </c>
      <c r="Z47" s="265">
        <v>0</v>
      </c>
      <c r="AA47" s="295" t="str">
        <f t="shared" si="10"/>
        <v>-</v>
      </c>
      <c r="AB47" s="265">
        <v>0</v>
      </c>
      <c r="AC47" s="266">
        <v>0</v>
      </c>
    </row>
    <row r="48" spans="1:29" ht="13.5" customHeight="1">
      <c r="A48" s="102" t="s">
        <v>77</v>
      </c>
      <c r="B48" s="282">
        <v>1</v>
      </c>
      <c r="C48" s="281">
        <v>6</v>
      </c>
      <c r="D48" s="295">
        <f t="shared" si="5"/>
        <v>179</v>
      </c>
      <c r="E48" s="295">
        <f t="shared" si="6"/>
        <v>107</v>
      </c>
      <c r="F48" s="295">
        <f t="shared" si="1"/>
        <v>72</v>
      </c>
      <c r="G48" s="295">
        <f t="shared" si="7"/>
        <v>179</v>
      </c>
      <c r="H48" s="295">
        <f t="shared" si="11"/>
        <v>107</v>
      </c>
      <c r="I48" s="295">
        <f t="shared" si="12"/>
        <v>72</v>
      </c>
      <c r="J48" s="279">
        <v>38</v>
      </c>
      <c r="K48" s="279">
        <v>14</v>
      </c>
      <c r="L48" s="279">
        <v>32</v>
      </c>
      <c r="M48" s="279">
        <v>27</v>
      </c>
      <c r="N48" s="279">
        <v>37</v>
      </c>
      <c r="O48" s="279">
        <v>31</v>
      </c>
      <c r="P48" s="295" t="str">
        <f t="shared" si="8"/>
        <v>-</v>
      </c>
      <c r="Q48" s="295" t="str">
        <f t="shared" si="9"/>
        <v>-</v>
      </c>
      <c r="R48" s="295" t="str">
        <f t="shared" si="4"/>
        <v>-</v>
      </c>
      <c r="S48" s="265">
        <v>0</v>
      </c>
      <c r="T48" s="265">
        <v>0</v>
      </c>
      <c r="U48" s="265">
        <v>0</v>
      </c>
      <c r="V48" s="265">
        <v>0</v>
      </c>
      <c r="W48" s="265">
        <v>0</v>
      </c>
      <c r="X48" s="265">
        <v>0</v>
      </c>
      <c r="Y48" s="265">
        <v>0</v>
      </c>
      <c r="Z48" s="265">
        <v>0</v>
      </c>
      <c r="AA48" s="295" t="str">
        <f t="shared" si="10"/>
        <v>-</v>
      </c>
      <c r="AB48" s="265">
        <v>0</v>
      </c>
      <c r="AC48" s="266">
        <v>0</v>
      </c>
    </row>
    <row r="49" spans="1:29" ht="13.5" customHeight="1">
      <c r="A49" s="103" t="s">
        <v>200</v>
      </c>
      <c r="B49" s="284">
        <v>1</v>
      </c>
      <c r="C49" s="285">
        <v>3</v>
      </c>
      <c r="D49" s="297">
        <f t="shared" si="5"/>
        <v>54</v>
      </c>
      <c r="E49" s="297">
        <f t="shared" si="6"/>
        <v>24</v>
      </c>
      <c r="F49" s="297">
        <f t="shared" si="1"/>
        <v>30</v>
      </c>
      <c r="G49" s="297">
        <f t="shared" si="7"/>
        <v>54</v>
      </c>
      <c r="H49" s="297">
        <f t="shared" si="11"/>
        <v>24</v>
      </c>
      <c r="I49" s="297">
        <f t="shared" si="12"/>
        <v>30</v>
      </c>
      <c r="J49" s="280">
        <v>11</v>
      </c>
      <c r="K49" s="280">
        <v>10</v>
      </c>
      <c r="L49" s="280">
        <v>6</v>
      </c>
      <c r="M49" s="280">
        <v>8</v>
      </c>
      <c r="N49" s="280">
        <v>7</v>
      </c>
      <c r="O49" s="280">
        <v>12</v>
      </c>
      <c r="P49" s="297" t="str">
        <f t="shared" si="8"/>
        <v>-</v>
      </c>
      <c r="Q49" s="297" t="str">
        <f t="shared" si="9"/>
        <v>-</v>
      </c>
      <c r="R49" s="297" t="str">
        <f t="shared" si="4"/>
        <v>-</v>
      </c>
      <c r="S49" s="267">
        <v>0</v>
      </c>
      <c r="T49" s="267">
        <v>0</v>
      </c>
      <c r="U49" s="267">
        <v>0</v>
      </c>
      <c r="V49" s="267">
        <v>0</v>
      </c>
      <c r="W49" s="267">
        <v>0</v>
      </c>
      <c r="X49" s="267">
        <v>0</v>
      </c>
      <c r="Y49" s="267">
        <v>0</v>
      </c>
      <c r="Z49" s="267">
        <v>0</v>
      </c>
      <c r="AA49" s="297" t="str">
        <f t="shared" si="10"/>
        <v>-</v>
      </c>
      <c r="AB49" s="267">
        <v>0</v>
      </c>
      <c r="AC49" s="268">
        <v>0</v>
      </c>
    </row>
    <row r="50" ht="13.5" customHeight="1">
      <c r="A50" s="97" t="s">
        <v>228</v>
      </c>
    </row>
    <row r="52" spans="2:15" ht="10.5" customHeight="1">
      <c r="B52" s="275"/>
      <c r="C52" s="275"/>
      <c r="J52" s="275"/>
      <c r="K52" s="275"/>
      <c r="L52" s="275"/>
      <c r="M52" s="275"/>
      <c r="N52" s="275"/>
      <c r="O52" s="275"/>
    </row>
    <row r="56" spans="2:15" ht="10.5" customHeight="1">
      <c r="B56" s="275"/>
      <c r="C56" s="275"/>
      <c r="J56" s="275"/>
      <c r="K56" s="275"/>
      <c r="L56" s="275"/>
      <c r="M56" s="275"/>
      <c r="N56" s="275"/>
      <c r="O56" s="275"/>
    </row>
    <row r="58" spans="2:15" ht="10.5" customHeight="1">
      <c r="B58" s="275"/>
      <c r="C58" s="275"/>
      <c r="J58" s="275"/>
      <c r="K58" s="275"/>
      <c r="L58" s="275"/>
      <c r="M58" s="275"/>
      <c r="N58" s="275"/>
      <c r="O58" s="275"/>
    </row>
    <row r="59" spans="2:15" ht="10.5" customHeight="1">
      <c r="B59" s="275"/>
      <c r="C59" s="275"/>
      <c r="J59" s="275"/>
      <c r="K59" s="275"/>
      <c r="L59" s="275"/>
      <c r="M59" s="275"/>
      <c r="N59" s="275"/>
      <c r="O59" s="275"/>
    </row>
    <row r="62" spans="2:15" ht="10.5" customHeight="1">
      <c r="B62" s="275"/>
      <c r="C62" s="275"/>
      <c r="J62" s="275"/>
      <c r="K62" s="275"/>
      <c r="L62" s="275"/>
      <c r="M62" s="275"/>
      <c r="N62" s="275"/>
      <c r="O62" s="275"/>
    </row>
    <row r="63" spans="2:15" ht="10.5" customHeight="1">
      <c r="B63" s="275"/>
      <c r="C63" s="275"/>
      <c r="J63" s="275"/>
      <c r="K63" s="275"/>
      <c r="L63" s="275"/>
      <c r="M63" s="275"/>
      <c r="N63" s="275"/>
      <c r="O63" s="275"/>
    </row>
    <row r="69" spans="2:15" ht="10.5" customHeight="1">
      <c r="B69" s="275"/>
      <c r="C69" s="275"/>
      <c r="J69" s="275"/>
      <c r="K69" s="275"/>
      <c r="L69" s="275"/>
      <c r="M69" s="275"/>
      <c r="N69" s="275"/>
      <c r="O69" s="275"/>
    </row>
  </sheetData>
  <sheetProtection/>
  <mergeCells count="8">
    <mergeCell ref="A4:A7"/>
    <mergeCell ref="AA5:AC6"/>
    <mergeCell ref="G5:O5"/>
    <mergeCell ref="P5:Z5"/>
    <mergeCell ref="D4:AC4"/>
    <mergeCell ref="D5:F6"/>
    <mergeCell ref="B4:B7"/>
    <mergeCell ref="C4:C7"/>
  </mergeCells>
  <conditionalFormatting sqref="B9:AC9">
    <cfRule type="expression" priority="2" dxfId="0" stopIfTrue="1">
      <formula>B9+SUM(B11,B12)-SUM(B14:B49)*2=0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blackAndWhite="1" firstPageNumber="64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49"/>
  <sheetViews>
    <sheetView showGridLines="0" tabSelected="1" zoomScalePageLayoutView="0" workbookViewId="0" topLeftCell="A22">
      <selection activeCell="U18" sqref="U18"/>
    </sheetView>
  </sheetViews>
  <sheetFormatPr defaultColWidth="11.00390625" defaultRowHeight="10.5" customHeight="1"/>
  <cols>
    <col min="1" max="1" width="3.00390625" style="48" customWidth="1"/>
    <col min="2" max="2" width="7.00390625" style="48" customWidth="1"/>
    <col min="3" max="3" width="6.375" style="48" customWidth="1"/>
    <col min="4" max="4" width="6.875" style="48" customWidth="1"/>
    <col min="5" max="5" width="6.375" style="48" customWidth="1"/>
    <col min="6" max="8" width="5.75390625" style="48" customWidth="1"/>
    <col min="9" max="19" width="4.25390625" style="48" customWidth="1"/>
    <col min="20" max="20" width="4.00390625" style="48" customWidth="1"/>
    <col min="21" max="22" width="4.875" style="48" customWidth="1"/>
    <col min="23" max="28" width="4.00390625" style="48" customWidth="1"/>
    <col min="29" max="29" width="7.375" style="48" customWidth="1"/>
    <col min="30" max="30" width="6.625" style="48" customWidth="1"/>
    <col min="31" max="32" width="5.75390625" style="48" customWidth="1"/>
    <col min="33" max="52" width="4.25390625" style="48" customWidth="1"/>
    <col min="53" max="16384" width="11.00390625" style="48" customWidth="1"/>
  </cols>
  <sheetData>
    <row r="1" spans="1:52" ht="18" customHeight="1">
      <c r="A1" s="47" t="s">
        <v>0</v>
      </c>
      <c r="B1" s="47"/>
      <c r="C1" s="47"/>
      <c r="D1" s="47"/>
      <c r="E1" s="47"/>
      <c r="F1" s="47"/>
      <c r="AZ1" s="56" t="s">
        <v>0</v>
      </c>
    </row>
    <row r="2" spans="1:6" ht="18" customHeight="1">
      <c r="A2" s="47"/>
      <c r="B2" s="47"/>
      <c r="C2" s="47"/>
      <c r="D2" s="47"/>
      <c r="E2" s="47"/>
      <c r="F2" s="47"/>
    </row>
    <row r="3" ht="18" customHeight="1">
      <c r="A3" s="48" t="s">
        <v>216</v>
      </c>
    </row>
    <row r="4" spans="1:52" s="199" customFormat="1" ht="18" customHeight="1">
      <c r="A4" s="379" t="s">
        <v>130</v>
      </c>
      <c r="B4" s="347"/>
      <c r="C4" s="193"/>
      <c r="D4" s="193"/>
      <c r="E4" s="193"/>
      <c r="F4" s="193"/>
      <c r="G4" s="193"/>
      <c r="H4" s="193"/>
      <c r="I4" s="194"/>
      <c r="J4" s="193"/>
      <c r="K4" s="193"/>
      <c r="L4" s="197"/>
      <c r="M4" s="194"/>
      <c r="N4" s="193"/>
      <c r="O4" s="193"/>
      <c r="P4" s="197"/>
      <c r="Q4" s="194"/>
      <c r="R4" s="193"/>
      <c r="S4" s="193"/>
      <c r="T4" s="197"/>
      <c r="U4" s="194"/>
      <c r="V4" s="193"/>
      <c r="W4" s="193"/>
      <c r="X4" s="197"/>
      <c r="Y4" s="194"/>
      <c r="Z4" s="193"/>
      <c r="AA4" s="193"/>
      <c r="AB4" s="197"/>
      <c r="AC4" s="194"/>
      <c r="AD4" s="193"/>
      <c r="AE4" s="193"/>
      <c r="AF4" s="197"/>
      <c r="AG4" s="194"/>
      <c r="AH4" s="193"/>
      <c r="AI4" s="193"/>
      <c r="AJ4" s="197"/>
      <c r="AK4" s="194"/>
      <c r="AL4" s="193"/>
      <c r="AM4" s="193"/>
      <c r="AN4" s="197"/>
      <c r="AO4" s="194"/>
      <c r="AP4" s="193"/>
      <c r="AQ4" s="193"/>
      <c r="AR4" s="193"/>
      <c r="AS4" s="194"/>
      <c r="AT4" s="193"/>
      <c r="AU4" s="193"/>
      <c r="AV4" s="197"/>
      <c r="AW4" s="194"/>
      <c r="AX4" s="193"/>
      <c r="AY4" s="193"/>
      <c r="AZ4" s="198"/>
    </row>
    <row r="5" spans="1:52" s="199" customFormat="1" ht="18" customHeight="1">
      <c r="A5" s="348"/>
      <c r="B5" s="349"/>
      <c r="C5" s="419" t="s">
        <v>3</v>
      </c>
      <c r="D5" s="413"/>
      <c r="E5" s="413"/>
      <c r="F5" s="413"/>
      <c r="G5" s="413"/>
      <c r="H5" s="349"/>
      <c r="I5" s="412" t="s">
        <v>155</v>
      </c>
      <c r="J5" s="413"/>
      <c r="K5" s="413"/>
      <c r="L5" s="349"/>
      <c r="M5" s="412" t="s">
        <v>208</v>
      </c>
      <c r="N5" s="413"/>
      <c r="O5" s="413"/>
      <c r="P5" s="349"/>
      <c r="Q5" s="412" t="s">
        <v>156</v>
      </c>
      <c r="R5" s="413"/>
      <c r="S5" s="413"/>
      <c r="T5" s="349"/>
      <c r="U5" s="412" t="s">
        <v>209</v>
      </c>
      <c r="V5" s="413"/>
      <c r="W5" s="413"/>
      <c r="X5" s="349"/>
      <c r="Y5" s="412" t="s">
        <v>210</v>
      </c>
      <c r="Z5" s="413"/>
      <c r="AA5" s="413"/>
      <c r="AB5" s="349"/>
      <c r="AC5" s="412" t="s">
        <v>157</v>
      </c>
      <c r="AD5" s="413"/>
      <c r="AE5" s="413"/>
      <c r="AF5" s="349"/>
      <c r="AG5" s="412" t="s">
        <v>93</v>
      </c>
      <c r="AH5" s="413"/>
      <c r="AI5" s="413"/>
      <c r="AJ5" s="349"/>
      <c r="AK5" s="412" t="s">
        <v>158</v>
      </c>
      <c r="AL5" s="420"/>
      <c r="AM5" s="413"/>
      <c r="AN5" s="349"/>
      <c r="AO5" s="412" t="s">
        <v>159</v>
      </c>
      <c r="AP5" s="420"/>
      <c r="AQ5" s="413"/>
      <c r="AR5" s="349"/>
      <c r="AS5" s="414" t="s">
        <v>160</v>
      </c>
      <c r="AT5" s="415"/>
      <c r="AU5" s="415"/>
      <c r="AV5" s="416"/>
      <c r="AW5" s="412" t="s">
        <v>161</v>
      </c>
      <c r="AX5" s="413"/>
      <c r="AY5" s="413"/>
      <c r="AZ5" s="417"/>
    </row>
    <row r="6" spans="1:52" s="199" customFormat="1" ht="18" customHeight="1">
      <c r="A6" s="348"/>
      <c r="B6" s="349"/>
      <c r="C6" s="196"/>
      <c r="D6" s="201"/>
      <c r="E6" s="201"/>
      <c r="F6" s="202"/>
      <c r="G6" s="201"/>
      <c r="H6" s="201"/>
      <c r="I6" s="203"/>
      <c r="J6" s="204"/>
      <c r="K6" s="204"/>
      <c r="L6" s="205"/>
      <c r="M6" s="203"/>
      <c r="N6" s="204"/>
      <c r="O6" s="204"/>
      <c r="P6" s="205"/>
      <c r="Q6" s="203"/>
      <c r="R6" s="204"/>
      <c r="S6" s="204"/>
      <c r="T6" s="205"/>
      <c r="U6" s="203"/>
      <c r="V6" s="204"/>
      <c r="W6" s="204"/>
      <c r="X6" s="205"/>
      <c r="Y6" s="203"/>
      <c r="Z6" s="204"/>
      <c r="AA6" s="204"/>
      <c r="AB6" s="205"/>
      <c r="AC6" s="203"/>
      <c r="AD6" s="204"/>
      <c r="AE6" s="204"/>
      <c r="AF6" s="205"/>
      <c r="AG6" s="203"/>
      <c r="AH6" s="204"/>
      <c r="AI6" s="204"/>
      <c r="AJ6" s="205"/>
      <c r="AK6" s="203"/>
      <c r="AL6" s="204"/>
      <c r="AM6" s="204"/>
      <c r="AN6" s="205"/>
      <c r="AO6" s="200"/>
      <c r="AS6" s="203"/>
      <c r="AT6" s="204"/>
      <c r="AU6" s="204"/>
      <c r="AV6" s="205"/>
      <c r="AW6" s="200"/>
      <c r="AZ6" s="206"/>
    </row>
    <row r="7" spans="1:52" s="199" customFormat="1" ht="18" customHeight="1">
      <c r="A7" s="348"/>
      <c r="B7" s="349"/>
      <c r="C7" s="363" t="s">
        <v>162</v>
      </c>
      <c r="D7" s="410"/>
      <c r="E7" s="410"/>
      <c r="F7" s="363" t="s">
        <v>163</v>
      </c>
      <c r="G7" s="410"/>
      <c r="H7" s="410"/>
      <c r="I7" s="409" t="s">
        <v>162</v>
      </c>
      <c r="J7" s="410"/>
      <c r="K7" s="409" t="s">
        <v>163</v>
      </c>
      <c r="L7" s="411"/>
      <c r="M7" s="409" t="s">
        <v>162</v>
      </c>
      <c r="N7" s="410"/>
      <c r="O7" s="409" t="s">
        <v>163</v>
      </c>
      <c r="P7" s="411"/>
      <c r="Q7" s="409" t="s">
        <v>162</v>
      </c>
      <c r="R7" s="410"/>
      <c r="S7" s="409" t="s">
        <v>163</v>
      </c>
      <c r="T7" s="411"/>
      <c r="U7" s="409" t="s">
        <v>162</v>
      </c>
      <c r="V7" s="410"/>
      <c r="W7" s="409" t="s">
        <v>163</v>
      </c>
      <c r="X7" s="411"/>
      <c r="Y7" s="409" t="s">
        <v>162</v>
      </c>
      <c r="Z7" s="410"/>
      <c r="AA7" s="409" t="s">
        <v>163</v>
      </c>
      <c r="AB7" s="411"/>
      <c r="AC7" s="409" t="s">
        <v>162</v>
      </c>
      <c r="AD7" s="410"/>
      <c r="AE7" s="409" t="s">
        <v>163</v>
      </c>
      <c r="AF7" s="411"/>
      <c r="AG7" s="409" t="s">
        <v>162</v>
      </c>
      <c r="AH7" s="410"/>
      <c r="AI7" s="409" t="s">
        <v>163</v>
      </c>
      <c r="AJ7" s="411"/>
      <c r="AK7" s="409" t="s">
        <v>162</v>
      </c>
      <c r="AL7" s="410"/>
      <c r="AM7" s="409" t="s">
        <v>163</v>
      </c>
      <c r="AN7" s="411"/>
      <c r="AO7" s="409" t="s">
        <v>162</v>
      </c>
      <c r="AP7" s="410"/>
      <c r="AQ7" s="409" t="s">
        <v>163</v>
      </c>
      <c r="AR7" s="411"/>
      <c r="AS7" s="409" t="s">
        <v>162</v>
      </c>
      <c r="AT7" s="410"/>
      <c r="AU7" s="409" t="s">
        <v>163</v>
      </c>
      <c r="AV7" s="411"/>
      <c r="AW7" s="409" t="s">
        <v>162</v>
      </c>
      <c r="AX7" s="421"/>
      <c r="AY7" s="409" t="s">
        <v>163</v>
      </c>
      <c r="AZ7" s="418"/>
    </row>
    <row r="8" spans="1:52" s="199" customFormat="1" ht="18" customHeight="1">
      <c r="A8" s="350"/>
      <c r="B8" s="351"/>
      <c r="C8" s="195" t="s">
        <v>3</v>
      </c>
      <c r="D8" s="195" t="s">
        <v>55</v>
      </c>
      <c r="E8" s="195" t="s">
        <v>56</v>
      </c>
      <c r="F8" s="195" t="s">
        <v>3</v>
      </c>
      <c r="G8" s="195" t="s">
        <v>55</v>
      </c>
      <c r="H8" s="195" t="s">
        <v>56</v>
      </c>
      <c r="I8" s="207" t="s">
        <v>55</v>
      </c>
      <c r="J8" s="207" t="s">
        <v>56</v>
      </c>
      <c r="K8" s="207" t="s">
        <v>55</v>
      </c>
      <c r="L8" s="207" t="s">
        <v>56</v>
      </c>
      <c r="M8" s="207" t="s">
        <v>55</v>
      </c>
      <c r="N8" s="207" t="s">
        <v>56</v>
      </c>
      <c r="O8" s="207" t="s">
        <v>55</v>
      </c>
      <c r="P8" s="207" t="s">
        <v>56</v>
      </c>
      <c r="Q8" s="207" t="s">
        <v>55</v>
      </c>
      <c r="R8" s="207" t="s">
        <v>56</v>
      </c>
      <c r="S8" s="207" t="s">
        <v>55</v>
      </c>
      <c r="T8" s="207" t="s">
        <v>56</v>
      </c>
      <c r="U8" s="207" t="s">
        <v>55</v>
      </c>
      <c r="V8" s="207" t="s">
        <v>56</v>
      </c>
      <c r="W8" s="207" t="s">
        <v>55</v>
      </c>
      <c r="X8" s="207" t="s">
        <v>56</v>
      </c>
      <c r="Y8" s="207" t="s">
        <v>55</v>
      </c>
      <c r="Z8" s="207" t="s">
        <v>56</v>
      </c>
      <c r="AA8" s="207" t="s">
        <v>55</v>
      </c>
      <c r="AB8" s="207" t="s">
        <v>56</v>
      </c>
      <c r="AC8" s="207" t="s">
        <v>55</v>
      </c>
      <c r="AD8" s="207" t="s">
        <v>56</v>
      </c>
      <c r="AE8" s="207" t="s">
        <v>55</v>
      </c>
      <c r="AF8" s="207" t="s">
        <v>56</v>
      </c>
      <c r="AG8" s="207" t="s">
        <v>55</v>
      </c>
      <c r="AH8" s="207" t="s">
        <v>56</v>
      </c>
      <c r="AI8" s="207" t="s">
        <v>55</v>
      </c>
      <c r="AJ8" s="207" t="s">
        <v>56</v>
      </c>
      <c r="AK8" s="207" t="s">
        <v>55</v>
      </c>
      <c r="AL8" s="207" t="s">
        <v>56</v>
      </c>
      <c r="AM8" s="207" t="s">
        <v>55</v>
      </c>
      <c r="AN8" s="207" t="s">
        <v>56</v>
      </c>
      <c r="AO8" s="207" t="s">
        <v>55</v>
      </c>
      <c r="AP8" s="207" t="s">
        <v>56</v>
      </c>
      <c r="AQ8" s="207" t="s">
        <v>55</v>
      </c>
      <c r="AR8" s="207" t="s">
        <v>56</v>
      </c>
      <c r="AS8" s="207" t="s">
        <v>55</v>
      </c>
      <c r="AT8" s="207" t="s">
        <v>56</v>
      </c>
      <c r="AU8" s="207" t="s">
        <v>55</v>
      </c>
      <c r="AV8" s="207" t="s">
        <v>56</v>
      </c>
      <c r="AW8" s="207" t="s">
        <v>55</v>
      </c>
      <c r="AX8" s="208" t="s">
        <v>56</v>
      </c>
      <c r="AY8" s="207" t="s">
        <v>55</v>
      </c>
      <c r="AZ8" s="209" t="s">
        <v>56</v>
      </c>
    </row>
    <row r="9" spans="1:52" ht="22.5" customHeight="1">
      <c r="A9" s="101" t="s">
        <v>240</v>
      </c>
      <c r="B9" s="108"/>
      <c r="C9" s="272">
        <v>4419</v>
      </c>
      <c r="D9" s="270">
        <v>2990</v>
      </c>
      <c r="E9" s="286">
        <v>1429</v>
      </c>
      <c r="F9" s="287">
        <v>777</v>
      </c>
      <c r="G9" s="258">
        <v>393</v>
      </c>
      <c r="H9" s="258">
        <v>384</v>
      </c>
      <c r="I9" s="270">
        <v>96</v>
      </c>
      <c r="J9" s="270">
        <v>5</v>
      </c>
      <c r="K9" s="263">
        <v>5</v>
      </c>
      <c r="L9" s="263" t="s">
        <v>9</v>
      </c>
      <c r="M9" s="258">
        <v>6</v>
      </c>
      <c r="N9" s="258">
        <v>2</v>
      </c>
      <c r="O9" s="263" t="s">
        <v>9</v>
      </c>
      <c r="P9" s="263" t="s">
        <v>9</v>
      </c>
      <c r="Q9" s="270">
        <v>139</v>
      </c>
      <c r="R9" s="270">
        <v>9</v>
      </c>
      <c r="S9" s="263">
        <v>2</v>
      </c>
      <c r="T9" s="263" t="s">
        <v>9</v>
      </c>
      <c r="U9" s="258">
        <v>3</v>
      </c>
      <c r="V9" s="258">
        <v>1</v>
      </c>
      <c r="W9" s="263" t="s">
        <v>9</v>
      </c>
      <c r="X9" s="263" t="s">
        <v>9</v>
      </c>
      <c r="Y9" s="258">
        <v>1</v>
      </c>
      <c r="Z9" s="258" t="s">
        <v>9</v>
      </c>
      <c r="AA9" s="263" t="s">
        <v>9</v>
      </c>
      <c r="AB9" s="263" t="s">
        <v>9</v>
      </c>
      <c r="AC9" s="270">
        <v>2464</v>
      </c>
      <c r="AD9" s="270">
        <v>1086</v>
      </c>
      <c r="AE9" s="263">
        <v>28</v>
      </c>
      <c r="AF9" s="263">
        <v>26</v>
      </c>
      <c r="AG9" s="270">
        <v>5</v>
      </c>
      <c r="AH9" s="270">
        <v>17</v>
      </c>
      <c r="AI9" s="263">
        <v>5</v>
      </c>
      <c r="AJ9" s="263" t="s">
        <v>9</v>
      </c>
      <c r="AK9" s="258" t="s">
        <v>9</v>
      </c>
      <c r="AL9" s="270">
        <v>138</v>
      </c>
      <c r="AM9" s="263" t="s">
        <v>9</v>
      </c>
      <c r="AN9" s="263">
        <v>36</v>
      </c>
      <c r="AO9" s="270" t="s">
        <v>9</v>
      </c>
      <c r="AP9" s="270">
        <v>1</v>
      </c>
      <c r="AQ9" s="265" t="s">
        <v>9</v>
      </c>
      <c r="AR9" s="263" t="s">
        <v>9</v>
      </c>
      <c r="AS9" s="258" t="s">
        <v>9</v>
      </c>
      <c r="AT9" s="258" t="s">
        <v>9</v>
      </c>
      <c r="AU9" s="263" t="s">
        <v>9</v>
      </c>
      <c r="AV9" s="263" t="s">
        <v>9</v>
      </c>
      <c r="AW9" s="270">
        <v>276</v>
      </c>
      <c r="AX9" s="270">
        <v>170</v>
      </c>
      <c r="AY9" s="263">
        <v>353</v>
      </c>
      <c r="AZ9" s="264">
        <v>322</v>
      </c>
    </row>
    <row r="10" spans="1:52" ht="22.5" customHeight="1">
      <c r="A10" s="101" t="s">
        <v>241</v>
      </c>
      <c r="B10" s="108"/>
      <c r="C10" s="339">
        <f aca="true" t="shared" si="0" ref="C10:AH10">IF(SUM(C11,C14)=0,"-",SUM(C11,C14))</f>
        <v>4365</v>
      </c>
      <c r="D10" s="307">
        <f t="shared" si="0"/>
        <v>2957</v>
      </c>
      <c r="E10" s="307">
        <f t="shared" si="0"/>
        <v>1408</v>
      </c>
      <c r="F10" s="311">
        <f t="shared" si="0"/>
        <v>788</v>
      </c>
      <c r="G10" s="311">
        <f t="shared" si="0"/>
        <v>400</v>
      </c>
      <c r="H10" s="311">
        <f t="shared" si="0"/>
        <v>388</v>
      </c>
      <c r="I10" s="307">
        <f t="shared" si="0"/>
        <v>96</v>
      </c>
      <c r="J10" s="307">
        <f t="shared" si="0"/>
        <v>5</v>
      </c>
      <c r="K10" s="310">
        <f t="shared" si="0"/>
        <v>4</v>
      </c>
      <c r="L10" s="310" t="str">
        <f t="shared" si="0"/>
        <v>-</v>
      </c>
      <c r="M10" s="307">
        <f t="shared" si="0"/>
        <v>5</v>
      </c>
      <c r="N10" s="307">
        <f t="shared" si="0"/>
        <v>2</v>
      </c>
      <c r="O10" s="310">
        <f t="shared" si="0"/>
        <v>1</v>
      </c>
      <c r="P10" s="310" t="str">
        <f t="shared" si="0"/>
        <v>-</v>
      </c>
      <c r="Q10" s="307">
        <f t="shared" si="0"/>
        <v>140</v>
      </c>
      <c r="R10" s="307">
        <f t="shared" si="0"/>
        <v>8</v>
      </c>
      <c r="S10" s="310" t="str">
        <f t="shared" si="0"/>
        <v>-</v>
      </c>
      <c r="T10" s="310" t="str">
        <f t="shared" si="0"/>
        <v>-</v>
      </c>
      <c r="U10" s="307">
        <f t="shared" si="0"/>
        <v>4</v>
      </c>
      <c r="V10" s="307">
        <f t="shared" si="0"/>
        <v>1</v>
      </c>
      <c r="W10" s="310">
        <f t="shared" si="0"/>
        <v>1</v>
      </c>
      <c r="X10" s="310" t="str">
        <f t="shared" si="0"/>
        <v>-</v>
      </c>
      <c r="Y10" s="307">
        <f t="shared" si="0"/>
        <v>1</v>
      </c>
      <c r="Z10" s="307" t="str">
        <f t="shared" si="0"/>
        <v>-</v>
      </c>
      <c r="AA10" s="310" t="str">
        <f t="shared" si="0"/>
        <v>-</v>
      </c>
      <c r="AB10" s="310" t="str">
        <f t="shared" si="0"/>
        <v>-</v>
      </c>
      <c r="AC10" s="307">
        <f t="shared" si="0"/>
        <v>2425</v>
      </c>
      <c r="AD10" s="307">
        <f t="shared" si="0"/>
        <v>1095</v>
      </c>
      <c r="AE10" s="310">
        <f t="shared" si="0"/>
        <v>30</v>
      </c>
      <c r="AF10" s="310">
        <f t="shared" si="0"/>
        <v>26</v>
      </c>
      <c r="AG10" s="307">
        <f t="shared" si="0"/>
        <v>5</v>
      </c>
      <c r="AH10" s="307">
        <f t="shared" si="0"/>
        <v>15</v>
      </c>
      <c r="AI10" s="310">
        <f aca="true" t="shared" si="1" ref="AI10:AZ10">IF(SUM(AI11,AI14)=0,"-",SUM(AI11,AI14))</f>
        <v>5</v>
      </c>
      <c r="AJ10" s="310" t="str">
        <f t="shared" si="1"/>
        <v>-</v>
      </c>
      <c r="AK10" s="311" t="str">
        <f t="shared" si="1"/>
        <v>-</v>
      </c>
      <c r="AL10" s="307">
        <f t="shared" si="1"/>
        <v>133</v>
      </c>
      <c r="AM10" s="310" t="str">
        <f t="shared" si="1"/>
        <v>-</v>
      </c>
      <c r="AN10" s="310">
        <f t="shared" si="1"/>
        <v>35</v>
      </c>
      <c r="AO10" s="307" t="str">
        <f t="shared" si="1"/>
        <v>-</v>
      </c>
      <c r="AP10" s="307" t="str">
        <f t="shared" si="1"/>
        <v>-</v>
      </c>
      <c r="AQ10" s="295" t="str">
        <f t="shared" si="1"/>
        <v>-</v>
      </c>
      <c r="AR10" s="310" t="str">
        <f t="shared" si="1"/>
        <v>-</v>
      </c>
      <c r="AS10" s="311" t="str">
        <f t="shared" si="1"/>
        <v>-</v>
      </c>
      <c r="AT10" s="311" t="str">
        <f t="shared" si="1"/>
        <v>-</v>
      </c>
      <c r="AU10" s="310" t="str">
        <f t="shared" si="1"/>
        <v>-</v>
      </c>
      <c r="AV10" s="310" t="str">
        <f t="shared" si="1"/>
        <v>-</v>
      </c>
      <c r="AW10" s="307">
        <f t="shared" si="1"/>
        <v>281</v>
      </c>
      <c r="AX10" s="307">
        <f t="shared" si="1"/>
        <v>149</v>
      </c>
      <c r="AY10" s="310">
        <f t="shared" si="1"/>
        <v>359</v>
      </c>
      <c r="AZ10" s="315">
        <f t="shared" si="1"/>
        <v>327</v>
      </c>
    </row>
    <row r="11" spans="1:52" ht="22.5" customHeight="1">
      <c r="A11" s="422" t="s">
        <v>164</v>
      </c>
      <c r="B11" s="109" t="s">
        <v>3</v>
      </c>
      <c r="C11" s="339">
        <f aca="true" t="shared" si="2" ref="C11:T11">IF(SUM(C12:C13)=0,"-",SUM(C12:C13))</f>
        <v>3652</v>
      </c>
      <c r="D11" s="307">
        <f t="shared" si="2"/>
        <v>2470</v>
      </c>
      <c r="E11" s="307">
        <f t="shared" si="2"/>
        <v>1182</v>
      </c>
      <c r="F11" s="311">
        <f t="shared" si="2"/>
        <v>388</v>
      </c>
      <c r="G11" s="311">
        <f t="shared" si="2"/>
        <v>192</v>
      </c>
      <c r="H11" s="311">
        <f t="shared" si="2"/>
        <v>196</v>
      </c>
      <c r="I11" s="307">
        <f t="shared" si="2"/>
        <v>81</v>
      </c>
      <c r="J11" s="307">
        <f t="shared" si="2"/>
        <v>4</v>
      </c>
      <c r="K11" s="310">
        <f t="shared" si="2"/>
        <v>3</v>
      </c>
      <c r="L11" s="310" t="str">
        <f t="shared" si="2"/>
        <v>-</v>
      </c>
      <c r="M11" s="307" t="str">
        <f t="shared" si="2"/>
        <v>-</v>
      </c>
      <c r="N11" s="307" t="str">
        <f t="shared" si="2"/>
        <v>-</v>
      </c>
      <c r="O11" s="310" t="str">
        <f t="shared" si="2"/>
        <v>-</v>
      </c>
      <c r="P11" s="310" t="str">
        <f t="shared" si="2"/>
        <v>-</v>
      </c>
      <c r="Q11" s="307">
        <f t="shared" si="2"/>
        <v>119</v>
      </c>
      <c r="R11" s="307">
        <f t="shared" si="2"/>
        <v>7</v>
      </c>
      <c r="S11" s="310" t="str">
        <f t="shared" si="2"/>
        <v>-</v>
      </c>
      <c r="T11" s="310" t="str">
        <f t="shared" si="2"/>
        <v>-</v>
      </c>
      <c r="U11" s="307" t="str">
        <f aca="true" t="shared" si="3" ref="U11:AB11">IF(SUM(U12:U13)=0,"-",SUM(U12:U13))</f>
        <v>-</v>
      </c>
      <c r="V11" s="307" t="str">
        <f t="shared" si="3"/>
        <v>-</v>
      </c>
      <c r="W11" s="310" t="str">
        <f t="shared" si="3"/>
        <v>-</v>
      </c>
      <c r="X11" s="310" t="str">
        <f t="shared" si="3"/>
        <v>-</v>
      </c>
      <c r="Y11" s="307" t="str">
        <f t="shared" si="3"/>
        <v>-</v>
      </c>
      <c r="Z11" s="307" t="str">
        <f t="shared" si="3"/>
        <v>-</v>
      </c>
      <c r="AA11" s="310" t="str">
        <f t="shared" si="3"/>
        <v>-</v>
      </c>
      <c r="AB11" s="310" t="str">
        <f t="shared" si="3"/>
        <v>-</v>
      </c>
      <c r="AC11" s="307">
        <f aca="true" t="shared" si="4" ref="AC11:AZ11">IF(SUM(AC12:AC13)=0,"-",SUM(AC12:AC13))</f>
        <v>2043</v>
      </c>
      <c r="AD11" s="307">
        <f t="shared" si="4"/>
        <v>936</v>
      </c>
      <c r="AE11" s="310">
        <f t="shared" si="4"/>
        <v>15</v>
      </c>
      <c r="AF11" s="310">
        <f t="shared" si="4"/>
        <v>15</v>
      </c>
      <c r="AG11" s="307" t="str">
        <f t="shared" si="4"/>
        <v>-</v>
      </c>
      <c r="AH11" s="307" t="str">
        <f t="shared" si="4"/>
        <v>-</v>
      </c>
      <c r="AI11" s="310" t="str">
        <f t="shared" si="4"/>
        <v>-</v>
      </c>
      <c r="AJ11" s="310" t="str">
        <f t="shared" si="4"/>
        <v>-</v>
      </c>
      <c r="AK11" s="311" t="str">
        <f t="shared" si="4"/>
        <v>-</v>
      </c>
      <c r="AL11" s="307">
        <f t="shared" si="4"/>
        <v>117</v>
      </c>
      <c r="AM11" s="310" t="str">
        <f t="shared" si="4"/>
        <v>-</v>
      </c>
      <c r="AN11" s="310">
        <f t="shared" si="4"/>
        <v>32</v>
      </c>
      <c r="AO11" s="307" t="str">
        <f t="shared" si="4"/>
        <v>-</v>
      </c>
      <c r="AP11" s="307" t="str">
        <f t="shared" si="4"/>
        <v>-</v>
      </c>
      <c r="AQ11" s="295" t="str">
        <f t="shared" si="4"/>
        <v>-</v>
      </c>
      <c r="AR11" s="310" t="str">
        <f t="shared" si="4"/>
        <v>-</v>
      </c>
      <c r="AS11" s="311" t="str">
        <f t="shared" si="4"/>
        <v>-</v>
      </c>
      <c r="AT11" s="311" t="str">
        <f t="shared" si="4"/>
        <v>-</v>
      </c>
      <c r="AU11" s="310" t="str">
        <f t="shared" si="4"/>
        <v>-</v>
      </c>
      <c r="AV11" s="310" t="str">
        <f t="shared" si="4"/>
        <v>-</v>
      </c>
      <c r="AW11" s="307">
        <f t="shared" si="4"/>
        <v>227</v>
      </c>
      <c r="AX11" s="307">
        <f t="shared" si="4"/>
        <v>118</v>
      </c>
      <c r="AY11" s="310">
        <f t="shared" si="4"/>
        <v>174</v>
      </c>
      <c r="AZ11" s="315">
        <f t="shared" si="4"/>
        <v>149</v>
      </c>
    </row>
    <row r="12" spans="1:52" ht="22.5" customHeight="1">
      <c r="A12" s="428"/>
      <c r="B12" s="109" t="s">
        <v>4</v>
      </c>
      <c r="C12" s="339">
        <f>IF(SUM(D12:E12)=0,"-",SUM(D12:E12))</f>
        <v>3544</v>
      </c>
      <c r="D12" s="307">
        <f>IF(SUM(I12,M12,Q12,U12,Y12,AC12,AG12,AK12,AO12,AS12,AW12)=0,"-",SUM(I12,M12,Q12,U12,Y12,AC12,AG12,AK12,AO12,AS12,AW12))</f>
        <v>2399</v>
      </c>
      <c r="E12" s="307">
        <f>IF(SUM(J12,N12,R12,V12,Z12,AD12,AH12,AL12,AP12,AT12,AX12)=0,"-",SUM(J12,N12,R12,V12,Z12,AD12,AH12,AL12,AP12,AT12,AX12))</f>
        <v>1145</v>
      </c>
      <c r="F12" s="311">
        <f>IF(SUM(G12:H12)=0,"-",SUM(G12:H12))</f>
        <v>360</v>
      </c>
      <c r="G12" s="311">
        <f>IF(SUM(K12,O12,S12,W12,AA12,AE12,AI12,AM12,AQ12,AU12,AY12)=0,"-",SUM(K12,O12,S12,W12,AA12,AE12,AI12,AM12,AQ12,AU12,AY12))</f>
        <v>177</v>
      </c>
      <c r="H12" s="311">
        <f>IF(SUM(L12,P12,T12,X12,AB12,AF12,AJ12,AN12,AR12,AV12,AZ12)=0,"-",SUM(L12,P12,T12,X12,AB12,AF12,AJ12,AN12,AR12,AV12,AZ12))</f>
        <v>183</v>
      </c>
      <c r="I12" s="309">
        <v>79</v>
      </c>
      <c r="J12" s="309">
        <v>4</v>
      </c>
      <c r="K12" s="310" t="s">
        <v>9</v>
      </c>
      <c r="L12" s="310" t="s">
        <v>9</v>
      </c>
      <c r="M12" s="311" t="s">
        <v>9</v>
      </c>
      <c r="N12" s="311" t="s">
        <v>9</v>
      </c>
      <c r="O12" s="310" t="s">
        <v>9</v>
      </c>
      <c r="P12" s="310" t="s">
        <v>9</v>
      </c>
      <c r="Q12" s="309">
        <v>111</v>
      </c>
      <c r="R12" s="309">
        <v>6</v>
      </c>
      <c r="S12" s="310" t="s">
        <v>9</v>
      </c>
      <c r="T12" s="310" t="s">
        <v>9</v>
      </c>
      <c r="U12" s="311" t="s">
        <v>9</v>
      </c>
      <c r="V12" s="311" t="s">
        <v>9</v>
      </c>
      <c r="W12" s="310" t="s">
        <v>9</v>
      </c>
      <c r="X12" s="310" t="s">
        <v>9</v>
      </c>
      <c r="Y12" s="311" t="s">
        <v>9</v>
      </c>
      <c r="Z12" s="311" t="s">
        <v>9</v>
      </c>
      <c r="AA12" s="310" t="s">
        <v>9</v>
      </c>
      <c r="AB12" s="310" t="s">
        <v>9</v>
      </c>
      <c r="AC12" s="309">
        <v>1984</v>
      </c>
      <c r="AD12" s="309">
        <v>909</v>
      </c>
      <c r="AE12" s="309">
        <v>15</v>
      </c>
      <c r="AF12" s="309">
        <v>14</v>
      </c>
      <c r="AG12" s="307" t="s">
        <v>9</v>
      </c>
      <c r="AH12" s="307" t="s">
        <v>9</v>
      </c>
      <c r="AI12" s="310" t="s">
        <v>9</v>
      </c>
      <c r="AJ12" s="310" t="s">
        <v>9</v>
      </c>
      <c r="AK12" s="311">
        <v>0</v>
      </c>
      <c r="AL12" s="309">
        <v>109</v>
      </c>
      <c r="AM12" s="310">
        <v>0</v>
      </c>
      <c r="AN12" s="309">
        <v>30</v>
      </c>
      <c r="AO12" s="307" t="s">
        <v>9</v>
      </c>
      <c r="AP12" s="307" t="s">
        <v>207</v>
      </c>
      <c r="AQ12" s="295" t="s">
        <v>9</v>
      </c>
      <c r="AR12" s="295" t="s">
        <v>9</v>
      </c>
      <c r="AS12" s="311" t="s">
        <v>9</v>
      </c>
      <c r="AT12" s="311" t="s">
        <v>9</v>
      </c>
      <c r="AU12" s="310" t="s">
        <v>9</v>
      </c>
      <c r="AV12" s="310" t="s">
        <v>9</v>
      </c>
      <c r="AW12" s="312">
        <v>225</v>
      </c>
      <c r="AX12" s="312">
        <v>117</v>
      </c>
      <c r="AY12" s="312">
        <v>162</v>
      </c>
      <c r="AZ12" s="313">
        <v>139</v>
      </c>
    </row>
    <row r="13" spans="1:52" ht="22.5" customHeight="1">
      <c r="A13" s="429"/>
      <c r="B13" s="109" t="s">
        <v>5</v>
      </c>
      <c r="C13" s="339">
        <f>IF(SUM(D13:E13)=0,"-",SUM(D13:E13))</f>
        <v>108</v>
      </c>
      <c r="D13" s="307">
        <f>IF(SUM(I13,M13,Q13,U13,Y13,AC13,AG13,AK13,AO13,AS13,AW13)=0,"-",SUM(I13,M13,Q13,U13,Y13,AC13,AG13,AK13,AO13,AS13,AW13))</f>
        <v>71</v>
      </c>
      <c r="E13" s="307">
        <f>IF(SUM(J13,R13,AD13,AH13,AL13,AP13,AT13,AX13)=0,"-",SUM(J13,R13,AD13,AH13,AL13,AP13,AT13,AX13))</f>
        <v>37</v>
      </c>
      <c r="F13" s="311">
        <f>IF(SUM(G13:H13)=0,"-",SUM(G13:H13))</f>
        <v>28</v>
      </c>
      <c r="G13" s="311">
        <f>IF(SUM(K13,O13,S13,W13,AA13,AE13,AI13,AM13,AQ13,AU13,AY13)=0,"-",SUM(K13,O13,S13,W13,AA13,AE13,AI13,AM13,AQ13,AU13,AY13))</f>
        <v>15</v>
      </c>
      <c r="H13" s="311">
        <f>IF(SUM(L13,P13,T13,X13,AB13,AF13,AJ13,AN13,AR13,AV13,AZ13)=0,"-",SUM(L13,P13,T13,X13,AB13,AF13,AJ13,AN13,AR13,AV13,AZ13))</f>
        <v>13</v>
      </c>
      <c r="I13" s="307">
        <v>2</v>
      </c>
      <c r="J13" s="307">
        <v>0</v>
      </c>
      <c r="K13" s="310">
        <v>3</v>
      </c>
      <c r="L13" s="310">
        <v>0</v>
      </c>
      <c r="M13" s="311" t="s">
        <v>9</v>
      </c>
      <c r="N13" s="311" t="s">
        <v>9</v>
      </c>
      <c r="O13" s="310" t="s">
        <v>9</v>
      </c>
      <c r="P13" s="310" t="s">
        <v>9</v>
      </c>
      <c r="Q13" s="307">
        <v>8</v>
      </c>
      <c r="R13" s="307">
        <v>1</v>
      </c>
      <c r="S13" s="310" t="s">
        <v>9</v>
      </c>
      <c r="T13" s="310" t="s">
        <v>9</v>
      </c>
      <c r="U13" s="311" t="s">
        <v>9</v>
      </c>
      <c r="V13" s="311" t="s">
        <v>9</v>
      </c>
      <c r="W13" s="310" t="s">
        <v>9</v>
      </c>
      <c r="X13" s="310" t="s">
        <v>9</v>
      </c>
      <c r="Y13" s="311" t="s">
        <v>9</v>
      </c>
      <c r="Z13" s="311" t="s">
        <v>9</v>
      </c>
      <c r="AA13" s="310" t="s">
        <v>9</v>
      </c>
      <c r="AB13" s="310" t="s">
        <v>9</v>
      </c>
      <c r="AC13" s="309">
        <v>59</v>
      </c>
      <c r="AD13" s="309">
        <v>27</v>
      </c>
      <c r="AE13" s="310">
        <v>0</v>
      </c>
      <c r="AF13" s="310">
        <v>1</v>
      </c>
      <c r="AG13" s="307" t="s">
        <v>9</v>
      </c>
      <c r="AH13" s="307" t="s">
        <v>9</v>
      </c>
      <c r="AI13" s="310" t="s">
        <v>9</v>
      </c>
      <c r="AJ13" s="310" t="s">
        <v>9</v>
      </c>
      <c r="AK13" s="311">
        <v>0</v>
      </c>
      <c r="AL13" s="309">
        <v>8</v>
      </c>
      <c r="AM13" s="310" t="s">
        <v>9</v>
      </c>
      <c r="AN13" s="310">
        <v>2</v>
      </c>
      <c r="AO13" s="307" t="s">
        <v>9</v>
      </c>
      <c r="AP13" s="307" t="s">
        <v>9</v>
      </c>
      <c r="AQ13" s="295" t="s">
        <v>9</v>
      </c>
      <c r="AR13" s="310" t="s">
        <v>207</v>
      </c>
      <c r="AS13" s="311" t="s">
        <v>9</v>
      </c>
      <c r="AT13" s="311" t="s">
        <v>9</v>
      </c>
      <c r="AU13" s="310" t="s">
        <v>9</v>
      </c>
      <c r="AV13" s="310" t="s">
        <v>9</v>
      </c>
      <c r="AW13" s="312">
        <v>2</v>
      </c>
      <c r="AX13" s="312">
        <v>1</v>
      </c>
      <c r="AY13" s="312">
        <v>12</v>
      </c>
      <c r="AZ13" s="313">
        <v>10</v>
      </c>
    </row>
    <row r="14" spans="1:52" ht="22.5" customHeight="1">
      <c r="A14" s="422" t="s">
        <v>165</v>
      </c>
      <c r="B14" s="109" t="s">
        <v>3</v>
      </c>
      <c r="C14" s="339">
        <f aca="true" t="shared" si="5" ref="C14:AZ14">IF(SUM(C15:C16)=0,"-",SUM(C15:C16))</f>
        <v>713</v>
      </c>
      <c r="D14" s="307">
        <f t="shared" si="5"/>
        <v>487</v>
      </c>
      <c r="E14" s="307">
        <f t="shared" si="5"/>
        <v>226</v>
      </c>
      <c r="F14" s="311">
        <f t="shared" si="5"/>
        <v>400</v>
      </c>
      <c r="G14" s="311">
        <f t="shared" si="5"/>
        <v>208</v>
      </c>
      <c r="H14" s="311">
        <f t="shared" si="5"/>
        <v>192</v>
      </c>
      <c r="I14" s="307">
        <f t="shared" si="5"/>
        <v>15</v>
      </c>
      <c r="J14" s="307">
        <f t="shared" si="5"/>
        <v>1</v>
      </c>
      <c r="K14" s="310">
        <f t="shared" si="5"/>
        <v>1</v>
      </c>
      <c r="L14" s="310" t="str">
        <f t="shared" si="5"/>
        <v>-</v>
      </c>
      <c r="M14" s="307">
        <f>IF(SUM(M15:M16)=0,"-",SUM(M15:M16))</f>
        <v>5</v>
      </c>
      <c r="N14" s="307">
        <f>IF(SUM(N15:N16)=0,"-",SUM(N15:N16))</f>
        <v>2</v>
      </c>
      <c r="O14" s="310">
        <f>IF(SUM(O15:O16)=0,"-",SUM(O15:O16))</f>
        <v>1</v>
      </c>
      <c r="P14" s="310" t="str">
        <f>IF(SUM(P15:P16)=0,"-",SUM(P15:P16))</f>
        <v>-</v>
      </c>
      <c r="Q14" s="307">
        <f t="shared" si="5"/>
        <v>21</v>
      </c>
      <c r="R14" s="307">
        <f t="shared" si="5"/>
        <v>1</v>
      </c>
      <c r="S14" s="310" t="str">
        <f t="shared" si="5"/>
        <v>-</v>
      </c>
      <c r="T14" s="310" t="str">
        <f t="shared" si="5"/>
        <v>-</v>
      </c>
      <c r="U14" s="307">
        <f aca="true" t="shared" si="6" ref="U14:AB14">IF(SUM(U15:U16)=0,"-",SUM(U15:U16))</f>
        <v>4</v>
      </c>
      <c r="V14" s="307">
        <f t="shared" si="6"/>
        <v>1</v>
      </c>
      <c r="W14" s="310">
        <f t="shared" si="6"/>
        <v>1</v>
      </c>
      <c r="X14" s="310" t="str">
        <f t="shared" si="6"/>
        <v>-</v>
      </c>
      <c r="Y14" s="307">
        <f t="shared" si="6"/>
        <v>1</v>
      </c>
      <c r="Z14" s="307" t="str">
        <f t="shared" si="6"/>
        <v>-</v>
      </c>
      <c r="AA14" s="310" t="str">
        <f t="shared" si="6"/>
        <v>-</v>
      </c>
      <c r="AB14" s="310" t="str">
        <f t="shared" si="6"/>
        <v>-</v>
      </c>
      <c r="AC14" s="307">
        <f t="shared" si="5"/>
        <v>382</v>
      </c>
      <c r="AD14" s="307">
        <f t="shared" si="5"/>
        <v>159</v>
      </c>
      <c r="AE14" s="310">
        <f t="shared" si="5"/>
        <v>15</v>
      </c>
      <c r="AF14" s="310">
        <f t="shared" si="5"/>
        <v>11</v>
      </c>
      <c r="AG14" s="307">
        <f t="shared" si="5"/>
        <v>5</v>
      </c>
      <c r="AH14" s="307">
        <f t="shared" si="5"/>
        <v>15</v>
      </c>
      <c r="AI14" s="310">
        <f t="shared" si="5"/>
        <v>5</v>
      </c>
      <c r="AJ14" s="310" t="str">
        <f t="shared" si="5"/>
        <v>-</v>
      </c>
      <c r="AK14" s="311" t="str">
        <f t="shared" si="5"/>
        <v>-</v>
      </c>
      <c r="AL14" s="307">
        <f t="shared" si="5"/>
        <v>16</v>
      </c>
      <c r="AM14" s="310" t="str">
        <f t="shared" si="5"/>
        <v>-</v>
      </c>
      <c r="AN14" s="310">
        <f t="shared" si="5"/>
        <v>3</v>
      </c>
      <c r="AO14" s="307" t="str">
        <f t="shared" si="5"/>
        <v>-</v>
      </c>
      <c r="AP14" s="307" t="str">
        <f t="shared" si="5"/>
        <v>-</v>
      </c>
      <c r="AQ14" s="295" t="str">
        <f t="shared" si="5"/>
        <v>-</v>
      </c>
      <c r="AR14" s="310" t="str">
        <f t="shared" si="5"/>
        <v>-</v>
      </c>
      <c r="AS14" s="311" t="str">
        <f t="shared" si="5"/>
        <v>-</v>
      </c>
      <c r="AT14" s="311" t="str">
        <f t="shared" si="5"/>
        <v>-</v>
      </c>
      <c r="AU14" s="310" t="str">
        <f t="shared" si="5"/>
        <v>-</v>
      </c>
      <c r="AV14" s="310" t="str">
        <f t="shared" si="5"/>
        <v>-</v>
      </c>
      <c r="AW14" s="307">
        <f t="shared" si="5"/>
        <v>54</v>
      </c>
      <c r="AX14" s="307">
        <f t="shared" si="5"/>
        <v>31</v>
      </c>
      <c r="AY14" s="310">
        <f t="shared" si="5"/>
        <v>185</v>
      </c>
      <c r="AZ14" s="315">
        <f t="shared" si="5"/>
        <v>178</v>
      </c>
    </row>
    <row r="15" spans="1:52" ht="22.5" customHeight="1">
      <c r="A15" s="428"/>
      <c r="B15" s="109" t="s">
        <v>4</v>
      </c>
      <c r="C15" s="339">
        <f>IF(SUM(D15:E15)=0,"-",SUM(D15:E15))</f>
        <v>713</v>
      </c>
      <c r="D15" s="307">
        <f>IF(SUM(I15,M15,Q15,U15,Y15,AC15,AG15,AK15,AO15,AS15,AW15)=0,"-",SUM(I15,M15,Q15,U15,Y15,AC15,AG15,AK15,AO15,AS15,AW15))</f>
        <v>487</v>
      </c>
      <c r="E15" s="307">
        <f>IF(SUM(J15,N15,R15,V15,Z15,AD15,AH15,AL15,AP15,AT15,AX15)=0,"-",SUM(J15,N15,R15,V15,Z15,AD15,AH15,AL15,AP15,AT15,AX15))</f>
        <v>226</v>
      </c>
      <c r="F15" s="311">
        <f>IF(SUM(G15:H15)=0,"-",SUM(G15:H15))</f>
        <v>400</v>
      </c>
      <c r="G15" s="311">
        <f>IF(SUM(K15,O15,S15,W15,AA15,AE15,AI15,AM15,AQ15,AU15,AY15)=0,"-",SUM(K15,O15,S15,W15,AA15,AE15,AI15,AM15,AQ15,AU15,AY15))</f>
        <v>208</v>
      </c>
      <c r="H15" s="311">
        <f>IF(SUM(L15,P15,T15,X15,AB15,AF15,AJ15,AN15,AR15,AV15,AZ15)=0,"-",SUM(L15,P15,T15,X15,AB15,AF15,AJ15,AN15,AR15,AV15,AZ15))</f>
        <v>192</v>
      </c>
      <c r="I15" s="307">
        <v>15</v>
      </c>
      <c r="J15" s="307">
        <v>1</v>
      </c>
      <c r="K15" s="309">
        <v>1</v>
      </c>
      <c r="L15" s="310">
        <v>0</v>
      </c>
      <c r="M15" s="309">
        <v>5</v>
      </c>
      <c r="N15" s="309">
        <v>2</v>
      </c>
      <c r="O15" s="310">
        <v>1</v>
      </c>
      <c r="P15" s="310" t="s">
        <v>9</v>
      </c>
      <c r="Q15" s="307">
        <v>21</v>
      </c>
      <c r="R15" s="307">
        <v>1</v>
      </c>
      <c r="S15" s="310">
        <v>0</v>
      </c>
      <c r="T15" s="310" t="s">
        <v>9</v>
      </c>
      <c r="U15" s="309">
        <v>4</v>
      </c>
      <c r="V15" s="309">
        <v>1</v>
      </c>
      <c r="W15" s="310">
        <v>1</v>
      </c>
      <c r="X15" s="310" t="s">
        <v>9</v>
      </c>
      <c r="Y15" s="311">
        <v>1</v>
      </c>
      <c r="Z15" s="311">
        <v>0</v>
      </c>
      <c r="AA15" s="310" t="s">
        <v>9</v>
      </c>
      <c r="AB15" s="310" t="s">
        <v>9</v>
      </c>
      <c r="AC15" s="309">
        <v>382</v>
      </c>
      <c r="AD15" s="309">
        <v>159</v>
      </c>
      <c r="AE15" s="309">
        <v>15</v>
      </c>
      <c r="AF15" s="309">
        <v>11</v>
      </c>
      <c r="AG15" s="309">
        <v>5</v>
      </c>
      <c r="AH15" s="309">
        <v>15</v>
      </c>
      <c r="AI15" s="310">
        <v>5</v>
      </c>
      <c r="AJ15" s="310">
        <v>0</v>
      </c>
      <c r="AK15" s="311">
        <v>0</v>
      </c>
      <c r="AL15" s="309">
        <v>16</v>
      </c>
      <c r="AM15" s="310">
        <v>0</v>
      </c>
      <c r="AN15" s="312">
        <v>3</v>
      </c>
      <c r="AO15" s="307">
        <v>0</v>
      </c>
      <c r="AP15" s="307">
        <v>0</v>
      </c>
      <c r="AQ15" s="295" t="s">
        <v>9</v>
      </c>
      <c r="AR15" s="310" t="s">
        <v>9</v>
      </c>
      <c r="AS15" s="311" t="s">
        <v>9</v>
      </c>
      <c r="AT15" s="311" t="s">
        <v>9</v>
      </c>
      <c r="AU15" s="310" t="s">
        <v>9</v>
      </c>
      <c r="AV15" s="310" t="s">
        <v>9</v>
      </c>
      <c r="AW15" s="312">
        <v>54</v>
      </c>
      <c r="AX15" s="312">
        <v>31</v>
      </c>
      <c r="AY15" s="312">
        <v>185</v>
      </c>
      <c r="AZ15" s="313">
        <v>178</v>
      </c>
    </row>
    <row r="16" spans="1:52" ht="22.5" customHeight="1">
      <c r="A16" s="430"/>
      <c r="B16" s="110" t="s">
        <v>5</v>
      </c>
      <c r="C16" s="340" t="str">
        <f>IF(SUM(D16:E16)=0,"-",SUM(D16:E16))</f>
        <v>-</v>
      </c>
      <c r="D16" s="341" t="str">
        <f>IF(SUM(I16,M16,Q16,U16,Y16,AC16,AG16,AK16,AO16,AS16,AW16)=0,"-",SUM(I16,M16,Q16,U16,Y16,AC16,AG16,AK16,AO16,AS16,AW16))</f>
        <v>-</v>
      </c>
      <c r="E16" s="341" t="str">
        <f>IF(SUM(J16,N16,R16,V16,Z16,AD16,AH16,AL16,AP16,AT16,AX16)=0,"-",SUM(J16,N16,R16,V16,Z16,AD16,AH16,AL16,AP16,AT16,AX16))</f>
        <v>-</v>
      </c>
      <c r="F16" s="316" t="str">
        <f>IF(SUM(G16:H16)=0,"-",SUM(G16:H16))</f>
        <v>-</v>
      </c>
      <c r="G16" s="317" t="str">
        <f>IF(SUM(K16,O16,S16,W16,AA16,AE16,AI16,AM16,AQ16,AU16,AY16)=0,"-",SUM(K16,O16,S16,W16,AA16,AE16,AI16,AM16,AQ16,AU16,AY16))</f>
        <v>-</v>
      </c>
      <c r="H16" s="317" t="str">
        <f>IF(SUM(L16,P16,T16,X16,AB16,AF16,AJ16,AN16,AR16,AV16,AZ16)=0,"-",SUM(L16,P16,T16,X16,AB16,AF16,AJ16,AN16,AR16,AV16,AZ16))</f>
        <v>-</v>
      </c>
      <c r="I16" s="316" t="s">
        <v>9</v>
      </c>
      <c r="J16" s="316" t="s">
        <v>9</v>
      </c>
      <c r="K16" s="316" t="s">
        <v>9</v>
      </c>
      <c r="L16" s="316" t="s">
        <v>9</v>
      </c>
      <c r="M16" s="316" t="s">
        <v>9</v>
      </c>
      <c r="N16" s="316" t="s">
        <v>9</v>
      </c>
      <c r="O16" s="316" t="s">
        <v>9</v>
      </c>
      <c r="P16" s="316" t="s">
        <v>9</v>
      </c>
      <c r="Q16" s="316" t="s">
        <v>9</v>
      </c>
      <c r="R16" s="316" t="s">
        <v>9</v>
      </c>
      <c r="S16" s="316" t="s">
        <v>9</v>
      </c>
      <c r="T16" s="316" t="s">
        <v>9</v>
      </c>
      <c r="U16" s="317" t="s">
        <v>9</v>
      </c>
      <c r="V16" s="317" t="s">
        <v>9</v>
      </c>
      <c r="W16" s="316" t="s">
        <v>9</v>
      </c>
      <c r="X16" s="316" t="s">
        <v>9</v>
      </c>
      <c r="Y16" s="317" t="s">
        <v>9</v>
      </c>
      <c r="Z16" s="317" t="s">
        <v>9</v>
      </c>
      <c r="AA16" s="316" t="s">
        <v>9</v>
      </c>
      <c r="AB16" s="316" t="s">
        <v>9</v>
      </c>
      <c r="AC16" s="316" t="s">
        <v>9</v>
      </c>
      <c r="AD16" s="316" t="s">
        <v>9</v>
      </c>
      <c r="AE16" s="316" t="s">
        <v>9</v>
      </c>
      <c r="AF16" s="316" t="s">
        <v>9</v>
      </c>
      <c r="AG16" s="316" t="s">
        <v>9</v>
      </c>
      <c r="AH16" s="316" t="s">
        <v>9</v>
      </c>
      <c r="AI16" s="316" t="s">
        <v>9</v>
      </c>
      <c r="AJ16" s="316" t="s">
        <v>9</v>
      </c>
      <c r="AK16" s="316" t="s">
        <v>9</v>
      </c>
      <c r="AL16" s="316" t="s">
        <v>9</v>
      </c>
      <c r="AM16" s="316" t="s">
        <v>9</v>
      </c>
      <c r="AN16" s="316" t="s">
        <v>9</v>
      </c>
      <c r="AO16" s="341" t="s">
        <v>9</v>
      </c>
      <c r="AP16" s="316" t="s">
        <v>9</v>
      </c>
      <c r="AQ16" s="297" t="s">
        <v>9</v>
      </c>
      <c r="AR16" s="316" t="s">
        <v>9</v>
      </c>
      <c r="AS16" s="317" t="s">
        <v>9</v>
      </c>
      <c r="AT16" s="317" t="s">
        <v>9</v>
      </c>
      <c r="AU16" s="316" t="s">
        <v>9</v>
      </c>
      <c r="AV16" s="316" t="s">
        <v>9</v>
      </c>
      <c r="AW16" s="316" t="s">
        <v>9</v>
      </c>
      <c r="AX16" s="316" t="s">
        <v>9</v>
      </c>
      <c r="AY16" s="316" t="s">
        <v>9</v>
      </c>
      <c r="AZ16" s="319" t="s">
        <v>9</v>
      </c>
    </row>
    <row r="17" ht="18" customHeight="1">
      <c r="A17" s="50"/>
    </row>
    <row r="19" ht="67.5" customHeight="1"/>
    <row r="20" ht="18" customHeight="1">
      <c r="A20" s="48" t="s">
        <v>217</v>
      </c>
    </row>
    <row r="21" spans="1:26" ht="15.75" customHeight="1">
      <c r="A21" s="379" t="s">
        <v>130</v>
      </c>
      <c r="B21" s="347"/>
      <c r="C21" s="215"/>
      <c r="D21" s="216"/>
      <c r="E21" s="217"/>
      <c r="F21" s="1" t="s">
        <v>78</v>
      </c>
      <c r="G21" s="3"/>
      <c r="H21" s="3"/>
      <c r="I21" s="4"/>
      <c r="J21" s="218" t="s">
        <v>59</v>
      </c>
      <c r="K21" s="219" t="s">
        <v>79</v>
      </c>
      <c r="L21" s="220" t="s">
        <v>80</v>
      </c>
      <c r="M21" s="221"/>
      <c r="N21" s="220" t="s">
        <v>81</v>
      </c>
      <c r="O21" s="221"/>
      <c r="P21" s="5" t="s">
        <v>211</v>
      </c>
      <c r="Q21" s="220" t="s">
        <v>82</v>
      </c>
      <c r="R21" s="221"/>
      <c r="S21" s="218" t="s">
        <v>83</v>
      </c>
      <c r="T21" s="222" t="s">
        <v>84</v>
      </c>
      <c r="U21" s="223" t="s">
        <v>212</v>
      </c>
      <c r="V21" s="224"/>
      <c r="W21" s="5" t="s">
        <v>204</v>
      </c>
      <c r="X21" s="225" t="s">
        <v>204</v>
      </c>
      <c r="Y21" s="226" t="s">
        <v>204</v>
      </c>
      <c r="Z21" s="250"/>
    </row>
    <row r="22" spans="1:25" ht="15.75" customHeight="1">
      <c r="A22" s="348"/>
      <c r="B22" s="349"/>
      <c r="C22" s="11"/>
      <c r="D22" s="12"/>
      <c r="E22" s="13"/>
      <c r="F22" s="6"/>
      <c r="G22" s="8"/>
      <c r="H22" s="7"/>
      <c r="I22" s="8"/>
      <c r="J22" s="14" t="s">
        <v>31</v>
      </c>
      <c r="K22" s="15"/>
      <c r="L22" s="16" t="s">
        <v>86</v>
      </c>
      <c r="M22" s="17"/>
      <c r="N22" s="16" t="s">
        <v>87</v>
      </c>
      <c r="O22" s="17"/>
      <c r="P22" s="10" t="s">
        <v>85</v>
      </c>
      <c r="Q22" s="16" t="s">
        <v>88</v>
      </c>
      <c r="R22" s="17"/>
      <c r="S22" s="14" t="s">
        <v>89</v>
      </c>
      <c r="T22" s="18" t="s">
        <v>90</v>
      </c>
      <c r="U22" s="210" t="s">
        <v>213</v>
      </c>
      <c r="V22" s="211"/>
      <c r="W22" s="10" t="s">
        <v>31</v>
      </c>
      <c r="X22" s="104" t="s">
        <v>31</v>
      </c>
      <c r="Y22" s="105" t="s">
        <v>31</v>
      </c>
    </row>
    <row r="23" spans="1:25" ht="12" customHeight="1">
      <c r="A23" s="348"/>
      <c r="B23" s="349"/>
      <c r="C23" s="425" t="s">
        <v>3</v>
      </c>
      <c r="D23" s="426"/>
      <c r="E23" s="427"/>
      <c r="F23" s="22" t="s">
        <v>203</v>
      </c>
      <c r="G23" s="19"/>
      <c r="H23" s="16" t="s">
        <v>48</v>
      </c>
      <c r="I23" s="17"/>
      <c r="J23" s="14" t="s">
        <v>96</v>
      </c>
      <c r="K23" s="15" t="s">
        <v>110</v>
      </c>
      <c r="L23" s="16" t="s">
        <v>97</v>
      </c>
      <c r="M23" s="17"/>
      <c r="N23" s="16" t="s">
        <v>94</v>
      </c>
      <c r="O23" s="17"/>
      <c r="P23" s="10" t="s">
        <v>97</v>
      </c>
      <c r="Q23" s="16" t="s">
        <v>98</v>
      </c>
      <c r="R23" s="17"/>
      <c r="S23" s="14" t="s">
        <v>98</v>
      </c>
      <c r="T23" s="91" t="s">
        <v>99</v>
      </c>
      <c r="U23" s="251" t="s">
        <v>214</v>
      </c>
      <c r="V23" s="211"/>
      <c r="W23" s="10" t="s">
        <v>205</v>
      </c>
      <c r="X23" s="104" t="s">
        <v>91</v>
      </c>
      <c r="Y23" s="105" t="s">
        <v>92</v>
      </c>
    </row>
    <row r="24" spans="1:25" ht="15.75" customHeight="1">
      <c r="A24" s="348"/>
      <c r="B24" s="349"/>
      <c r="C24" s="23"/>
      <c r="D24" s="20"/>
      <c r="E24" s="21"/>
      <c r="F24" s="22" t="s">
        <v>202</v>
      </c>
      <c r="G24" s="17"/>
      <c r="H24" s="16" t="s">
        <v>154</v>
      </c>
      <c r="I24" s="17"/>
      <c r="J24" s="14" t="s">
        <v>103</v>
      </c>
      <c r="K24" s="15"/>
      <c r="L24" s="16" t="s">
        <v>98</v>
      </c>
      <c r="M24" s="17"/>
      <c r="N24" s="16" t="s">
        <v>104</v>
      </c>
      <c r="O24" s="17"/>
      <c r="P24" s="10" t="s">
        <v>98</v>
      </c>
      <c r="Q24" s="16"/>
      <c r="R24" s="17"/>
      <c r="S24" s="14"/>
      <c r="T24" s="91"/>
      <c r="U24" s="212" t="s">
        <v>100</v>
      </c>
      <c r="V24" s="211"/>
      <c r="W24" s="10"/>
      <c r="X24" s="10" t="s">
        <v>101</v>
      </c>
      <c r="Y24" s="24" t="s">
        <v>102</v>
      </c>
    </row>
    <row r="25" spans="1:25" ht="15.75" customHeight="1">
      <c r="A25" s="348"/>
      <c r="B25" s="349"/>
      <c r="C25" s="11"/>
      <c r="D25" s="12"/>
      <c r="E25" s="13"/>
      <c r="F25" s="11"/>
      <c r="G25" s="252"/>
      <c r="H25" s="253"/>
      <c r="I25" s="252"/>
      <c r="J25" s="14" t="s">
        <v>107</v>
      </c>
      <c r="K25" s="15" t="s">
        <v>98</v>
      </c>
      <c r="L25" s="16"/>
      <c r="M25" s="17"/>
      <c r="N25" s="16"/>
      <c r="O25" s="17"/>
      <c r="P25" s="10"/>
      <c r="Q25" s="16"/>
      <c r="R25" s="17"/>
      <c r="S25" s="14"/>
      <c r="T25" s="18"/>
      <c r="U25" s="210" t="s">
        <v>105</v>
      </c>
      <c r="V25" s="211"/>
      <c r="W25" s="10"/>
      <c r="X25" s="10" t="s">
        <v>106</v>
      </c>
      <c r="Y25" s="24" t="s">
        <v>95</v>
      </c>
    </row>
    <row r="26" spans="1:25" ht="15.75" customHeight="1">
      <c r="A26" s="348"/>
      <c r="B26" s="349"/>
      <c r="C26" s="25"/>
      <c r="D26" s="26"/>
      <c r="E26" s="27"/>
      <c r="F26" s="25"/>
      <c r="G26" s="29"/>
      <c r="H26" s="32"/>
      <c r="I26" s="29"/>
      <c r="J26" s="33"/>
      <c r="K26" s="34"/>
      <c r="L26" s="30"/>
      <c r="M26" s="31"/>
      <c r="N26" s="30"/>
      <c r="O26" s="31"/>
      <c r="P26" s="28"/>
      <c r="Q26" s="30"/>
      <c r="R26" s="31"/>
      <c r="S26" s="33"/>
      <c r="T26" s="35"/>
      <c r="U26" s="213" t="s">
        <v>108</v>
      </c>
      <c r="V26" s="214"/>
      <c r="W26" s="10"/>
      <c r="X26" s="10"/>
      <c r="Y26" s="24"/>
    </row>
    <row r="27" spans="1:25" ht="15.75" customHeight="1">
      <c r="A27" s="350"/>
      <c r="B27" s="351"/>
      <c r="C27" s="36" t="s">
        <v>3</v>
      </c>
      <c r="D27" s="36" t="s">
        <v>55</v>
      </c>
      <c r="E27" s="36" t="s">
        <v>56</v>
      </c>
      <c r="F27" s="36" t="s">
        <v>55</v>
      </c>
      <c r="G27" s="36" t="s">
        <v>56</v>
      </c>
      <c r="H27" s="36" t="s">
        <v>55</v>
      </c>
      <c r="I27" s="36" t="s">
        <v>56</v>
      </c>
      <c r="J27" s="36" t="s">
        <v>55</v>
      </c>
      <c r="K27" s="36" t="s">
        <v>56</v>
      </c>
      <c r="L27" s="36" t="s">
        <v>55</v>
      </c>
      <c r="M27" s="36" t="s">
        <v>56</v>
      </c>
      <c r="N27" s="36" t="s">
        <v>55</v>
      </c>
      <c r="O27" s="36" t="s">
        <v>56</v>
      </c>
      <c r="P27" s="36" t="s">
        <v>56</v>
      </c>
      <c r="Q27" s="36" t="s">
        <v>55</v>
      </c>
      <c r="R27" s="36" t="s">
        <v>56</v>
      </c>
      <c r="S27" s="36" t="s">
        <v>55</v>
      </c>
      <c r="T27" s="36" t="s">
        <v>56</v>
      </c>
      <c r="U27" s="36" t="s">
        <v>55</v>
      </c>
      <c r="V27" s="36" t="s">
        <v>56</v>
      </c>
      <c r="W27" s="106"/>
      <c r="X27" s="106"/>
      <c r="Y27" s="107"/>
    </row>
    <row r="28" spans="1:25" ht="22.5" customHeight="1">
      <c r="A28" s="101" t="s">
        <v>240</v>
      </c>
      <c r="B28" s="108"/>
      <c r="C28" s="270">
        <v>840</v>
      </c>
      <c r="D28" s="270">
        <v>557</v>
      </c>
      <c r="E28" s="270">
        <v>283</v>
      </c>
      <c r="F28" s="270">
        <v>175</v>
      </c>
      <c r="G28" s="270">
        <v>115</v>
      </c>
      <c r="H28" s="270">
        <v>41</v>
      </c>
      <c r="I28" s="270">
        <v>42</v>
      </c>
      <c r="J28" s="270" t="s">
        <v>9</v>
      </c>
      <c r="K28" s="265">
        <v>5</v>
      </c>
      <c r="L28" s="265">
        <v>12</v>
      </c>
      <c r="M28" s="270">
        <v>7</v>
      </c>
      <c r="N28" s="270">
        <v>233</v>
      </c>
      <c r="O28" s="265">
        <v>102</v>
      </c>
      <c r="P28" s="265">
        <v>3</v>
      </c>
      <c r="Q28" s="270">
        <v>68</v>
      </c>
      <c r="R28" s="270">
        <v>1</v>
      </c>
      <c r="S28" s="265">
        <v>28</v>
      </c>
      <c r="T28" s="265">
        <v>8</v>
      </c>
      <c r="U28" s="270">
        <v>8</v>
      </c>
      <c r="V28" s="270">
        <v>37</v>
      </c>
      <c r="W28" s="265">
        <v>118</v>
      </c>
      <c r="X28" s="265">
        <v>112</v>
      </c>
      <c r="Y28" s="271">
        <v>107</v>
      </c>
    </row>
    <row r="29" spans="1:25" ht="22.5" customHeight="1">
      <c r="A29" s="101" t="s">
        <v>241</v>
      </c>
      <c r="B29" s="108"/>
      <c r="C29" s="307">
        <f aca="true" t="shared" si="7" ref="C29:Y29">IF(SUM(C30,C33)=0,"-",SUM(C30,C33))</f>
        <v>840</v>
      </c>
      <c r="D29" s="307">
        <f t="shared" si="7"/>
        <v>557</v>
      </c>
      <c r="E29" s="307">
        <f t="shared" si="7"/>
        <v>283</v>
      </c>
      <c r="F29" s="307">
        <f t="shared" si="7"/>
        <v>175</v>
      </c>
      <c r="G29" s="307">
        <f t="shared" si="7"/>
        <v>116</v>
      </c>
      <c r="H29" s="307">
        <f t="shared" si="7"/>
        <v>42</v>
      </c>
      <c r="I29" s="307">
        <f t="shared" si="7"/>
        <v>43</v>
      </c>
      <c r="J29" s="307" t="str">
        <f t="shared" si="7"/>
        <v>-</v>
      </c>
      <c r="K29" s="295">
        <f t="shared" si="7"/>
        <v>6</v>
      </c>
      <c r="L29" s="295">
        <f t="shared" si="7"/>
        <v>13</v>
      </c>
      <c r="M29" s="307">
        <f t="shared" si="7"/>
        <v>5</v>
      </c>
      <c r="N29" s="307">
        <f t="shared" si="7"/>
        <v>233</v>
      </c>
      <c r="O29" s="295">
        <f t="shared" si="7"/>
        <v>100</v>
      </c>
      <c r="P29" s="295">
        <f t="shared" si="7"/>
        <v>3</v>
      </c>
      <c r="Q29" s="307">
        <f t="shared" si="7"/>
        <v>64</v>
      </c>
      <c r="R29" s="307" t="str">
        <f t="shared" si="7"/>
        <v>-</v>
      </c>
      <c r="S29" s="295">
        <f t="shared" si="7"/>
        <v>30</v>
      </c>
      <c r="T29" s="295">
        <f t="shared" si="7"/>
        <v>10</v>
      </c>
      <c r="U29" s="307">
        <f t="shared" si="7"/>
        <v>8</v>
      </c>
      <c r="V29" s="307">
        <f t="shared" si="7"/>
        <v>38</v>
      </c>
      <c r="W29" s="295">
        <f t="shared" si="7"/>
        <v>118</v>
      </c>
      <c r="X29" s="295">
        <f t="shared" si="7"/>
        <v>112</v>
      </c>
      <c r="Y29" s="308">
        <f t="shared" si="7"/>
        <v>107</v>
      </c>
    </row>
    <row r="30" spans="1:25" ht="22.5" customHeight="1">
      <c r="A30" s="422" t="s">
        <v>164</v>
      </c>
      <c r="B30" s="109" t="s">
        <v>3</v>
      </c>
      <c r="C30" s="307">
        <f aca="true" t="shared" si="8" ref="C30:Y30">IF(SUM(C31:C32)=0,"-",SUM(C31:C32))</f>
        <v>700</v>
      </c>
      <c r="D30" s="307">
        <f t="shared" si="8"/>
        <v>477</v>
      </c>
      <c r="E30" s="307">
        <f t="shared" si="8"/>
        <v>223</v>
      </c>
      <c r="F30" s="307">
        <f t="shared" si="8"/>
        <v>175</v>
      </c>
      <c r="G30" s="307">
        <f t="shared" si="8"/>
        <v>116</v>
      </c>
      <c r="H30" s="307" t="str">
        <f t="shared" si="8"/>
        <v>-</v>
      </c>
      <c r="I30" s="307" t="str">
        <f t="shared" si="8"/>
        <v>-</v>
      </c>
      <c r="J30" s="307" t="str">
        <f t="shared" si="8"/>
        <v>-</v>
      </c>
      <c r="K30" s="295" t="str">
        <f t="shared" si="8"/>
        <v>-</v>
      </c>
      <c r="L30" s="295">
        <f t="shared" si="8"/>
        <v>10</v>
      </c>
      <c r="M30" s="307">
        <f t="shared" si="8"/>
        <v>2</v>
      </c>
      <c r="N30" s="307">
        <f t="shared" si="8"/>
        <v>227</v>
      </c>
      <c r="O30" s="295">
        <f t="shared" si="8"/>
        <v>100</v>
      </c>
      <c r="P30" s="295" t="str">
        <f t="shared" si="8"/>
        <v>-</v>
      </c>
      <c r="Q30" s="307">
        <f t="shared" si="8"/>
        <v>46</v>
      </c>
      <c r="R30" s="307" t="str">
        <f t="shared" si="8"/>
        <v>-</v>
      </c>
      <c r="S30" s="295">
        <f t="shared" si="8"/>
        <v>19</v>
      </c>
      <c r="T30" s="295">
        <f t="shared" si="8"/>
        <v>5</v>
      </c>
      <c r="U30" s="307">
        <f t="shared" si="8"/>
        <v>8</v>
      </c>
      <c r="V30" s="307">
        <f t="shared" si="8"/>
        <v>38</v>
      </c>
      <c r="W30" s="295">
        <f t="shared" si="8"/>
        <v>95</v>
      </c>
      <c r="X30" s="295">
        <f t="shared" si="8"/>
        <v>95</v>
      </c>
      <c r="Y30" s="308">
        <f t="shared" si="8"/>
        <v>95</v>
      </c>
    </row>
    <row r="31" spans="1:25" ht="22.5" customHeight="1">
      <c r="A31" s="423"/>
      <c r="B31" s="109" t="s">
        <v>4</v>
      </c>
      <c r="C31" s="307">
        <f>IF(SUM(D31:E31)=0,"-",SUM(D31:E31))</f>
        <v>679</v>
      </c>
      <c r="D31" s="307">
        <f>IF(SUM(F31,H45,H31,J31,L31,N31,Q31,S31)=0,"-",SUM(F31,H45,H31,J31,L31,N31,Q31,S31))</f>
        <v>463</v>
      </c>
      <c r="E31" s="307">
        <f>IF(SUM(G31,I45,I31,K31,M31,O31,P31,R31,T31)=0,"-",SUM(G31,I45,I31,K31,M31,O31,P31,R31,T31))</f>
        <v>216</v>
      </c>
      <c r="F31" s="306">
        <v>168</v>
      </c>
      <c r="G31" s="306">
        <v>113</v>
      </c>
      <c r="H31" s="307">
        <v>0</v>
      </c>
      <c r="I31" s="307">
        <v>0</v>
      </c>
      <c r="J31" s="307">
        <v>0</v>
      </c>
      <c r="K31" s="295">
        <v>0</v>
      </c>
      <c r="L31" s="295">
        <v>8</v>
      </c>
      <c r="M31" s="307">
        <v>0</v>
      </c>
      <c r="N31" s="296">
        <v>225</v>
      </c>
      <c r="O31" s="296">
        <v>98</v>
      </c>
      <c r="P31" s="295">
        <v>0</v>
      </c>
      <c r="Q31" s="306">
        <v>43</v>
      </c>
      <c r="R31" s="307">
        <v>0</v>
      </c>
      <c r="S31" s="295">
        <v>19</v>
      </c>
      <c r="T31" s="295">
        <v>5</v>
      </c>
      <c r="U31" s="306">
        <v>8</v>
      </c>
      <c r="V31" s="306">
        <v>37</v>
      </c>
      <c r="W31" s="295">
        <v>95</v>
      </c>
      <c r="X31" s="295">
        <v>95</v>
      </c>
      <c r="Y31" s="298">
        <v>95</v>
      </c>
    </row>
    <row r="32" spans="1:25" ht="22.5" customHeight="1">
      <c r="A32" s="431"/>
      <c r="B32" s="109" t="s">
        <v>5</v>
      </c>
      <c r="C32" s="307">
        <f>IF(SUM(D32:E32)=0,"-",SUM(D32:E32))</f>
        <v>21</v>
      </c>
      <c r="D32" s="307">
        <f>IF(SUM(F32,H46,H32,J32,L32,N32,Q32,S32)=0,"-",SUM(F32,H46,H32,J32,L32,N32,Q32,S32))</f>
        <v>14</v>
      </c>
      <c r="E32" s="307">
        <f>IF(SUM(G32,I46,I32,K32,M32,O32,P32,R32,T32)=0,"-",SUM(G32,I46,I32,K32,M32,O32,P32,R32,T32))</f>
        <v>7</v>
      </c>
      <c r="F32" s="307">
        <v>7</v>
      </c>
      <c r="G32" s="307">
        <v>3</v>
      </c>
      <c r="H32" s="307" t="s">
        <v>9</v>
      </c>
      <c r="I32" s="307" t="s">
        <v>9</v>
      </c>
      <c r="J32" s="307" t="s">
        <v>9</v>
      </c>
      <c r="K32" s="295" t="s">
        <v>9</v>
      </c>
      <c r="L32" s="295">
        <v>2</v>
      </c>
      <c r="M32" s="307">
        <v>2</v>
      </c>
      <c r="N32" s="307">
        <v>2</v>
      </c>
      <c r="O32" s="295">
        <v>2</v>
      </c>
      <c r="P32" s="295" t="s">
        <v>9</v>
      </c>
      <c r="Q32" s="306">
        <v>3</v>
      </c>
      <c r="R32" s="307">
        <v>0</v>
      </c>
      <c r="S32" s="295" t="s">
        <v>9</v>
      </c>
      <c r="T32" s="295" t="s">
        <v>9</v>
      </c>
      <c r="U32" s="307" t="s">
        <v>9</v>
      </c>
      <c r="V32" s="307">
        <v>1</v>
      </c>
      <c r="W32" s="295" t="s">
        <v>9</v>
      </c>
      <c r="X32" s="295" t="s">
        <v>9</v>
      </c>
      <c r="Y32" s="298" t="s">
        <v>9</v>
      </c>
    </row>
    <row r="33" spans="1:25" ht="22.5" customHeight="1">
      <c r="A33" s="422" t="s">
        <v>165</v>
      </c>
      <c r="B33" s="109" t="s">
        <v>3</v>
      </c>
      <c r="C33" s="307">
        <f aca="true" t="shared" si="9" ref="C33:Y34">IF(SUM(C34:C35)=0,"-",SUM(C34:C35))</f>
        <v>140</v>
      </c>
      <c r="D33" s="307">
        <f t="shared" si="9"/>
        <v>80</v>
      </c>
      <c r="E33" s="307">
        <f t="shared" si="9"/>
        <v>60</v>
      </c>
      <c r="F33" s="307" t="str">
        <f t="shared" si="9"/>
        <v>-</v>
      </c>
      <c r="G33" s="307" t="str">
        <f t="shared" si="9"/>
        <v>-</v>
      </c>
      <c r="H33" s="307">
        <f t="shared" si="9"/>
        <v>42</v>
      </c>
      <c r="I33" s="307">
        <f t="shared" si="9"/>
        <v>43</v>
      </c>
      <c r="J33" s="307" t="str">
        <f t="shared" si="9"/>
        <v>-</v>
      </c>
      <c r="K33" s="295">
        <f t="shared" si="9"/>
        <v>6</v>
      </c>
      <c r="L33" s="295">
        <f t="shared" si="9"/>
        <v>3</v>
      </c>
      <c r="M33" s="307">
        <f t="shared" si="9"/>
        <v>3</v>
      </c>
      <c r="N33" s="307">
        <f t="shared" si="9"/>
        <v>6</v>
      </c>
      <c r="O33" s="295" t="str">
        <f t="shared" si="9"/>
        <v>-</v>
      </c>
      <c r="P33" s="295">
        <f t="shared" si="9"/>
        <v>3</v>
      </c>
      <c r="Q33" s="307">
        <f t="shared" si="9"/>
        <v>18</v>
      </c>
      <c r="R33" s="307" t="str">
        <f t="shared" si="9"/>
        <v>-</v>
      </c>
      <c r="S33" s="295">
        <f t="shared" si="9"/>
        <v>11</v>
      </c>
      <c r="T33" s="295">
        <f t="shared" si="9"/>
        <v>5</v>
      </c>
      <c r="U33" s="307" t="str">
        <f t="shared" si="9"/>
        <v>-</v>
      </c>
      <c r="V33" s="307" t="str">
        <f t="shared" si="9"/>
        <v>-</v>
      </c>
      <c r="W33" s="295">
        <f t="shared" si="9"/>
        <v>23</v>
      </c>
      <c r="X33" s="295">
        <f t="shared" si="9"/>
        <v>17</v>
      </c>
      <c r="Y33" s="308">
        <f t="shared" si="9"/>
        <v>12</v>
      </c>
    </row>
    <row r="34" spans="1:25" ht="22.5" customHeight="1">
      <c r="A34" s="423"/>
      <c r="B34" s="109" t="s">
        <v>4</v>
      </c>
      <c r="C34" s="307">
        <f>IF(SUM(D34:E34)=0,"-",SUM(D34:E34))</f>
        <v>140</v>
      </c>
      <c r="D34" s="307">
        <f>IF(SUM(F34,H48,H34,J34,L34,N34,Q34,S34)=0,"-",SUM(F34,H48,H34,J34,L34,N34,Q34,S34))</f>
        <v>80</v>
      </c>
      <c r="E34" s="307">
        <f>IF(SUM(G34,I48,I34,K34,M34,O34,P34,R34,T34)=0,"-",SUM(G34,I48,I34,K34,M34,O34,P34,R34,T34))</f>
        <v>60</v>
      </c>
      <c r="F34" s="307">
        <v>0</v>
      </c>
      <c r="G34" s="307">
        <v>0</v>
      </c>
      <c r="H34" s="307">
        <v>42</v>
      </c>
      <c r="I34" s="306">
        <v>43</v>
      </c>
      <c r="J34" s="307">
        <v>0</v>
      </c>
      <c r="K34" s="306">
        <v>6</v>
      </c>
      <c r="L34" s="295">
        <v>3</v>
      </c>
      <c r="M34" s="307">
        <v>3</v>
      </c>
      <c r="N34" s="307">
        <v>6</v>
      </c>
      <c r="O34" s="295" t="str">
        <f t="shared" si="9"/>
        <v>-</v>
      </c>
      <c r="P34" s="295">
        <v>3</v>
      </c>
      <c r="Q34" s="306">
        <v>18</v>
      </c>
      <c r="R34" s="307">
        <v>0</v>
      </c>
      <c r="S34" s="306">
        <v>11</v>
      </c>
      <c r="T34" s="306">
        <v>5</v>
      </c>
      <c r="U34" s="307">
        <v>0</v>
      </c>
      <c r="V34" s="307">
        <v>0</v>
      </c>
      <c r="W34" s="306">
        <v>23</v>
      </c>
      <c r="X34" s="306">
        <v>17</v>
      </c>
      <c r="Y34" s="308">
        <v>12</v>
      </c>
    </row>
    <row r="35" spans="1:25" ht="22.5" customHeight="1">
      <c r="A35" s="424"/>
      <c r="B35" s="110" t="s">
        <v>5</v>
      </c>
      <c r="C35" s="316" t="str">
        <f>IF(SUM(D35:E35)=0,"-",SUM(D35:E35))</f>
        <v>-</v>
      </c>
      <c r="D35" s="316" t="str">
        <f>IF(SUM(F35,H49,H35,J35,L35,N35,Q35,S35)=0,"-",SUM(F35,H49,H35,J35,L35,N35,Q35,S35))</f>
        <v>-</v>
      </c>
      <c r="E35" s="316" t="str">
        <f>IF(SUM(G35,I49,I35,K35,M35,O35,P35,R35,T35)=0,"-",SUM(G35,I49,I35,K35,M35,O35,P35,R35,T35))</f>
        <v>-</v>
      </c>
      <c r="F35" s="316" t="s">
        <v>9</v>
      </c>
      <c r="G35" s="316" t="s">
        <v>9</v>
      </c>
      <c r="H35" s="316" t="s">
        <v>9</v>
      </c>
      <c r="I35" s="316" t="s">
        <v>9</v>
      </c>
      <c r="J35" s="316" t="s">
        <v>9</v>
      </c>
      <c r="K35" s="316" t="s">
        <v>9</v>
      </c>
      <c r="L35" s="316" t="s">
        <v>9</v>
      </c>
      <c r="M35" s="316" t="s">
        <v>9</v>
      </c>
      <c r="N35" s="316" t="s">
        <v>9</v>
      </c>
      <c r="O35" s="316" t="s">
        <v>9</v>
      </c>
      <c r="P35" s="316" t="s">
        <v>9</v>
      </c>
      <c r="Q35" s="316" t="s">
        <v>9</v>
      </c>
      <c r="R35" s="316" t="s">
        <v>9</v>
      </c>
      <c r="S35" s="316" t="s">
        <v>9</v>
      </c>
      <c r="T35" s="316" t="s">
        <v>9</v>
      </c>
      <c r="U35" s="316" t="s">
        <v>9</v>
      </c>
      <c r="V35" s="316" t="s">
        <v>9</v>
      </c>
      <c r="W35" s="316" t="s">
        <v>183</v>
      </c>
      <c r="X35" s="316" t="s">
        <v>183</v>
      </c>
      <c r="Y35" s="319" t="s">
        <v>183</v>
      </c>
    </row>
    <row r="36" spans="8:9" ht="10.5" customHeight="1">
      <c r="H36" s="236"/>
      <c r="I36" s="236"/>
    </row>
    <row r="37" spans="8:9" ht="10.5" customHeight="1">
      <c r="H37" s="237"/>
      <c r="I37" s="237"/>
    </row>
    <row r="38" spans="8:9" ht="10.5" customHeight="1">
      <c r="H38" s="87"/>
      <c r="I38" s="238"/>
    </row>
    <row r="39" spans="8:9" ht="10.5" customHeight="1">
      <c r="H39" s="238"/>
      <c r="I39" s="238"/>
    </row>
    <row r="40" spans="8:9" ht="10.5" customHeight="1">
      <c r="H40" s="236"/>
      <c r="I40" s="236"/>
    </row>
    <row r="41" spans="8:9" ht="10.5" customHeight="1">
      <c r="H41" s="20"/>
      <c r="I41" s="20"/>
    </row>
    <row r="42" spans="8:9" ht="10.5" customHeight="1">
      <c r="H42" s="79"/>
      <c r="I42" s="79"/>
    </row>
    <row r="43" spans="8:9" ht="10.5" customHeight="1">
      <c r="H43" s="79"/>
      <c r="I43" s="79"/>
    </row>
    <row r="44" spans="8:9" ht="10.5" customHeight="1">
      <c r="H44" s="79"/>
      <c r="I44" s="79"/>
    </row>
    <row r="45" spans="8:9" ht="10.5" customHeight="1">
      <c r="H45" s="79"/>
      <c r="I45" s="79"/>
    </row>
    <row r="46" spans="8:9" ht="10.5" customHeight="1">
      <c r="H46" s="79"/>
      <c r="I46" s="79"/>
    </row>
    <row r="47" spans="8:9" ht="10.5" customHeight="1">
      <c r="H47" s="79"/>
      <c r="I47" s="79"/>
    </row>
    <row r="48" spans="8:9" ht="10.5" customHeight="1">
      <c r="H48" s="79"/>
      <c r="I48" s="79"/>
    </row>
    <row r="49" spans="8:9" ht="10.5" customHeight="1">
      <c r="H49" s="235"/>
      <c r="I49" s="235"/>
    </row>
  </sheetData>
  <sheetProtection/>
  <mergeCells count="43">
    <mergeCell ref="AW7:AX7"/>
    <mergeCell ref="A33:A35"/>
    <mergeCell ref="C23:E23"/>
    <mergeCell ref="A21:B27"/>
    <mergeCell ref="A11:A13"/>
    <mergeCell ref="A14:A16"/>
    <mergeCell ref="A30:A32"/>
    <mergeCell ref="Q7:R7"/>
    <mergeCell ref="A4:B8"/>
    <mergeCell ref="F7:H7"/>
    <mergeCell ref="AO5:AR5"/>
    <mergeCell ref="AC7:AD7"/>
    <mergeCell ref="AE7:AF7"/>
    <mergeCell ref="AI7:AJ7"/>
    <mergeCell ref="AK7:AL7"/>
    <mergeCell ref="AC5:AF5"/>
    <mergeCell ref="AK5:AN5"/>
    <mergeCell ref="C5:H5"/>
    <mergeCell ref="AG7:AH7"/>
    <mergeCell ref="Y7:Z7"/>
    <mergeCell ref="AA7:AB7"/>
    <mergeCell ref="M7:N7"/>
    <mergeCell ref="U7:V7"/>
    <mergeCell ref="W7:X7"/>
    <mergeCell ref="S7:T7"/>
    <mergeCell ref="Q5:T5"/>
    <mergeCell ref="AG5:AJ5"/>
    <mergeCell ref="AS5:AV5"/>
    <mergeCell ref="AM7:AN7"/>
    <mergeCell ref="AW5:AZ5"/>
    <mergeCell ref="C7:E7"/>
    <mergeCell ref="AO7:AP7"/>
    <mergeCell ref="AQ7:AR7"/>
    <mergeCell ref="AS7:AT7"/>
    <mergeCell ref="AU7:AV7"/>
    <mergeCell ref="Y5:AB5"/>
    <mergeCell ref="AY7:AZ7"/>
    <mergeCell ref="I7:J7"/>
    <mergeCell ref="K7:L7"/>
    <mergeCell ref="M5:P5"/>
    <mergeCell ref="O7:P7"/>
    <mergeCell ref="U5:X5"/>
    <mergeCell ref="I5:L5"/>
  </mergeCells>
  <printOptions horizontalCentered="1"/>
  <pageMargins left="0.2" right="0.4724409448818898" top="0.7874015748031497" bottom="0.984251968503937" header="0.5118110236220472" footer="0.5118110236220472"/>
  <pageSetup firstPageNumber="66" useFirstPageNumber="1" horizontalDpi="600" verticalDpi="600" orientation="portrait" pageOrder="overThenDown" paperSize="9" scale="85" r:id="rId1"/>
  <headerFooter alignWithMargins="0">
    <oddFooter>&amp;C&amp;"ＭＳ ゴシック,標準"- &amp;P -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鴫原 大</cp:lastModifiedBy>
  <cp:lastPrinted>2015-02-19T00:36:26Z</cp:lastPrinted>
  <dcterms:created xsi:type="dcterms:W3CDTF">2006-01-23T11:50:28Z</dcterms:created>
  <dcterms:modified xsi:type="dcterms:W3CDTF">2015-02-19T06:31:08Z</dcterms:modified>
  <cp:category/>
  <cp:version/>
  <cp:contentType/>
  <cp:contentStatus/>
</cp:coreProperties>
</file>