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<sst xmlns="http://schemas.openxmlformats.org/spreadsheetml/2006/main" count="218" uniqueCount="108">
  <si>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</si>
  <si>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</si>
  <si>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</si>
  <si>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</si>
  <si>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</si>
  <si>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</si>
  <si>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</si>
  <si>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</si>
  <si>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</si>
  <si>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</si>
  <si>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</si>
  <si>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</si>
  <si>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</si>
  <si>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</si>
  <si>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</si>
  <si>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</si>
  <si>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</si>
  <si>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</si>
  <si>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</si>
  <si>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</si>
  <si>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</si>
  <si>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</si>
  <si>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</si>
  <si>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</si>
  <si>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</si>
  <si>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</si>
  <si>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</si>
  <si>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</si>
  <si>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</si>
  <si>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</si>
  <si>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</si>
  <si>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</si>
  <si>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</si>
  <si>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</si>
  <si>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</si>
  <si>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</si>
  <si>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</si>
  <si>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</si>
  <si>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</si>
  <si>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</si>
  <si>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</si>
  <si>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</si>
  <si>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</si>
  <si>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</si>
  <si>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</si>
  <si>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</si>
  <si>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</si>
  <si>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</si>
  <si>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</si>
  <si>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</si>
  <si>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</si>
  <si>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</si>
  <si>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</si>
  <si>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</si>
  <si>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</si>
  <si>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</si>
  <si>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</si>
  <si>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</si>
  <si>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</si>
  <si>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</si>
  <si>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</si>
  <si>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</si>
  <si>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</si>
  <si>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</si>
  <si>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</si>
  <si>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</si>
  <si>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</si>
  <si>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</si>
  <si>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</si>
  <si>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</si>
  <si>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</si>
  <si>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</si>
  <si>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</si>
  <si>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</si>
  <si>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</si>
  <si>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</si>
  <si>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</si>
  <si>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</si>
  <si>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</si>
  <si>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</si>
  <si>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</si>
  <si>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</si>
  <si>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</si>
  <si>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</si>
  <si>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</si>
  <si>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</si>
  <si>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</si>
  <si>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</si>
  <si>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</si>
  <si>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</si>
  <si>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</si>
  <si>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</si>
  <si>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</si>
  <si>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中島村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</si>
  <si>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</si>
  <si>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</si>
  <si>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</si>
  <si>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</si>
  <si>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</si>
  <si>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</si>
  <si>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</si>
  <si>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</si>
  <si>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</si>
  <si>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</si>
  <si>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</si>
  <si>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経費回収率をみるとどちらも１００％を下回っており、一般会計からの繰入金等によって運営している状況である。施設の利用率は類似団体平均値より低く、利用率を増加の余地はあるが、人口が減少傾向にあるため、今後は使用料収入の大幅な増加はあまり見込めない。そのため、引き続き経営改善を図り、これ以上経営が悪化する場合は料金水準の見直し等も検討する。</t>
    <rPh sb="78" eb="79">
      <t>ヒク</t>
    </rPh>
    <rPh sb="81" eb="84">
      <t>リヨウリツ</t>
    </rPh>
    <rPh sb="85" eb="87">
      <t>ゾウカ</t>
    </rPh>
    <rPh sb="88" eb="90">
      <t>ヨチ</t>
    </rPh>
    <rPh sb="95" eb="97">
      <t>ジンコウ</t>
    </rPh>
    <rPh sb="98" eb="100">
      <t>ゲンショウ</t>
    </rPh>
    <rPh sb="100" eb="102">
      <t>ケイコウ</t>
    </rPh>
    <rPh sb="108" eb="110">
      <t>コンゴ</t>
    </rPh>
    <phoneticPr fontId="4"/>
  </si>
  <si>
    <t>　現在管路施設については、異常がある個所をその都度、修繕している状況である。また、施設についても老朽化が進み、今後その改築（更新・長寿命化）等が必要になってくる。そのため、施設及び管路ともに計画的に修繕する必要がある。</t>
    <phoneticPr fontId="4"/>
  </si>
  <si>
    <t>　現在、収入の大部分を一般会計からの繰入金等に依存している。今後も施設及び管路の維持管理費（修繕費）は増加していくと考えられるため、計画的な更新の実施や料金水準の見直し等を検討する。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</si>
</sst>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55712"/>
        <c:axId val="455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5712"/>
        <c:axId val="45563904"/>
      </c:lineChart>
      <c:dateAx>
        <c:axId val="4555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63904"/>
        <c:crosses val="autoZero"/>
        <c:auto val="1"/>
        <c:lblOffset val="100"/>
        <c:baseTimeUnit val="years"/>
      </c:dateAx>
      <c:valAx>
        <c:axId val="455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5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51.62</c:v>
                </c:pt>
                <c:pt idx="2">
                  <c:v>51.17</c:v>
                </c:pt>
                <c:pt idx="3">
                  <c:v>48.75</c:v>
                </c:pt>
                <c:pt idx="4">
                  <c:v>47.89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7952"/>
        <c:axId val="6319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97952"/>
        <c:axId val="63199872"/>
      </c:lineChart>
      <c:dateAx>
        <c:axId val="6319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199872"/>
        <c:crosses val="autoZero"/>
        <c:auto val="1"/>
        <c:lblOffset val="100"/>
        <c:baseTimeUnit val="years"/>
      </c:dateAx>
      <c:valAx>
        <c:axId val="6319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9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79.08</c:v>
                </c:pt>
                <c:pt idx="1">
                  <c:v>74.22</c:v>
                </c:pt>
                <c:pt idx="2">
                  <c:v>77.069999999999993</c:v>
                </c:pt>
                <c:pt idx="3">
                  <c:v>79.209999999999994</c:v>
                </c:pt>
                <c:pt idx="4">
                  <c:v>81.11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35136"/>
        <c:axId val="6343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35136"/>
        <c:axId val="63437056"/>
      </c:lineChart>
      <c:dateAx>
        <c:axId val="6343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437056"/>
        <c:crosses val="autoZero"/>
        <c:auto val="1"/>
        <c:lblOffset val="100"/>
        <c:baseTimeUnit val="years"/>
      </c:dateAx>
      <c:valAx>
        <c:axId val="6343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43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70.88</c:v>
                </c:pt>
                <c:pt idx="2">
                  <c:v>70.599999999999994</c:v>
                </c:pt>
                <c:pt idx="3">
                  <c:v>71.72</c:v>
                </c:pt>
                <c:pt idx="4">
                  <c:v>74.67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85920"/>
        <c:axId val="4559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5920"/>
        <c:axId val="45599744"/>
      </c:lineChart>
      <c:dateAx>
        <c:axId val="455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99744"/>
        <c:crosses val="autoZero"/>
        <c:auto val="1"/>
        <c:lblOffset val="100"/>
        <c:baseTimeUnit val="years"/>
      </c:dateAx>
      <c:valAx>
        <c:axId val="4559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8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33376"/>
        <c:axId val="457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3376"/>
        <c:axId val="45735296"/>
      </c:lineChart>
      <c:dateAx>
        <c:axId val="4573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35296"/>
        <c:crosses val="autoZero"/>
        <c:auto val="1"/>
        <c:lblOffset val="100"/>
        <c:baseTimeUnit val="years"/>
      </c:dateAx>
      <c:valAx>
        <c:axId val="457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3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80352"/>
        <c:axId val="457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0352"/>
        <c:axId val="45792256"/>
      </c:lineChart>
      <c:dateAx>
        <c:axId val="4578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92256"/>
        <c:crosses val="autoZero"/>
        <c:auto val="1"/>
        <c:lblOffset val="100"/>
        <c:baseTimeUnit val="years"/>
      </c:dateAx>
      <c:valAx>
        <c:axId val="457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8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9584"/>
        <c:axId val="458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9584"/>
        <c:axId val="45861504"/>
      </c:lineChart>
      <c:dateAx>
        <c:axId val="458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861504"/>
        <c:crosses val="autoZero"/>
        <c:auto val="1"/>
        <c:lblOffset val="100"/>
        <c:baseTimeUnit val="years"/>
      </c:dateAx>
      <c:valAx>
        <c:axId val="458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8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72416"/>
        <c:axId val="4625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2416"/>
        <c:axId val="46252032"/>
      </c:lineChart>
      <c:dateAx>
        <c:axId val="4617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52032"/>
        <c:crosses val="autoZero"/>
        <c:auto val="1"/>
        <c:lblOffset val="100"/>
        <c:baseTimeUnit val="years"/>
      </c:dateAx>
      <c:valAx>
        <c:axId val="4625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7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682.03</c:v>
                </c:pt>
                <c:pt idx="1">
                  <c:v>700.17</c:v>
                </c:pt>
                <c:pt idx="2">
                  <c:v>581.34</c:v>
                </c:pt>
                <c:pt idx="3">
                  <c:v>545.64</c:v>
                </c:pt>
                <c:pt idx="4">
                  <c:v>485.66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43520"/>
        <c:axId val="4685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3520"/>
        <c:axId val="46858624"/>
      </c:lineChart>
      <c:dateAx>
        <c:axId val="4644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58624"/>
        <c:crosses val="autoZero"/>
        <c:auto val="1"/>
        <c:lblOffset val="100"/>
        <c:baseTimeUnit val="years"/>
      </c:dateAx>
      <c:valAx>
        <c:axId val="4685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4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51.66</c:v>
                </c:pt>
                <c:pt idx="2">
                  <c:v>54.01</c:v>
                </c:pt>
                <c:pt idx="3">
                  <c:v>49.18</c:v>
                </c:pt>
                <c:pt idx="4">
                  <c:v>49.76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56224"/>
        <c:axId val="48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6224"/>
        <c:axId val="48758144"/>
      </c:lineChart>
      <c:dateAx>
        <c:axId val="4875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58144"/>
        <c:crosses val="autoZero"/>
        <c:auto val="1"/>
        <c:lblOffset val="100"/>
        <c:baseTimeUnit val="years"/>
      </c:dateAx>
      <c:valAx>
        <c:axId val="48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5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254.44</c:v>
                </c:pt>
                <c:pt idx="1">
                  <c:v>263.14999999999998</c:v>
                </c:pt>
                <c:pt idx="2">
                  <c:v>274.45</c:v>
                </c:pt>
                <c:pt idx="3">
                  <c:v>301.75</c:v>
                </c:pt>
                <c:pt idx="4">
                  <c:v>302.62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89440"/>
        <c:axId val="629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89440"/>
        <c:axId val="62991360"/>
      </c:lineChart>
      <c:dateAx>
        <c:axId val="6298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991360"/>
        <c:crosses val="autoZero"/>
        <c:auto val="1"/>
        <c:lblOffset val="100"/>
        <c:baseTimeUnit val="years"/>
      </c:dateAx>
      <c:valAx>
        <c:axId val="629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98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中島村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5216</v>
      </c>
      <c r="AJ8" s="55"/>
      <c r="AK8" s="55"/>
      <c r="AL8" s="55"/>
      <c r="AM8" s="55"/>
      <c r="AN8" s="55"/>
      <c r="AO8" s="55"/>
      <c r="AP8" s="56"/>
      <c r="AQ8" s="46">
        <f>データ!R6</f>
        <v>18.920000000000002</v>
      </c>
      <c r="AR8" s="46"/>
      <c r="AS8" s="46"/>
      <c r="AT8" s="46"/>
      <c r="AU8" s="46"/>
      <c r="AV8" s="46"/>
      <c r="AW8" s="46"/>
      <c r="AX8" s="46"/>
      <c r="AY8" s="46">
        <f>データ!S6</f>
        <v>275.69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91.39</v>
      </c>
      <c r="S10" s="46"/>
      <c r="T10" s="46"/>
      <c r="U10" s="46"/>
      <c r="V10" s="46"/>
      <c r="W10" s="46"/>
      <c r="X10" s="46"/>
      <c r="Y10" s="46"/>
      <c r="Z10" s="80">
        <f>データ!P6</f>
        <v>2898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4758</v>
      </c>
      <c r="AJ10" s="80"/>
      <c r="AK10" s="80"/>
      <c r="AL10" s="80"/>
      <c r="AM10" s="80"/>
      <c r="AN10" s="80"/>
      <c r="AO10" s="80"/>
      <c r="AP10" s="80"/>
      <c r="AQ10" s="46">
        <f>データ!U6</f>
        <v>18.91</v>
      </c>
      <c r="AR10" s="46"/>
      <c r="AS10" s="46"/>
      <c r="AT10" s="46"/>
      <c r="AU10" s="46"/>
      <c r="AV10" s="46"/>
      <c r="AW10" s="46"/>
      <c r="AX10" s="46"/>
      <c r="AY10" s="46">
        <f>データ!V6</f>
        <v>251.61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74659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中島村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91.39</v>
      </c>
      <c r="P6" s="32">
        <f t="shared" si="3"/>
        <v>2898</v>
      </c>
      <c r="Q6" s="32">
        <f t="shared" si="3"/>
        <v>5216</v>
      </c>
      <c r="R6" s="32">
        <f t="shared" si="3"/>
        <v>18.920000000000002</v>
      </c>
      <c r="S6" s="32">
        <f t="shared" si="3"/>
        <v>275.69</v>
      </c>
      <c r="T6" s="32">
        <f t="shared" si="3"/>
        <v>4758</v>
      </c>
      <c r="U6" s="32">
        <f t="shared" si="3"/>
        <v>18.91</v>
      </c>
      <c r="V6" s="32">
        <f t="shared" si="3"/>
        <v>251.61</v>
      </c>
      <c r="W6" s="33">
        <f>IF(W7="",NA(),W7)</f>
        <v>76.92</v>
      </c>
      <c r="X6" s="33">
        <f t="shared" ref="X6:AF6" si="4">IF(X7="",NA(),X7)</f>
        <v>70.88</v>
      </c>
      <c r="Y6" s="33">
        <f t="shared" si="4"/>
        <v>70.599999999999994</v>
      </c>
      <c r="Z6" s="33">
        <f t="shared" si="4"/>
        <v>71.72</v>
      </c>
      <c r="AA6" s="33">
        <f t="shared" si="4"/>
        <v>74.67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682.03</v>
      </c>
      <c r="BE6" s="33">
        <f t="shared" ref="BE6:BM6" si="7">IF(BE7="",NA(),BE7)</f>
        <v>700.17</v>
      </c>
      <c r="BF6" s="33">
        <f t="shared" si="7"/>
        <v>581.34</v>
      </c>
      <c r="BG6" s="33">
        <f t="shared" si="7"/>
        <v>545.64</v>
      </c>
      <c r="BH6" s="33">
        <f t="shared" si="7"/>
        <v>485.66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56.72</v>
      </c>
      <c r="BP6" s="33">
        <f t="shared" ref="BP6:BX6" si="8">IF(BP7="",NA(),BP7)</f>
        <v>51.66</v>
      </c>
      <c r="BQ6" s="33">
        <f t="shared" si="8"/>
        <v>54.01</v>
      </c>
      <c r="BR6" s="33">
        <f t="shared" si="8"/>
        <v>49.18</v>
      </c>
      <c r="BS6" s="33">
        <f t="shared" si="8"/>
        <v>49.76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254.44</v>
      </c>
      <c r="CA6" s="33">
        <f t="shared" ref="CA6:CI6" si="9">IF(CA7="",NA(),CA7)</f>
        <v>263.14999999999998</v>
      </c>
      <c r="CB6" s="33">
        <f t="shared" si="9"/>
        <v>274.45</v>
      </c>
      <c r="CC6" s="33">
        <f t="shared" si="9"/>
        <v>301.75</v>
      </c>
      <c r="CD6" s="33">
        <f t="shared" si="9"/>
        <v>302.62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50.14</v>
      </c>
      <c r="CL6" s="33">
        <f t="shared" ref="CL6:CT6" si="10">IF(CL7="",NA(),CL7)</f>
        <v>51.62</v>
      </c>
      <c r="CM6" s="33">
        <f t="shared" si="10"/>
        <v>51.17</v>
      </c>
      <c r="CN6" s="33">
        <f t="shared" si="10"/>
        <v>48.75</v>
      </c>
      <c r="CO6" s="33">
        <f t="shared" si="10"/>
        <v>47.89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79.08</v>
      </c>
      <c r="CW6" s="33">
        <f t="shared" ref="CW6:DE6" si="11">IF(CW7="",NA(),CW7)</f>
        <v>74.22</v>
      </c>
      <c r="CX6" s="33">
        <f t="shared" si="11"/>
        <v>77.069999999999993</v>
      </c>
      <c r="CY6" s="33">
        <f t="shared" si="11"/>
        <v>79.209999999999994</v>
      </c>
      <c r="CZ6" s="33">
        <f t="shared" si="11"/>
        <v>81.11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74659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91.39</v>
      </c>
      <c r="P7" s="36">
        <v>2898</v>
      </c>
      <c r="Q7" s="36">
        <v>5216</v>
      </c>
      <c r="R7" s="36">
        <v>18.920000000000002</v>
      </c>
      <c r="S7" s="36">
        <v>275.69</v>
      </c>
      <c r="T7" s="36">
        <v>4758</v>
      </c>
      <c r="U7" s="36">
        <v>18.91</v>
      </c>
      <c r="V7" s="36">
        <v>251.61</v>
      </c>
      <c r="W7" s="36">
        <v>76.92</v>
      </c>
      <c r="X7" s="36">
        <v>70.88</v>
      </c>
      <c r="Y7" s="36">
        <v>70.599999999999994</v>
      </c>
      <c r="Z7" s="36">
        <v>71.72</v>
      </c>
      <c r="AA7" s="36">
        <v>74.67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682.03</v>
      </c>
      <c r="BE7" s="36">
        <v>700.17</v>
      </c>
      <c r="BF7" s="36">
        <v>581.34</v>
      </c>
      <c r="BG7" s="36">
        <v>545.64</v>
      </c>
      <c r="BH7" s="36">
        <v>485.66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56.72</v>
      </c>
      <c r="BP7" s="36">
        <v>51.66</v>
      </c>
      <c r="BQ7" s="36">
        <v>54.01</v>
      </c>
      <c r="BR7" s="36">
        <v>49.18</v>
      </c>
      <c r="BS7" s="36">
        <v>49.76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254.44</v>
      </c>
      <c r="CA7" s="36">
        <v>263.14999999999998</v>
      </c>
      <c r="CB7" s="36">
        <v>274.45</v>
      </c>
      <c r="CC7" s="36">
        <v>301.75</v>
      </c>
      <c r="CD7" s="36">
        <v>302.62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50.14</v>
      </c>
      <c r="CL7" s="36">
        <v>51.62</v>
      </c>
      <c r="CM7" s="36">
        <v>51.17</v>
      </c>
      <c r="CN7" s="36">
        <v>48.75</v>
      </c>
      <c r="CO7" s="36">
        <v>47.89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79.08</v>
      </c>
      <c r="CW7" s="36">
        <v>74.22</v>
      </c>
      <c r="CX7" s="36">
        <v>77.069999999999993</v>
      </c>
      <c r="CY7" s="36">
        <v>79.209999999999994</v>
      </c>
      <c r="CZ7" s="36">
        <v>81.11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</cp:lastModifiedBy>
  <cp:lastPrinted>2016-02-15T12:32:33Z</cp:lastPrinted>
  <dcterms:created xsi:type="dcterms:W3CDTF">2016-01-18T05:00:40Z</dcterms:created>
  <dcterms:modified xsi:type="dcterms:W3CDTF">2016-02-15T12:32:37Z</dcterms:modified>
  <cp:category/>
</cp:coreProperties>
</file>