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53.128\share\加藤\２８年度\06_H26財政状況資料集の作成及び提出について\02_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W35" i="9"/>
  <c r="BW36" i="9" s="1"/>
  <c r="BW37" i="9" s="1"/>
  <c r="BW38" i="9" s="1"/>
  <c r="BW39" i="9" s="1"/>
  <c r="BW40" i="9" s="1"/>
  <c r="BW41" i="9" s="1"/>
  <c r="BW42" i="9" s="1"/>
  <c r="BW43" i="9" s="1"/>
  <c r="AM35" i="9"/>
  <c r="CO34" i="9"/>
  <c r="CO35" i="9" s="1"/>
  <c r="CO36" i="9" s="1"/>
  <c r="CO37" i="9" s="1"/>
  <c r="BW34" i="9"/>
  <c r="AM34" i="9"/>
  <c r="C34" i="9"/>
  <c r="U34" i="9" l="1"/>
  <c r="U35" i="9" s="1"/>
  <c r="U36"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<sst xmlns="http://schemas.openxmlformats.org/spreadsheetml/2006/main" count="1020" uniqueCount="554">
  <si>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</si>
  <si>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</si>
  <si>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</si>
  <si>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</si>
  <si>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</si>
  <si>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</si>
  <si>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</si>
  <si>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</si>
  <si>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</si>
  <si>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</si>
  <si>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</si>
  <si>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</si>
  <si>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</si>
  <si>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</si>
  <si>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</si>
  <si>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</si>
  <si>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</si>
  <si>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</si>
  <si>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</si>
  <si>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</si>
  <si>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</si>
  <si>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</si>
  <si>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</si>
  <si>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</si>
  <si>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</si>
  <si>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</si>
  <si>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</si>
  <si>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</si>
  <si>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</si>
  <si>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</si>
  <si>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</si>
  <si>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</si>
  <si>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</si>
  <si>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</si>
  <si>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</si>
  <si>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</si>
  <si>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</si>
  <si>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</si>
  <si>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</si>
  <si>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</si>
  <si>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</si>
  <si>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</si>
  <si>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</si>
  <si>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</si>
  <si>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</si>
  <si>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</si>
  <si>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</si>
  <si>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</si>
  <si>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</si>
  <si>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</si>
  <si>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</si>
  <si>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</si>
  <si>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</si>
  <si>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</si>
  <si>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</si>
  <si>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</si>
  <si>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</si>
  <si>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</si>
  <si>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</si>
  <si>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</si>
  <si>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</si>
  <si>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</si>
  <si>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</si>
  <si>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</si>
  <si>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</si>
  <si>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</si>
  <si>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</si>
  <si>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</si>
  <si>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</si>
  <si>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</si>
  <si>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</si>
  <si>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</si>
  <si>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</si>
  <si>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</si>
  <si>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</si>
  <si>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</si>
  <si>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</si>
  <si>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</si>
  <si>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</si>
  <si>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</si>
  <si>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</si>
  <si>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</si>
  <si>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</si>
  <si>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</si>
  <si>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</si>
  <si>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</si>
  <si>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</si>
  <si>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</si>
  <si>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</si>
  <si>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</si>
  <si>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</si>
  <si>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</si>
  <si>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</si>
  <si>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</si>
  <si>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</si>
  <si>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</si>
  <si>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</si>
  <si>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</si>
  <si>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</si>
  <si>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</si>
  <si>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</si>
  <si>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</si>
  <si>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</si>
  <si>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</si>
  <si>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</si>
  <si>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</si>
  <si>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</si>
  <si>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</si>
  <si>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</si>
  <si>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</si>
  <si>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</si>
  <si>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</si>
  <si>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</si>
  <si>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</si>
  <si>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</si>
  <si>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</si>
  <si>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</si>
  <si>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</si>
  <si>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</si>
  <si>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</si>
  <si>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</si>
  <si>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</si>
  <si>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</si>
  <si>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</si>
  <si>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</si>
  <si>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</si>
  <si>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</si>
  <si>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</si>
  <si>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</si>
  <si>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</si>
  <si>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</si>
  <si>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</si>
  <si>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</si>
  <si>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</si>
  <si>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</si>
  <si>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</si>
  <si>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</si>
  <si>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</si>
  <si>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</si>
  <si>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</si>
  <si>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</si>
  <si>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</si>
  <si>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</si>
  <si>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</si>
  <si>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</si>
  <si>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</si>
  <si>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</si>
  <si>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</si>
  <si>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</si>
  <si>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</si>
  <si>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</si>
  <si>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</si>
  <si>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</si>
  <si>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</si>
  <si>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</si>
  <si>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</si>
  <si>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</si>
  <si>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</si>
  <si>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</si>
  <si>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</si>
  <si>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</si>
  <si>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</si>
  <si>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</si>
  <si>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</si>
  <si>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</si>
  <si>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</si>
  <si>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</si>
  <si>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</si>
  <si>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</si>
  <si>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</si>
  <si>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</si>
  <si>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</si>
  <si>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</si>
  <si>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</si>
  <si>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</si>
  <si>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</si>
  <si>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</si>
  <si>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</si>
  <si>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</si>
  <si>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</si>
  <si>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</si>
  <si>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</si>
  <si>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</si>
  <si>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</si>
  <si>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</si>
  <si>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</si>
  <si>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</si>
  <si>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</si>
  <si>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</si>
  <si>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</si>
  <si>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</si>
  <si>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</si>
  <si>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</si>
  <si>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</si>
  <si>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</si>
  <si>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</si>
  <si>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</si>
  <si>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</si>
  <si>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</si>
  <si>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</si>
  <si>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</si>
  <si>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</si>
  <si>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</si>
  <si>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</si>
  <si>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</si>
  <si>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</si>
  <si>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</si>
  <si>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</si>
  <si>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</si>
  <si>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</si>
  <si>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</si>
  <si>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</si>
  <si>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</si>
  <si>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</si>
  <si>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</si>
  <si>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</si>
  <si>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</si>
  <si>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</si>
  <si>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</si>
  <si>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</si>
  <si>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</si>
  <si>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</si>
  <si>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</si>
  <si>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</si>
  <si>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</si>
  <si>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</si>
  <si>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</si>
  <si>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</si>
  <si>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</si>
  <si>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</si>
  <si>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</si>
  <si>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</si>
  <si>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</si>
  <si>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</si>
  <si>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</si>
  <si>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</si>
  <si>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</si>
  <si>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</si>
  <si>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</si>
  <si>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</si>
  <si>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</si>
  <si>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</si>
  <si>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</si>
  <si>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</si>
  <si>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</si>
  <si>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</si>
  <si>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</si>
  <si>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</si>
  <si>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</si>
  <si>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</si>
  <si>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</si>
  <si>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</si>
  <si>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</si>
  <si>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</si>
  <si>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</si>
  <si>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</si>
  <si>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</si>
  <si>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</si>
  <si>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</si>
  <si>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</si>
  <si>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</si>
  <si>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</si>
  <si>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</si>
  <si>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</si>
  <si>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</si>
  <si>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</si>
  <si>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</si>
  <si>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</si>
  <si>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</si>
  <si>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</si>
  <si>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</si>
  <si>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</si>
  <si>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</si>
  <si>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</si>
  <si>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</si>
  <si>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</si>
  <si>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</si>
  <si>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</si>
  <si>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</si>
  <si>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</si>
  <si>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</si>
  <si>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</si>
  <si>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</si>
  <si>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</si>
  <si>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</si>
  <si>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</si>
  <si>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</si>
  <si>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</si>
  <si>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</si>
  <si>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</si>
  <si>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</si>
  <si>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</si>
  <si>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</si>
  <si>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</si>
  <si>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</si>
  <si>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</si>
  <si>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</si>
  <si>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</si>
  <si>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</si>
  <si>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</si>
  <si>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</si>
  <si>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</si>
  <si>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</si>
  <si>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</si>
  <si>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</si>
  <si>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</si>
  <si>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</si>
  <si>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</si>
  <si>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</si>
  <si>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</si>
  <si>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</si>
  <si>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</si>
  <si>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</si>
  <si>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</si>
  <si>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</si>
  <si>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</si>
  <si>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</si>
  <si>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</si>
  <si>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</si>
  <si>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</si>
  <si>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</si>
  <si>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</si>
  <si>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</si>
  <si>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</si>
  <si>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</si>
  <si>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</si>
  <si>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</si>
  <si>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</si>
  <si>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</si>
  <si>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</si>
  <si>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</si>
  <si>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</si>
  <si>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</si>
  <si>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</si>
  <si>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</si>
  <si>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</si>
  <si>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</si>
  <si>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</si>
  <si>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</si>
  <si>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</si>
  <si>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</si>
  <si>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</si>
  <si>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</si>
  <si>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</si>
  <si>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</si>
  <si>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</si>
  <si>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</si>
  <si>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</si>
  <si>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</si>
  <si>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</si>
  <si>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</si>
  <si>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</si>
  <si>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</si>
  <si>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</si>
  <si>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</si>
  <si>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</si>
  <si>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</si>
  <si>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</si>
  <si>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</si>
  <si>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</si>
  <si>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</si>
  <si>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</si>
  <si>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</si>
  <si>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</si>
  <si>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</si>
  <si>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</si>
  <si>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</si>
  <si>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</si>
  <si>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</si>
  <si>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</si>
  <si>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</si>
  <si>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</si>
  <si>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</si>
  <si>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</si>
  <si>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</si>
  <si>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</si>
  <si>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</si>
  <si>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</si>
  <si>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</si>
  <si>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</si>
  <si>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</si>
  <si>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</si>
  <si>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後期高齢者医療事業会計</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</si>
  <si>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</si>
  <si>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</si>
  <si>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</si>
  <si>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</si>
  <si>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</si>
  <si>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</si>
  <si>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</si>
  <si>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</si>
  <si>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</si>
  <si>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</si>
  <si>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</si>
  <si>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</si>
  <si>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</si>
  <si>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</si>
  <si>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</si>
  <si>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</si>
  <si>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</si>
  <si>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</si>
  <si>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</si>
  <si>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</si>
  <si>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</si>
  <si>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</si>
  <si>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</si>
  <si>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</si>
  <si>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</si>
  <si>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</si>
  <si>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</si>
  <si>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</si>
  <si>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</si>
  <si>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</si>
  <si>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</si>
  <si>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</si>
  <si>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</si>
  <si>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</si>
  <si>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</si>
  <si>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</si>
  <si>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</si>
  <si>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</si>
  <si>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</si>
  <si>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</si>
  <si>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</si>
  <si>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</si>
  <si>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</si>
  <si>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</si>
  <si>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</si>
  <si>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</si>
  <si>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</si>
  <si>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</si>
  <si>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</si>
  <si>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</si>
  <si>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</si>
  <si>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</si>
  <si>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</si>
  <si>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</si>
  <si>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</si>
  <si>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</si>
  <si>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</si>
  <si>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</si>
  <si>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</si>
  <si>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</si>
  <si>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</si>
  <si>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</si>
  <si>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</si>
  <si>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</si>
  <si>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</si>
  <si>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</si>
  <si>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</si>
  <si>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</si>
  <si>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</si>
  <si>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</si>
  <si>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</si>
  <si>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</si>
  <si>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</si>
  <si>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</si>
  <si>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</si>
  <si>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</si>
  <si>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</si>
  <si>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</si>
  <si>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</si>
  <si>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</si>
  <si>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</si>
  <si>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</si>
  <si>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</si>
  <si>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</si>
  <si>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</si>
  <si>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</si>
  <si>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</si>
  <si>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</si>
  <si>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</si>
  <si>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</si>
  <si>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</si>
  <si>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</si>
  <si>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</si>
  <si>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</si>
  <si>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</si>
  <si>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</si>
  <si>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</si>
  <si>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</si>
  <si>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</si>
  <si>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</si>
  <si>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</si>
  <si>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</si>
  <si>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</si>
  <si>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</si>
  <si>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</si>
  <si>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</si>
  <si>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</si>
  <si>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</si>
  <si>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</si>
  <si>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</si>
  <si>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</si>
  <si>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</si>
  <si>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</si>
  <si>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</si>
  <si>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</si>
  <si>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</si>
  <si>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</si>
  <si>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</si>
  <si>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</si>
  <si>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</si>
  <si>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</si>
  <si>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</si>
  <si>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</si>
  <si>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</si>
  <si>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</si>
  <si>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</si>
  <si>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</si>
  <si>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</si>
  <si>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</si>
  <si>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</si>
  <si>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</si>
  <si>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</si>
  <si>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</si>
  <si>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</si>
  <si>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</si>
  <si>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</si>
  <si>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</si>
  <si>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3.67</t>
  </si>
  <si>
    <t>▲ 17.36</t>
  </si>
  <si>
    <t>一般会計</t>
  </si>
  <si>
    <t>国民健康保険特別会計</t>
  </si>
  <si>
    <t>介護保険特別会計</t>
  </si>
  <si>
    <t>光陽地区造成事業特別会計</t>
  </si>
  <si>
    <t>農業集落排水事業</t>
  </si>
  <si>
    <t>後期高齢者医療事業会計</t>
  </si>
  <si>
    <t>公共下水道事業</t>
  </si>
  <si>
    <t>▲ 1.51</t>
  </si>
  <si>
    <t>その他会計（赤字）</t>
  </si>
  <si>
    <t>その他会計（黒字）</t>
  </si>
  <si>
    <t>-</t>
    <phoneticPr fontId="2"/>
  </si>
  <si>
    <t>-</t>
    <phoneticPr fontId="2"/>
  </si>
  <si>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</si>
  <si>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</si>
  <si>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</si>
  <si>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</si>
  <si>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</si>
  <si>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</si>
  <si>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</si>
  <si>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</si>
  <si>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</si>
  <si>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</si>
  <si>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</si>
  <si>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</si>
  <si>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</si>
  <si>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</si>
  <si>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相馬市振興公社</t>
    <rPh sb="0" eb="3">
      <t>ソウマシ</t>
    </rPh>
    <rPh sb="3" eb="5">
      <t>シンコウ</t>
    </rPh>
    <rPh sb="5" eb="7">
      <t>コウシャ</t>
    </rPh>
    <phoneticPr fontId="24"/>
  </si>
  <si>
    <t>相馬総合卸売市場</t>
    <rPh sb="0" eb="2">
      <t>ソウマ</t>
    </rPh>
    <rPh sb="2" eb="4">
      <t>ソウゴウ</t>
    </rPh>
    <rPh sb="4" eb="6">
      <t>オロシウリ</t>
    </rPh>
    <rPh sb="6" eb="8">
      <t>シジョウ</t>
    </rPh>
    <phoneticPr fontId="24"/>
  </si>
  <si>
    <t>相馬リサイクルセンター</t>
    <rPh sb="0" eb="2">
      <t>ソウマ</t>
    </rPh>
    <phoneticPr fontId="24"/>
  </si>
  <si>
    <t>相馬地方土地開発公社</t>
    <rPh sb="0" eb="2">
      <t>ソウマ</t>
    </rPh>
    <rPh sb="2" eb="4">
      <t>チホウ</t>
    </rPh>
    <rPh sb="4" eb="6">
      <t>トチ</t>
    </rPh>
    <rPh sb="6" eb="8">
      <t>カイハツ</t>
    </rPh>
    <rPh sb="8" eb="10">
      <t>コウシャ</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</si>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</sst>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71263</c:v>
                </c:pt>
                <c:pt idx="1">
                  <c:v>43173</c:v>
                </c:pt>
                <c:pt idx="2">
                  <c:v>267724</c:v>
                </c:pt>
                <c:pt idx="3">
                  <c:v>355147</c:v>
                </c:pt>
                <c:pt idx="4">
                  <c:v>299660</c:v>
                </c:pt>
              </c:numCache>
            </c:numRef>
          </c:val>
          <c:smooth val="0"/>
        </c:ser>
        <c:dLbls>
          <c:showLegendKey val="0"/>
          <c:showVal val="0"/>
          <c:showCatName val="0"/>
          <c:showSerName val="0"/>
          <c:showPercent val="0"/>
          <c:showBubbleSize val="0"/>
        </c:dLbls>
        <c:marker val="1"/>
        <c:smooth val="0"/>
        <c:axId val="215775128"/>
        <c:axId val="201562696"/>
      </c:lineChart>
      <c:catAx>
        <c:axId val="215775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562696"/>
        <c:crosses val="autoZero"/>
        <c:auto val="1"/>
        <c:lblAlgn val="ctr"/>
        <c:lblOffset val="100"/>
        <c:tickLblSkip val="1"/>
        <c:tickMarkSkip val="1"/>
        <c:noMultiLvlLbl val="0"/>
      </c:catAx>
      <c:valAx>
        <c:axId val="2015626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775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11.66</c:v>
                </c:pt>
                <c:pt idx="1">
                  <c:v>17.29</c:v>
                </c:pt>
                <c:pt idx="2">
                  <c:v>20.260000000000002</c:v>
                </c:pt>
                <c:pt idx="3">
                  <c:v>16.5</c:v>
                </c:pt>
                <c:pt idx="4">
                  <c:v>25.26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31.17</c:v>
                </c:pt>
                <c:pt idx="1">
                  <c:v>40.1</c:v>
                </c:pt>
                <c:pt idx="2">
                  <c:v>52.26</c:v>
                </c:pt>
                <c:pt idx="3">
                  <c:v>59.32</c:v>
                </c:pt>
                <c:pt idx="4">
                  <c:v>40.46</c:v>
                </c:pt>
              </c:numCache>
            </c:numRef>
          </c:val>
        </c:ser>
        <c:dLbls>
          <c:showLegendKey val="0"/>
          <c:showVal val="0"/>
          <c:showCatName val="0"/>
          <c:showSerName val="0"/>
          <c:showPercent val="0"/>
          <c:showBubbleSize val="0"/>
        </c:dLbls>
        <c:gapWidth val="250"/>
        <c:overlap val="100"/>
        <c:axId val="200000184"/>
        <c:axId val="200004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2.29</c:v>
                </c:pt>
                <c:pt idx="1">
                  <c:v>8.52</c:v>
                </c:pt>
                <c:pt idx="2">
                  <c:v>7.66</c:v>
                </c:pt>
                <c:pt idx="3">
                  <c:v>-3.67</c:v>
                </c:pt>
                <c:pt idx="4">
                  <c:v>-17.36</c:v>
                </c:pt>
              </c:numCache>
            </c:numRef>
          </c:val>
          <c:smooth val="0"/>
        </c:ser>
        <c:dLbls>
          <c:showLegendKey val="0"/>
          <c:showVal val="0"/>
          <c:showCatName val="0"/>
          <c:showSerName val="0"/>
          <c:showPercent val="0"/>
          <c:showBubbleSize val="0"/>
        </c:dLbls>
        <c:marker val="1"/>
        <c:smooth val="0"/>
        <c:axId val="200000184"/>
        <c:axId val="200004664"/>
      </c:lineChart>
      <c:catAx>
        <c:axId val="20000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004664"/>
        <c:crosses val="autoZero"/>
        <c:auto val="1"/>
        <c:lblAlgn val="ctr"/>
        <c:lblOffset val="100"/>
        <c:tickLblSkip val="1"/>
        <c:tickMarkSkip val="1"/>
        <c:noMultiLvlLbl val="0"/>
      </c:catAx>
      <c:valAx>
        <c:axId val="200004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0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0.37</c:v>
                </c:pt>
                <c:pt idx="2">
                  <c:v>1.51</c:v>
                </c:pt>
                <c:pt idx="3">
                  <c:v>#N/A</c:v>
                </c:pt>
                <c:pt idx="4">
                  <c:v>#N/A</c:v>
                </c:pt>
                <c:pt idx="5">
                  <c:v>2.0699999999999998</c:v>
                </c:pt>
                <c:pt idx="6">
                  <c:v>#N/A</c:v>
                </c:pt>
                <c:pt idx="7">
                  <c:v>0.93</c:v>
                </c:pt>
                <c:pt idx="8">
                  <c:v>#N/A</c:v>
                </c:pt>
                <c:pt idx="9">
                  <c:v>0</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c:v>
                </c:pt>
                <c:pt idx="4">
                  <c:v>#N/A</c:v>
                </c:pt>
                <c:pt idx="5">
                  <c:v>0.02</c:v>
                </c:pt>
                <c:pt idx="6">
                  <c:v>#N/A</c:v>
                </c:pt>
                <c:pt idx="7">
                  <c:v>0.04</c:v>
                </c:pt>
                <c:pt idx="8">
                  <c:v>#N/A</c:v>
                </c:pt>
                <c:pt idx="9">
                  <c:v>0</c:v>
                </c:pt>
              </c:numCache>
            </c:numRef>
          </c:val>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0.08</c:v>
                </c:pt>
                <c:pt idx="4">
                  <c:v>#N/A</c:v>
                </c:pt>
                <c:pt idx="5">
                  <c:v>0.06</c:v>
                </c:pt>
                <c:pt idx="6">
                  <c:v>#N/A</c:v>
                </c:pt>
                <c:pt idx="7">
                  <c:v>0.01</c:v>
                </c:pt>
                <c:pt idx="8">
                  <c:v>#N/A</c:v>
                </c:pt>
                <c:pt idx="9">
                  <c:v>0.01</c:v>
                </c:pt>
              </c:numCache>
            </c:numRef>
          </c:val>
        </c:ser>
        <c:ser>
          <c:idx val="6"/>
          <c:order val="6"/>
          <c:tx>
            <c:strRef>
              <c:f>データシート!$A$33</c:f>
              <c:strCache>
                <c:ptCount val="1"/>
                <c:pt idx="0">
                  <c:v>光陽地区造成事業特別会計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1.1000000000000001</c:v>
                </c:pt>
                <c:pt idx="2">
                  <c:v>#N/A</c:v>
                </c:pt>
                <c:pt idx="3">
                  <c:v>1.82</c:v>
                </c:pt>
                <c:pt idx="4">
                  <c:v>#N/A</c:v>
                </c:pt>
                <c:pt idx="5">
                  <c:v>5.95</c:v>
                </c:pt>
                <c:pt idx="6">
                  <c:v>#N/A</c:v>
                </c:pt>
                <c:pt idx="7">
                  <c:v>0.38</c:v>
                </c:pt>
                <c:pt idx="8">
                  <c:v>#N/A</c:v>
                </c:pt>
                <c:pt idx="9">
                  <c:v>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0.41</c:v>
                </c:pt>
                <c:pt idx="2">
                  <c:v>#N/A</c:v>
                </c:pt>
                <c:pt idx="3">
                  <c:v>0.65</c:v>
                </c:pt>
                <c:pt idx="4">
                  <c:v>#N/A</c:v>
                </c:pt>
                <c:pt idx="5">
                  <c:v>0.42</c:v>
                </c:pt>
                <c:pt idx="6">
                  <c:v>#N/A</c:v>
                </c:pt>
                <c:pt idx="7">
                  <c:v>0.71</c:v>
                </c:pt>
                <c:pt idx="8">
                  <c:v>#N/A</c:v>
                </c:pt>
                <c:pt idx="9">
                  <c:v>0.87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4.28</c:v>
                </c:pt>
                <c:pt idx="2">
                  <c:v>#N/A</c:v>
                </c:pt>
                <c:pt idx="3">
                  <c:v>3.71</c:v>
                </c:pt>
                <c:pt idx="4">
                  <c:v>#N/A</c:v>
                </c:pt>
                <c:pt idx="5">
                  <c:v>4.57</c:v>
                </c:pt>
                <c:pt idx="6">
                  <c:v>#N/A</c:v>
                </c:pt>
                <c:pt idx="7">
                  <c:v>3.33</c:v>
                </c:pt>
                <c:pt idx="8">
                  <c:v>#N/A</c:v>
                </c:pt>
                <c:pt idx="9">
                  <c:v>3.89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10.54</c:v>
                </c:pt>
                <c:pt idx="2">
                  <c:v>#N/A</c:v>
                </c:pt>
                <c:pt idx="3">
                  <c:v>15.47</c:v>
                </c:pt>
                <c:pt idx="4">
                  <c:v>#N/A</c:v>
                </c:pt>
                <c:pt idx="5">
                  <c:v>14.3</c:v>
                </c:pt>
                <c:pt idx="6">
                  <c:v>#N/A</c:v>
                </c:pt>
                <c:pt idx="7">
                  <c:v>16.11</c:v>
                </c:pt>
                <c:pt idx="8">
                  <c:v>#N/A</c:v>
                </c:pt>
                <c:pt idx="9">
                  <c:v>24.91</c:v>
                </c:pt>
              </c:numCache>
            </c:numRef>
          </c:val>
        </c:ser>
        <c:dLbls>
          <c:showLegendKey val="0"/>
          <c:showVal val="0"/>
          <c:showCatName val="0"/>
          <c:showSerName val="0"/>
          <c:showPercent val="0"/>
          <c:showBubbleSize val="0"/>
        </c:dLbls>
        <c:gapWidth val="150"/>
        <c:overlap val="100"/>
        <c:axId val="218719336"/>
        <c:axId val="218719720"/>
      </c:barChart>
      <c:catAx>
        <c:axId val="21871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719720"/>
        <c:crosses val="autoZero"/>
        <c:auto val="1"/>
        <c:lblAlgn val="ctr"/>
        <c:lblOffset val="100"/>
        <c:tickLblSkip val="1"/>
        <c:tickMarkSkip val="1"/>
        <c:noMultiLvlLbl val="0"/>
      </c:catAx>
      <c:valAx>
        <c:axId val="21871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719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1419</c:v>
                </c:pt>
                <c:pt idx="5">
                  <c:v>1425</c:v>
                </c:pt>
                <c:pt idx="8">
                  <c:v>1417</c:v>
                </c:pt>
                <c:pt idx="11">
                  <c:v>1395</c:v>
                </c:pt>
                <c:pt idx="14">
                  <c:v>1473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461</c:v>
                </c:pt>
                <c:pt idx="3">
                  <c:v>375</c:v>
                </c:pt>
                <c:pt idx="6">
                  <c:v>418</c:v>
                </c:pt>
                <c:pt idx="9">
                  <c:v>248</c:v>
                </c:pt>
                <c:pt idx="12">
                  <c:v>254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363</c:v>
                </c:pt>
                <c:pt idx="3">
                  <c:v>357</c:v>
                </c:pt>
                <c:pt idx="6">
                  <c:v>324</c:v>
                </c:pt>
                <c:pt idx="9">
                  <c:v>289</c:v>
                </c:pt>
                <c:pt idx="12">
                  <c:v>235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553</c:v>
                </c:pt>
                <c:pt idx="3">
                  <c:v>447</c:v>
                </c:pt>
                <c:pt idx="6">
                  <c:v>482</c:v>
                </c:pt>
                <c:pt idx="9">
                  <c:v>484</c:v>
                </c:pt>
                <c:pt idx="12">
                  <c:v>523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1481</c:v>
                </c:pt>
                <c:pt idx="3">
                  <c:v>1498</c:v>
                </c:pt>
                <c:pt idx="6">
                  <c:v>1398</c:v>
                </c:pt>
                <c:pt idx="9">
                  <c:v>1379</c:v>
                </c:pt>
                <c:pt idx="12">
                  <c:v>1350</c:v>
                </c:pt>
              </c:numCache>
            </c:numRef>
          </c:val>
        </c:ser>
        <c:dLbls>
          <c:showLegendKey val="0"/>
          <c:showVal val="0"/>
          <c:showCatName val="0"/>
          <c:showSerName val="0"/>
          <c:showPercent val="0"/>
          <c:showBubbleSize val="0"/>
        </c:dLbls>
        <c:gapWidth val="100"/>
        <c:overlap val="100"/>
        <c:axId val="217782800"/>
        <c:axId val="21774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1439</c:v>
                </c:pt>
                <c:pt idx="2">
                  <c:v>#N/A</c:v>
                </c:pt>
                <c:pt idx="3">
                  <c:v>#N/A</c:v>
                </c:pt>
                <c:pt idx="4">
                  <c:v>1252</c:v>
                </c:pt>
                <c:pt idx="5">
                  <c:v>#N/A</c:v>
                </c:pt>
                <c:pt idx="6">
                  <c:v>#N/A</c:v>
                </c:pt>
                <c:pt idx="7">
                  <c:v>1205</c:v>
                </c:pt>
                <c:pt idx="8">
                  <c:v>#N/A</c:v>
                </c:pt>
                <c:pt idx="9">
                  <c:v>#N/A</c:v>
                </c:pt>
                <c:pt idx="10">
                  <c:v>1005</c:v>
                </c:pt>
                <c:pt idx="11">
                  <c:v>#N/A</c:v>
                </c:pt>
                <c:pt idx="12">
                  <c:v>#N/A</c:v>
                </c:pt>
                <c:pt idx="13">
                  <c:v>889</c:v>
                </c:pt>
                <c:pt idx="14">
                  <c:v>#N/A</c:v>
                </c:pt>
              </c:numCache>
            </c:numRef>
          </c:val>
          <c:smooth val="0"/>
        </c:ser>
        <c:dLbls>
          <c:showLegendKey val="0"/>
          <c:showVal val="0"/>
          <c:showCatName val="0"/>
          <c:showSerName val="0"/>
          <c:showPercent val="0"/>
          <c:showBubbleSize val="0"/>
        </c:dLbls>
        <c:marker val="1"/>
        <c:smooth val="0"/>
        <c:axId val="217782800"/>
        <c:axId val="217740176"/>
      </c:lineChart>
      <c:catAx>
        <c:axId val="21778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740176"/>
        <c:crosses val="autoZero"/>
        <c:auto val="1"/>
        <c:lblAlgn val="ctr"/>
        <c:lblOffset val="100"/>
        <c:tickLblSkip val="1"/>
        <c:tickMarkSkip val="1"/>
        <c:noMultiLvlLbl val="0"/>
      </c:catAx>
      <c:valAx>
        <c:axId val="21774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78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17096</c:v>
                </c:pt>
                <c:pt idx="5">
                  <c:v>16968</c:v>
                </c:pt>
                <c:pt idx="8">
                  <c:v>14232</c:v>
                </c:pt>
                <c:pt idx="11">
                  <c:v>16853</c:v>
                </c:pt>
                <c:pt idx="14">
                  <c:v>16416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518</c:v>
                </c:pt>
                <c:pt idx="5">
                  <c:v>461</c:v>
                </c:pt>
                <c:pt idx="8">
                  <c:v>552</c:v>
                </c:pt>
                <c:pt idx="11">
                  <c:v>644</c:v>
                </c:pt>
                <c:pt idx="14">
                  <c:v>1123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4253</c:v>
                </c:pt>
                <c:pt idx="5">
                  <c:v>7087</c:v>
                </c:pt>
                <c:pt idx="8">
                  <c:v>9984</c:v>
                </c:pt>
                <c:pt idx="11">
                  <c:v>11108</c:v>
                </c:pt>
                <c:pt idx="14">
                  <c:v>9214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259</c:v>
                </c:pt>
                <c:pt idx="3">
                  <c:v>272</c:v>
                </c:pt>
                <c:pt idx="6">
                  <c:v>113</c:v>
                </c:pt>
                <c:pt idx="9">
                  <c:v>101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3033</c:v>
                </c:pt>
                <c:pt idx="3">
                  <c:v>2964</c:v>
                </c:pt>
                <c:pt idx="6">
                  <c:v>2575</c:v>
                </c:pt>
                <c:pt idx="9">
                  <c:v>2418</c:v>
                </c:pt>
                <c:pt idx="12">
                  <c:v>2203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1852</c:v>
                </c:pt>
                <c:pt idx="3">
                  <c:v>1824</c:v>
                </c:pt>
                <c:pt idx="6">
                  <c:v>2170</c:v>
                </c:pt>
                <c:pt idx="9">
                  <c:v>2181</c:v>
                </c:pt>
                <c:pt idx="12">
                  <c:v>2783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9242</c:v>
                </c:pt>
                <c:pt idx="3">
                  <c:v>8237</c:v>
                </c:pt>
                <c:pt idx="6">
                  <c:v>7595</c:v>
                </c:pt>
                <c:pt idx="9">
                  <c:v>7015</c:v>
                </c:pt>
                <c:pt idx="12">
                  <c:v>7066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8178</c:v>
                </c:pt>
                <c:pt idx="3">
                  <c:v>7769</c:v>
                </c:pt>
                <c:pt idx="6">
                  <c:v>6726</c:v>
                </c:pt>
                <c:pt idx="9">
                  <c:v>6042</c:v>
                </c:pt>
                <c:pt idx="12">
                  <c:v>5706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14326</c:v>
                </c:pt>
                <c:pt idx="3">
                  <c:v>13815</c:v>
                </c:pt>
                <c:pt idx="6">
                  <c:v>13781</c:v>
                </c:pt>
                <c:pt idx="9">
                  <c:v>14173</c:v>
                </c:pt>
                <c:pt idx="12">
                  <c:v>14147</c:v>
                </c:pt>
              </c:numCache>
            </c:numRef>
          </c:val>
        </c:ser>
        <c:dLbls>
          <c:showLegendKey val="0"/>
          <c:showVal val="0"/>
          <c:showCatName val="0"/>
          <c:showSerName val="0"/>
          <c:showPercent val="0"/>
          <c:showBubbleSize val="0"/>
        </c:dLbls>
        <c:gapWidth val="100"/>
        <c:overlap val="100"/>
        <c:axId val="215880480"/>
        <c:axId val="215880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15023</c:v>
                </c:pt>
                <c:pt idx="2">
                  <c:v>#N/A</c:v>
                </c:pt>
                <c:pt idx="3">
                  <c:v>#N/A</c:v>
                </c:pt>
                <c:pt idx="4">
                  <c:v>10367</c:v>
                </c:pt>
                <c:pt idx="5">
                  <c:v>#N/A</c:v>
                </c:pt>
                <c:pt idx="6">
                  <c:v>#N/A</c:v>
                </c:pt>
                <c:pt idx="7">
                  <c:v>8189</c:v>
                </c:pt>
                <c:pt idx="8">
                  <c:v>#N/A</c:v>
                </c:pt>
                <c:pt idx="9">
                  <c:v>#N/A</c:v>
                </c:pt>
                <c:pt idx="10">
                  <c:v>3325</c:v>
                </c:pt>
                <c:pt idx="11">
                  <c:v>#N/A</c:v>
                </c:pt>
                <c:pt idx="12">
                  <c:v>#N/A</c:v>
                </c:pt>
                <c:pt idx="13">
                  <c:v>5151</c:v>
                </c:pt>
                <c:pt idx="14">
                  <c:v>#N/A</c:v>
                </c:pt>
              </c:numCache>
            </c:numRef>
          </c:val>
          <c:smooth val="0"/>
        </c:ser>
        <c:dLbls>
          <c:showLegendKey val="0"/>
          <c:showVal val="0"/>
          <c:showCatName val="0"/>
          <c:showSerName val="0"/>
          <c:showPercent val="0"/>
          <c:showBubbleSize val="0"/>
        </c:dLbls>
        <c:marker val="1"/>
        <c:smooth val="0"/>
        <c:axId val="215880480"/>
        <c:axId val="215880864"/>
      </c:lineChart>
      <c:catAx>
        <c:axId val="2158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880864"/>
        <c:crosses val="autoZero"/>
        <c:auto val="1"/>
        <c:lblAlgn val="ctr"/>
        <c:lblOffset val="100"/>
        <c:tickLblSkip val="1"/>
        <c:tickMarkSkip val="1"/>
        <c:noMultiLvlLbl val="0"/>
      </c:catAx>
      <c:valAx>
        <c:axId val="21588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35,985
35,809
197.80
45,282,568
41,802,304
2,346,610
9,289,050
14,205,447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前年度から０．０２ポイント増加し、類似団体平均より０．１３ポイント上回る結果となった。</a:t>
          </a:r>
          <a:endParaRPr kumimoji="1" lang="en-US" altLang="ja-JP" sz="1300">
            <a:latin typeface="ＭＳ Ｐゴシック"/>
          </a:endParaRPr>
        </a:p>
        <a:p>
          <a:r>
            <a:rPr kumimoji="1" lang="ja-JP" altLang="en-US" sz="1300">
              <a:latin typeface="ＭＳ Ｐゴシック"/>
            </a:rPr>
            <a:t>収入額が増大した主な要因としては、雑損控除の減少、復興事業関係企業の好調、課税免除期間の終了、住宅再建の本格化などで市民税および固定資産税が増えたためである。また、徴収率は前年比１．０％向上しているが、引き続き徴収強化に努めていきたい。</a:t>
          </a:r>
          <a:endParaRPr kumimoji="1" lang="en-US" altLang="ja-JP" sz="1300">
            <a:latin typeface="ＭＳ Ｐゴシック"/>
          </a:endParaRPr>
        </a:p>
        <a:p>
          <a:r>
            <a:rPr kumimoji="1" lang="ja-JP" altLang="en-US" sz="1300">
              <a:latin typeface="ＭＳ Ｐゴシック"/>
            </a:rPr>
            <a:t>需要額に変化はなかったが、震災関連事業の減少に伴い、人件費や事務事業費の見直しを行い、財政力の維持を図りたい。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35983</xdr:rowOff>
    </xdr:to>
    <xdr:cxnSp macro="">
      <xdr:nvCxnSpPr>
        <xdr:cNvPr id="67" name="直線コネクタ 66"/>
        <xdr:cNvCxnSpPr/>
      </xdr:nvCxnSpPr>
      <xdr:spPr>
        <a:xfrm flipV="1">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0" name="直線コネクタ 69"/>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56092</xdr:rowOff>
    </xdr:to>
    <xdr:cxnSp macro="">
      <xdr:nvCxnSpPr>
        <xdr:cNvPr id="73" name="直線コネクタ 72"/>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56092</xdr:rowOff>
    </xdr:to>
    <xdr:cxnSp macro="">
      <xdr:nvCxnSpPr>
        <xdr:cNvPr id="76" name="直線コネクタ 75"/>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0" name="円/楕円 89"/>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1" name="テキスト ボックス 90"/>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2" name="円/楕円 91"/>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3" name="テキスト ボックス 92"/>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4" name="円/楕円 93"/>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117069</xdr:rowOff>
    </xdr:from>
    <xdr:ext cx="762000" cy="259045"/>
    <xdr:sp macro="" textlink="">
      <xdr:nvSpPr>
        <xdr:cNvPr id="95" name="テキスト ボックス 94"/>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市税収入の増を上回る普通交付税の減少、施設の維持管理経費の増により、前年比</a:t>
          </a:r>
          <a:r>
            <a:rPr kumimoji="1" lang="en-US" altLang="ja-JP" sz="1300">
              <a:latin typeface="ＭＳ Ｐゴシック"/>
            </a:rPr>
            <a:t>3.3</a:t>
          </a:r>
          <a:r>
            <a:rPr kumimoji="1" lang="ja-JP" altLang="en-US" sz="1300">
              <a:latin typeface="ＭＳ Ｐゴシック"/>
            </a:rPr>
            <a:t>％の増となり、類似団体より高い比率となった。</a:t>
          </a:r>
          <a:endParaRPr kumimoji="1" lang="en-US" altLang="ja-JP" sz="1300">
            <a:latin typeface="ＭＳ Ｐゴシック"/>
          </a:endParaRPr>
        </a:p>
        <a:p>
          <a:r>
            <a:rPr kumimoji="1" lang="ja-JP" altLang="en-US" sz="1300">
              <a:latin typeface="ＭＳ Ｐゴシック"/>
            </a:rPr>
            <a:t>今後は公債費が減少していく見込みであるものの、震災関連で整備した施設の維持管理、緊急雇用創出基金減少による経常経費の増加、福祉関係の扶助費の増加が見込まれるため、各事業の見直しを図るとともに歳入の安定確保に努めなければならない。</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63</xdr:row>
      <xdr:rowOff>23813</xdr:rowOff>
    </xdr:to>
    <xdr:cxnSp macro="">
      <xdr:nvCxnSpPr>
        <xdr:cNvPr id="126" name="直線コネクタ 125"/>
        <xdr:cNvCxnSpPr/>
      </xdr:nvCxnSpPr>
      <xdr:spPr>
        <a:xfrm>
          <a:off x="4114800" y="10626090"/>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63</xdr:row>
      <xdr:rowOff>78105</xdr:rowOff>
    </xdr:to>
    <xdr:cxnSp macro="">
      <xdr:nvCxnSpPr>
        <xdr:cNvPr id="129" name="直線コネクタ 128"/>
        <xdr:cNvCxnSpPr/>
      </xdr:nvCxnSpPr>
      <xdr:spPr>
        <a:xfrm flipV="1">
          <a:off x="3225800" y="1062609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63</xdr:row>
      <xdr:rowOff>168593</xdr:rowOff>
    </xdr:to>
    <xdr:cxnSp macro="">
      <xdr:nvCxnSpPr>
        <xdr:cNvPr id="132" name="直線コネクタ 131"/>
        <xdr:cNvCxnSpPr/>
      </xdr:nvCxnSpPr>
      <xdr:spPr>
        <a:xfrm flipV="1">
          <a:off x="2336800" y="1087945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145097</xdr:rowOff>
    </xdr:from>
    <xdr:to>
      <xdr:col>3</xdr:col>
      <xdr:colOff>279400</xdr:colOff>
      <xdr:row>63</xdr:row>
      <xdr:rowOff>168593</xdr:rowOff>
    </xdr:to>
    <xdr:cxnSp macro="">
      <xdr:nvCxnSpPr>
        <xdr:cNvPr id="135" name="直線コネクタ 134"/>
        <xdr:cNvCxnSpPr/>
      </xdr:nvCxnSpPr>
      <xdr:spPr>
        <a:xfrm>
          <a:off x="1447800" y="10089197"/>
          <a:ext cx="889000" cy="8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38" name="フローチャート : 判断 137"/>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39" name="テキスト ボックス 138"/>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45" name="円/楕円 144"/>
        <xdr:cNvSpPr/>
      </xdr:nvSpPr>
      <xdr:spPr>
        <a:xfrm>
          <a:off x="4902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116540</xdr:rowOff>
    </xdr:from>
    <xdr:ext cx="762000" cy="259045"/>
    <xdr:sp macro="" textlink="">
      <xdr:nvSpPr>
        <xdr:cNvPr id="146" name="財政構造の弾力性該当値テキスト"/>
        <xdr:cNvSpPr txBox="1"/>
      </xdr:nvSpPr>
      <xdr:spPr>
        <a:xfrm>
          <a:off x="5041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47" name="円/楕円 146"/>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48" name="テキスト ボックス 147"/>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49" name="円/楕円 148"/>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0" name="テキスト ボックス 149"/>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117793</xdr:rowOff>
    </xdr:from>
    <xdr:to>
      <xdr:col>3</xdr:col>
      <xdr:colOff>330200</xdr:colOff>
      <xdr:row>64</xdr:row>
      <xdr:rowOff>47943</xdr:rowOff>
    </xdr:to>
    <xdr:sp macro="" textlink="">
      <xdr:nvSpPr>
        <xdr:cNvPr id="151" name="円/楕円 150"/>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32720</xdr:rowOff>
    </xdr:from>
    <xdr:ext cx="762000" cy="259045"/>
    <xdr:sp macro="" textlink="">
      <xdr:nvSpPr>
        <xdr:cNvPr id="152" name="テキスト ボックス 151"/>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94297</xdr:rowOff>
    </xdr:from>
    <xdr:to>
      <xdr:col>2</xdr:col>
      <xdr:colOff>127000</xdr:colOff>
      <xdr:row>59</xdr:row>
      <xdr:rowOff>24447</xdr:rowOff>
    </xdr:to>
    <xdr:sp macro="" textlink="">
      <xdr:nvSpPr>
        <xdr:cNvPr id="153" name="円/楕円 152"/>
        <xdr:cNvSpPr/>
      </xdr:nvSpPr>
      <xdr:spPr>
        <a:xfrm>
          <a:off x="1397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34624</xdr:rowOff>
    </xdr:from>
    <xdr:ext cx="762000" cy="259045"/>
    <xdr:sp macro="" textlink="">
      <xdr:nvSpPr>
        <xdr:cNvPr id="154" name="テキスト ボックス 153"/>
        <xdr:cNvSpPr txBox="1"/>
      </xdr:nvSpPr>
      <xdr:spPr>
        <a:xfrm>
          <a:off x="1066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[277,173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は類似団体を大きく上回っているが、前年度に比べ約３０％減少している。これは震災ガレキ等の災害廃棄物処理量の減少によるものと、除染事業の進捗による委託費の減によるものであり、平成２７年度以降も減少していく見込みである。</a:t>
          </a:r>
          <a:endParaRPr kumimoji="1" lang="en-US" altLang="ja-JP" sz="1300">
            <a:latin typeface="ＭＳ Ｐゴシック"/>
          </a:endParaRPr>
        </a:p>
        <a:p>
          <a:r>
            <a:rPr kumimoji="1" lang="ja-JP" altLang="en-US" sz="1300">
              <a:latin typeface="ＭＳ Ｐゴシック"/>
            </a:rPr>
            <a:t>また、人件費においては退職者数の減により前年度を下回っている。</a:t>
          </a:r>
          <a:endParaRPr kumimoji="1" lang="en-US" altLang="ja-JP" sz="1300">
            <a:latin typeface="ＭＳ Ｐゴシック"/>
          </a:endParaRPr>
        </a:p>
        <a:p>
          <a:r>
            <a:rPr kumimoji="1" lang="ja-JP" altLang="en-US" sz="1300">
              <a:latin typeface="ＭＳ Ｐゴシック"/>
            </a:rPr>
            <a:t>今後は震災関連で整備した施設の維持管理経費の増加に対応できるよう、物件費の見直しを図る必要がある。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111398</xdr:rowOff>
    </xdr:from>
    <xdr:to>
      <xdr:col>7</xdr:col>
      <xdr:colOff>152400</xdr:colOff>
      <xdr:row>87</xdr:row>
      <xdr:rowOff>39415</xdr:rowOff>
    </xdr:to>
    <xdr:cxnSp macro="">
      <xdr:nvCxnSpPr>
        <xdr:cNvPr id="189" name="直線コネクタ 188"/>
        <xdr:cNvCxnSpPr/>
      </xdr:nvCxnSpPr>
      <xdr:spPr>
        <a:xfrm flipV="1">
          <a:off x="4114800" y="14513198"/>
          <a:ext cx="838200" cy="4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46721</xdr:rowOff>
    </xdr:from>
    <xdr:to>
      <xdr:col>6</xdr:col>
      <xdr:colOff>0</xdr:colOff>
      <xdr:row>87</xdr:row>
      <xdr:rowOff>39415</xdr:rowOff>
    </xdr:to>
    <xdr:cxnSp macro="">
      <xdr:nvCxnSpPr>
        <xdr:cNvPr id="192" name="直線コネクタ 191"/>
        <xdr:cNvCxnSpPr/>
      </xdr:nvCxnSpPr>
      <xdr:spPr>
        <a:xfrm>
          <a:off x="3225800" y="14448521"/>
          <a:ext cx="889000" cy="50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14026</xdr:rowOff>
    </xdr:from>
    <xdr:to>
      <xdr:col>4</xdr:col>
      <xdr:colOff>482600</xdr:colOff>
      <xdr:row>84</xdr:row>
      <xdr:rowOff>46721</xdr:rowOff>
    </xdr:to>
    <xdr:cxnSp macro="">
      <xdr:nvCxnSpPr>
        <xdr:cNvPr id="195" name="直線コネクタ 194"/>
        <xdr:cNvCxnSpPr/>
      </xdr:nvCxnSpPr>
      <xdr:spPr>
        <a:xfrm>
          <a:off x="2336800" y="14415826"/>
          <a:ext cx="889000" cy="3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143970</xdr:rowOff>
    </xdr:from>
    <xdr:to>
      <xdr:col>3</xdr:col>
      <xdr:colOff>279400</xdr:colOff>
      <xdr:row>84</xdr:row>
      <xdr:rowOff>14026</xdr:rowOff>
    </xdr:to>
    <xdr:cxnSp macro="">
      <xdr:nvCxnSpPr>
        <xdr:cNvPr id="198" name="直線コネクタ 197"/>
        <xdr:cNvCxnSpPr/>
      </xdr:nvCxnSpPr>
      <xdr:spPr>
        <a:xfrm>
          <a:off x="1447800" y="13859970"/>
          <a:ext cx="889000" cy="5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22146</xdr:rowOff>
    </xdr:from>
    <xdr:to>
      <xdr:col>2</xdr:col>
      <xdr:colOff>127000</xdr:colOff>
      <xdr:row>81</xdr:row>
      <xdr:rowOff>123746</xdr:rowOff>
    </xdr:to>
    <xdr:sp macro="" textlink="">
      <xdr:nvSpPr>
        <xdr:cNvPr id="201" name="フローチャート : 判断 200"/>
        <xdr:cNvSpPr/>
      </xdr:nvSpPr>
      <xdr:spPr>
        <a:xfrm>
          <a:off x="1397000" y="1390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108523</xdr:rowOff>
    </xdr:from>
    <xdr:ext cx="762000" cy="259045"/>
    <xdr:sp macro="" textlink="">
      <xdr:nvSpPr>
        <xdr:cNvPr id="202" name="テキスト ボックス 201"/>
        <xdr:cNvSpPr txBox="1"/>
      </xdr:nvSpPr>
      <xdr:spPr>
        <a:xfrm>
          <a:off x="1066800" y="139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60598</xdr:rowOff>
    </xdr:from>
    <xdr:to>
      <xdr:col>7</xdr:col>
      <xdr:colOff>203200</xdr:colOff>
      <xdr:row>84</xdr:row>
      <xdr:rowOff>162198</xdr:rowOff>
    </xdr:to>
    <xdr:sp macro="" textlink="">
      <xdr:nvSpPr>
        <xdr:cNvPr id="208" name="円/楕円 207"/>
        <xdr:cNvSpPr/>
      </xdr:nvSpPr>
      <xdr:spPr>
        <a:xfrm>
          <a:off x="4902200" y="1446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32675</xdr:rowOff>
    </xdr:from>
    <xdr:ext cx="762000" cy="259045"/>
    <xdr:sp macro="" textlink="">
      <xdr:nvSpPr>
        <xdr:cNvPr id="209" name="人件費・物件費等の状況該当値テキスト"/>
        <xdr:cNvSpPr txBox="1"/>
      </xdr:nvSpPr>
      <xdr:spPr>
        <a:xfrm>
          <a:off x="5041900" y="1443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277,173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160065</xdr:rowOff>
    </xdr:from>
    <xdr:to>
      <xdr:col>6</xdr:col>
      <xdr:colOff>50800</xdr:colOff>
      <xdr:row>87</xdr:row>
      <xdr:rowOff>90215</xdr:rowOff>
    </xdr:to>
    <xdr:sp macro="" textlink="">
      <xdr:nvSpPr>
        <xdr:cNvPr id="210" name="円/楕円 209"/>
        <xdr:cNvSpPr/>
      </xdr:nvSpPr>
      <xdr:spPr>
        <a:xfrm>
          <a:off x="4064000" y="149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74992</xdr:rowOff>
    </xdr:from>
    <xdr:ext cx="736600" cy="259045"/>
    <xdr:sp macro="" textlink="">
      <xdr:nvSpPr>
        <xdr:cNvPr id="211" name="テキスト ボックス 210"/>
        <xdr:cNvSpPr txBox="1"/>
      </xdr:nvSpPr>
      <xdr:spPr>
        <a:xfrm>
          <a:off x="3733800" y="149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167371</xdr:rowOff>
    </xdr:from>
    <xdr:to>
      <xdr:col>4</xdr:col>
      <xdr:colOff>533400</xdr:colOff>
      <xdr:row>84</xdr:row>
      <xdr:rowOff>97521</xdr:rowOff>
    </xdr:to>
    <xdr:sp macro="" textlink="">
      <xdr:nvSpPr>
        <xdr:cNvPr id="212" name="円/楕円 211"/>
        <xdr:cNvSpPr/>
      </xdr:nvSpPr>
      <xdr:spPr>
        <a:xfrm>
          <a:off x="3175000" y="14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82298</xdr:rowOff>
    </xdr:from>
    <xdr:ext cx="762000" cy="259045"/>
    <xdr:sp macro="" textlink="">
      <xdr:nvSpPr>
        <xdr:cNvPr id="213" name="テキスト ボックス 212"/>
        <xdr:cNvSpPr txBox="1"/>
      </xdr:nvSpPr>
      <xdr:spPr>
        <a:xfrm>
          <a:off x="2844800" y="1448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134676</xdr:rowOff>
    </xdr:from>
    <xdr:to>
      <xdr:col>3</xdr:col>
      <xdr:colOff>330200</xdr:colOff>
      <xdr:row>84</xdr:row>
      <xdr:rowOff>64826</xdr:rowOff>
    </xdr:to>
    <xdr:sp macro="" textlink="">
      <xdr:nvSpPr>
        <xdr:cNvPr id="214" name="円/楕円 213"/>
        <xdr:cNvSpPr/>
      </xdr:nvSpPr>
      <xdr:spPr>
        <a:xfrm>
          <a:off x="2286000" y="143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49603</xdr:rowOff>
    </xdr:from>
    <xdr:ext cx="762000" cy="259045"/>
    <xdr:sp macro="" textlink="">
      <xdr:nvSpPr>
        <xdr:cNvPr id="215" name="テキスト ボックス 214"/>
        <xdr:cNvSpPr txBox="1"/>
      </xdr:nvSpPr>
      <xdr:spPr>
        <a:xfrm>
          <a:off x="1955800" y="144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93170</xdr:rowOff>
    </xdr:from>
    <xdr:to>
      <xdr:col>2</xdr:col>
      <xdr:colOff>127000</xdr:colOff>
      <xdr:row>81</xdr:row>
      <xdr:rowOff>23320</xdr:rowOff>
    </xdr:to>
    <xdr:sp macro="" textlink="">
      <xdr:nvSpPr>
        <xdr:cNvPr id="216" name="円/楕円 215"/>
        <xdr:cNvSpPr/>
      </xdr:nvSpPr>
      <xdr:spPr>
        <a:xfrm>
          <a:off x="1397000" y="13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33497</xdr:rowOff>
    </xdr:from>
    <xdr:ext cx="762000" cy="259045"/>
    <xdr:sp macro="" textlink="">
      <xdr:nvSpPr>
        <xdr:cNvPr id="217" name="テキスト ボックス 216"/>
        <xdr:cNvSpPr txBox="1"/>
      </xdr:nvSpPr>
      <xdr:spPr>
        <a:xfrm>
          <a:off x="1066800" y="1357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は、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a:t>
          </a:r>
          <a:endParaRPr kumimoji="1" lang="en-US" altLang="ja-JP" sz="1300">
            <a:latin typeface="ＭＳ Ｐゴシック"/>
          </a:endParaRPr>
        </a:p>
        <a:p>
          <a:r>
            <a:rPr kumimoji="1" lang="ja-JP" altLang="en-US" sz="1300">
              <a:latin typeface="ＭＳ Ｐゴシック"/>
            </a:rPr>
            <a:t>なお、給与水準については、今後も人事委員会勧告を尊重しながら、適切な給与水準となるよう努めます。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144357</xdr:rowOff>
    </xdr:to>
    <xdr:cxnSp macro="">
      <xdr:nvCxnSpPr>
        <xdr:cNvPr id="251" name="直線コネクタ 250"/>
        <xdr:cNvCxnSpPr/>
      </xdr:nvCxnSpPr>
      <xdr:spPr>
        <a:xfrm>
          <a:off x="16179800" y="147095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89</xdr:row>
      <xdr:rowOff>118111</xdr:rowOff>
    </xdr:to>
    <xdr:cxnSp macro="">
      <xdr:nvCxnSpPr>
        <xdr:cNvPr id="254" name="直線コネクタ 253"/>
        <xdr:cNvCxnSpPr/>
      </xdr:nvCxnSpPr>
      <xdr:spPr>
        <a:xfrm flipV="1">
          <a:off x="15290800" y="1470956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118111</xdr:rowOff>
    </xdr:to>
    <xdr:cxnSp macro="">
      <xdr:nvCxnSpPr>
        <xdr:cNvPr id="257" name="直線コネクタ 256"/>
        <xdr:cNvCxnSpPr/>
      </xdr:nvCxnSpPr>
      <xdr:spPr>
        <a:xfrm>
          <a:off x="14401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118111</xdr:rowOff>
    </xdr:to>
    <xdr:cxnSp macro="">
      <xdr:nvCxnSpPr>
        <xdr:cNvPr id="260" name="直線コネクタ 259"/>
        <xdr:cNvCxnSpPr/>
      </xdr:nvCxnSpPr>
      <xdr:spPr>
        <a:xfrm>
          <a:off x="13512800" y="146854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3" name="フローチャート : 判断 262"/>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4" name="テキスト ボックス 26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0" name="円/楕円 269"/>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1"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2" name="円/楕円 271"/>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3" name="テキスト ボックス 272"/>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4" name="円/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6" name="円/楕円 275"/>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7" name="テキスト ボックス 276"/>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78" name="円/楕円 277"/>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79" name="テキスト ボックス 278"/>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職員数については前年度と比較し３名の削減となったものの、類似団体平均を１．４３ポイント上回っている状況である。</a:t>
          </a:r>
          <a:endParaRPr kumimoji="1" lang="en-US" altLang="ja-JP" sz="1300">
            <a:latin typeface="ＭＳ Ｐゴシック"/>
          </a:endParaRPr>
        </a:p>
        <a:p>
          <a:r>
            <a:rPr kumimoji="1" lang="ja-JP" altLang="en-US" sz="1300">
              <a:latin typeface="ＭＳ Ｐゴシック"/>
            </a:rPr>
            <a:t>相馬市行財政改革ににおける事務事業の効率化、一部組織の見直しを実施したことで職員数の適正化を図り、平成１８年度から平成２４年度までに３７人の職員を削減した。</a:t>
          </a:r>
          <a:endParaRPr kumimoji="1" lang="en-US" altLang="ja-JP" sz="1300">
            <a:latin typeface="ＭＳ Ｐゴシック"/>
          </a:endParaRPr>
        </a:p>
        <a:p>
          <a:r>
            <a:rPr kumimoji="1" lang="ja-JP" altLang="en-US" sz="1300">
              <a:latin typeface="ＭＳ Ｐゴシック"/>
            </a:rPr>
            <a:t>しかしながら、震災復興に係る業務量の増大に対応するための増員を行っていることから、類似団体平均を上回る数値で推移していくものと見込まれる。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161131</xdr:rowOff>
    </xdr:from>
    <xdr:to>
      <xdr:col>24</xdr:col>
      <xdr:colOff>558800</xdr:colOff>
      <xdr:row>60</xdr:row>
      <xdr:rowOff>167163</xdr:rowOff>
    </xdr:to>
    <xdr:cxnSp macro="">
      <xdr:nvCxnSpPr>
        <xdr:cNvPr id="318" name="直線コネクタ 317"/>
        <xdr:cNvCxnSpPr/>
      </xdr:nvCxnSpPr>
      <xdr:spPr>
        <a:xfrm flipV="1">
          <a:off x="16179800" y="1044813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167163</xdr:rowOff>
    </xdr:to>
    <xdr:cxnSp macro="">
      <xdr:nvCxnSpPr>
        <xdr:cNvPr id="321" name="直線コネクタ 320"/>
        <xdr:cNvCxnSpPr/>
      </xdr:nvCxnSpPr>
      <xdr:spPr>
        <a:xfrm>
          <a:off x="15290800" y="10433050"/>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124937</xdr:rowOff>
    </xdr:from>
    <xdr:to>
      <xdr:col>22</xdr:col>
      <xdr:colOff>203200</xdr:colOff>
      <xdr:row>60</xdr:row>
      <xdr:rowOff>146050</xdr:rowOff>
    </xdr:to>
    <xdr:cxnSp macro="">
      <xdr:nvCxnSpPr>
        <xdr:cNvPr id="324" name="直線コネクタ 323"/>
        <xdr:cNvCxnSpPr/>
      </xdr:nvCxnSpPr>
      <xdr:spPr>
        <a:xfrm>
          <a:off x="14401800" y="1041193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124937</xdr:rowOff>
    </xdr:from>
    <xdr:to>
      <xdr:col>21</xdr:col>
      <xdr:colOff>0</xdr:colOff>
      <xdr:row>60</xdr:row>
      <xdr:rowOff>140018</xdr:rowOff>
    </xdr:to>
    <xdr:cxnSp macro="">
      <xdr:nvCxnSpPr>
        <xdr:cNvPr id="327" name="直線コネクタ 326"/>
        <xdr:cNvCxnSpPr/>
      </xdr:nvCxnSpPr>
      <xdr:spPr>
        <a:xfrm flipV="1">
          <a:off x="13512800" y="1041193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43418</xdr:rowOff>
    </xdr:from>
    <xdr:to>
      <xdr:col>19</xdr:col>
      <xdr:colOff>533400</xdr:colOff>
      <xdr:row>62</xdr:row>
      <xdr:rowOff>145018</xdr:rowOff>
    </xdr:to>
    <xdr:sp macro="" textlink="">
      <xdr:nvSpPr>
        <xdr:cNvPr id="330" name="フローチャート : 判断 329"/>
        <xdr:cNvSpPr/>
      </xdr:nvSpPr>
      <xdr:spPr>
        <a:xfrm>
          <a:off x="13462000" y="106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129795</xdr:rowOff>
    </xdr:from>
    <xdr:ext cx="762000" cy="259045"/>
    <xdr:sp macro="" textlink="">
      <xdr:nvSpPr>
        <xdr:cNvPr id="331" name="テキスト ボックス 330"/>
        <xdr:cNvSpPr txBox="1"/>
      </xdr:nvSpPr>
      <xdr:spPr>
        <a:xfrm>
          <a:off x="13131800" y="1075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110331</xdr:rowOff>
    </xdr:from>
    <xdr:to>
      <xdr:col>24</xdr:col>
      <xdr:colOff>609600</xdr:colOff>
      <xdr:row>61</xdr:row>
      <xdr:rowOff>40481</xdr:rowOff>
    </xdr:to>
    <xdr:sp macro="" textlink="">
      <xdr:nvSpPr>
        <xdr:cNvPr id="337" name="円/楕円 336"/>
        <xdr:cNvSpPr/>
      </xdr:nvSpPr>
      <xdr:spPr>
        <a:xfrm>
          <a:off x="169672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126858</xdr:rowOff>
    </xdr:from>
    <xdr:ext cx="762000" cy="259045"/>
    <xdr:sp macro="" textlink="">
      <xdr:nvSpPr>
        <xdr:cNvPr id="338" name="定員管理の状況該当値テキスト"/>
        <xdr:cNvSpPr txBox="1"/>
      </xdr:nvSpPr>
      <xdr:spPr>
        <a:xfrm>
          <a:off x="17106900" y="1024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116363</xdr:rowOff>
    </xdr:from>
    <xdr:to>
      <xdr:col>23</xdr:col>
      <xdr:colOff>457200</xdr:colOff>
      <xdr:row>61</xdr:row>
      <xdr:rowOff>46513</xdr:rowOff>
    </xdr:to>
    <xdr:sp macro="" textlink="">
      <xdr:nvSpPr>
        <xdr:cNvPr id="339" name="円/楕円 338"/>
        <xdr:cNvSpPr/>
      </xdr:nvSpPr>
      <xdr:spPr>
        <a:xfrm>
          <a:off x="16129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56690</xdr:rowOff>
    </xdr:from>
    <xdr:ext cx="736600" cy="259045"/>
    <xdr:sp macro="" textlink="">
      <xdr:nvSpPr>
        <xdr:cNvPr id="340" name="テキスト ボックス 339"/>
        <xdr:cNvSpPr txBox="1"/>
      </xdr:nvSpPr>
      <xdr:spPr>
        <a:xfrm>
          <a:off x="15798800" y="1017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1" name="円/楕円 340"/>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2" name="テキスト ボックス 341"/>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74137</xdr:rowOff>
    </xdr:from>
    <xdr:to>
      <xdr:col>21</xdr:col>
      <xdr:colOff>50800</xdr:colOff>
      <xdr:row>61</xdr:row>
      <xdr:rowOff>4287</xdr:rowOff>
    </xdr:to>
    <xdr:sp macro="" textlink="">
      <xdr:nvSpPr>
        <xdr:cNvPr id="343" name="円/楕円 342"/>
        <xdr:cNvSpPr/>
      </xdr:nvSpPr>
      <xdr:spPr>
        <a:xfrm>
          <a:off x="14351000" y="103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14464</xdr:rowOff>
    </xdr:from>
    <xdr:ext cx="762000" cy="259045"/>
    <xdr:sp macro="" textlink="">
      <xdr:nvSpPr>
        <xdr:cNvPr id="344" name="テキスト ボックス 343"/>
        <xdr:cNvSpPr txBox="1"/>
      </xdr:nvSpPr>
      <xdr:spPr>
        <a:xfrm>
          <a:off x="14020800" y="1013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89218</xdr:rowOff>
    </xdr:from>
    <xdr:to>
      <xdr:col>19</xdr:col>
      <xdr:colOff>533400</xdr:colOff>
      <xdr:row>61</xdr:row>
      <xdr:rowOff>19368</xdr:rowOff>
    </xdr:to>
    <xdr:sp macro="" textlink="">
      <xdr:nvSpPr>
        <xdr:cNvPr id="345" name="円/楕円 344"/>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29545</xdr:rowOff>
    </xdr:from>
    <xdr:ext cx="762000" cy="259045"/>
    <xdr:sp macro="" textlink="">
      <xdr:nvSpPr>
        <xdr:cNvPr id="346" name="テキスト ボックス 345"/>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１．７％の減少となり、比率は年々減少となっているが、依然として類似団体を上回っている。県営事業松ヶ房ダム整備事業の債務負担に係る支出が続いていることから、今後も類似団体平均を上回りながら推移していくものと考えられる。</a:t>
          </a:r>
          <a:endParaRPr kumimoji="1" lang="en-US" altLang="ja-JP" sz="1300">
            <a:latin typeface="ＭＳ Ｐゴシック"/>
          </a:endParaRPr>
        </a:p>
        <a:p>
          <a:r>
            <a:rPr kumimoji="1" lang="ja-JP" altLang="en-US" sz="1300">
              <a:latin typeface="ＭＳ Ｐゴシック"/>
            </a:rPr>
            <a:t>また、新庁舎建設事業により起債残高の上昇が見込まれるが、交付税措置により実質公債費比率への影響は小さいと見込まれる。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42</xdr:row>
      <xdr:rowOff>170180</xdr:rowOff>
    </xdr:to>
    <xdr:cxnSp macro="">
      <xdr:nvCxnSpPr>
        <xdr:cNvPr id="380" name="直線コネクタ 379"/>
        <xdr:cNvCxnSpPr/>
      </xdr:nvCxnSpPr>
      <xdr:spPr>
        <a:xfrm flipV="1">
          <a:off x="16179800" y="723434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143510</xdr:rowOff>
    </xdr:to>
    <xdr:cxnSp macro="">
      <xdr:nvCxnSpPr>
        <xdr:cNvPr id="383" name="直線コネクタ 382"/>
        <xdr:cNvCxnSpPr/>
      </xdr:nvCxnSpPr>
      <xdr:spPr>
        <a:xfrm flipV="1">
          <a:off x="15290800" y="737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60537</xdr:rowOff>
    </xdr:to>
    <xdr:cxnSp macro="">
      <xdr:nvCxnSpPr>
        <xdr:cNvPr id="386" name="直線コネクタ 385"/>
        <xdr:cNvCxnSpPr/>
      </xdr:nvCxnSpPr>
      <xdr:spPr>
        <a:xfrm flipV="1">
          <a:off x="14401800" y="75158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45</xdr:row>
      <xdr:rowOff>41910</xdr:rowOff>
    </xdr:to>
    <xdr:cxnSp macro="">
      <xdr:nvCxnSpPr>
        <xdr:cNvPr id="389" name="直線コネクタ 388"/>
        <xdr:cNvCxnSpPr/>
      </xdr:nvCxnSpPr>
      <xdr:spPr>
        <a:xfrm flipV="1">
          <a:off x="13512800" y="76043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399" name="円/楕円 398"/>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400"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1" name="円/楕円 400"/>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2" name="テキスト ボックス 401"/>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3" name="円/楕円 402"/>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4" name="テキスト ボックス 403"/>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5" name="円/楕円 404"/>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6" name="テキスト ボックス 405"/>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07" name="円/楕円 406"/>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08" name="テキスト ボックス 407"/>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前年度を大きく上回った要因として、充当可能資金である財政調整基金の額（</a:t>
          </a:r>
          <a:r>
            <a:rPr kumimoji="1" lang="en-US" altLang="ja-JP" sz="1300">
              <a:latin typeface="ＭＳ Ｐゴシック"/>
            </a:rPr>
            <a:t>-1,692,626</a:t>
          </a:r>
          <a:r>
            <a:rPr kumimoji="1" lang="ja-JP" altLang="en-US" sz="1300">
              <a:latin typeface="ＭＳ Ｐゴシック"/>
            </a:rPr>
            <a:t>千円）の減少が挙げられる。その要因は、震災復興特別交付税の過年度分について精査を行った結果、事業費の減などで交付過多となっていた額、約</a:t>
          </a:r>
          <a:r>
            <a:rPr kumimoji="1" lang="en-US" altLang="ja-JP" sz="1300">
              <a:latin typeface="ＭＳ Ｐゴシック"/>
            </a:rPr>
            <a:t>1,985</a:t>
          </a:r>
          <a:r>
            <a:rPr kumimoji="1" lang="ja-JP" altLang="en-US" sz="1300">
              <a:latin typeface="ＭＳ Ｐゴシック"/>
            </a:rPr>
            <a:t>百万円を精算したことである。また公立相馬総合病院の増改築に伴う、地方債残高が増加したため、将来負担額は増加している。</a:t>
          </a:r>
        </a:p>
        <a:p>
          <a:r>
            <a:rPr kumimoji="1" lang="ja-JP" altLang="en-US" sz="1300">
              <a:latin typeface="ＭＳ Ｐゴシック"/>
            </a:rPr>
            <a:t>　平成２８年度以降には、新庁舎建債の発行に伴い、地方債現在高の増加と基金残高の減少が見込まれるため、徐々に上昇していくものと考えられる。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139954</xdr:rowOff>
    </xdr:from>
    <xdr:to>
      <xdr:col>24</xdr:col>
      <xdr:colOff>558800</xdr:colOff>
      <xdr:row>16</xdr:row>
      <xdr:rowOff>154305</xdr:rowOff>
    </xdr:to>
    <xdr:cxnSp macro="">
      <xdr:nvCxnSpPr>
        <xdr:cNvPr id="442" name="直線コネクタ 441"/>
        <xdr:cNvCxnSpPr/>
      </xdr:nvCxnSpPr>
      <xdr:spPr>
        <a:xfrm>
          <a:off x="16179800" y="2711704"/>
          <a:ext cx="8382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3"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18</xdr:row>
      <xdr:rowOff>128312</xdr:rowOff>
    </xdr:to>
    <xdr:cxnSp macro="">
      <xdr:nvCxnSpPr>
        <xdr:cNvPr id="445" name="直線コネクタ 444"/>
        <xdr:cNvCxnSpPr/>
      </xdr:nvCxnSpPr>
      <xdr:spPr>
        <a:xfrm flipV="1">
          <a:off x="15290800" y="2711704"/>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7" name="テキスト ボックス 446"/>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128312</xdr:rowOff>
    </xdr:from>
    <xdr:to>
      <xdr:col>22</xdr:col>
      <xdr:colOff>203200</xdr:colOff>
      <xdr:row>20</xdr:row>
      <xdr:rowOff>16256</xdr:rowOff>
    </xdr:to>
    <xdr:cxnSp macro="">
      <xdr:nvCxnSpPr>
        <xdr:cNvPr id="448" name="直線コネクタ 447"/>
        <xdr:cNvCxnSpPr/>
      </xdr:nvCxnSpPr>
      <xdr:spPr>
        <a:xfrm flipV="1">
          <a:off x="14401800" y="3214412"/>
          <a:ext cx="889000" cy="2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0" name="テキスト ボックス 449"/>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16256</xdr:rowOff>
    </xdr:from>
    <xdr:to>
      <xdr:col>21</xdr:col>
      <xdr:colOff>0</xdr:colOff>
      <xdr:row>22</xdr:row>
      <xdr:rowOff>127804</xdr:rowOff>
    </xdr:to>
    <xdr:cxnSp macro="">
      <xdr:nvCxnSpPr>
        <xdr:cNvPr id="451" name="直線コネクタ 450"/>
        <xdr:cNvCxnSpPr/>
      </xdr:nvCxnSpPr>
      <xdr:spPr>
        <a:xfrm flipV="1">
          <a:off x="13512800" y="3445256"/>
          <a:ext cx="889000" cy="4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3" name="テキスト ボックス 452"/>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47752</xdr:rowOff>
    </xdr:from>
    <xdr:to>
      <xdr:col>19</xdr:col>
      <xdr:colOff>533400</xdr:colOff>
      <xdr:row>18</xdr:row>
      <xdr:rowOff>149352</xdr:rowOff>
    </xdr:to>
    <xdr:sp macro="" textlink="">
      <xdr:nvSpPr>
        <xdr:cNvPr id="454" name="フローチャート : 判断 453"/>
        <xdr:cNvSpPr/>
      </xdr:nvSpPr>
      <xdr:spPr>
        <a:xfrm>
          <a:off x="13462000" y="313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159529</xdr:rowOff>
    </xdr:from>
    <xdr:ext cx="762000" cy="259045"/>
    <xdr:sp macro="" textlink="">
      <xdr:nvSpPr>
        <xdr:cNvPr id="455" name="テキスト ボックス 454"/>
        <xdr:cNvSpPr txBox="1"/>
      </xdr:nvSpPr>
      <xdr:spPr>
        <a:xfrm>
          <a:off x="13131800" y="29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61" name="円/楕円 460"/>
        <xdr:cNvSpPr/>
      </xdr:nvSpPr>
      <xdr:spPr>
        <a:xfrm>
          <a:off x="169672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75582</xdr:rowOff>
    </xdr:from>
    <xdr:ext cx="762000" cy="259045"/>
    <xdr:sp macro="" textlink="">
      <xdr:nvSpPr>
        <xdr:cNvPr id="462" name="将来負担の状況該当値テキスト"/>
        <xdr:cNvSpPr txBox="1"/>
      </xdr:nvSpPr>
      <xdr:spPr>
        <a:xfrm>
          <a:off x="17106900" y="28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89154</xdr:rowOff>
    </xdr:from>
    <xdr:to>
      <xdr:col>23</xdr:col>
      <xdr:colOff>457200</xdr:colOff>
      <xdr:row>16</xdr:row>
      <xdr:rowOff>19304</xdr:rowOff>
    </xdr:to>
    <xdr:sp macro="" textlink="">
      <xdr:nvSpPr>
        <xdr:cNvPr id="463" name="円/楕円 462"/>
        <xdr:cNvSpPr/>
      </xdr:nvSpPr>
      <xdr:spPr>
        <a:xfrm>
          <a:off x="16129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64" name="テキスト ボックス 463"/>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77512</xdr:rowOff>
    </xdr:from>
    <xdr:to>
      <xdr:col>22</xdr:col>
      <xdr:colOff>254000</xdr:colOff>
      <xdr:row>19</xdr:row>
      <xdr:rowOff>7662</xdr:rowOff>
    </xdr:to>
    <xdr:sp macro="" textlink="">
      <xdr:nvSpPr>
        <xdr:cNvPr id="465" name="円/楕円 464"/>
        <xdr:cNvSpPr/>
      </xdr:nvSpPr>
      <xdr:spPr>
        <a:xfrm>
          <a:off x="15240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163889</xdr:rowOff>
    </xdr:from>
    <xdr:ext cx="762000" cy="259045"/>
    <xdr:sp macro="" textlink="">
      <xdr:nvSpPr>
        <xdr:cNvPr id="466" name="テキスト ボックス 465"/>
        <xdr:cNvSpPr txBox="1"/>
      </xdr:nvSpPr>
      <xdr:spPr>
        <a:xfrm>
          <a:off x="14909800" y="32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136906</xdr:rowOff>
    </xdr:from>
    <xdr:to>
      <xdr:col>21</xdr:col>
      <xdr:colOff>50800</xdr:colOff>
      <xdr:row>20</xdr:row>
      <xdr:rowOff>67056</xdr:rowOff>
    </xdr:to>
    <xdr:sp macro="" textlink="">
      <xdr:nvSpPr>
        <xdr:cNvPr id="467" name="円/楕円 466"/>
        <xdr:cNvSpPr/>
      </xdr:nvSpPr>
      <xdr:spPr>
        <a:xfrm>
          <a:off x="14351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51833</xdr:rowOff>
    </xdr:from>
    <xdr:ext cx="762000" cy="259045"/>
    <xdr:sp macro="" textlink="">
      <xdr:nvSpPr>
        <xdr:cNvPr id="468" name="テキスト ボックス 467"/>
        <xdr:cNvSpPr txBox="1"/>
      </xdr:nvSpPr>
      <xdr:spPr>
        <a:xfrm>
          <a:off x="14020800" y="34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77004</xdr:rowOff>
    </xdr:from>
    <xdr:to>
      <xdr:col>19</xdr:col>
      <xdr:colOff>533400</xdr:colOff>
      <xdr:row>23</xdr:row>
      <xdr:rowOff>7154</xdr:rowOff>
    </xdr:to>
    <xdr:sp macro="" textlink="">
      <xdr:nvSpPr>
        <xdr:cNvPr id="469" name="円/楕円 468"/>
        <xdr:cNvSpPr/>
      </xdr:nvSpPr>
      <xdr:spPr>
        <a:xfrm>
          <a:off x="13462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163381</xdr:rowOff>
    </xdr:from>
    <xdr:ext cx="762000" cy="259045"/>
    <xdr:sp macro="" textlink="">
      <xdr:nvSpPr>
        <xdr:cNvPr id="470" name="テキスト ボックス 469"/>
        <xdr:cNvSpPr txBox="1"/>
      </xdr:nvSpPr>
      <xdr:spPr>
        <a:xfrm>
          <a:off x="13131800" y="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35,985
35,809
197.80
45,282,568
41,802,304
2,346,610
9,289,050
14,205,447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東日本大震災震以降は復旧・復興関連事業に対応するため、時間外勤務手当の増加により類似団体を上回る水準で推移している。</a:t>
          </a:r>
          <a:endParaRPr kumimoji="1" lang="en-US" altLang="ja-JP" sz="1300">
            <a:latin typeface="ＭＳ Ｐゴシック"/>
          </a:endParaRPr>
        </a:p>
        <a:p>
          <a:r>
            <a:rPr kumimoji="1" lang="ja-JP" altLang="en-US" sz="1300">
              <a:latin typeface="ＭＳ Ｐゴシック"/>
            </a:rPr>
            <a:t>今後は復興業務の収束化に合わせ、人員配置の見直しや定員管理・給与の適正化を図る。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83457</xdr:rowOff>
    </xdr:to>
    <xdr:cxnSp macro="">
      <xdr:nvCxnSpPr>
        <xdr:cNvPr id="66" name="直線コネクタ 65"/>
        <xdr:cNvCxnSpPr/>
      </xdr:nvCxnSpPr>
      <xdr:spPr>
        <a:xfrm>
          <a:off x="3987800" y="656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116115</xdr:rowOff>
    </xdr:to>
    <xdr:cxnSp macro="">
      <xdr:nvCxnSpPr>
        <xdr:cNvPr id="69" name="直線コネクタ 68"/>
        <xdr:cNvCxnSpPr/>
      </xdr:nvCxnSpPr>
      <xdr:spPr>
        <a:xfrm flipV="1">
          <a:off x="3098800" y="656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41</xdr:row>
      <xdr:rowOff>69850</xdr:rowOff>
    </xdr:to>
    <xdr:cxnSp macro="">
      <xdr:nvCxnSpPr>
        <xdr:cNvPr id="72" name="直線コネクタ 71"/>
        <xdr:cNvCxnSpPr/>
      </xdr:nvCxnSpPr>
      <xdr:spPr>
        <a:xfrm flipV="1">
          <a:off x="2209800" y="6631215"/>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41</xdr:row>
      <xdr:rowOff>69850</xdr:rowOff>
    </xdr:to>
    <xdr:cxnSp macro="">
      <xdr:nvCxnSpPr>
        <xdr:cNvPr id="75" name="直線コネクタ 74"/>
        <xdr:cNvCxnSpPr/>
      </xdr:nvCxnSpPr>
      <xdr:spPr>
        <a:xfrm>
          <a:off x="1320800" y="61087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78" name="フローチャート : 判断 77"/>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79" name="テキスト ボックス 78"/>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32657</xdr:rowOff>
    </xdr:from>
    <xdr:to>
      <xdr:col>7</xdr:col>
      <xdr:colOff>66675</xdr:colOff>
      <xdr:row>38</xdr:row>
      <xdr:rowOff>134257</xdr:rowOff>
    </xdr:to>
    <xdr:sp macro="" textlink="">
      <xdr:nvSpPr>
        <xdr:cNvPr id="85" name="円/楕円 84"/>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4734</xdr:rowOff>
    </xdr:from>
    <xdr:ext cx="762000" cy="259045"/>
    <xdr:sp macro="" textlink="">
      <xdr:nvSpPr>
        <xdr:cNvPr id="86"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前年度から１．１ポイント増加し、類似団体平均を大きく上回る割合となた。これは公共施設の維持管理経費の増加が主な要因である。</a:t>
          </a:r>
          <a:endParaRPr kumimoji="1" lang="en-US" altLang="ja-JP" sz="1300">
            <a:latin typeface="ＭＳ Ｐゴシック"/>
          </a:endParaRPr>
        </a:p>
        <a:p>
          <a:r>
            <a:rPr kumimoji="1" lang="ja-JP" altLang="en-US" sz="1300">
              <a:latin typeface="ＭＳ Ｐゴシック"/>
            </a:rPr>
            <a:t>また、一般廃棄物焼却灰の仮置き場造成など原子力災害由来の費用も増加要因の一つとなった。</a:t>
          </a:r>
          <a:endParaRPr kumimoji="1" lang="en-US" altLang="ja-JP" sz="1300">
            <a:latin typeface="ＭＳ Ｐゴシック"/>
          </a:endParaRPr>
        </a:p>
        <a:p>
          <a:r>
            <a:rPr kumimoji="1" lang="ja-JP" altLang="en-US" sz="1300">
              <a:latin typeface="ＭＳ Ｐゴシック"/>
            </a:rPr>
            <a:t>今後も復興事業で整備した施設の維持管理経費の増加が見込まれるため、公共施設の統廃合を検討するとともに、コスト削減に努めていく。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146050</xdr:rowOff>
    </xdr:to>
    <xdr:cxnSp macro="">
      <xdr:nvCxnSpPr>
        <xdr:cNvPr id="129" name="直線コネクタ 128"/>
        <xdr:cNvCxnSpPr/>
      </xdr:nvCxnSpPr>
      <xdr:spPr>
        <a:xfrm>
          <a:off x="15671800" y="29409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156936</xdr:rowOff>
    </xdr:to>
    <xdr:cxnSp macro="">
      <xdr:nvCxnSpPr>
        <xdr:cNvPr id="132" name="直線コネクタ 131"/>
        <xdr:cNvCxnSpPr/>
      </xdr:nvCxnSpPr>
      <xdr:spPr>
        <a:xfrm flipV="1">
          <a:off x="14782800" y="2940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156936</xdr:rowOff>
    </xdr:to>
    <xdr:cxnSp macro="">
      <xdr:nvCxnSpPr>
        <xdr:cNvPr id="135" name="直線コネクタ 134"/>
        <xdr:cNvCxnSpPr/>
      </xdr:nvCxnSpPr>
      <xdr:spPr>
        <a:xfrm>
          <a:off x="13893800" y="2864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121557</xdr:rowOff>
    </xdr:to>
    <xdr:cxnSp macro="">
      <xdr:nvCxnSpPr>
        <xdr:cNvPr id="138" name="直線コネクタ 137"/>
        <xdr:cNvCxnSpPr/>
      </xdr:nvCxnSpPr>
      <xdr:spPr>
        <a:xfrm>
          <a:off x="13004800" y="275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41" name="フローチャート :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2" name="テキスト ボックス 141"/>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4" name="円/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類似団体平均を下回っているが、前年度より１．２ポイント増加している。</a:t>
          </a:r>
          <a:endParaRPr kumimoji="1" lang="en-US" altLang="ja-JP" sz="1300">
            <a:latin typeface="ＭＳ Ｐゴシック"/>
          </a:endParaRPr>
        </a:p>
        <a:p>
          <a:r>
            <a:rPr kumimoji="1" lang="ja-JP" altLang="en-US" sz="1300">
              <a:latin typeface="ＭＳ Ｐゴシック"/>
            </a:rPr>
            <a:t>障害者福祉給付費、生活保護費の増加が主な要因であり、今後も少子高齢化の進行等に伴う扶助補の増加が見込まれるが、健康増進対策の充実などにより、扶助費の適正化に努めていく。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37193</xdr:rowOff>
    </xdr:to>
    <xdr:cxnSp macro="">
      <xdr:nvCxnSpPr>
        <xdr:cNvPr id="192" name="直線コネクタ 191"/>
        <xdr:cNvCxnSpPr/>
      </xdr:nvCxnSpPr>
      <xdr:spPr>
        <a:xfrm>
          <a:off x="3987800" y="92710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55</xdr:row>
      <xdr:rowOff>4535</xdr:rowOff>
    </xdr:to>
    <xdr:cxnSp macro="">
      <xdr:nvCxnSpPr>
        <xdr:cNvPr id="195" name="直線コネクタ 194"/>
        <xdr:cNvCxnSpPr/>
      </xdr:nvCxnSpPr>
      <xdr:spPr>
        <a:xfrm flipV="1">
          <a:off x="3098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102507</xdr:rowOff>
    </xdr:to>
    <xdr:cxnSp macro="">
      <xdr:nvCxnSpPr>
        <xdr:cNvPr id="198" name="直線コネクタ 197"/>
        <xdr:cNvCxnSpPr/>
      </xdr:nvCxnSpPr>
      <xdr:spPr>
        <a:xfrm flipV="1">
          <a:off x="2209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151493</xdr:rowOff>
    </xdr:to>
    <xdr:cxnSp macro="">
      <xdr:nvCxnSpPr>
        <xdr:cNvPr id="201" name="直線コネクタ 200"/>
        <xdr:cNvCxnSpPr/>
      </xdr:nvCxnSpPr>
      <xdr:spPr>
        <a:xfrm flipV="1">
          <a:off x="1320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04" name="フローチャート : 判断 203"/>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05" name="テキスト ボックス 204"/>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11" name="円/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2"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5" name="円/楕円 214"/>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6" name="テキスト ボックス 215"/>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7" name="円/楕円 216"/>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8" name="テキスト ボックス 21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9" name="円/楕円 218"/>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20" name="テキスト ボックス 219"/>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前年度から０．９ポイント増加し、毎年増加し続け類似団体平均との差は３．７ポイントと大きく上回っている。</a:t>
          </a:r>
          <a:endParaRPr kumimoji="1" lang="en-US" altLang="ja-JP" sz="1300">
            <a:latin typeface="ＭＳ Ｐゴシック"/>
          </a:endParaRPr>
        </a:p>
        <a:p>
          <a:r>
            <a:rPr kumimoji="1" lang="ja-JP" altLang="en-US" sz="1300">
              <a:latin typeface="ＭＳ Ｐゴシック"/>
            </a:rPr>
            <a:t>内容は道路舗装の維持修繕費、被災道路に係る道路台帳の整備などの道路関連、介護保険特別会計への介護給付費の繰出し金の増加である。</a:t>
          </a:r>
          <a:endParaRPr kumimoji="1" lang="en-US" altLang="ja-JP" sz="1300">
            <a:latin typeface="ＭＳ Ｐゴシック"/>
          </a:endParaRPr>
        </a:p>
        <a:p>
          <a:r>
            <a:rPr kumimoji="1" lang="ja-JP" altLang="en-US" sz="1300">
              <a:latin typeface="ＭＳ Ｐゴシック"/>
            </a:rPr>
            <a:t>今後は震災以前の支出規模を目安とし、類似団体と同程度となるよう努める。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142240</xdr:rowOff>
    </xdr:to>
    <xdr:cxnSp macro="">
      <xdr:nvCxnSpPr>
        <xdr:cNvPr id="253" name="直線コネクタ 252"/>
        <xdr:cNvCxnSpPr/>
      </xdr:nvCxnSpPr>
      <xdr:spPr>
        <a:xfrm>
          <a:off x="15671800" y="1001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73660</xdr:rowOff>
    </xdr:to>
    <xdr:cxnSp macro="">
      <xdr:nvCxnSpPr>
        <xdr:cNvPr id="256" name="直線コネクタ 255"/>
        <xdr:cNvCxnSpPr/>
      </xdr:nvCxnSpPr>
      <xdr:spPr>
        <a:xfrm>
          <a:off x="14782800" y="9888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115570</xdr:rowOff>
    </xdr:to>
    <xdr:cxnSp macro="">
      <xdr:nvCxnSpPr>
        <xdr:cNvPr id="259" name="直線コネクタ 258"/>
        <xdr:cNvCxnSpPr/>
      </xdr:nvCxnSpPr>
      <xdr:spPr>
        <a:xfrm>
          <a:off x="13893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165100</xdr:rowOff>
    </xdr:to>
    <xdr:cxnSp macro="">
      <xdr:nvCxnSpPr>
        <xdr:cNvPr id="262" name="直線コネクタ 261"/>
        <xdr:cNvCxnSpPr/>
      </xdr:nvCxnSpPr>
      <xdr:spPr>
        <a:xfrm>
          <a:off x="13004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5" name="フローチャート : 判断 26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6" name="テキスト ボックス 265"/>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2" name="円/楕円 271"/>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3"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74" name="円/楕円 273"/>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5" name="テキスト ボックス 274"/>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6" name="円/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8" name="円/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9" name="テキスト ボックス 27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から０．２ポイント増加し、全国・類似団体平均を大きく上回っている。これは公立病院事業や消防事業などの広域行政組合に対する負担金が他団体に比較して多いためである。また、前年度からの増加の要因は新病棟建設に係る建設費の一部を負担したことによるものである。</a:t>
          </a:r>
          <a:endParaRPr kumimoji="1" lang="en-US" altLang="ja-JP" sz="1300">
            <a:latin typeface="ＭＳ Ｐゴシック"/>
          </a:endParaRPr>
        </a:p>
        <a:p>
          <a:r>
            <a:rPr kumimoji="1" lang="ja-JP" altLang="en-US" sz="1300">
              <a:latin typeface="ＭＳ Ｐゴシック"/>
            </a:rPr>
            <a:t>今後も震災復興を契機とした新設補助等の増加が見込まれるため、既存事業の見直しを一層強化していく。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39370</xdr:rowOff>
    </xdr:to>
    <xdr:cxnSp macro="">
      <xdr:nvCxnSpPr>
        <xdr:cNvPr id="314" name="直線コネクタ 313"/>
        <xdr:cNvCxnSpPr/>
      </xdr:nvCxnSpPr>
      <xdr:spPr>
        <a:xfrm>
          <a:off x="15671800" y="636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38</xdr:row>
      <xdr:rowOff>50800</xdr:rowOff>
    </xdr:to>
    <xdr:cxnSp macro="">
      <xdr:nvCxnSpPr>
        <xdr:cNvPr id="317" name="直線コネクタ 316"/>
        <xdr:cNvCxnSpPr/>
      </xdr:nvCxnSpPr>
      <xdr:spPr>
        <a:xfrm flipV="1">
          <a:off x="14782800" y="63677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50800</xdr:rowOff>
    </xdr:to>
    <xdr:cxnSp macro="">
      <xdr:nvCxnSpPr>
        <xdr:cNvPr id="320" name="直線コネクタ 319"/>
        <xdr:cNvCxnSpPr/>
      </xdr:nvCxnSpPr>
      <xdr:spPr>
        <a:xfrm>
          <a:off x="13893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115570</xdr:rowOff>
    </xdr:to>
    <xdr:cxnSp macro="">
      <xdr:nvCxnSpPr>
        <xdr:cNvPr id="323" name="直線コネクタ 322"/>
        <xdr:cNvCxnSpPr/>
      </xdr:nvCxnSpPr>
      <xdr:spPr>
        <a:xfrm>
          <a:off x="13004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26" name="フローチャート : 判断 325"/>
        <xdr:cNvSpPr/>
      </xdr:nvSpPr>
      <xdr:spPr>
        <a:xfrm>
          <a:off x="12954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27" name="テキスト ボックス 326"/>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160020</xdr:rowOff>
    </xdr:from>
    <xdr:to>
      <xdr:col>24</xdr:col>
      <xdr:colOff>82550</xdr:colOff>
      <xdr:row>37</xdr:row>
      <xdr:rowOff>90170</xdr:rowOff>
    </xdr:to>
    <xdr:sp macro="" textlink="">
      <xdr:nvSpPr>
        <xdr:cNvPr id="333" name="円/楕円 332"/>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132097</xdr:rowOff>
    </xdr:from>
    <xdr:ext cx="762000" cy="259045"/>
    <xdr:sp macro="" textlink="">
      <xdr:nvSpPr>
        <xdr:cNvPr id="334"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5" name="円/楕円 33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6" name="テキスト ボックス 33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7" name="円/楕円 336"/>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8" name="テキスト ボックス 337"/>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9" name="円/楕円 338"/>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40" name="テキスト ボックス 339"/>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41" name="円/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42" name="テキスト ボックス 341"/>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から０．４％減少し、類似団体及び全国平均を下回ったまま推移している。これは大規模事業については基金を造成することで新発債の抑制していることと、公債費の特定財源の家賃収入が災害公営住宅の入居開始により増加したためである。</a:t>
          </a:r>
          <a:endParaRPr kumimoji="1" lang="en-US" altLang="ja-JP" sz="1300">
            <a:latin typeface="ＭＳ Ｐゴシック"/>
          </a:endParaRPr>
        </a:p>
        <a:p>
          <a:r>
            <a:rPr kumimoji="1" lang="ja-JP" altLang="en-US" sz="1300">
              <a:latin typeface="ＭＳ Ｐゴシック"/>
            </a:rPr>
            <a:t>しかしながら、実質公債費比率は類似団体を上回っているため、今後も必要最小限の借入れに止める。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149861</xdr:rowOff>
    </xdr:to>
    <xdr:cxnSp macro="">
      <xdr:nvCxnSpPr>
        <xdr:cNvPr id="372" name="直線コネクタ 371"/>
        <xdr:cNvCxnSpPr/>
      </xdr:nvCxnSpPr>
      <xdr:spPr>
        <a:xfrm flipV="1">
          <a:off x="3987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1270</xdr:rowOff>
    </xdr:to>
    <xdr:cxnSp macro="">
      <xdr:nvCxnSpPr>
        <xdr:cNvPr id="375" name="直線コネクタ 374"/>
        <xdr:cNvCxnSpPr/>
      </xdr:nvCxnSpPr>
      <xdr:spPr>
        <a:xfrm flipV="1">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69850</xdr:rowOff>
    </xdr:to>
    <xdr:cxnSp macro="">
      <xdr:nvCxnSpPr>
        <xdr:cNvPr id="378" name="直線コネクタ 377"/>
        <xdr:cNvCxnSpPr/>
      </xdr:nvCxnSpPr>
      <xdr:spPr>
        <a:xfrm flipV="1">
          <a:off x="2209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69850</xdr:rowOff>
    </xdr:to>
    <xdr:cxnSp macro="">
      <xdr:nvCxnSpPr>
        <xdr:cNvPr id="381" name="直線コネクタ 380"/>
        <xdr:cNvCxnSpPr/>
      </xdr:nvCxnSpPr>
      <xdr:spPr>
        <a:xfrm>
          <a:off x="1320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4" name="フローチャート : 判断 383"/>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85" name="テキスト ボックス 38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91" name="円/楕円 390"/>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2"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3" name="円/楕円 392"/>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4" name="テキスト ボックス 393"/>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5" name="円/楕円 394"/>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6" name="テキスト ボックス 395"/>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7" name="円/楕円 396"/>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8" name="テキスト ボックス 39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9" name="円/楕円 398"/>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400" name="テキスト ボックス 399"/>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震災以降は類似団体平均を大きく上回って推移している。地方税収が増加しながらも、維持補修費や補助費の増加が大きいため、前年度から３．７ポイントの増加となった。</a:t>
          </a:r>
          <a:endParaRPr kumimoji="1" lang="en-US" altLang="ja-JP" sz="1300">
            <a:latin typeface="ＭＳ Ｐゴシック"/>
          </a:endParaRPr>
        </a:p>
        <a:p>
          <a:r>
            <a:rPr kumimoji="1" lang="ja-JP" altLang="en-US" sz="1300">
              <a:latin typeface="ＭＳ Ｐゴシック"/>
            </a:rPr>
            <a:t>平成２７年度以降は復興関連事業の進捗に伴い、支出額の減少はあるものの、震災以前に近づけるよう歳出削減に努める。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27939</xdr:rowOff>
    </xdr:to>
    <xdr:cxnSp macro="">
      <xdr:nvCxnSpPr>
        <xdr:cNvPr id="433" name="直線コネクタ 432"/>
        <xdr:cNvCxnSpPr/>
      </xdr:nvCxnSpPr>
      <xdr:spPr>
        <a:xfrm>
          <a:off x="15671800" y="134315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79</xdr:row>
      <xdr:rowOff>27939</xdr:rowOff>
    </xdr:to>
    <xdr:cxnSp macro="">
      <xdr:nvCxnSpPr>
        <xdr:cNvPr id="436" name="直線コネクタ 435"/>
        <xdr:cNvCxnSpPr/>
      </xdr:nvCxnSpPr>
      <xdr:spPr>
        <a:xfrm flipV="1">
          <a:off x="14782800" y="13431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27939</xdr:rowOff>
    </xdr:from>
    <xdr:to>
      <xdr:col>21</xdr:col>
      <xdr:colOff>361950</xdr:colOff>
      <xdr:row>79</xdr:row>
      <xdr:rowOff>27939</xdr:rowOff>
    </xdr:to>
    <xdr:cxnSp macro="">
      <xdr:nvCxnSpPr>
        <xdr:cNvPr id="439" name="直線コネクタ 438"/>
        <xdr:cNvCxnSpPr/>
      </xdr:nvCxnSpPr>
      <xdr:spPr>
        <a:xfrm>
          <a:off x="13893800" y="1357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79</xdr:row>
      <xdr:rowOff>27939</xdr:rowOff>
    </xdr:to>
    <xdr:cxnSp macro="">
      <xdr:nvCxnSpPr>
        <xdr:cNvPr id="442" name="直線コネクタ 441"/>
        <xdr:cNvCxnSpPr/>
      </xdr:nvCxnSpPr>
      <xdr:spPr>
        <a:xfrm>
          <a:off x="13004800" y="13061950"/>
          <a:ext cx="889000" cy="5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5" name="フローチャート : 判断 444"/>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6" name="テキスト ボックス 445"/>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52" name="円/楕円 451"/>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53"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4" name="円/楕円 453"/>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5" name="テキスト ボックス 454"/>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148589</xdr:rowOff>
    </xdr:from>
    <xdr:to>
      <xdr:col>21</xdr:col>
      <xdr:colOff>412750</xdr:colOff>
      <xdr:row>79</xdr:row>
      <xdr:rowOff>78739</xdr:rowOff>
    </xdr:to>
    <xdr:sp macro="" textlink="">
      <xdr:nvSpPr>
        <xdr:cNvPr id="456" name="円/楕円 455"/>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63516</xdr:rowOff>
    </xdr:from>
    <xdr:ext cx="762000" cy="259045"/>
    <xdr:sp macro="" textlink="">
      <xdr:nvSpPr>
        <xdr:cNvPr id="457" name="テキスト ボックス 456"/>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58" name="円/楕円 457"/>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59" name="テキスト ボックス 458"/>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60" name="円/楕円 459"/>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61" name="テキスト ボックス 460"/>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166995</xdr:rowOff>
    </xdr:from>
    <xdr:to>
      <xdr:col>4</xdr:col>
      <xdr:colOff>1117600</xdr:colOff>
      <xdr:row>16</xdr:row>
      <xdr:rowOff>169896</xdr:rowOff>
    </xdr:to>
    <xdr:cxnSp macro="">
      <xdr:nvCxnSpPr>
        <xdr:cNvPr id="54" name="直線コネクタ 53"/>
        <xdr:cNvCxnSpPr/>
      </xdr:nvCxnSpPr>
      <xdr:spPr bwMode="auto">
        <a:xfrm>
          <a:off x="5003800" y="2957820"/>
          <a:ext cx="647700" cy="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116003</xdr:rowOff>
    </xdr:from>
    <xdr:to>
      <xdr:col>4</xdr:col>
      <xdr:colOff>469900</xdr:colOff>
      <xdr:row>16</xdr:row>
      <xdr:rowOff>166995</xdr:rowOff>
    </xdr:to>
    <xdr:cxnSp macro="">
      <xdr:nvCxnSpPr>
        <xdr:cNvPr id="57" name="直線コネクタ 56"/>
        <xdr:cNvCxnSpPr/>
      </xdr:nvCxnSpPr>
      <xdr:spPr bwMode="auto">
        <a:xfrm>
          <a:off x="4305300" y="2906828"/>
          <a:ext cx="698500" cy="5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24292</xdr:rowOff>
    </xdr:from>
    <xdr:to>
      <xdr:col>3</xdr:col>
      <xdr:colOff>904875</xdr:colOff>
      <xdr:row>16</xdr:row>
      <xdr:rowOff>116003</xdr:rowOff>
    </xdr:to>
    <xdr:cxnSp macro="">
      <xdr:nvCxnSpPr>
        <xdr:cNvPr id="60" name="直線コネクタ 59"/>
        <xdr:cNvCxnSpPr/>
      </xdr:nvCxnSpPr>
      <xdr:spPr bwMode="auto">
        <a:xfrm>
          <a:off x="3606800" y="2815117"/>
          <a:ext cx="698500" cy="9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24292</xdr:rowOff>
    </xdr:from>
    <xdr:to>
      <xdr:col>3</xdr:col>
      <xdr:colOff>206375</xdr:colOff>
      <xdr:row>17</xdr:row>
      <xdr:rowOff>49081</xdr:rowOff>
    </xdr:to>
    <xdr:cxnSp macro="">
      <xdr:nvCxnSpPr>
        <xdr:cNvPr id="63" name="直線コネクタ 62"/>
        <xdr:cNvCxnSpPr/>
      </xdr:nvCxnSpPr>
      <xdr:spPr bwMode="auto">
        <a:xfrm flipV="1">
          <a:off x="2908300" y="2815117"/>
          <a:ext cx="698500" cy="196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153600</xdr:rowOff>
    </xdr:from>
    <xdr:to>
      <xdr:col>2</xdr:col>
      <xdr:colOff>692150</xdr:colOff>
      <xdr:row>16</xdr:row>
      <xdr:rowOff>83750</xdr:rowOff>
    </xdr:to>
    <xdr:sp macro="" textlink="">
      <xdr:nvSpPr>
        <xdr:cNvPr id="66" name="フローチャート : 判断 65"/>
        <xdr:cNvSpPr/>
      </xdr:nvSpPr>
      <xdr:spPr bwMode="auto">
        <a:xfrm>
          <a:off x="2857500" y="2772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93927</xdr:rowOff>
    </xdr:from>
    <xdr:ext cx="762000" cy="259045"/>
    <xdr:sp macro="" textlink="">
      <xdr:nvSpPr>
        <xdr:cNvPr id="67" name="テキスト ボックス 66"/>
        <xdr:cNvSpPr txBox="1"/>
      </xdr:nvSpPr>
      <xdr:spPr>
        <a:xfrm>
          <a:off x="25273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119096</xdr:rowOff>
    </xdr:from>
    <xdr:to>
      <xdr:col>5</xdr:col>
      <xdr:colOff>34925</xdr:colOff>
      <xdr:row>17</xdr:row>
      <xdr:rowOff>49246</xdr:rowOff>
    </xdr:to>
    <xdr:sp macro="" textlink="">
      <xdr:nvSpPr>
        <xdr:cNvPr id="73" name="円/楕円 72"/>
        <xdr:cNvSpPr/>
      </xdr:nvSpPr>
      <xdr:spPr bwMode="auto">
        <a:xfrm>
          <a:off x="5600700" y="290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91173</xdr:rowOff>
    </xdr:from>
    <xdr:ext cx="762000" cy="259045"/>
    <xdr:sp macro="" textlink="">
      <xdr:nvSpPr>
        <xdr:cNvPr id="74" name="人口1人当たり決算額の推移該当値テキスト130"/>
        <xdr:cNvSpPr txBox="1"/>
      </xdr:nvSpPr>
      <xdr:spPr>
        <a:xfrm>
          <a:off x="5740400" y="28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116195</xdr:rowOff>
    </xdr:from>
    <xdr:to>
      <xdr:col>4</xdr:col>
      <xdr:colOff>520700</xdr:colOff>
      <xdr:row>17</xdr:row>
      <xdr:rowOff>46345</xdr:rowOff>
    </xdr:to>
    <xdr:sp macro="" textlink="">
      <xdr:nvSpPr>
        <xdr:cNvPr id="75" name="円/楕円 74"/>
        <xdr:cNvSpPr/>
      </xdr:nvSpPr>
      <xdr:spPr bwMode="auto">
        <a:xfrm>
          <a:off x="4953000" y="290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31122</xdr:rowOff>
    </xdr:from>
    <xdr:ext cx="736600" cy="259045"/>
    <xdr:sp macro="" textlink="">
      <xdr:nvSpPr>
        <xdr:cNvPr id="76" name="テキスト ボックス 75"/>
        <xdr:cNvSpPr txBox="1"/>
      </xdr:nvSpPr>
      <xdr:spPr>
        <a:xfrm>
          <a:off x="4622800" y="299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65203</xdr:rowOff>
    </xdr:from>
    <xdr:to>
      <xdr:col>3</xdr:col>
      <xdr:colOff>955675</xdr:colOff>
      <xdr:row>16</xdr:row>
      <xdr:rowOff>166803</xdr:rowOff>
    </xdr:to>
    <xdr:sp macro="" textlink="">
      <xdr:nvSpPr>
        <xdr:cNvPr id="77" name="円/楕円 76"/>
        <xdr:cNvSpPr/>
      </xdr:nvSpPr>
      <xdr:spPr bwMode="auto">
        <a:xfrm>
          <a:off x="4254500" y="285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151580</xdr:rowOff>
    </xdr:from>
    <xdr:ext cx="762000" cy="259045"/>
    <xdr:sp macro="" textlink="">
      <xdr:nvSpPr>
        <xdr:cNvPr id="78" name="テキスト ボックス 77"/>
        <xdr:cNvSpPr txBox="1"/>
      </xdr:nvSpPr>
      <xdr:spPr>
        <a:xfrm>
          <a:off x="3924300" y="29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144942</xdr:rowOff>
    </xdr:from>
    <xdr:to>
      <xdr:col>3</xdr:col>
      <xdr:colOff>257175</xdr:colOff>
      <xdr:row>16</xdr:row>
      <xdr:rowOff>75092</xdr:rowOff>
    </xdr:to>
    <xdr:sp macro="" textlink="">
      <xdr:nvSpPr>
        <xdr:cNvPr id="79" name="円/楕円 78"/>
        <xdr:cNvSpPr/>
      </xdr:nvSpPr>
      <xdr:spPr bwMode="auto">
        <a:xfrm>
          <a:off x="3556000" y="276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85269</xdr:rowOff>
    </xdr:from>
    <xdr:ext cx="762000" cy="259045"/>
    <xdr:sp macro="" textlink="">
      <xdr:nvSpPr>
        <xdr:cNvPr id="80" name="テキスト ボックス 79"/>
        <xdr:cNvSpPr txBox="1"/>
      </xdr:nvSpPr>
      <xdr:spPr>
        <a:xfrm>
          <a:off x="3225800" y="25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169731</xdr:rowOff>
    </xdr:from>
    <xdr:to>
      <xdr:col>2</xdr:col>
      <xdr:colOff>692150</xdr:colOff>
      <xdr:row>17</xdr:row>
      <xdr:rowOff>99881</xdr:rowOff>
    </xdr:to>
    <xdr:sp macro="" textlink="">
      <xdr:nvSpPr>
        <xdr:cNvPr id="81" name="円/楕円 80"/>
        <xdr:cNvSpPr/>
      </xdr:nvSpPr>
      <xdr:spPr bwMode="auto">
        <a:xfrm>
          <a:off x="2857500" y="296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84658</xdr:rowOff>
    </xdr:from>
    <xdr:ext cx="762000" cy="259045"/>
    <xdr:sp macro="" textlink="">
      <xdr:nvSpPr>
        <xdr:cNvPr id="82" name="テキスト ボックス 81"/>
        <xdr:cNvSpPr txBox="1"/>
      </xdr:nvSpPr>
      <xdr:spPr>
        <a:xfrm>
          <a:off x="2527300" y="304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93592</xdr:rowOff>
    </xdr:from>
    <xdr:to>
      <xdr:col>4</xdr:col>
      <xdr:colOff>1117600</xdr:colOff>
      <xdr:row>35</xdr:row>
      <xdr:rowOff>193718</xdr:rowOff>
    </xdr:to>
    <xdr:cxnSp macro="">
      <xdr:nvCxnSpPr>
        <xdr:cNvPr id="118" name="直線コネクタ 117"/>
        <xdr:cNvCxnSpPr/>
      </xdr:nvCxnSpPr>
      <xdr:spPr bwMode="auto">
        <a:xfrm>
          <a:off x="5003800" y="6703942"/>
          <a:ext cx="647700" cy="10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178495</xdr:rowOff>
    </xdr:from>
    <xdr:ext cx="762000" cy="259045"/>
    <xdr:sp macro="" textlink="">
      <xdr:nvSpPr>
        <xdr:cNvPr id="119" name="人口1人当たり決算額の推移平均値テキスト445"/>
        <xdr:cNvSpPr txBox="1"/>
      </xdr:nvSpPr>
      <xdr:spPr>
        <a:xfrm>
          <a:off x="5740400" y="6788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256290</xdr:rowOff>
    </xdr:from>
    <xdr:to>
      <xdr:col>4</xdr:col>
      <xdr:colOff>469900</xdr:colOff>
      <xdr:row>35</xdr:row>
      <xdr:rowOff>93592</xdr:rowOff>
    </xdr:to>
    <xdr:cxnSp macro="">
      <xdr:nvCxnSpPr>
        <xdr:cNvPr id="121" name="直線コネクタ 120"/>
        <xdr:cNvCxnSpPr/>
      </xdr:nvCxnSpPr>
      <xdr:spPr bwMode="auto">
        <a:xfrm>
          <a:off x="4305300" y="6523740"/>
          <a:ext cx="698500" cy="180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225428</xdr:rowOff>
    </xdr:from>
    <xdr:to>
      <xdr:col>3</xdr:col>
      <xdr:colOff>904875</xdr:colOff>
      <xdr:row>34</xdr:row>
      <xdr:rowOff>256290</xdr:rowOff>
    </xdr:to>
    <xdr:cxnSp macro="">
      <xdr:nvCxnSpPr>
        <xdr:cNvPr id="124" name="直線コネクタ 123"/>
        <xdr:cNvCxnSpPr/>
      </xdr:nvCxnSpPr>
      <xdr:spPr bwMode="auto">
        <a:xfrm>
          <a:off x="3606800" y="6492878"/>
          <a:ext cx="698500" cy="3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93298</xdr:rowOff>
    </xdr:from>
    <xdr:to>
      <xdr:col>3</xdr:col>
      <xdr:colOff>206375</xdr:colOff>
      <xdr:row>34</xdr:row>
      <xdr:rowOff>225428</xdr:rowOff>
    </xdr:to>
    <xdr:cxnSp macro="">
      <xdr:nvCxnSpPr>
        <xdr:cNvPr id="127" name="直線コネクタ 126"/>
        <xdr:cNvCxnSpPr/>
      </xdr:nvCxnSpPr>
      <xdr:spPr bwMode="auto">
        <a:xfrm>
          <a:off x="2908300" y="6360748"/>
          <a:ext cx="698500" cy="13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143604</xdr:rowOff>
    </xdr:from>
    <xdr:to>
      <xdr:col>2</xdr:col>
      <xdr:colOff>692150</xdr:colOff>
      <xdr:row>34</xdr:row>
      <xdr:rowOff>245204</xdr:rowOff>
    </xdr:to>
    <xdr:sp macro="" textlink="">
      <xdr:nvSpPr>
        <xdr:cNvPr id="130" name="フローチャート : 判断 129"/>
        <xdr:cNvSpPr/>
      </xdr:nvSpPr>
      <xdr:spPr bwMode="auto">
        <a:xfrm>
          <a:off x="2857500" y="6411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229981</xdr:rowOff>
    </xdr:from>
    <xdr:ext cx="762000" cy="259045"/>
    <xdr:sp macro="" textlink="">
      <xdr:nvSpPr>
        <xdr:cNvPr id="131" name="テキスト ボックス 130"/>
        <xdr:cNvSpPr txBox="1"/>
      </xdr:nvSpPr>
      <xdr:spPr>
        <a:xfrm>
          <a:off x="2527300" y="649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142918</xdr:rowOff>
    </xdr:from>
    <xdr:to>
      <xdr:col>5</xdr:col>
      <xdr:colOff>34925</xdr:colOff>
      <xdr:row>35</xdr:row>
      <xdr:rowOff>244518</xdr:rowOff>
    </xdr:to>
    <xdr:sp macro="" textlink="">
      <xdr:nvSpPr>
        <xdr:cNvPr id="137" name="円/楕円 136"/>
        <xdr:cNvSpPr/>
      </xdr:nvSpPr>
      <xdr:spPr bwMode="auto">
        <a:xfrm>
          <a:off x="5600700" y="67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330895</xdr:rowOff>
    </xdr:from>
    <xdr:ext cx="762000" cy="259045"/>
    <xdr:sp macro="" textlink="">
      <xdr:nvSpPr>
        <xdr:cNvPr id="138" name="人口1人当たり決算額の推移該当値テキスト445"/>
        <xdr:cNvSpPr txBox="1"/>
      </xdr:nvSpPr>
      <xdr:spPr>
        <a:xfrm>
          <a:off x="5740400" y="65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42792</xdr:rowOff>
    </xdr:from>
    <xdr:to>
      <xdr:col>4</xdr:col>
      <xdr:colOff>520700</xdr:colOff>
      <xdr:row>35</xdr:row>
      <xdr:rowOff>144392</xdr:rowOff>
    </xdr:to>
    <xdr:sp macro="" textlink="">
      <xdr:nvSpPr>
        <xdr:cNvPr id="139" name="円/楕円 138"/>
        <xdr:cNvSpPr/>
      </xdr:nvSpPr>
      <xdr:spPr bwMode="auto">
        <a:xfrm>
          <a:off x="4953000" y="66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154569</xdr:rowOff>
    </xdr:from>
    <xdr:ext cx="736600" cy="259045"/>
    <xdr:sp macro="" textlink="">
      <xdr:nvSpPr>
        <xdr:cNvPr id="140" name="テキスト ボックス 139"/>
        <xdr:cNvSpPr txBox="1"/>
      </xdr:nvSpPr>
      <xdr:spPr>
        <a:xfrm>
          <a:off x="4622800" y="6422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205490</xdr:rowOff>
    </xdr:from>
    <xdr:to>
      <xdr:col>3</xdr:col>
      <xdr:colOff>955675</xdr:colOff>
      <xdr:row>34</xdr:row>
      <xdr:rowOff>307090</xdr:rowOff>
    </xdr:to>
    <xdr:sp macro="" textlink="">
      <xdr:nvSpPr>
        <xdr:cNvPr id="141" name="円/楕円 140"/>
        <xdr:cNvSpPr/>
      </xdr:nvSpPr>
      <xdr:spPr bwMode="auto">
        <a:xfrm>
          <a:off x="4254500" y="647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317267</xdr:rowOff>
    </xdr:from>
    <xdr:ext cx="762000" cy="259045"/>
    <xdr:sp macro="" textlink="">
      <xdr:nvSpPr>
        <xdr:cNvPr id="142" name="テキスト ボックス 141"/>
        <xdr:cNvSpPr txBox="1"/>
      </xdr:nvSpPr>
      <xdr:spPr>
        <a:xfrm>
          <a:off x="3924300" y="624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174628</xdr:rowOff>
    </xdr:from>
    <xdr:to>
      <xdr:col>3</xdr:col>
      <xdr:colOff>257175</xdr:colOff>
      <xdr:row>34</xdr:row>
      <xdr:rowOff>276228</xdr:rowOff>
    </xdr:to>
    <xdr:sp macro="" textlink="">
      <xdr:nvSpPr>
        <xdr:cNvPr id="143" name="円/楕円 142"/>
        <xdr:cNvSpPr/>
      </xdr:nvSpPr>
      <xdr:spPr bwMode="auto">
        <a:xfrm>
          <a:off x="3556000" y="644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286405</xdr:rowOff>
    </xdr:from>
    <xdr:ext cx="762000" cy="259045"/>
    <xdr:sp macro="" textlink="">
      <xdr:nvSpPr>
        <xdr:cNvPr id="144" name="テキスト ボックス 143"/>
        <xdr:cNvSpPr txBox="1"/>
      </xdr:nvSpPr>
      <xdr:spPr>
        <a:xfrm>
          <a:off x="3225800" y="621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42498</xdr:rowOff>
    </xdr:from>
    <xdr:to>
      <xdr:col>2</xdr:col>
      <xdr:colOff>692150</xdr:colOff>
      <xdr:row>34</xdr:row>
      <xdr:rowOff>144098</xdr:rowOff>
    </xdr:to>
    <xdr:sp macro="" textlink="">
      <xdr:nvSpPr>
        <xdr:cNvPr id="145" name="円/楕円 144"/>
        <xdr:cNvSpPr/>
      </xdr:nvSpPr>
      <xdr:spPr bwMode="auto">
        <a:xfrm>
          <a:off x="2857500" y="630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154275</xdr:rowOff>
    </xdr:from>
    <xdr:ext cx="762000" cy="259045"/>
    <xdr:sp macro="" textlink="">
      <xdr:nvSpPr>
        <xdr:cNvPr id="146" name="テキスト ボックス 145"/>
        <xdr:cNvSpPr txBox="1"/>
      </xdr:nvSpPr>
      <xdr:spPr>
        <a:xfrm>
          <a:off x="2527300" y="607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財政調整基金残高の減少は、震災復興特別交付税が事業進捗以上の交付を受けていたことによる過大算定精査による減少と、農地災害復旧事業補助金が支出に対し収入が少なかったためである。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実質収支の増加は前年度に比べ次年度への繰越事業が減少したためである。財政調整基金を取崩したことから、実質単年度収支のマイナスが大きく増加した。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次年度以降は繰越事業の減少と農地災害復旧事業補助金の収入により実質単年度収支の黒字化が見込まれる。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各会計において赤字額の発生はなく、今後も黒字決算を維持できると見込まれる。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一般会計で前年を大きく上回る比率となったのは、地方税収の増加、地方消費税交付金の増加、地方創生関連事業の交付金が前倒しで収入となったためである。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年度公共下水道事業の赤字は国庫負担金の嵩上分の未入金によるものであり、この不足分は平成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年度歳入予算から繰上充用した。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全体としては毎年度わずかながらも減少で推移しているが、県営事業松ヶ房ダム整備事業等の債務負担額に係る支出によって、類似団体に比べ依然として高い状況である。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措置のある地方債以外の発行を行わない方針であり、基金の造成により借入額を抑制しているが、今後は市庁舎整備や教育施設の改修等に係る借入が予定されており、今後も高い位置で推移していくことが見込まれる。</a:t>
          </a:r>
        </a:p>
        <a:p>
          <a:r>
            <a:rPr kumimoji="1" lang="ja-JP" altLang="en-US" sz="1400">
              <a:latin typeface="ＭＳ ゴシック" pitchFamily="49" charset="-128"/>
              <a:ea typeface="ＭＳ ゴシック" pitchFamily="49" charset="-128"/>
            </a:rPr>
            <a:t>また、財政状況を見ながら利率の高い市債の繰上償還の実施や公営企業の健全化を図り、基準外繰出金の抑制に努める。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将来負担額は前年と同程度となったが、充当可能財源が減少したため、将来負担比率が上昇となった。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組合等負担見込額は公立病院改築に係る償還分で増加し、今後も同程度で推移していくと見込まれる。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充当可能財源の減少は財政調整基金の減少が主な要因であるが、平成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年度は過年度事業補助金収入や地方税収により増加が見込まれる。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年度に庁舎整備が完了することで、起債残高の増加と庁舎整備基金の取崩しにより、将来負担比率が上昇する見込みである。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45282568</v>
      </c>
      <c r="BO4" s="349"/>
      <c r="BP4" s="349"/>
      <c r="BQ4" s="349"/>
      <c r="BR4" s="349"/>
      <c r="BS4" s="349"/>
      <c r="BT4" s="349"/>
      <c r="BU4" s="350"/>
      <c r="BV4" s="348">
        <v>46806252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25.3</v>
      </c>
      <c r="CU4" s="355"/>
      <c r="CV4" s="355"/>
      <c r="CW4" s="355"/>
      <c r="CX4" s="355"/>
      <c r="CY4" s="355"/>
      <c r="CZ4" s="355"/>
      <c r="DA4" s="356"/>
      <c r="DB4" s="354">
        <v>16.5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41802304</v>
      </c>
      <c r="BO5" s="386"/>
      <c r="BP5" s="386"/>
      <c r="BQ5" s="386"/>
      <c r="BR5" s="386"/>
      <c r="BS5" s="386"/>
      <c r="BT5" s="386"/>
      <c r="BU5" s="387"/>
      <c r="BV5" s="385">
        <v>43324683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3480264</v>
      </c>
      <c r="BO6" s="386"/>
      <c r="BP6" s="386"/>
      <c r="BQ6" s="386"/>
      <c r="BR6" s="386"/>
      <c r="BS6" s="386"/>
      <c r="BT6" s="386"/>
      <c r="BU6" s="387"/>
      <c r="BV6" s="385">
        <v>3481569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96.4</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1133654</v>
      </c>
      <c r="BO7" s="386"/>
      <c r="BP7" s="386"/>
      <c r="BQ7" s="386"/>
      <c r="BR7" s="386"/>
      <c r="BS7" s="386"/>
      <c r="BT7" s="386"/>
      <c r="BU7" s="387"/>
      <c r="BV7" s="385">
        <v>1964896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9289050</v>
      </c>
      <c r="CU7" s="386"/>
      <c r="CV7" s="386"/>
      <c r="CW7" s="386"/>
      <c r="CX7" s="386"/>
      <c r="CY7" s="386"/>
      <c r="CZ7" s="386"/>
      <c r="DA7" s="387"/>
      <c r="DB7" s="385">
        <v>9189942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2346610</v>
      </c>
      <c r="BO8" s="386"/>
      <c r="BP8" s="386"/>
      <c r="BQ8" s="386"/>
      <c r="BR8" s="386"/>
      <c r="BS8" s="386"/>
      <c r="BT8" s="386"/>
      <c r="BU8" s="387"/>
      <c r="BV8" s="385">
        <v>1516673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37817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829937</v>
      </c>
      <c r="BO9" s="386"/>
      <c r="BP9" s="386"/>
      <c r="BQ9" s="386"/>
      <c r="BR9" s="386"/>
      <c r="BS9" s="386"/>
      <c r="BT9" s="386"/>
      <c r="BU9" s="387"/>
      <c r="BV9" s="385">
        <v>-339639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4.5999999999999996</v>
      </c>
      <c r="CU9" s="383"/>
      <c r="CV9" s="383"/>
      <c r="CW9" s="383"/>
      <c r="CX9" s="383"/>
      <c r="CY9" s="383"/>
      <c r="CZ9" s="383"/>
      <c r="DA9" s="384"/>
      <c r="DB9" s="382">
        <v>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38630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5161</v>
      </c>
      <c r="BO10" s="386"/>
      <c r="BP10" s="386"/>
      <c r="BQ10" s="386"/>
      <c r="BR10" s="386"/>
      <c r="BS10" s="386"/>
      <c r="BT10" s="386"/>
      <c r="BU10" s="387"/>
      <c r="BV10" s="385">
        <v>2686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35985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2447787</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35809</v>
      </c>
      <c r="S13" s="467"/>
      <c r="T13" s="467"/>
      <c r="U13" s="467"/>
      <c r="V13" s="468"/>
      <c r="W13" s="401" t="s">
        <v>124</v>
      </c>
      <c r="X13" s="402"/>
      <c r="Y13" s="402"/>
      <c r="Z13" s="402"/>
      <c r="AA13" s="402"/>
      <c r="AB13" s="392"/>
      <c r="AC13" s="436">
        <v>1722</v>
      </c>
      <c r="AD13" s="437"/>
      <c r="AE13" s="437"/>
      <c r="AF13" s="437"/>
      <c r="AG13" s="476"/>
      <c r="AH13" s="436">
        <v>2173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-1612689</v>
      </c>
      <c r="BO13" s="386"/>
      <c r="BP13" s="386"/>
      <c r="BQ13" s="386"/>
      <c r="BR13" s="386"/>
      <c r="BS13" s="386"/>
      <c r="BT13" s="386"/>
      <c r="BU13" s="387"/>
      <c r="BV13" s="385">
        <v>-336953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36195</v>
      </c>
      <c r="S14" s="467"/>
      <c r="T14" s="467"/>
      <c r="U14" s="467"/>
      <c r="V14" s="468"/>
      <c r="W14" s="375"/>
      <c r="X14" s="376"/>
      <c r="Y14" s="376"/>
      <c r="Z14" s="376"/>
      <c r="AA14" s="376"/>
      <c r="AB14" s="365"/>
      <c r="AC14" s="469">
        <v>10.199999999999999</v>
      </c>
      <c r="AD14" s="470"/>
      <c r="AE14" s="470"/>
      <c r="AF14" s="470"/>
      <c r="AG14" s="471"/>
      <c r="AH14" s="469">
        <v>11.5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65.5</v>
      </c>
      <c r="CU14" s="481"/>
      <c r="CV14" s="481"/>
      <c r="CW14" s="481"/>
      <c r="CX14" s="481"/>
      <c r="CY14" s="481"/>
      <c r="CZ14" s="481"/>
      <c r="DA14" s="482"/>
      <c r="DB14" s="480">
        <v>42.4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36023</v>
      </c>
      <c r="S15" s="467"/>
      <c r="T15" s="467"/>
      <c r="U15" s="467"/>
      <c r="V15" s="468"/>
      <c r="W15" s="401" t="s">
        <v>131</v>
      </c>
      <c r="X15" s="402"/>
      <c r="Y15" s="402"/>
      <c r="Z15" s="402"/>
      <c r="AA15" s="402"/>
      <c r="AB15" s="392"/>
      <c r="AC15" s="436">
        <v>5689</v>
      </c>
      <c r="AD15" s="437"/>
      <c r="AE15" s="437"/>
      <c r="AF15" s="437"/>
      <c r="AG15" s="476"/>
      <c r="AH15" s="436">
        <v>6309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4389099</v>
      </c>
      <c r="BO15" s="349"/>
      <c r="BP15" s="349"/>
      <c r="BQ15" s="349"/>
      <c r="BR15" s="349"/>
      <c r="BS15" s="349"/>
      <c r="BT15" s="349"/>
      <c r="BU15" s="350"/>
      <c r="BV15" s="348">
        <v>3976046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33.799999999999997</v>
      </c>
      <c r="AD16" s="470"/>
      <c r="AE16" s="470"/>
      <c r="AF16" s="470"/>
      <c r="AG16" s="471"/>
      <c r="AH16" s="469">
        <v>33.4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7262072</v>
      </c>
      <c r="BO16" s="386"/>
      <c r="BP16" s="386"/>
      <c r="BQ16" s="386"/>
      <c r="BR16" s="386"/>
      <c r="BS16" s="386"/>
      <c r="BT16" s="386"/>
      <c r="BU16" s="387"/>
      <c r="BV16" s="385">
        <v>7247560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9406</v>
      </c>
      <c r="AD17" s="437"/>
      <c r="AE17" s="437"/>
      <c r="AF17" s="437"/>
      <c r="AG17" s="476"/>
      <c r="AH17" s="436">
        <v>10397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5757146</v>
      </c>
      <c r="BO17" s="386"/>
      <c r="BP17" s="386"/>
      <c r="BQ17" s="386"/>
      <c r="BR17" s="386"/>
      <c r="BS17" s="386"/>
      <c r="BT17" s="386"/>
      <c r="BU17" s="387"/>
      <c r="BV17" s="385">
        <v>5160763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197.8</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9393312</v>
      </c>
      <c r="BO18" s="386"/>
      <c r="BP18" s="386"/>
      <c r="BQ18" s="386"/>
      <c r="BR18" s="386"/>
      <c r="BS18" s="386"/>
      <c r="BT18" s="386"/>
      <c r="BU18" s="387"/>
      <c r="BV18" s="385">
        <v>9069752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191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28698888</v>
      </c>
      <c r="BO19" s="386"/>
      <c r="BP19" s="386"/>
      <c r="BQ19" s="386"/>
      <c r="BR19" s="386"/>
      <c r="BS19" s="386"/>
      <c r="BT19" s="386"/>
      <c r="BU19" s="387"/>
      <c r="BV19" s="385">
        <v>27118793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13227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14205447</v>
      </c>
      <c r="BO23" s="386"/>
      <c r="BP23" s="386"/>
      <c r="BQ23" s="386"/>
      <c r="BR23" s="386"/>
      <c r="BS23" s="386"/>
      <c r="BT23" s="386"/>
      <c r="BU23" s="387"/>
      <c r="BV23" s="385">
        <v>14172938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7387</v>
      </c>
      <c r="R24" s="437"/>
      <c r="S24" s="437"/>
      <c r="T24" s="437"/>
      <c r="U24" s="437"/>
      <c r="V24" s="476"/>
      <c r="W24" s="531"/>
      <c r="X24" s="519"/>
      <c r="Y24" s="520"/>
      <c r="Z24" s="435" t="s">
        <v>154</v>
      </c>
      <c r="AA24" s="415"/>
      <c r="AB24" s="415"/>
      <c r="AC24" s="415"/>
      <c r="AD24" s="415"/>
      <c r="AE24" s="415"/>
      <c r="AF24" s="415"/>
      <c r="AG24" s="416"/>
      <c r="AH24" s="436">
        <v>270</v>
      </c>
      <c r="AI24" s="437"/>
      <c r="AJ24" s="437"/>
      <c r="AK24" s="437"/>
      <c r="AL24" s="476"/>
      <c r="AM24" s="436">
        <v>854280</v>
      </c>
      <c r="AN24" s="437"/>
      <c r="AO24" s="437"/>
      <c r="AP24" s="437"/>
      <c r="AQ24" s="437"/>
      <c r="AR24" s="476"/>
      <c r="AS24" s="436">
        <v>3164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13249801</v>
      </c>
      <c r="BO24" s="386"/>
      <c r="BP24" s="386"/>
      <c r="BQ24" s="386"/>
      <c r="BR24" s="386"/>
      <c r="BS24" s="386"/>
      <c r="BT24" s="386"/>
      <c r="BU24" s="387"/>
      <c r="BV24" s="385">
        <v>13131812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7110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5978982</v>
      </c>
      <c r="BO25" s="349"/>
      <c r="BP25" s="349"/>
      <c r="BQ25" s="349"/>
      <c r="BR25" s="349"/>
      <c r="BS25" s="349"/>
      <c r="BT25" s="349"/>
      <c r="BU25" s="350"/>
      <c r="BV25" s="348">
        <v>6795716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6615</v>
      </c>
      <c r="R26" s="437"/>
      <c r="S26" s="437"/>
      <c r="T26" s="437"/>
      <c r="U26" s="437"/>
      <c r="V26" s="476"/>
      <c r="W26" s="531"/>
      <c r="X26" s="519"/>
      <c r="Y26" s="520"/>
      <c r="Z26" s="435" t="s">
        <v>160</v>
      </c>
      <c r="AA26" s="541"/>
      <c r="AB26" s="541"/>
      <c r="AC26" s="541"/>
      <c r="AD26" s="541"/>
      <c r="AE26" s="541"/>
      <c r="AF26" s="541"/>
      <c r="AG26" s="542"/>
      <c r="AH26" s="436">
        <v>34</v>
      </c>
      <c r="AI26" s="437"/>
      <c r="AJ26" s="437"/>
      <c r="AK26" s="437"/>
      <c r="AL26" s="476"/>
      <c r="AM26" s="436">
        <v>110466</v>
      </c>
      <c r="AN26" s="437"/>
      <c r="AO26" s="437"/>
      <c r="AP26" s="437"/>
      <c r="AQ26" s="437"/>
      <c r="AR26" s="476"/>
      <c r="AS26" s="436">
        <v>3249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4450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26348</v>
      </c>
      <c r="AN27" s="437"/>
      <c r="AO27" s="437"/>
      <c r="AP27" s="437"/>
      <c r="AQ27" s="437"/>
      <c r="AR27" s="476"/>
      <c r="AS27" s="436">
        <v>3764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594515</v>
      </c>
      <c r="BO27" s="555"/>
      <c r="BP27" s="555"/>
      <c r="BQ27" s="555"/>
      <c r="BR27" s="555"/>
      <c r="BS27" s="555"/>
      <c r="BT27" s="555"/>
      <c r="BU27" s="556"/>
      <c r="BV27" s="554">
        <v>840879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3950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3758554</v>
      </c>
      <c r="BO28" s="349"/>
      <c r="BP28" s="349"/>
      <c r="BQ28" s="349"/>
      <c r="BR28" s="349"/>
      <c r="BS28" s="349"/>
      <c r="BT28" s="349"/>
      <c r="BU28" s="350"/>
      <c r="BV28" s="348">
        <v>5451180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18</v>
      </c>
      <c r="M29" s="437"/>
      <c r="N29" s="437"/>
      <c r="O29" s="437"/>
      <c r="P29" s="476"/>
      <c r="Q29" s="436">
        <v>3750</v>
      </c>
      <c r="R29" s="437"/>
      <c r="S29" s="437"/>
      <c r="T29" s="437"/>
      <c r="U29" s="437"/>
      <c r="V29" s="476"/>
      <c r="W29" s="532"/>
      <c r="X29" s="533"/>
      <c r="Y29" s="534"/>
      <c r="Z29" s="435" t="s">
        <v>170</v>
      </c>
      <c r="AA29" s="415"/>
      <c r="AB29" s="415"/>
      <c r="AC29" s="415"/>
      <c r="AD29" s="415"/>
      <c r="AE29" s="415"/>
      <c r="AF29" s="415"/>
      <c r="AG29" s="416"/>
      <c r="AH29" s="436">
        <v>277</v>
      </c>
      <c r="AI29" s="437"/>
      <c r="AJ29" s="437"/>
      <c r="AK29" s="437"/>
      <c r="AL29" s="476"/>
      <c r="AM29" s="436">
        <v>880628</v>
      </c>
      <c r="AN29" s="437"/>
      <c r="AO29" s="437"/>
      <c r="AP29" s="437"/>
      <c r="AQ29" s="437"/>
      <c r="AR29" s="476"/>
      <c r="AS29" s="436">
        <v>3179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564053</v>
      </c>
      <c r="BO29" s="386"/>
      <c r="BP29" s="386"/>
      <c r="BQ29" s="386"/>
      <c r="BR29" s="386"/>
      <c r="BS29" s="386"/>
      <c r="BT29" s="386"/>
      <c r="BU29" s="387"/>
      <c r="BV29" s="385">
        <v>563786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101.4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28394191</v>
      </c>
      <c r="BO30" s="555"/>
      <c r="BP30" s="555"/>
      <c r="BQ30" s="555"/>
      <c r="BR30" s="555"/>
      <c r="BS30" s="555"/>
      <c r="BT30" s="555"/>
      <c r="BU30" s="556"/>
      <c r="BV30" s="554">
        <v>32526157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公共下水道事業</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相馬地方広域水道企業団水道事業会計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相馬市振興公社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光陽地区造成事業特別会計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農業集落排水事業</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福島県後期高齢者医療広域連合一般会計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相馬総合卸売市場</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福島県後期高齢者医療広域連合後期高齢者医療特別会計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相馬リサイクルセンター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相馬地方広域市町村圏組合一般会計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相馬地方土地開発公社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相馬地方広域市町村圏組合看護専門学校特別会計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福島県市町村総合事務組合一般会計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福島県市町村総合事務組合消防補償等特別会計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福島県市町村総合事務組合消防賞じゅつ金特別会計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福島県市町村総合事務組合非常勤職員公務災害補償特別会計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福島県市町村総合事務組合自治会館管理特別会計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14326</v>
      </c>
      <c r="J41" s="83">
        <v>13815</v>
      </c>
      <c r="K41" s="83">
        <v>13781</v>
      </c>
      <c r="L41" s="83">
        <v>14173</v>
      </c>
      <c r="M41" s="84">
        <v>14147</v>
      </c>
    </row>
    <row r="42" spans="2:13" ht="27.75" customHeight="1" x14ac:dyDescent="0.15">
      <c r="B42" s="1171"/>
      <c r="C42" s="1172"/>
      <c r="D42" s="85"/>
      <c r="E42" s="1177" t="s">
        <v>26</v>
      </c>
      <c r="F42" s="1177"/>
      <c r="G42" s="1177"/>
      <c r="H42" s="1178"/>
      <c r="I42" s="86">
        <v>8178</v>
      </c>
      <c r="J42" s="87">
        <v>7769</v>
      </c>
      <c r="K42" s="87">
        <v>6726</v>
      </c>
      <c r="L42" s="87">
        <v>6042</v>
      </c>
      <c r="M42" s="88">
        <v>5706</v>
      </c>
    </row>
    <row r="43" spans="2:13" ht="27.75" customHeight="1" x14ac:dyDescent="0.15">
      <c r="B43" s="1171"/>
      <c r="C43" s="1172"/>
      <c r="D43" s="85"/>
      <c r="E43" s="1177" t="s">
        <v>27</v>
      </c>
      <c r="F43" s="1177"/>
      <c r="G43" s="1177"/>
      <c r="H43" s="1178"/>
      <c r="I43" s="86">
        <v>9242</v>
      </c>
      <c r="J43" s="87">
        <v>8237</v>
      </c>
      <c r="K43" s="87">
        <v>7595</v>
      </c>
      <c r="L43" s="87">
        <v>7015</v>
      </c>
      <c r="M43" s="88">
        <v>7066</v>
      </c>
    </row>
    <row r="44" spans="2:13" ht="27.75" customHeight="1" x14ac:dyDescent="0.15">
      <c r="B44" s="1171"/>
      <c r="C44" s="1172"/>
      <c r="D44" s="85"/>
      <c r="E44" s="1177" t="s">
        <v>28</v>
      </c>
      <c r="F44" s="1177"/>
      <c r="G44" s="1177"/>
      <c r="H44" s="1178"/>
      <c r="I44" s="86">
        <v>1852</v>
      </c>
      <c r="J44" s="87">
        <v>1824</v>
      </c>
      <c r="K44" s="87">
        <v>2170</v>
      </c>
      <c r="L44" s="87">
        <v>2181</v>
      </c>
      <c r="M44" s="88">
        <v>2783</v>
      </c>
    </row>
    <row r="45" spans="2:13" ht="27.75" customHeight="1" x14ac:dyDescent="0.15">
      <c r="B45" s="1171"/>
      <c r="C45" s="1172"/>
      <c r="D45" s="85"/>
      <c r="E45" s="1177" t="s">
        <v>29</v>
      </c>
      <c r="F45" s="1177"/>
      <c r="G45" s="1177"/>
      <c r="H45" s="1178"/>
      <c r="I45" s="86">
        <v>3033</v>
      </c>
      <c r="J45" s="87">
        <v>2964</v>
      </c>
      <c r="K45" s="87">
        <v>2575</v>
      </c>
      <c r="L45" s="87">
        <v>2418</v>
      </c>
      <c r="M45" s="88">
        <v>2203</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v>259</v>
      </c>
      <c r="J48" s="87">
        <v>272</v>
      </c>
      <c r="K48" s="87">
        <v>113</v>
      </c>
      <c r="L48" s="87">
        <v>101</v>
      </c>
      <c r="M48" s="88" t="s">
        <v>477</v>
      </c>
    </row>
    <row r="49" spans="2:13" ht="27.75" customHeight="1" x14ac:dyDescent="0.15">
      <c r="B49" s="1179" t="s">
        <v>33</v>
      </c>
      <c r="C49" s="1180"/>
      <c r="D49" s="89"/>
      <c r="E49" s="1177" t="s">
        <v>34</v>
      </c>
      <c r="F49" s="1177"/>
      <c r="G49" s="1177"/>
      <c r="H49" s="1178"/>
      <c r="I49" s="86">
        <v>4253</v>
      </c>
      <c r="J49" s="87">
        <v>7087</v>
      </c>
      <c r="K49" s="87">
        <v>9984</v>
      </c>
      <c r="L49" s="87">
        <v>11108</v>
      </c>
      <c r="M49" s="88">
        <v>9214</v>
      </c>
    </row>
    <row r="50" spans="2:13" ht="27.75" customHeight="1" x14ac:dyDescent="0.15">
      <c r="B50" s="1171"/>
      <c r="C50" s="1172"/>
      <c r="D50" s="85"/>
      <c r="E50" s="1177" t="s">
        <v>35</v>
      </c>
      <c r="F50" s="1177"/>
      <c r="G50" s="1177"/>
      <c r="H50" s="1178"/>
      <c r="I50" s="86">
        <v>518</v>
      </c>
      <c r="J50" s="87">
        <v>461</v>
      </c>
      <c r="K50" s="87">
        <v>552</v>
      </c>
      <c r="L50" s="87">
        <v>644</v>
      </c>
      <c r="M50" s="88">
        <v>1123</v>
      </c>
    </row>
    <row r="51" spans="2:13" ht="27.75" customHeight="1" x14ac:dyDescent="0.15">
      <c r="B51" s="1173"/>
      <c r="C51" s="1174"/>
      <c r="D51" s="85"/>
      <c r="E51" s="1177" t="s">
        <v>36</v>
      </c>
      <c r="F51" s="1177"/>
      <c r="G51" s="1177"/>
      <c r="H51" s="1178"/>
      <c r="I51" s="86">
        <v>17096</v>
      </c>
      <c r="J51" s="87">
        <v>16968</v>
      </c>
      <c r="K51" s="87">
        <v>14232</v>
      </c>
      <c r="L51" s="87">
        <v>16853</v>
      </c>
      <c r="M51" s="88">
        <v>16416</v>
      </c>
    </row>
    <row r="52" spans="2:13" ht="27.75" customHeight="1" thickBot="1" x14ac:dyDescent="0.2">
      <c r="B52" s="1181" t="s">
        <v>37</v>
      </c>
      <c r="C52" s="1182"/>
      <c r="D52" s="90"/>
      <c r="E52" s="1183" t="s">
        <v>38</v>
      </c>
      <c r="F52" s="1183"/>
      <c r="G52" s="1183"/>
      <c r="H52" s="1184"/>
      <c r="I52" s="91">
        <v>15023</v>
      </c>
      <c r="J52" s="92">
        <v>10367</v>
      </c>
      <c r="K52" s="92">
        <v>8189</v>
      </c>
      <c r="L52" s="92">
        <v>3325</v>
      </c>
      <c r="M52" s="93">
        <v>5151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71263</v>
      </c>
      <c r="E3" s="116"/>
      <c r="F3" s="117">
        <v>78670</v>
      </c>
      <c r="G3" s="118"/>
      <c r="H3" s="119"/>
    </row>
    <row r="4" spans="1:8" x14ac:dyDescent="0.15">
      <c r="A4" s="120"/>
      <c r="B4" s="121"/>
      <c r="C4" s="122"/>
      <c r="D4" s="123">
        <v>24837</v>
      </c>
      <c r="E4" s="124"/>
      <c r="F4" s="125">
        <v>38094</v>
      </c>
      <c r="G4" s="126"/>
      <c r="H4" s="127"/>
    </row>
    <row r="5" spans="1:8" x14ac:dyDescent="0.15">
      <c r="A5" s="108" t="s">
        <v>509</v>
      </c>
      <c r="B5" s="113"/>
      <c r="C5" s="114"/>
      <c r="D5" s="115">
        <v>43173</v>
      </c>
      <c r="E5" s="116"/>
      <c r="F5" s="117">
        <v>67088</v>
      </c>
      <c r="G5" s="118"/>
      <c r="H5" s="119"/>
    </row>
    <row r="6" spans="1:8" x14ac:dyDescent="0.15">
      <c r="A6" s="120"/>
      <c r="B6" s="121"/>
      <c r="C6" s="122"/>
      <c r="D6" s="123">
        <v>23665</v>
      </c>
      <c r="E6" s="124"/>
      <c r="F6" s="125">
        <v>37146</v>
      </c>
      <c r="G6" s="126"/>
      <c r="H6" s="127"/>
    </row>
    <row r="7" spans="1:8" x14ac:dyDescent="0.15">
      <c r="A7" s="108" t="s">
        <v>510</v>
      </c>
      <c r="B7" s="113"/>
      <c r="C7" s="114"/>
      <c r="D7" s="115">
        <v>267724</v>
      </c>
      <c r="E7" s="116"/>
      <c r="F7" s="117">
        <v>70489</v>
      </c>
      <c r="G7" s="118"/>
      <c r="H7" s="119"/>
    </row>
    <row r="8" spans="1:8" x14ac:dyDescent="0.15">
      <c r="A8" s="120"/>
      <c r="B8" s="121"/>
      <c r="C8" s="122"/>
      <c r="D8" s="123">
        <v>89469</v>
      </c>
      <c r="E8" s="124"/>
      <c r="F8" s="125">
        <v>37817</v>
      </c>
      <c r="G8" s="126"/>
      <c r="H8" s="127"/>
    </row>
    <row r="9" spans="1:8" x14ac:dyDescent="0.15">
      <c r="A9" s="108" t="s">
        <v>511</v>
      </c>
      <c r="B9" s="113"/>
      <c r="C9" s="114"/>
      <c r="D9" s="115">
        <v>355147</v>
      </c>
      <c r="E9" s="116"/>
      <c r="F9" s="117">
        <v>84389</v>
      </c>
      <c r="G9" s="118"/>
      <c r="H9" s="119"/>
    </row>
    <row r="10" spans="1:8" x14ac:dyDescent="0.15">
      <c r="A10" s="120"/>
      <c r="B10" s="121"/>
      <c r="C10" s="122"/>
      <c r="D10" s="123">
        <v>42542</v>
      </c>
      <c r="E10" s="124"/>
      <c r="F10" s="125">
        <v>44339</v>
      </c>
      <c r="G10" s="126"/>
      <c r="H10" s="127"/>
    </row>
    <row r="11" spans="1:8" x14ac:dyDescent="0.15">
      <c r="A11" s="108" t="s">
        <v>512</v>
      </c>
      <c r="B11" s="113"/>
      <c r="C11" s="114"/>
      <c r="D11" s="115">
        <v>299660</v>
      </c>
      <c r="E11" s="116"/>
      <c r="F11" s="117">
        <v>83623</v>
      </c>
      <c r="G11" s="118"/>
      <c r="H11" s="119"/>
    </row>
    <row r="12" spans="1:8" x14ac:dyDescent="0.15">
      <c r="A12" s="120"/>
      <c r="B12" s="121"/>
      <c r="C12" s="128"/>
      <c r="D12" s="123">
        <v>57736</v>
      </c>
      <c r="E12" s="124"/>
      <c r="F12" s="125">
        <v>48787</v>
      </c>
      <c r="G12" s="126"/>
      <c r="H12" s="127"/>
    </row>
    <row r="13" spans="1:8" x14ac:dyDescent="0.15">
      <c r="A13" s="108"/>
      <c r="B13" s="113"/>
      <c r="C13" s="129"/>
      <c r="D13" s="130">
        <v>207393</v>
      </c>
      <c r="E13" s="131"/>
      <c r="F13" s="132">
        <v>76852</v>
      </c>
      <c r="G13" s="133"/>
      <c r="H13" s="119"/>
    </row>
    <row r="14" spans="1:8" x14ac:dyDescent="0.15">
      <c r="A14" s="120"/>
      <c r="B14" s="121"/>
      <c r="C14" s="122"/>
      <c r="D14" s="123">
        <v>47650</v>
      </c>
      <c r="E14" s="124"/>
      <c r="F14" s="125">
        <v>41237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11.66</v>
      </c>
      <c r="C19" s="134">
        <f>ROUND(VALUE(SUBSTITUTE(実質収支比率等に係る経年分析!G$48,"▲","-")),2)</f>
        <v>17.29</v>
      </c>
      <c r="D19" s="134">
        <f>ROUND(VALUE(SUBSTITUTE(実質収支比率等に係る経年分析!H$48,"▲","-")),2)</f>
        <v>20.260000000000002</v>
      </c>
      <c r="E19" s="134">
        <f>ROUND(VALUE(SUBSTITUTE(実質収支比率等に係る経年分析!I$48,"▲","-")),2)</f>
        <v>16.5</v>
      </c>
      <c r="F19" s="134">
        <f>ROUND(VALUE(SUBSTITUTE(実質収支比率等に係る経年分析!J$48,"▲","-")),2)</f>
        <v>25.26</v>
      </c>
    </row>
    <row r="20" spans="1:11" x14ac:dyDescent="0.15">
      <c r="A20" s="134" t="s">
        <v>43</v>
      </c>
      <c r="B20" s="134">
        <f>ROUND(VALUE(SUBSTITUTE(実質収支比率等に係る経年分析!F$47,"▲","-")),2)</f>
        <v>31.17</v>
      </c>
      <c r="C20" s="134">
        <f>ROUND(VALUE(SUBSTITUTE(実質収支比率等に係る経年分析!G$47,"▲","-")),2)</f>
        <v>40.1</v>
      </c>
      <c r="D20" s="134">
        <f>ROUND(VALUE(SUBSTITUTE(実質収支比率等に係る経年分析!H$47,"▲","-")),2)</f>
        <v>52.26</v>
      </c>
      <c r="E20" s="134">
        <f>ROUND(VALUE(SUBSTITUTE(実質収支比率等に係る経年分析!I$47,"▲","-")),2)</f>
        <v>59.32</v>
      </c>
      <c r="F20" s="134">
        <f>ROUND(VALUE(SUBSTITUTE(実質収支比率等に係る経年分析!J$47,"▲","-")),2)</f>
        <v>40.46</v>
      </c>
    </row>
    <row r="21" spans="1:11" x14ac:dyDescent="0.15">
      <c r="A21" s="134" t="s">
        <v>44</v>
      </c>
      <c r="B21" s="134">
        <f>IF(ISNUMBER(VALUE(SUBSTITUTE(実質収支比率等に係る経年分析!F$49,"▲","-"))),ROUND(VALUE(SUBSTITUTE(実質収支比率等に係る経年分析!F$49,"▲","-")),2),NA())</f>
        <v>2.29</v>
      </c>
      <c r="C21" s="134">
        <f>IF(ISNUMBER(VALUE(SUBSTITUTE(実質収支比率等に係る経年分析!G$49,"▲","-"))),ROUND(VALUE(SUBSTITUTE(実質収支比率等に係る経年分析!G$49,"▲","-")),2),NA())</f>
        <v>8.52</v>
      </c>
      <c r="D21" s="134">
        <f>IF(ISNUMBER(VALUE(SUBSTITUTE(実質収支比率等に係る経年分析!H$49,"▲","-"))),ROUND(VALUE(SUBSTITUTE(実質収支比率等に係る経年分析!H$49,"▲","-")),2),NA())</f>
        <v>7.66</v>
      </c>
      <c r="E21" s="134">
        <f>IF(ISNUMBER(VALUE(SUBSTITUTE(実質収支比率等に係る経年分析!I$49,"▲","-"))),ROUND(VALUE(SUBSTITUTE(実質収支比率等に係る経年分析!I$49,"▲","-")),2),NA())</f>
        <v>-3.67</v>
      </c>
      <c r="F21" s="134">
        <f>IF(ISNUMBER(VALUE(SUBSTITUTE(実質収支比率等に係る経年分析!J$49,"▲","-"))),ROUND(VALUE(SUBSTITUTE(実質収支比率等に係る経年分析!J$49,"▲","-")),2),NA())</f>
        <v>-17.36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0.37</v>
      </c>
      <c r="D30" s="135">
        <f>IF(ROUND(VALUE(SUBSTITUTE(連結実質赤字比率に係る赤字・黒字の構成分析!G$40,"▲", "-")), 2) &lt; 0, ABS(ROUND(VALUE(SUBSTITUTE(連結実質赤字比率に係る赤字・黒字の構成分析!G$40,"▲", "-")), 2)), NA())</f>
        <v>1.51</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2.0699999999999998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光陽地区造成事業特別会計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24.91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1419</v>
      </c>
      <c r="E42" s="136"/>
      <c r="F42" s="136"/>
      <c r="G42" s="136">
        <f>'実質公債費比率（分子）の構造'!L$52</f>
        <v>1425</v>
      </c>
      <c r="H42" s="136"/>
      <c r="I42" s="136"/>
      <c r="J42" s="136">
        <f>'実質公債費比率（分子）の構造'!M$52</f>
        <v>1417</v>
      </c>
      <c r="K42" s="136"/>
      <c r="L42" s="136"/>
      <c r="M42" s="136">
        <f>'実質公債費比率（分子）の構造'!N$52</f>
        <v>1395</v>
      </c>
      <c r="N42" s="136"/>
      <c r="O42" s="136"/>
      <c r="P42" s="136">
        <f>'実質公債費比率（分子）の構造'!O$52</f>
        <v>1473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461</v>
      </c>
      <c r="C44" s="136"/>
      <c r="D44" s="136"/>
      <c r="E44" s="136">
        <f>'実質公債費比率（分子）の構造'!L$50</f>
        <v>375</v>
      </c>
      <c r="F44" s="136"/>
      <c r="G44" s="136"/>
      <c r="H44" s="136">
        <f>'実質公債費比率（分子）の構造'!M$50</f>
        <v>418</v>
      </c>
      <c r="I44" s="136"/>
      <c r="J44" s="136"/>
      <c r="K44" s="136">
        <f>'実質公債費比率（分子）の構造'!N$50</f>
        <v>248</v>
      </c>
      <c r="L44" s="136"/>
      <c r="M44" s="136"/>
      <c r="N44" s="136">
        <f>'実質公債費比率（分子）の構造'!O$50</f>
        <v>254</v>
      </c>
      <c r="O44" s="136"/>
      <c r="P44" s="136"/>
    </row>
    <row r="45" spans="1:16" x14ac:dyDescent="0.15">
      <c r="A45" s="136" t="s">
        <v>54</v>
      </c>
      <c r="B45" s="136">
        <f>'実質公債費比率（分子）の構造'!K$49</f>
        <v>363</v>
      </c>
      <c r="C45" s="136"/>
      <c r="D45" s="136"/>
      <c r="E45" s="136">
        <f>'実質公債費比率（分子）の構造'!L$49</f>
        <v>357</v>
      </c>
      <c r="F45" s="136"/>
      <c r="G45" s="136"/>
      <c r="H45" s="136">
        <f>'実質公債費比率（分子）の構造'!M$49</f>
        <v>324</v>
      </c>
      <c r="I45" s="136"/>
      <c r="J45" s="136"/>
      <c r="K45" s="136">
        <f>'実質公債費比率（分子）の構造'!N$49</f>
        <v>289</v>
      </c>
      <c r="L45" s="136"/>
      <c r="M45" s="136"/>
      <c r="N45" s="136">
        <f>'実質公債費比率（分子）の構造'!O$49</f>
        <v>235</v>
      </c>
      <c r="O45" s="136"/>
      <c r="P45" s="136"/>
    </row>
    <row r="46" spans="1:16" x14ac:dyDescent="0.15">
      <c r="A46" s="136" t="s">
        <v>55</v>
      </c>
      <c r="B46" s="136">
        <f>'実質公債費比率（分子）の構造'!K$48</f>
        <v>553</v>
      </c>
      <c r="C46" s="136"/>
      <c r="D46" s="136"/>
      <c r="E46" s="136">
        <f>'実質公債費比率（分子）の構造'!L$48</f>
        <v>447</v>
      </c>
      <c r="F46" s="136"/>
      <c r="G46" s="136"/>
      <c r="H46" s="136">
        <f>'実質公債費比率（分子）の構造'!M$48</f>
        <v>482</v>
      </c>
      <c r="I46" s="136"/>
      <c r="J46" s="136"/>
      <c r="K46" s="136">
        <f>'実質公債費比率（分子）の構造'!N$48</f>
        <v>484</v>
      </c>
      <c r="L46" s="136"/>
      <c r="M46" s="136"/>
      <c r="N46" s="136">
        <f>'実質公債費比率（分子）の構造'!O$48</f>
        <v>523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1481</v>
      </c>
      <c r="C49" s="136"/>
      <c r="D49" s="136"/>
      <c r="E49" s="136">
        <f>'実質公債費比率（分子）の構造'!L$45</f>
        <v>1498</v>
      </c>
      <c r="F49" s="136"/>
      <c r="G49" s="136"/>
      <c r="H49" s="136">
        <f>'実質公債費比率（分子）の構造'!M$45</f>
        <v>1398</v>
      </c>
      <c r="I49" s="136"/>
      <c r="J49" s="136"/>
      <c r="K49" s="136">
        <f>'実質公債費比率（分子）の構造'!N$45</f>
        <v>1379</v>
      </c>
      <c r="L49" s="136"/>
      <c r="M49" s="136"/>
      <c r="N49" s="136">
        <f>'実質公債費比率（分子）の構造'!O$45</f>
        <v>1350</v>
      </c>
      <c r="O49" s="136"/>
      <c r="P49" s="136"/>
    </row>
    <row r="50" spans="1:16" x14ac:dyDescent="0.15">
      <c r="A50" s="136" t="s">
        <v>59</v>
      </c>
      <c r="B50" s="136" t="e">
        <f>NA()</f>
        <v>#N/A</v>
      </c>
      <c r="C50" s="136">
        <f>IF(ISNUMBER('実質公債費比率（分子）の構造'!K$53),'実質公債費比率（分子）の構造'!K$53,NA())</f>
        <v>1439</v>
      </c>
      <c r="D50" s="136" t="e">
        <f>NA()</f>
        <v>#N/A</v>
      </c>
      <c r="E50" s="136" t="e">
        <f>NA()</f>
        <v>#N/A</v>
      </c>
      <c r="F50" s="136">
        <f>IF(ISNUMBER('実質公債費比率（分子）の構造'!L$53),'実質公債費比率（分子）の構造'!L$53,NA())</f>
        <v>1252</v>
      </c>
      <c r="G50" s="136" t="e">
        <f>NA()</f>
        <v>#N/A</v>
      </c>
      <c r="H50" s="136" t="e">
        <f>NA()</f>
        <v>#N/A</v>
      </c>
      <c r="I50" s="136">
        <f>IF(ISNUMBER('実質公債費比率（分子）の構造'!M$53),'実質公債費比率（分子）の構造'!M$53,NA())</f>
        <v>1205</v>
      </c>
      <c r="J50" s="136" t="e">
        <f>NA()</f>
        <v>#N/A</v>
      </c>
      <c r="K50" s="136" t="e">
        <f>NA()</f>
        <v>#N/A</v>
      </c>
      <c r="L50" s="136">
        <f>IF(ISNUMBER('実質公債費比率（分子）の構造'!N$53),'実質公債費比率（分子）の構造'!N$53,NA())</f>
        <v>1005</v>
      </c>
      <c r="M50" s="136" t="e">
        <f>NA()</f>
        <v>#N/A</v>
      </c>
      <c r="N50" s="136" t="e">
        <f>NA()</f>
        <v>#N/A</v>
      </c>
      <c r="O50" s="136">
        <f>IF(ISNUMBER('実質公債費比率（分子）の構造'!O$53),'実質公債費比率（分子）の構造'!O$53,NA())</f>
        <v>889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17096</v>
      </c>
      <c r="E56" s="135"/>
      <c r="F56" s="135"/>
      <c r="G56" s="135">
        <f>'将来負担比率（分子）の構造'!J$51</f>
        <v>16968</v>
      </c>
      <c r="H56" s="135"/>
      <c r="I56" s="135"/>
      <c r="J56" s="135">
        <f>'将来負担比率（分子）の構造'!K$51</f>
        <v>14232</v>
      </c>
      <c r="K56" s="135"/>
      <c r="L56" s="135"/>
      <c r="M56" s="135">
        <f>'将来負担比率（分子）の構造'!L$51</f>
        <v>16853</v>
      </c>
      <c r="N56" s="135"/>
      <c r="O56" s="135"/>
      <c r="P56" s="135">
        <f>'将来負担比率（分子）の構造'!M$51</f>
        <v>16416</v>
      </c>
    </row>
    <row r="57" spans="1:16" x14ac:dyDescent="0.15">
      <c r="A57" s="135" t="s">
        <v>35</v>
      </c>
      <c r="B57" s="135"/>
      <c r="C57" s="135"/>
      <c r="D57" s="135">
        <f>'将来負担比率（分子）の構造'!I$50</f>
        <v>518</v>
      </c>
      <c r="E57" s="135"/>
      <c r="F57" s="135"/>
      <c r="G57" s="135">
        <f>'将来負担比率（分子）の構造'!J$50</f>
        <v>461</v>
      </c>
      <c r="H57" s="135"/>
      <c r="I57" s="135"/>
      <c r="J57" s="135">
        <f>'将来負担比率（分子）の構造'!K$50</f>
        <v>552</v>
      </c>
      <c r="K57" s="135"/>
      <c r="L57" s="135"/>
      <c r="M57" s="135">
        <f>'将来負担比率（分子）の構造'!L$50</f>
        <v>644</v>
      </c>
      <c r="N57" s="135"/>
      <c r="O57" s="135"/>
      <c r="P57" s="135">
        <f>'将来負担比率（分子）の構造'!M$50</f>
        <v>1123</v>
      </c>
    </row>
    <row r="58" spans="1:16" x14ac:dyDescent="0.15">
      <c r="A58" s="135" t="s">
        <v>34</v>
      </c>
      <c r="B58" s="135"/>
      <c r="C58" s="135"/>
      <c r="D58" s="135">
        <f>'将来負担比率（分子）の構造'!I$49</f>
        <v>4253</v>
      </c>
      <c r="E58" s="135"/>
      <c r="F58" s="135"/>
      <c r="G58" s="135">
        <f>'将来負担比率（分子）の構造'!J$49</f>
        <v>7087</v>
      </c>
      <c r="H58" s="135"/>
      <c r="I58" s="135"/>
      <c r="J58" s="135">
        <f>'将来負担比率（分子）の構造'!K$49</f>
        <v>9984</v>
      </c>
      <c r="K58" s="135"/>
      <c r="L58" s="135"/>
      <c r="M58" s="135">
        <f>'将来負担比率（分子）の構造'!L$49</f>
        <v>11108</v>
      </c>
      <c r="N58" s="135"/>
      <c r="O58" s="135"/>
      <c r="P58" s="135">
        <f>'将来負担比率（分子）の構造'!M$49</f>
        <v>9214</v>
      </c>
    </row>
    <row r="59" spans="1:16" x14ac:dyDescent="0.15">
      <c r="A59" s="135" t="s">
        <v>32</v>
      </c>
      <c r="B59" s="135">
        <f>'将来負担比率（分子）の構造'!I$48</f>
        <v>259</v>
      </c>
      <c r="C59" s="135"/>
      <c r="D59" s="135"/>
      <c r="E59" s="135">
        <f>'将来負担比率（分子）の構造'!J$48</f>
        <v>272</v>
      </c>
      <c r="F59" s="135"/>
      <c r="G59" s="135"/>
      <c r="H59" s="135">
        <f>'将来負担比率（分子）の構造'!K$48</f>
        <v>113</v>
      </c>
      <c r="I59" s="135"/>
      <c r="J59" s="135"/>
      <c r="K59" s="135">
        <f>'将来負担比率（分子）の構造'!L$48</f>
        <v>101</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3033</v>
      </c>
      <c r="C62" s="135"/>
      <c r="D62" s="135"/>
      <c r="E62" s="135">
        <f>'将来負担比率（分子）の構造'!J$45</f>
        <v>2964</v>
      </c>
      <c r="F62" s="135"/>
      <c r="G62" s="135"/>
      <c r="H62" s="135">
        <f>'将来負担比率（分子）の構造'!K$45</f>
        <v>2575</v>
      </c>
      <c r="I62" s="135"/>
      <c r="J62" s="135"/>
      <c r="K62" s="135">
        <f>'将来負担比率（分子）の構造'!L$45</f>
        <v>2418</v>
      </c>
      <c r="L62" s="135"/>
      <c r="M62" s="135"/>
      <c r="N62" s="135">
        <f>'将来負担比率（分子）の構造'!M$45</f>
        <v>2203</v>
      </c>
      <c r="O62" s="135"/>
      <c r="P62" s="135"/>
    </row>
    <row r="63" spans="1:16" x14ac:dyDescent="0.15">
      <c r="A63" s="135" t="s">
        <v>28</v>
      </c>
      <c r="B63" s="135">
        <f>'将来負担比率（分子）の構造'!I$44</f>
        <v>1852</v>
      </c>
      <c r="C63" s="135"/>
      <c r="D63" s="135"/>
      <c r="E63" s="135">
        <f>'将来負担比率（分子）の構造'!J$44</f>
        <v>1824</v>
      </c>
      <c r="F63" s="135"/>
      <c r="G63" s="135"/>
      <c r="H63" s="135">
        <f>'将来負担比率（分子）の構造'!K$44</f>
        <v>2170</v>
      </c>
      <c r="I63" s="135"/>
      <c r="J63" s="135"/>
      <c r="K63" s="135">
        <f>'将来負担比率（分子）の構造'!L$44</f>
        <v>2181</v>
      </c>
      <c r="L63" s="135"/>
      <c r="M63" s="135"/>
      <c r="N63" s="135">
        <f>'将来負担比率（分子）の構造'!M$44</f>
        <v>2783</v>
      </c>
      <c r="O63" s="135"/>
      <c r="P63" s="135"/>
    </row>
    <row r="64" spans="1:16" x14ac:dyDescent="0.15">
      <c r="A64" s="135" t="s">
        <v>27</v>
      </c>
      <c r="B64" s="135">
        <f>'将来負担比率（分子）の構造'!I$43</f>
        <v>9242</v>
      </c>
      <c r="C64" s="135"/>
      <c r="D64" s="135"/>
      <c r="E64" s="135">
        <f>'将来負担比率（分子）の構造'!J$43</f>
        <v>8237</v>
      </c>
      <c r="F64" s="135"/>
      <c r="G64" s="135"/>
      <c r="H64" s="135">
        <f>'将来負担比率（分子）の構造'!K$43</f>
        <v>7595</v>
      </c>
      <c r="I64" s="135"/>
      <c r="J64" s="135"/>
      <c r="K64" s="135">
        <f>'将来負担比率（分子）の構造'!L$43</f>
        <v>7015</v>
      </c>
      <c r="L64" s="135"/>
      <c r="M64" s="135"/>
      <c r="N64" s="135">
        <f>'将来負担比率（分子）の構造'!M$43</f>
        <v>7066</v>
      </c>
      <c r="O64" s="135"/>
      <c r="P64" s="135"/>
    </row>
    <row r="65" spans="1:16" x14ac:dyDescent="0.15">
      <c r="A65" s="135" t="s">
        <v>26</v>
      </c>
      <c r="B65" s="135">
        <f>'将来負担比率（分子）の構造'!I$42</f>
        <v>8178</v>
      </c>
      <c r="C65" s="135"/>
      <c r="D65" s="135"/>
      <c r="E65" s="135">
        <f>'将来負担比率（分子）の構造'!J$42</f>
        <v>7769</v>
      </c>
      <c r="F65" s="135"/>
      <c r="G65" s="135"/>
      <c r="H65" s="135">
        <f>'将来負担比率（分子）の構造'!K$42</f>
        <v>6726</v>
      </c>
      <c r="I65" s="135"/>
      <c r="J65" s="135"/>
      <c r="K65" s="135">
        <f>'将来負担比率（分子）の構造'!L$42</f>
        <v>6042</v>
      </c>
      <c r="L65" s="135"/>
      <c r="M65" s="135"/>
      <c r="N65" s="135">
        <f>'将来負担比率（分子）の構造'!M$42</f>
        <v>5706</v>
      </c>
      <c r="O65" s="135"/>
      <c r="P65" s="135"/>
    </row>
    <row r="66" spans="1:16" x14ac:dyDescent="0.15">
      <c r="A66" s="135" t="s">
        <v>25</v>
      </c>
      <c r="B66" s="135">
        <f>'将来負担比率（分子）の構造'!I$41</f>
        <v>14326</v>
      </c>
      <c r="C66" s="135"/>
      <c r="D66" s="135"/>
      <c r="E66" s="135">
        <f>'将来負担比率（分子）の構造'!J$41</f>
        <v>13815</v>
      </c>
      <c r="F66" s="135"/>
      <c r="G66" s="135"/>
      <c r="H66" s="135">
        <f>'将来負担比率（分子）の構造'!K$41</f>
        <v>13781</v>
      </c>
      <c r="I66" s="135"/>
      <c r="J66" s="135"/>
      <c r="K66" s="135">
        <f>'将来負担比率（分子）の構造'!L$41</f>
        <v>14173</v>
      </c>
      <c r="L66" s="135"/>
      <c r="M66" s="135"/>
      <c r="N66" s="135">
        <f>'将来負担比率（分子）の構造'!M$41</f>
        <v>14147</v>
      </c>
      <c r="O66" s="135"/>
      <c r="P66" s="135"/>
    </row>
    <row r="67" spans="1:16" x14ac:dyDescent="0.15">
      <c r="A67" s="135" t="s">
        <v>63</v>
      </c>
      <c r="B67" s="135" t="e">
        <f>NA()</f>
        <v>#N/A</v>
      </c>
      <c r="C67" s="135">
        <f>IF(ISNUMBER('将来負担比率（分子）の構造'!I$52), IF('将来負担比率（分子）の構造'!I$52 &lt; 0, 0, '将来負担比率（分子）の構造'!I$52), NA())</f>
        <v>15023</v>
      </c>
      <c r="D67" s="135" t="e">
        <f>NA()</f>
        <v>#N/A</v>
      </c>
      <c r="E67" s="135" t="e">
        <f>NA()</f>
        <v>#N/A</v>
      </c>
      <c r="F67" s="135">
        <f>IF(ISNUMBER('将来負担比率（分子）の構造'!J$52), IF('将来負担比率（分子）の構造'!J$52 &lt; 0, 0, '将来負担比率（分子）の構造'!J$52), NA())</f>
        <v>10367</v>
      </c>
      <c r="G67" s="135" t="e">
        <f>NA()</f>
        <v>#N/A</v>
      </c>
      <c r="H67" s="135" t="e">
        <f>NA()</f>
        <v>#N/A</v>
      </c>
      <c r="I67" s="135">
        <f>IF(ISNUMBER('将来負担比率（分子）の構造'!K$52), IF('将来負担比率（分子）の構造'!K$52 &lt; 0, 0, '将来負担比率（分子）の構造'!K$52), NA())</f>
        <v>8189</v>
      </c>
      <c r="J67" s="135" t="e">
        <f>NA()</f>
        <v>#N/A</v>
      </c>
      <c r="K67" s="135" t="e">
        <f>NA()</f>
        <v>#N/A</v>
      </c>
      <c r="L67" s="135">
        <f>IF(ISNUMBER('将来負担比率（分子）の構造'!L$52), IF('将来負担比率（分子）の構造'!L$52 &lt; 0, 0, '将来負担比率（分子）の構造'!L$52), NA())</f>
        <v>3325</v>
      </c>
      <c r="M67" s="135" t="e">
        <f>NA()</f>
        <v>#N/A</v>
      </c>
      <c r="N67" s="135" t="e">
        <f>NA()</f>
        <v>#N/A</v>
      </c>
      <c r="O67" s="135">
        <f>IF(ISNUMBER('将来負担比率（分子）の構造'!M$52), IF('将来負担比率（分子）の構造'!M$52 &lt; 0, 0, '将来負担比率（分子）の構造'!M$52), NA())</f>
        <v>5151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5185014</v>
      </c>
      <c r="S5" s="583"/>
      <c r="T5" s="583"/>
      <c r="U5" s="583"/>
      <c r="V5" s="583"/>
      <c r="W5" s="583"/>
      <c r="X5" s="583"/>
      <c r="Y5" s="584"/>
      <c r="Z5" s="585">
        <v>11.5</v>
      </c>
      <c r="AA5" s="585"/>
      <c r="AB5" s="585"/>
      <c r="AC5" s="585"/>
      <c r="AD5" s="586">
        <v>5185014</v>
      </c>
      <c r="AE5" s="586"/>
      <c r="AF5" s="586"/>
      <c r="AG5" s="586"/>
      <c r="AH5" s="586"/>
      <c r="AI5" s="586"/>
      <c r="AJ5" s="586"/>
      <c r="AK5" s="586"/>
      <c r="AL5" s="587">
        <v>53.2</v>
      </c>
      <c r="AM5" s="588"/>
      <c r="AN5" s="588"/>
      <c r="AO5" s="589"/>
      <c r="AP5" s="579" t="s">
        <v>208</v>
      </c>
      <c r="AQ5" s="580"/>
      <c r="AR5" s="580"/>
      <c r="AS5" s="580"/>
      <c r="AT5" s="580"/>
      <c r="AU5" s="580"/>
      <c r="AV5" s="580"/>
      <c r="AW5" s="580"/>
      <c r="AX5" s="580"/>
      <c r="AY5" s="580"/>
      <c r="AZ5" s="580"/>
      <c r="BA5" s="580"/>
      <c r="BB5" s="580"/>
      <c r="BC5" s="580"/>
      <c r="BD5" s="580"/>
      <c r="BE5" s="580"/>
      <c r="BF5" s="581"/>
      <c r="BG5" s="593">
        <v>5184843</v>
      </c>
      <c r="BH5" s="594"/>
      <c r="BI5" s="594"/>
      <c r="BJ5" s="594"/>
      <c r="BK5" s="594"/>
      <c r="BL5" s="594"/>
      <c r="BM5" s="594"/>
      <c r="BN5" s="595"/>
      <c r="BO5" s="596">
        <v>100</v>
      </c>
      <c r="BP5" s="596"/>
      <c r="BQ5" s="596"/>
      <c r="BR5" s="596"/>
      <c r="BS5" s="597">
        <v>115088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198277</v>
      </c>
      <c r="S6" s="594"/>
      <c r="T6" s="594"/>
      <c r="U6" s="594"/>
      <c r="V6" s="594"/>
      <c r="W6" s="594"/>
      <c r="X6" s="594"/>
      <c r="Y6" s="595"/>
      <c r="Z6" s="596">
        <v>0.4</v>
      </c>
      <c r="AA6" s="596"/>
      <c r="AB6" s="596"/>
      <c r="AC6" s="596"/>
      <c r="AD6" s="597">
        <v>198277</v>
      </c>
      <c r="AE6" s="597"/>
      <c r="AF6" s="597"/>
      <c r="AG6" s="597"/>
      <c r="AH6" s="597"/>
      <c r="AI6" s="597"/>
      <c r="AJ6" s="597"/>
      <c r="AK6" s="597"/>
      <c r="AL6" s="598">
        <v>2</v>
      </c>
      <c r="AM6" s="599"/>
      <c r="AN6" s="599"/>
      <c r="AO6" s="600"/>
      <c r="AP6" s="590" t="s">
        <v>213</v>
      </c>
      <c r="AQ6" s="591"/>
      <c r="AR6" s="591"/>
      <c r="AS6" s="591"/>
      <c r="AT6" s="591"/>
      <c r="AU6" s="591"/>
      <c r="AV6" s="591"/>
      <c r="AW6" s="591"/>
      <c r="AX6" s="591"/>
      <c r="AY6" s="591"/>
      <c r="AZ6" s="591"/>
      <c r="BA6" s="591"/>
      <c r="BB6" s="591"/>
      <c r="BC6" s="591"/>
      <c r="BD6" s="591"/>
      <c r="BE6" s="591"/>
      <c r="BF6" s="592"/>
      <c r="BG6" s="593">
        <v>5184843</v>
      </c>
      <c r="BH6" s="594"/>
      <c r="BI6" s="594"/>
      <c r="BJ6" s="594"/>
      <c r="BK6" s="594"/>
      <c r="BL6" s="594"/>
      <c r="BM6" s="594"/>
      <c r="BN6" s="595"/>
      <c r="BO6" s="596">
        <v>100</v>
      </c>
      <c r="BP6" s="596"/>
      <c r="BQ6" s="596"/>
      <c r="BR6" s="596"/>
      <c r="BS6" s="597">
        <v>115088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217267</v>
      </c>
      <c r="CS6" s="594"/>
      <c r="CT6" s="594"/>
      <c r="CU6" s="594"/>
      <c r="CV6" s="594"/>
      <c r="CW6" s="594"/>
      <c r="CX6" s="594"/>
      <c r="CY6" s="595"/>
      <c r="CZ6" s="596">
        <v>0.5</v>
      </c>
      <c r="DA6" s="596"/>
      <c r="DB6" s="596"/>
      <c r="DC6" s="596"/>
      <c r="DD6" s="602" t="s">
        <v>215</v>
      </c>
      <c r="DE6" s="594"/>
      <c r="DF6" s="594"/>
      <c r="DG6" s="594"/>
      <c r="DH6" s="594"/>
      <c r="DI6" s="594"/>
      <c r="DJ6" s="594"/>
      <c r="DK6" s="594"/>
      <c r="DL6" s="594"/>
      <c r="DM6" s="594"/>
      <c r="DN6" s="594"/>
      <c r="DO6" s="594"/>
      <c r="DP6" s="595"/>
      <c r="DQ6" s="602">
        <v>217267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7981</v>
      </c>
      <c r="S7" s="594"/>
      <c r="T7" s="594"/>
      <c r="U7" s="594"/>
      <c r="V7" s="594"/>
      <c r="W7" s="594"/>
      <c r="X7" s="594"/>
      <c r="Y7" s="595"/>
      <c r="Z7" s="596">
        <v>0</v>
      </c>
      <c r="AA7" s="596"/>
      <c r="AB7" s="596"/>
      <c r="AC7" s="596"/>
      <c r="AD7" s="597">
        <v>7981</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2331765</v>
      </c>
      <c r="BH7" s="594"/>
      <c r="BI7" s="594"/>
      <c r="BJ7" s="594"/>
      <c r="BK7" s="594"/>
      <c r="BL7" s="594"/>
      <c r="BM7" s="594"/>
      <c r="BN7" s="595"/>
      <c r="BO7" s="596">
        <v>45</v>
      </c>
      <c r="BP7" s="596"/>
      <c r="BQ7" s="596"/>
      <c r="BR7" s="596"/>
      <c r="BS7" s="597">
        <v>35857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8980978</v>
      </c>
      <c r="CS7" s="594"/>
      <c r="CT7" s="594"/>
      <c r="CU7" s="594"/>
      <c r="CV7" s="594"/>
      <c r="CW7" s="594"/>
      <c r="CX7" s="594"/>
      <c r="CY7" s="595"/>
      <c r="CZ7" s="596">
        <v>21.5</v>
      </c>
      <c r="DA7" s="596"/>
      <c r="DB7" s="596"/>
      <c r="DC7" s="596"/>
      <c r="DD7" s="602">
        <v>334693</v>
      </c>
      <c r="DE7" s="594"/>
      <c r="DF7" s="594"/>
      <c r="DG7" s="594"/>
      <c r="DH7" s="594"/>
      <c r="DI7" s="594"/>
      <c r="DJ7" s="594"/>
      <c r="DK7" s="594"/>
      <c r="DL7" s="594"/>
      <c r="DM7" s="594"/>
      <c r="DN7" s="594"/>
      <c r="DO7" s="594"/>
      <c r="DP7" s="595"/>
      <c r="DQ7" s="602">
        <v>2260740</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22600</v>
      </c>
      <c r="S8" s="594"/>
      <c r="T8" s="594"/>
      <c r="U8" s="594"/>
      <c r="V8" s="594"/>
      <c r="W8" s="594"/>
      <c r="X8" s="594"/>
      <c r="Y8" s="595"/>
      <c r="Z8" s="596">
        <v>0</v>
      </c>
      <c r="AA8" s="596"/>
      <c r="AB8" s="596"/>
      <c r="AC8" s="596"/>
      <c r="AD8" s="597">
        <v>22600</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60785</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9145230</v>
      </c>
      <c r="CS8" s="594"/>
      <c r="CT8" s="594"/>
      <c r="CU8" s="594"/>
      <c r="CV8" s="594"/>
      <c r="CW8" s="594"/>
      <c r="CX8" s="594"/>
      <c r="CY8" s="595"/>
      <c r="CZ8" s="596">
        <v>21.9</v>
      </c>
      <c r="DA8" s="596"/>
      <c r="DB8" s="596"/>
      <c r="DC8" s="596"/>
      <c r="DD8" s="602">
        <v>77534</v>
      </c>
      <c r="DE8" s="594"/>
      <c r="DF8" s="594"/>
      <c r="DG8" s="594"/>
      <c r="DH8" s="594"/>
      <c r="DI8" s="594"/>
      <c r="DJ8" s="594"/>
      <c r="DK8" s="594"/>
      <c r="DL8" s="594"/>
      <c r="DM8" s="594"/>
      <c r="DN8" s="594"/>
      <c r="DO8" s="594"/>
      <c r="DP8" s="595"/>
      <c r="DQ8" s="602">
        <v>2235532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11938</v>
      </c>
      <c r="S9" s="594"/>
      <c r="T9" s="594"/>
      <c r="U9" s="594"/>
      <c r="V9" s="594"/>
      <c r="W9" s="594"/>
      <c r="X9" s="594"/>
      <c r="Y9" s="595"/>
      <c r="Z9" s="596">
        <v>0</v>
      </c>
      <c r="AA9" s="596"/>
      <c r="AB9" s="596"/>
      <c r="AC9" s="596"/>
      <c r="AD9" s="597">
        <v>11938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1620853</v>
      </c>
      <c r="BH9" s="594"/>
      <c r="BI9" s="594"/>
      <c r="BJ9" s="594"/>
      <c r="BK9" s="594"/>
      <c r="BL9" s="594"/>
      <c r="BM9" s="594"/>
      <c r="BN9" s="595"/>
      <c r="BO9" s="596">
        <v>31.3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2302279</v>
      </c>
      <c r="CS9" s="594"/>
      <c r="CT9" s="594"/>
      <c r="CU9" s="594"/>
      <c r="CV9" s="594"/>
      <c r="CW9" s="594"/>
      <c r="CX9" s="594"/>
      <c r="CY9" s="595"/>
      <c r="CZ9" s="596">
        <v>5.5</v>
      </c>
      <c r="DA9" s="596"/>
      <c r="DB9" s="596"/>
      <c r="DC9" s="596"/>
      <c r="DD9" s="602">
        <v>242871</v>
      </c>
      <c r="DE9" s="594"/>
      <c r="DF9" s="594"/>
      <c r="DG9" s="594"/>
      <c r="DH9" s="594"/>
      <c r="DI9" s="594"/>
      <c r="DJ9" s="594"/>
      <c r="DK9" s="594"/>
      <c r="DL9" s="594"/>
      <c r="DM9" s="594"/>
      <c r="DN9" s="594"/>
      <c r="DO9" s="594"/>
      <c r="DP9" s="595"/>
      <c r="DQ9" s="602">
        <v>1939323</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422852</v>
      </c>
      <c r="S10" s="594"/>
      <c r="T10" s="594"/>
      <c r="U10" s="594"/>
      <c r="V10" s="594"/>
      <c r="W10" s="594"/>
      <c r="X10" s="594"/>
      <c r="Y10" s="595"/>
      <c r="Z10" s="596">
        <v>0.9</v>
      </c>
      <c r="AA10" s="596"/>
      <c r="AB10" s="596"/>
      <c r="AC10" s="596"/>
      <c r="AD10" s="597">
        <v>422852</v>
      </c>
      <c r="AE10" s="597"/>
      <c r="AF10" s="597"/>
      <c r="AG10" s="597"/>
      <c r="AH10" s="597"/>
      <c r="AI10" s="597"/>
      <c r="AJ10" s="597"/>
      <c r="AK10" s="597"/>
      <c r="AL10" s="598">
        <v>4.3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127179</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186153</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5919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522948</v>
      </c>
      <c r="BH11" s="594"/>
      <c r="BI11" s="594"/>
      <c r="BJ11" s="594"/>
      <c r="BK11" s="594"/>
      <c r="BL11" s="594"/>
      <c r="BM11" s="594"/>
      <c r="BN11" s="595"/>
      <c r="BO11" s="596">
        <v>10.1</v>
      </c>
      <c r="BP11" s="596"/>
      <c r="BQ11" s="596"/>
      <c r="BR11" s="596"/>
      <c r="BS11" s="602">
        <v>35857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1506339</v>
      </c>
      <c r="CS11" s="594"/>
      <c r="CT11" s="594"/>
      <c r="CU11" s="594"/>
      <c r="CV11" s="594"/>
      <c r="CW11" s="594"/>
      <c r="CX11" s="594"/>
      <c r="CY11" s="595"/>
      <c r="CZ11" s="596">
        <v>3.6</v>
      </c>
      <c r="DA11" s="596"/>
      <c r="DB11" s="596"/>
      <c r="DC11" s="596"/>
      <c r="DD11" s="602">
        <v>775602</v>
      </c>
      <c r="DE11" s="594"/>
      <c r="DF11" s="594"/>
      <c r="DG11" s="594"/>
      <c r="DH11" s="594"/>
      <c r="DI11" s="594"/>
      <c r="DJ11" s="594"/>
      <c r="DK11" s="594"/>
      <c r="DL11" s="594"/>
      <c r="DM11" s="594"/>
      <c r="DN11" s="594"/>
      <c r="DO11" s="594"/>
      <c r="DP11" s="595"/>
      <c r="DQ11" s="602">
        <v>1022751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2362136</v>
      </c>
      <c r="BH12" s="594"/>
      <c r="BI12" s="594"/>
      <c r="BJ12" s="594"/>
      <c r="BK12" s="594"/>
      <c r="BL12" s="594"/>
      <c r="BM12" s="594"/>
      <c r="BN12" s="595"/>
      <c r="BO12" s="596">
        <v>45.6</v>
      </c>
      <c r="BP12" s="596"/>
      <c r="BQ12" s="596"/>
      <c r="BR12" s="596"/>
      <c r="BS12" s="602">
        <v>79231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625934</v>
      </c>
      <c r="CS12" s="594"/>
      <c r="CT12" s="594"/>
      <c r="CU12" s="594"/>
      <c r="CV12" s="594"/>
      <c r="CW12" s="594"/>
      <c r="CX12" s="594"/>
      <c r="CY12" s="595"/>
      <c r="CZ12" s="596">
        <v>1.5</v>
      </c>
      <c r="DA12" s="596"/>
      <c r="DB12" s="596"/>
      <c r="DC12" s="596"/>
      <c r="DD12" s="602">
        <v>414400</v>
      </c>
      <c r="DE12" s="594"/>
      <c r="DF12" s="594"/>
      <c r="DG12" s="594"/>
      <c r="DH12" s="594"/>
      <c r="DI12" s="594"/>
      <c r="DJ12" s="594"/>
      <c r="DK12" s="594"/>
      <c r="DL12" s="594"/>
      <c r="DM12" s="594"/>
      <c r="DN12" s="594"/>
      <c r="DO12" s="594"/>
      <c r="DP12" s="595"/>
      <c r="DQ12" s="602">
        <v>547678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26449</v>
      </c>
      <c r="S13" s="594"/>
      <c r="T13" s="594"/>
      <c r="U13" s="594"/>
      <c r="V13" s="594"/>
      <c r="W13" s="594"/>
      <c r="X13" s="594"/>
      <c r="Y13" s="595"/>
      <c r="Z13" s="596">
        <v>0.1</v>
      </c>
      <c r="AA13" s="596"/>
      <c r="AB13" s="596"/>
      <c r="AC13" s="596"/>
      <c r="AD13" s="597">
        <v>26449</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2351772</v>
      </c>
      <c r="BH13" s="594"/>
      <c r="BI13" s="594"/>
      <c r="BJ13" s="594"/>
      <c r="BK13" s="594"/>
      <c r="BL13" s="594"/>
      <c r="BM13" s="594"/>
      <c r="BN13" s="595"/>
      <c r="BO13" s="596">
        <v>45.4</v>
      </c>
      <c r="BP13" s="596"/>
      <c r="BQ13" s="596"/>
      <c r="BR13" s="596"/>
      <c r="BS13" s="602">
        <v>79231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12934683</v>
      </c>
      <c r="CS13" s="594"/>
      <c r="CT13" s="594"/>
      <c r="CU13" s="594"/>
      <c r="CV13" s="594"/>
      <c r="CW13" s="594"/>
      <c r="CX13" s="594"/>
      <c r="CY13" s="595"/>
      <c r="CZ13" s="596">
        <v>30.9</v>
      </c>
      <c r="DA13" s="596"/>
      <c r="DB13" s="596"/>
      <c r="DC13" s="596"/>
      <c r="DD13" s="602">
        <v>7793926</v>
      </c>
      <c r="DE13" s="594"/>
      <c r="DF13" s="594"/>
      <c r="DG13" s="594"/>
      <c r="DH13" s="594"/>
      <c r="DI13" s="594"/>
      <c r="DJ13" s="594"/>
      <c r="DK13" s="594"/>
      <c r="DL13" s="594"/>
      <c r="DM13" s="594"/>
      <c r="DN13" s="594"/>
      <c r="DO13" s="594"/>
      <c r="DP13" s="595"/>
      <c r="DQ13" s="602">
        <v>12127201</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84155</v>
      </c>
      <c r="BH14" s="594"/>
      <c r="BI14" s="594"/>
      <c r="BJ14" s="594"/>
      <c r="BK14" s="594"/>
      <c r="BL14" s="594"/>
      <c r="BM14" s="594"/>
      <c r="BN14" s="595"/>
      <c r="BO14" s="596">
        <v>1.6</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781816</v>
      </c>
      <c r="CS14" s="594"/>
      <c r="CT14" s="594"/>
      <c r="CU14" s="594"/>
      <c r="CV14" s="594"/>
      <c r="CW14" s="594"/>
      <c r="CX14" s="594"/>
      <c r="CY14" s="595"/>
      <c r="CZ14" s="596">
        <v>1.9</v>
      </c>
      <c r="DA14" s="596"/>
      <c r="DB14" s="596"/>
      <c r="DC14" s="596"/>
      <c r="DD14" s="602">
        <v>343320</v>
      </c>
      <c r="DE14" s="594"/>
      <c r="DF14" s="594"/>
      <c r="DG14" s="594"/>
      <c r="DH14" s="594"/>
      <c r="DI14" s="594"/>
      <c r="DJ14" s="594"/>
      <c r="DK14" s="594"/>
      <c r="DL14" s="594"/>
      <c r="DM14" s="594"/>
      <c r="DN14" s="594"/>
      <c r="DO14" s="594"/>
      <c r="DP14" s="595"/>
      <c r="DQ14" s="602">
        <v>757989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10103</v>
      </c>
      <c r="S15" s="594"/>
      <c r="T15" s="594"/>
      <c r="U15" s="594"/>
      <c r="V15" s="594"/>
      <c r="W15" s="594"/>
      <c r="X15" s="594"/>
      <c r="Y15" s="595"/>
      <c r="Z15" s="596">
        <v>0</v>
      </c>
      <c r="AA15" s="596"/>
      <c r="AB15" s="596"/>
      <c r="AC15" s="596"/>
      <c r="AD15" s="597">
        <v>10103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387712</v>
      </c>
      <c r="BH15" s="594"/>
      <c r="BI15" s="594"/>
      <c r="BJ15" s="594"/>
      <c r="BK15" s="594"/>
      <c r="BL15" s="594"/>
      <c r="BM15" s="594"/>
      <c r="BN15" s="595"/>
      <c r="BO15" s="596">
        <v>7.5</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2358090</v>
      </c>
      <c r="CS15" s="594"/>
      <c r="CT15" s="594"/>
      <c r="CU15" s="594"/>
      <c r="CV15" s="594"/>
      <c r="CW15" s="594"/>
      <c r="CX15" s="594"/>
      <c r="CY15" s="595"/>
      <c r="CZ15" s="596">
        <v>5.6</v>
      </c>
      <c r="DA15" s="596"/>
      <c r="DB15" s="596"/>
      <c r="DC15" s="596"/>
      <c r="DD15" s="602">
        <v>800907</v>
      </c>
      <c r="DE15" s="594"/>
      <c r="DF15" s="594"/>
      <c r="DG15" s="594"/>
      <c r="DH15" s="594"/>
      <c r="DI15" s="594"/>
      <c r="DJ15" s="594"/>
      <c r="DK15" s="594"/>
      <c r="DL15" s="594"/>
      <c r="DM15" s="594"/>
      <c r="DN15" s="594"/>
      <c r="DO15" s="594"/>
      <c r="DP15" s="595"/>
      <c r="DQ15" s="602">
        <v>2126144</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4251309</v>
      </c>
      <c r="S16" s="594"/>
      <c r="T16" s="594"/>
      <c r="U16" s="594"/>
      <c r="V16" s="594"/>
      <c r="W16" s="594"/>
      <c r="X16" s="594"/>
      <c r="Y16" s="595"/>
      <c r="Z16" s="596">
        <v>9.4</v>
      </c>
      <c r="AA16" s="596"/>
      <c r="AB16" s="596"/>
      <c r="AC16" s="596"/>
      <c r="AD16" s="597">
        <v>2872973</v>
      </c>
      <c r="AE16" s="597"/>
      <c r="AF16" s="597"/>
      <c r="AG16" s="597"/>
      <c r="AH16" s="597"/>
      <c r="AI16" s="597"/>
      <c r="AJ16" s="597"/>
      <c r="AK16" s="597"/>
      <c r="AL16" s="598">
        <v>29.5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1409153</v>
      </c>
      <c r="CS16" s="594"/>
      <c r="CT16" s="594"/>
      <c r="CU16" s="594"/>
      <c r="CV16" s="594"/>
      <c r="CW16" s="594"/>
      <c r="CX16" s="594"/>
      <c r="CY16" s="595"/>
      <c r="CZ16" s="596">
        <v>3.4</v>
      </c>
      <c r="DA16" s="596"/>
      <c r="DB16" s="596"/>
      <c r="DC16" s="596"/>
      <c r="DD16" s="602" t="s">
        <v>112</v>
      </c>
      <c r="DE16" s="594"/>
      <c r="DF16" s="594"/>
      <c r="DG16" s="594"/>
      <c r="DH16" s="594"/>
      <c r="DI16" s="594"/>
      <c r="DJ16" s="594"/>
      <c r="DK16" s="594"/>
      <c r="DL16" s="594"/>
      <c r="DM16" s="594"/>
      <c r="DN16" s="594"/>
      <c r="DO16" s="594"/>
      <c r="DP16" s="595"/>
      <c r="DQ16" s="602">
        <v>669173</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2872973</v>
      </c>
      <c r="S17" s="594"/>
      <c r="T17" s="594"/>
      <c r="U17" s="594"/>
      <c r="V17" s="594"/>
      <c r="W17" s="594"/>
      <c r="X17" s="594"/>
      <c r="Y17" s="595"/>
      <c r="Z17" s="596">
        <v>6.3</v>
      </c>
      <c r="AA17" s="596"/>
      <c r="AB17" s="596"/>
      <c r="AC17" s="596"/>
      <c r="AD17" s="597">
        <v>2872973</v>
      </c>
      <c r="AE17" s="597"/>
      <c r="AF17" s="597"/>
      <c r="AG17" s="597"/>
      <c r="AH17" s="597"/>
      <c r="AI17" s="597"/>
      <c r="AJ17" s="597"/>
      <c r="AK17" s="597"/>
      <c r="AL17" s="598">
        <v>29.5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v>19075</v>
      </c>
      <c r="BH17" s="594"/>
      <c r="BI17" s="594"/>
      <c r="BJ17" s="594"/>
      <c r="BK17" s="594"/>
      <c r="BL17" s="594"/>
      <c r="BM17" s="594"/>
      <c r="BN17" s="595"/>
      <c r="BO17" s="596">
        <v>0.4</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1354382</v>
      </c>
      <c r="CS17" s="594"/>
      <c r="CT17" s="594"/>
      <c r="CU17" s="594"/>
      <c r="CV17" s="594"/>
      <c r="CW17" s="594"/>
      <c r="CX17" s="594"/>
      <c r="CY17" s="595"/>
      <c r="CZ17" s="596">
        <v>3.2</v>
      </c>
      <c r="DA17" s="596"/>
      <c r="DB17" s="596"/>
      <c r="DC17" s="596"/>
      <c r="DD17" s="602" t="s">
        <v>112</v>
      </c>
      <c r="DE17" s="594"/>
      <c r="DF17" s="594"/>
      <c r="DG17" s="594"/>
      <c r="DH17" s="594"/>
      <c r="DI17" s="594"/>
      <c r="DJ17" s="594"/>
      <c r="DK17" s="594"/>
      <c r="DL17" s="594"/>
      <c r="DM17" s="594"/>
      <c r="DN17" s="594"/>
      <c r="DO17" s="594"/>
      <c r="DP17" s="595"/>
      <c r="DQ17" s="602">
        <v>1308907</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567301</v>
      </c>
      <c r="S18" s="594"/>
      <c r="T18" s="594"/>
      <c r="U18" s="594"/>
      <c r="V18" s="594"/>
      <c r="W18" s="594"/>
      <c r="X18" s="594"/>
      <c r="Y18" s="595"/>
      <c r="Z18" s="596">
        <v>1.3</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811035</v>
      </c>
      <c r="S19" s="594"/>
      <c r="T19" s="594"/>
      <c r="U19" s="594"/>
      <c r="V19" s="594"/>
      <c r="W19" s="594"/>
      <c r="X19" s="594"/>
      <c r="Y19" s="595"/>
      <c r="Z19" s="596">
        <v>1.8</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171</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10136523</v>
      </c>
      <c r="S20" s="594"/>
      <c r="T20" s="594"/>
      <c r="U20" s="594"/>
      <c r="V20" s="594"/>
      <c r="W20" s="594"/>
      <c r="X20" s="594"/>
      <c r="Y20" s="595"/>
      <c r="Z20" s="596">
        <v>22.4</v>
      </c>
      <c r="AA20" s="596"/>
      <c r="AB20" s="596"/>
      <c r="AC20" s="596"/>
      <c r="AD20" s="597">
        <v>8758187</v>
      </c>
      <c r="AE20" s="597"/>
      <c r="AF20" s="597"/>
      <c r="AG20" s="597"/>
      <c r="AH20" s="597"/>
      <c r="AI20" s="597"/>
      <c r="AJ20" s="597"/>
      <c r="AK20" s="597"/>
      <c r="AL20" s="598">
        <v>89.9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171</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41802304</v>
      </c>
      <c r="CS20" s="594"/>
      <c r="CT20" s="594"/>
      <c r="CU20" s="594"/>
      <c r="CV20" s="594"/>
      <c r="CW20" s="594"/>
      <c r="CX20" s="594"/>
      <c r="CY20" s="595"/>
      <c r="CZ20" s="596">
        <v>100</v>
      </c>
      <c r="DA20" s="596"/>
      <c r="DB20" s="596"/>
      <c r="DC20" s="596"/>
      <c r="DD20" s="602">
        <v>10783253</v>
      </c>
      <c r="DE20" s="594"/>
      <c r="DF20" s="594"/>
      <c r="DG20" s="594"/>
      <c r="DH20" s="594"/>
      <c r="DI20" s="594"/>
      <c r="DJ20" s="594"/>
      <c r="DK20" s="594"/>
      <c r="DL20" s="594"/>
      <c r="DM20" s="594"/>
      <c r="DN20" s="594"/>
      <c r="DO20" s="594"/>
      <c r="DP20" s="595"/>
      <c r="DQ20" s="602">
        <v>25218624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6197</v>
      </c>
      <c r="S21" s="594"/>
      <c r="T21" s="594"/>
      <c r="U21" s="594"/>
      <c r="V21" s="594"/>
      <c r="W21" s="594"/>
      <c r="X21" s="594"/>
      <c r="Y21" s="595"/>
      <c r="Z21" s="596">
        <v>0</v>
      </c>
      <c r="AA21" s="596"/>
      <c r="AB21" s="596"/>
      <c r="AC21" s="596"/>
      <c r="AD21" s="597">
        <v>6197</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171</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173181</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117320</v>
      </c>
      <c r="S23" s="594"/>
      <c r="T23" s="594"/>
      <c r="U23" s="594"/>
      <c r="V23" s="594"/>
      <c r="W23" s="594"/>
      <c r="X23" s="594"/>
      <c r="Y23" s="595"/>
      <c r="Z23" s="596">
        <v>0.3</v>
      </c>
      <c r="AA23" s="596"/>
      <c r="AB23" s="596"/>
      <c r="AC23" s="596"/>
      <c r="AD23" s="597">
        <v>10824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1216976</v>
      </c>
      <c r="S24" s="594"/>
      <c r="T24" s="594"/>
      <c r="U24" s="594"/>
      <c r="V24" s="594"/>
      <c r="W24" s="594"/>
      <c r="X24" s="594"/>
      <c r="Y24" s="595"/>
      <c r="Z24" s="596">
        <v>2.7</v>
      </c>
      <c r="AA24" s="596"/>
      <c r="AB24" s="596"/>
      <c r="AC24" s="596"/>
      <c r="AD24" s="597">
        <v>936776</v>
      </c>
      <c r="AE24" s="597"/>
      <c r="AF24" s="597"/>
      <c r="AG24" s="597"/>
      <c r="AH24" s="597"/>
      <c r="AI24" s="597"/>
      <c r="AJ24" s="597"/>
      <c r="AK24" s="597"/>
      <c r="AL24" s="598">
        <v>9.6</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6647195</v>
      </c>
      <c r="CS24" s="583"/>
      <c r="CT24" s="583"/>
      <c r="CU24" s="583"/>
      <c r="CV24" s="583"/>
      <c r="CW24" s="583"/>
      <c r="CX24" s="583"/>
      <c r="CY24" s="584"/>
      <c r="CZ24" s="622">
        <v>15.9</v>
      </c>
      <c r="DA24" s="623"/>
      <c r="DB24" s="623"/>
      <c r="DC24" s="624"/>
      <c r="DD24" s="621">
        <v>4544106</v>
      </c>
      <c r="DE24" s="583"/>
      <c r="DF24" s="583"/>
      <c r="DG24" s="583"/>
      <c r="DH24" s="583"/>
      <c r="DI24" s="583"/>
      <c r="DJ24" s="583"/>
      <c r="DK24" s="584"/>
      <c r="DL24" s="621">
        <v>4510524</v>
      </c>
      <c r="DM24" s="583"/>
      <c r="DN24" s="583"/>
      <c r="DO24" s="583"/>
      <c r="DP24" s="583"/>
      <c r="DQ24" s="583"/>
      <c r="DR24" s="583"/>
      <c r="DS24" s="583"/>
      <c r="DT24" s="583"/>
      <c r="DU24" s="583"/>
      <c r="DV24" s="584"/>
      <c r="DW24" s="587">
        <v>43.4</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10127891</v>
      </c>
      <c r="S25" s="594"/>
      <c r="T25" s="594"/>
      <c r="U25" s="594"/>
      <c r="V25" s="594"/>
      <c r="W25" s="594"/>
      <c r="X25" s="594"/>
      <c r="Y25" s="595"/>
      <c r="Z25" s="596">
        <v>22.4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2660186</v>
      </c>
      <c r="CS25" s="625"/>
      <c r="CT25" s="625"/>
      <c r="CU25" s="625"/>
      <c r="CV25" s="625"/>
      <c r="CW25" s="625"/>
      <c r="CX25" s="625"/>
      <c r="CY25" s="626"/>
      <c r="CZ25" s="627">
        <v>6.4</v>
      </c>
      <c r="DA25" s="628"/>
      <c r="DB25" s="628"/>
      <c r="DC25" s="629"/>
      <c r="DD25" s="602">
        <v>2515535</v>
      </c>
      <c r="DE25" s="625"/>
      <c r="DF25" s="625"/>
      <c r="DG25" s="625"/>
      <c r="DH25" s="625"/>
      <c r="DI25" s="625"/>
      <c r="DJ25" s="625"/>
      <c r="DK25" s="626"/>
      <c r="DL25" s="602">
        <v>2508146</v>
      </c>
      <c r="DM25" s="625"/>
      <c r="DN25" s="625"/>
      <c r="DO25" s="625"/>
      <c r="DP25" s="625"/>
      <c r="DQ25" s="625"/>
      <c r="DR25" s="625"/>
      <c r="DS25" s="625"/>
      <c r="DT25" s="625"/>
      <c r="DU25" s="625"/>
      <c r="DV25" s="626"/>
      <c r="DW25" s="598">
        <v>24.2</v>
      </c>
      <c r="DX25" s="619"/>
      <c r="DY25" s="619"/>
      <c r="DZ25" s="619"/>
      <c r="EA25" s="619"/>
      <c r="EB25" s="619"/>
      <c r="EC25" s="620"/>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1669470</v>
      </c>
      <c r="CS26" s="594"/>
      <c r="CT26" s="594"/>
      <c r="CU26" s="594"/>
      <c r="CV26" s="594"/>
      <c r="CW26" s="594"/>
      <c r="CX26" s="594"/>
      <c r="CY26" s="595"/>
      <c r="CZ26" s="627">
        <v>4</v>
      </c>
      <c r="DA26" s="628"/>
      <c r="DB26" s="628"/>
      <c r="DC26" s="629"/>
      <c r="DD26" s="602">
        <v>1550017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x14ac:dyDescent="0.15">
      <c r="B27" s="590" t="s">
        <v>279</v>
      </c>
      <c r="C27" s="591"/>
      <c r="D27" s="591"/>
      <c r="E27" s="591"/>
      <c r="F27" s="591"/>
      <c r="G27" s="591"/>
      <c r="H27" s="591"/>
      <c r="I27" s="591"/>
      <c r="J27" s="591"/>
      <c r="K27" s="591"/>
      <c r="L27" s="591"/>
      <c r="M27" s="591"/>
      <c r="N27" s="591"/>
      <c r="O27" s="591"/>
      <c r="P27" s="591"/>
      <c r="Q27" s="592"/>
      <c r="R27" s="593">
        <v>4961389</v>
      </c>
      <c r="S27" s="594"/>
      <c r="T27" s="594"/>
      <c r="U27" s="594"/>
      <c r="V27" s="594"/>
      <c r="W27" s="594"/>
      <c r="X27" s="594"/>
      <c r="Y27" s="595"/>
      <c r="Z27" s="596">
        <v>11</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5185014</v>
      </c>
      <c r="BH27" s="594"/>
      <c r="BI27" s="594"/>
      <c r="BJ27" s="594"/>
      <c r="BK27" s="594"/>
      <c r="BL27" s="594"/>
      <c r="BM27" s="594"/>
      <c r="BN27" s="595"/>
      <c r="BO27" s="596">
        <v>100</v>
      </c>
      <c r="BP27" s="596"/>
      <c r="BQ27" s="596"/>
      <c r="BR27" s="596"/>
      <c r="BS27" s="602">
        <v>115088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2632627</v>
      </c>
      <c r="CS27" s="625"/>
      <c r="CT27" s="625"/>
      <c r="CU27" s="625"/>
      <c r="CV27" s="625"/>
      <c r="CW27" s="625"/>
      <c r="CX27" s="625"/>
      <c r="CY27" s="626"/>
      <c r="CZ27" s="627">
        <v>6.3</v>
      </c>
      <c r="DA27" s="628"/>
      <c r="DB27" s="628"/>
      <c r="DC27" s="629"/>
      <c r="DD27" s="602">
        <v>719664</v>
      </c>
      <c r="DE27" s="625"/>
      <c r="DF27" s="625"/>
      <c r="DG27" s="625"/>
      <c r="DH27" s="625"/>
      <c r="DI27" s="625"/>
      <c r="DJ27" s="625"/>
      <c r="DK27" s="626"/>
      <c r="DL27" s="602">
        <v>693471</v>
      </c>
      <c r="DM27" s="625"/>
      <c r="DN27" s="625"/>
      <c r="DO27" s="625"/>
      <c r="DP27" s="625"/>
      <c r="DQ27" s="625"/>
      <c r="DR27" s="625"/>
      <c r="DS27" s="625"/>
      <c r="DT27" s="625"/>
      <c r="DU27" s="625"/>
      <c r="DV27" s="626"/>
      <c r="DW27" s="598">
        <v>6.7</v>
      </c>
      <c r="DX27" s="619"/>
      <c r="DY27" s="619"/>
      <c r="DZ27" s="619"/>
      <c r="EA27" s="619"/>
      <c r="EB27" s="619"/>
      <c r="EC27" s="620"/>
    </row>
    <row r="28" spans="2:133" ht="11.25" customHeight="1" x14ac:dyDescent="0.15">
      <c r="B28" s="590" t="s">
        <v>282</v>
      </c>
      <c r="C28" s="591"/>
      <c r="D28" s="591"/>
      <c r="E28" s="591"/>
      <c r="F28" s="591"/>
      <c r="G28" s="591"/>
      <c r="H28" s="591"/>
      <c r="I28" s="591"/>
      <c r="J28" s="591"/>
      <c r="K28" s="591"/>
      <c r="L28" s="591"/>
      <c r="M28" s="591"/>
      <c r="N28" s="591"/>
      <c r="O28" s="591"/>
      <c r="P28" s="591"/>
      <c r="Q28" s="592"/>
      <c r="R28" s="593">
        <v>300337</v>
      </c>
      <c r="S28" s="594"/>
      <c r="T28" s="594"/>
      <c r="U28" s="594"/>
      <c r="V28" s="594"/>
      <c r="W28" s="594"/>
      <c r="X28" s="594"/>
      <c r="Y28" s="595"/>
      <c r="Z28" s="596">
        <v>0.7</v>
      </c>
      <c r="AA28" s="596"/>
      <c r="AB28" s="596"/>
      <c r="AC28" s="596"/>
      <c r="AD28" s="597">
        <v>21987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1354382</v>
      </c>
      <c r="CS28" s="594"/>
      <c r="CT28" s="594"/>
      <c r="CU28" s="594"/>
      <c r="CV28" s="594"/>
      <c r="CW28" s="594"/>
      <c r="CX28" s="594"/>
      <c r="CY28" s="595"/>
      <c r="CZ28" s="627">
        <v>3.2</v>
      </c>
      <c r="DA28" s="628"/>
      <c r="DB28" s="628"/>
      <c r="DC28" s="629"/>
      <c r="DD28" s="602">
        <v>1308907</v>
      </c>
      <c r="DE28" s="594"/>
      <c r="DF28" s="594"/>
      <c r="DG28" s="594"/>
      <c r="DH28" s="594"/>
      <c r="DI28" s="594"/>
      <c r="DJ28" s="594"/>
      <c r="DK28" s="595"/>
      <c r="DL28" s="602">
        <v>1308907</v>
      </c>
      <c r="DM28" s="594"/>
      <c r="DN28" s="594"/>
      <c r="DO28" s="594"/>
      <c r="DP28" s="594"/>
      <c r="DQ28" s="594"/>
      <c r="DR28" s="594"/>
      <c r="DS28" s="594"/>
      <c r="DT28" s="594"/>
      <c r="DU28" s="594"/>
      <c r="DV28" s="595"/>
      <c r="DW28" s="598">
        <v>12.6</v>
      </c>
      <c r="DX28" s="619"/>
      <c r="DY28" s="619"/>
      <c r="DZ28" s="619"/>
      <c r="EA28" s="619"/>
      <c r="EB28" s="619"/>
      <c r="EC28" s="620"/>
    </row>
    <row r="29" spans="2:133" ht="11.25" customHeight="1" x14ac:dyDescent="0.15">
      <c r="B29" s="590" t="s">
        <v>284</v>
      </c>
      <c r="C29" s="591"/>
      <c r="D29" s="591"/>
      <c r="E29" s="591"/>
      <c r="F29" s="591"/>
      <c r="G29" s="591"/>
      <c r="H29" s="591"/>
      <c r="I29" s="591"/>
      <c r="J29" s="591"/>
      <c r="K29" s="591"/>
      <c r="L29" s="591"/>
      <c r="M29" s="591"/>
      <c r="N29" s="591"/>
      <c r="O29" s="591"/>
      <c r="P29" s="591"/>
      <c r="Q29" s="592"/>
      <c r="R29" s="593">
        <v>70367</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1354382</v>
      </c>
      <c r="CS29" s="625"/>
      <c r="CT29" s="625"/>
      <c r="CU29" s="625"/>
      <c r="CV29" s="625"/>
      <c r="CW29" s="625"/>
      <c r="CX29" s="625"/>
      <c r="CY29" s="626"/>
      <c r="CZ29" s="627">
        <v>3.2</v>
      </c>
      <c r="DA29" s="628"/>
      <c r="DB29" s="628"/>
      <c r="DC29" s="629"/>
      <c r="DD29" s="602">
        <v>1308907</v>
      </c>
      <c r="DE29" s="625"/>
      <c r="DF29" s="625"/>
      <c r="DG29" s="625"/>
      <c r="DH29" s="625"/>
      <c r="DI29" s="625"/>
      <c r="DJ29" s="625"/>
      <c r="DK29" s="626"/>
      <c r="DL29" s="602">
        <v>1308907</v>
      </c>
      <c r="DM29" s="625"/>
      <c r="DN29" s="625"/>
      <c r="DO29" s="625"/>
      <c r="DP29" s="625"/>
      <c r="DQ29" s="625"/>
      <c r="DR29" s="625"/>
      <c r="DS29" s="625"/>
      <c r="DT29" s="625"/>
      <c r="DU29" s="625"/>
      <c r="DV29" s="626"/>
      <c r="DW29" s="598">
        <v>12.6</v>
      </c>
      <c r="DX29" s="619"/>
      <c r="DY29" s="619"/>
      <c r="DZ29" s="619"/>
      <c r="EA29" s="619"/>
      <c r="EB29" s="619"/>
      <c r="EC29" s="620"/>
    </row>
    <row r="30" spans="2:133" ht="11.25" customHeight="1" x14ac:dyDescent="0.15">
      <c r="B30" s="590" t="s">
        <v>289</v>
      </c>
      <c r="C30" s="591"/>
      <c r="D30" s="591"/>
      <c r="E30" s="591"/>
      <c r="F30" s="591"/>
      <c r="G30" s="591"/>
      <c r="H30" s="591"/>
      <c r="I30" s="591"/>
      <c r="J30" s="591"/>
      <c r="K30" s="591"/>
      <c r="L30" s="591"/>
      <c r="M30" s="591"/>
      <c r="N30" s="591"/>
      <c r="O30" s="591"/>
      <c r="P30" s="591"/>
      <c r="Q30" s="592"/>
      <c r="R30" s="593">
        <v>13679553</v>
      </c>
      <c r="S30" s="594"/>
      <c r="T30" s="594"/>
      <c r="U30" s="594"/>
      <c r="V30" s="594"/>
      <c r="W30" s="594"/>
      <c r="X30" s="594"/>
      <c r="Y30" s="595"/>
      <c r="Z30" s="596">
        <v>30.2</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98.5</v>
      </c>
      <c r="BH30" s="652"/>
      <c r="BI30" s="652"/>
      <c r="BJ30" s="652"/>
      <c r="BK30" s="652"/>
      <c r="BL30" s="652"/>
      <c r="BM30" s="588">
        <v>92.4</v>
      </c>
      <c r="BN30" s="652"/>
      <c r="BO30" s="652"/>
      <c r="BP30" s="652"/>
      <c r="BQ30" s="653"/>
      <c r="BR30" s="651">
        <v>98.5</v>
      </c>
      <c r="BS30" s="652"/>
      <c r="BT30" s="652"/>
      <c r="BU30" s="652"/>
      <c r="BV30" s="652"/>
      <c r="BW30" s="652"/>
      <c r="BX30" s="588">
        <v>90.4</v>
      </c>
      <c r="BY30" s="652"/>
      <c r="BZ30" s="652"/>
      <c r="CA30" s="652"/>
      <c r="CB30" s="653"/>
      <c r="CD30" s="656"/>
      <c r="CE30" s="657"/>
      <c r="CF30" s="607" t="s">
        <v>292</v>
      </c>
      <c r="CG30" s="608"/>
      <c r="CH30" s="608"/>
      <c r="CI30" s="608"/>
      <c r="CJ30" s="608"/>
      <c r="CK30" s="608"/>
      <c r="CL30" s="608"/>
      <c r="CM30" s="608"/>
      <c r="CN30" s="608"/>
      <c r="CO30" s="608"/>
      <c r="CP30" s="608"/>
      <c r="CQ30" s="609"/>
      <c r="CR30" s="593">
        <v>1165491</v>
      </c>
      <c r="CS30" s="594"/>
      <c r="CT30" s="594"/>
      <c r="CU30" s="594"/>
      <c r="CV30" s="594"/>
      <c r="CW30" s="594"/>
      <c r="CX30" s="594"/>
      <c r="CY30" s="595"/>
      <c r="CZ30" s="627">
        <v>2.8</v>
      </c>
      <c r="DA30" s="628"/>
      <c r="DB30" s="628"/>
      <c r="DC30" s="629"/>
      <c r="DD30" s="602">
        <v>1120016</v>
      </c>
      <c r="DE30" s="594"/>
      <c r="DF30" s="594"/>
      <c r="DG30" s="594"/>
      <c r="DH30" s="594"/>
      <c r="DI30" s="594"/>
      <c r="DJ30" s="594"/>
      <c r="DK30" s="595"/>
      <c r="DL30" s="602">
        <v>1120016</v>
      </c>
      <c r="DM30" s="594"/>
      <c r="DN30" s="594"/>
      <c r="DO30" s="594"/>
      <c r="DP30" s="594"/>
      <c r="DQ30" s="594"/>
      <c r="DR30" s="594"/>
      <c r="DS30" s="594"/>
      <c r="DT30" s="594"/>
      <c r="DU30" s="594"/>
      <c r="DV30" s="595"/>
      <c r="DW30" s="598">
        <v>10.8</v>
      </c>
      <c r="DX30" s="619"/>
      <c r="DY30" s="619"/>
      <c r="DZ30" s="619"/>
      <c r="EA30" s="619"/>
      <c r="EB30" s="619"/>
      <c r="EC30" s="620"/>
    </row>
    <row r="31" spans="2:133" ht="11.25" customHeight="1" x14ac:dyDescent="0.15">
      <c r="B31" s="590" t="s">
        <v>293</v>
      </c>
      <c r="C31" s="591"/>
      <c r="D31" s="591"/>
      <c r="E31" s="591"/>
      <c r="F31" s="591"/>
      <c r="G31" s="591"/>
      <c r="H31" s="591"/>
      <c r="I31" s="591"/>
      <c r="J31" s="591"/>
      <c r="K31" s="591"/>
      <c r="L31" s="591"/>
      <c r="M31" s="591"/>
      <c r="N31" s="591"/>
      <c r="O31" s="591"/>
      <c r="P31" s="591"/>
      <c r="Q31" s="592"/>
      <c r="R31" s="593">
        <v>2731569</v>
      </c>
      <c r="S31" s="594"/>
      <c r="T31" s="594"/>
      <c r="U31" s="594"/>
      <c r="V31" s="594"/>
      <c r="W31" s="594"/>
      <c r="X31" s="594"/>
      <c r="Y31" s="595"/>
      <c r="Z31" s="596">
        <v>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98.3</v>
      </c>
      <c r="BH31" s="625"/>
      <c r="BI31" s="625"/>
      <c r="BJ31" s="625"/>
      <c r="BK31" s="625"/>
      <c r="BL31" s="625"/>
      <c r="BM31" s="599">
        <v>93.8</v>
      </c>
      <c r="BN31" s="649"/>
      <c r="BO31" s="649"/>
      <c r="BP31" s="649"/>
      <c r="BQ31" s="650"/>
      <c r="BR31" s="648">
        <v>98.5</v>
      </c>
      <c r="BS31" s="625"/>
      <c r="BT31" s="625"/>
      <c r="BU31" s="625"/>
      <c r="BV31" s="625"/>
      <c r="BW31" s="625"/>
      <c r="BX31" s="599">
        <v>93</v>
      </c>
      <c r="BY31" s="649"/>
      <c r="BZ31" s="649"/>
      <c r="CA31" s="649"/>
      <c r="CB31" s="650"/>
      <c r="CD31" s="656"/>
      <c r="CE31" s="657"/>
      <c r="CF31" s="607" t="s">
        <v>296</v>
      </c>
      <c r="CG31" s="608"/>
      <c r="CH31" s="608"/>
      <c r="CI31" s="608"/>
      <c r="CJ31" s="608"/>
      <c r="CK31" s="608"/>
      <c r="CL31" s="608"/>
      <c r="CM31" s="608"/>
      <c r="CN31" s="608"/>
      <c r="CO31" s="608"/>
      <c r="CP31" s="608"/>
      <c r="CQ31" s="609"/>
      <c r="CR31" s="593">
        <v>188891</v>
      </c>
      <c r="CS31" s="625"/>
      <c r="CT31" s="625"/>
      <c r="CU31" s="625"/>
      <c r="CV31" s="625"/>
      <c r="CW31" s="625"/>
      <c r="CX31" s="625"/>
      <c r="CY31" s="626"/>
      <c r="CZ31" s="627">
        <v>0.5</v>
      </c>
      <c r="DA31" s="628"/>
      <c r="DB31" s="628"/>
      <c r="DC31" s="629"/>
      <c r="DD31" s="602">
        <v>188891</v>
      </c>
      <c r="DE31" s="625"/>
      <c r="DF31" s="625"/>
      <c r="DG31" s="625"/>
      <c r="DH31" s="625"/>
      <c r="DI31" s="625"/>
      <c r="DJ31" s="625"/>
      <c r="DK31" s="626"/>
      <c r="DL31" s="602">
        <v>188891</v>
      </c>
      <c r="DM31" s="625"/>
      <c r="DN31" s="625"/>
      <c r="DO31" s="625"/>
      <c r="DP31" s="625"/>
      <c r="DQ31" s="625"/>
      <c r="DR31" s="625"/>
      <c r="DS31" s="625"/>
      <c r="DT31" s="625"/>
      <c r="DU31" s="625"/>
      <c r="DV31" s="626"/>
      <c r="DW31" s="598">
        <v>1.8</v>
      </c>
      <c r="DX31" s="619"/>
      <c r="DY31" s="619"/>
      <c r="DZ31" s="619"/>
      <c r="EA31" s="619"/>
      <c r="EB31" s="619"/>
      <c r="EC31" s="620"/>
    </row>
    <row r="32" spans="2:133" ht="11.25" customHeight="1" x14ac:dyDescent="0.15">
      <c r="B32" s="590" t="s">
        <v>297</v>
      </c>
      <c r="C32" s="591"/>
      <c r="D32" s="591"/>
      <c r="E32" s="591"/>
      <c r="F32" s="591"/>
      <c r="G32" s="591"/>
      <c r="H32" s="591"/>
      <c r="I32" s="591"/>
      <c r="J32" s="591"/>
      <c r="K32" s="591"/>
      <c r="L32" s="591"/>
      <c r="M32" s="591"/>
      <c r="N32" s="591"/>
      <c r="O32" s="591"/>
      <c r="P32" s="591"/>
      <c r="Q32" s="592"/>
      <c r="R32" s="593">
        <v>563265</v>
      </c>
      <c r="S32" s="594"/>
      <c r="T32" s="594"/>
      <c r="U32" s="594"/>
      <c r="V32" s="594"/>
      <c r="W32" s="594"/>
      <c r="X32" s="594"/>
      <c r="Y32" s="595"/>
      <c r="Z32" s="596">
        <v>1.2</v>
      </c>
      <c r="AA32" s="596"/>
      <c r="AB32" s="596"/>
      <c r="AC32" s="596"/>
      <c r="AD32" s="597">
        <v>5703</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90.2</v>
      </c>
      <c r="BN32" s="661"/>
      <c r="BO32" s="661"/>
      <c r="BP32" s="661"/>
      <c r="BQ32" s="663"/>
      <c r="BR32" s="660">
        <v>98.3</v>
      </c>
      <c r="BS32" s="661"/>
      <c r="BT32" s="661"/>
      <c r="BU32" s="661"/>
      <c r="BV32" s="661"/>
      <c r="BW32" s="661"/>
      <c r="BX32" s="662">
        <v>87.7</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x14ac:dyDescent="0.15">
      <c r="B33" s="590" t="s">
        <v>300</v>
      </c>
      <c r="C33" s="591"/>
      <c r="D33" s="591"/>
      <c r="E33" s="591"/>
      <c r="F33" s="591"/>
      <c r="G33" s="591"/>
      <c r="H33" s="591"/>
      <c r="I33" s="591"/>
      <c r="J33" s="591"/>
      <c r="K33" s="591"/>
      <c r="L33" s="591"/>
      <c r="M33" s="591"/>
      <c r="N33" s="591"/>
      <c r="O33" s="591"/>
      <c r="P33" s="591"/>
      <c r="Q33" s="592"/>
      <c r="R33" s="593">
        <v>1198000</v>
      </c>
      <c r="S33" s="594"/>
      <c r="T33" s="594"/>
      <c r="U33" s="594"/>
      <c r="V33" s="594"/>
      <c r="W33" s="594"/>
      <c r="X33" s="594"/>
      <c r="Y33" s="595"/>
      <c r="Z33" s="596">
        <v>2.6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22962703</v>
      </c>
      <c r="CS33" s="625"/>
      <c r="CT33" s="625"/>
      <c r="CU33" s="625"/>
      <c r="CV33" s="625"/>
      <c r="CW33" s="625"/>
      <c r="CX33" s="625"/>
      <c r="CY33" s="626"/>
      <c r="CZ33" s="627">
        <v>54.9</v>
      </c>
      <c r="DA33" s="628"/>
      <c r="DB33" s="628"/>
      <c r="DC33" s="629"/>
      <c r="DD33" s="602">
        <v>10093020</v>
      </c>
      <c r="DE33" s="625"/>
      <c r="DF33" s="625"/>
      <c r="DG33" s="625"/>
      <c r="DH33" s="625"/>
      <c r="DI33" s="625"/>
      <c r="DJ33" s="625"/>
      <c r="DK33" s="626"/>
      <c r="DL33" s="602">
        <v>4882788</v>
      </c>
      <c r="DM33" s="625"/>
      <c r="DN33" s="625"/>
      <c r="DO33" s="625"/>
      <c r="DP33" s="625"/>
      <c r="DQ33" s="625"/>
      <c r="DR33" s="625"/>
      <c r="DS33" s="625"/>
      <c r="DT33" s="625"/>
      <c r="DU33" s="625"/>
      <c r="DV33" s="626"/>
      <c r="DW33" s="598">
        <v>47</v>
      </c>
      <c r="DX33" s="619"/>
      <c r="DY33" s="619"/>
      <c r="DZ33" s="619"/>
      <c r="EA33" s="619"/>
      <c r="EB33" s="619"/>
      <c r="EC33" s="620"/>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7280813</v>
      </c>
      <c r="CS34" s="594"/>
      <c r="CT34" s="594"/>
      <c r="CU34" s="594"/>
      <c r="CV34" s="594"/>
      <c r="CW34" s="594"/>
      <c r="CX34" s="594"/>
      <c r="CY34" s="595"/>
      <c r="CZ34" s="627">
        <v>17.399999999999999</v>
      </c>
      <c r="DA34" s="628"/>
      <c r="DB34" s="628"/>
      <c r="DC34" s="629"/>
      <c r="DD34" s="602">
        <v>1988334</v>
      </c>
      <c r="DE34" s="594"/>
      <c r="DF34" s="594"/>
      <c r="DG34" s="594"/>
      <c r="DH34" s="594"/>
      <c r="DI34" s="594"/>
      <c r="DJ34" s="594"/>
      <c r="DK34" s="595"/>
      <c r="DL34" s="602">
        <v>1469982</v>
      </c>
      <c r="DM34" s="594"/>
      <c r="DN34" s="594"/>
      <c r="DO34" s="594"/>
      <c r="DP34" s="594"/>
      <c r="DQ34" s="594"/>
      <c r="DR34" s="594"/>
      <c r="DS34" s="594"/>
      <c r="DT34" s="594"/>
      <c r="DU34" s="594"/>
      <c r="DV34" s="595"/>
      <c r="DW34" s="598">
        <v>14.2</v>
      </c>
      <c r="DX34" s="619"/>
      <c r="DY34" s="619"/>
      <c r="DZ34" s="619"/>
      <c r="EA34" s="619"/>
      <c r="EB34" s="619"/>
      <c r="EC34" s="620"/>
    </row>
    <row r="35" spans="2:133" ht="11.25" customHeight="1" x14ac:dyDescent="0.15">
      <c r="B35" s="590" t="s">
        <v>306</v>
      </c>
      <c r="C35" s="591"/>
      <c r="D35" s="591"/>
      <c r="E35" s="591"/>
      <c r="F35" s="591"/>
      <c r="G35" s="591"/>
      <c r="H35" s="591"/>
      <c r="I35" s="591"/>
      <c r="J35" s="591"/>
      <c r="K35" s="591"/>
      <c r="L35" s="591"/>
      <c r="M35" s="591"/>
      <c r="N35" s="591"/>
      <c r="O35" s="591"/>
      <c r="P35" s="591"/>
      <c r="Q35" s="592"/>
      <c r="R35" s="593">
        <v>642000</v>
      </c>
      <c r="S35" s="594"/>
      <c r="T35" s="594"/>
      <c r="U35" s="594"/>
      <c r="V35" s="594"/>
      <c r="W35" s="594"/>
      <c r="X35" s="594"/>
      <c r="Y35" s="595"/>
      <c r="Z35" s="596">
        <v>1.4</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5924483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362000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357405</v>
      </c>
      <c r="CS35" s="625"/>
      <c r="CT35" s="625"/>
      <c r="CU35" s="625"/>
      <c r="CV35" s="625"/>
      <c r="CW35" s="625"/>
      <c r="CX35" s="625"/>
      <c r="CY35" s="626"/>
      <c r="CZ35" s="627">
        <v>0.9</v>
      </c>
      <c r="DA35" s="628"/>
      <c r="DB35" s="628"/>
      <c r="DC35" s="629"/>
      <c r="DD35" s="602">
        <v>354143</v>
      </c>
      <c r="DE35" s="625"/>
      <c r="DF35" s="625"/>
      <c r="DG35" s="625"/>
      <c r="DH35" s="625"/>
      <c r="DI35" s="625"/>
      <c r="DJ35" s="625"/>
      <c r="DK35" s="626"/>
      <c r="DL35" s="602">
        <v>340586</v>
      </c>
      <c r="DM35" s="625"/>
      <c r="DN35" s="625"/>
      <c r="DO35" s="625"/>
      <c r="DP35" s="625"/>
      <c r="DQ35" s="625"/>
      <c r="DR35" s="625"/>
      <c r="DS35" s="625"/>
      <c r="DT35" s="625"/>
      <c r="DU35" s="625"/>
      <c r="DV35" s="626"/>
      <c r="DW35" s="598">
        <v>3.3</v>
      </c>
      <c r="DX35" s="619"/>
      <c r="DY35" s="619"/>
      <c r="DZ35" s="619"/>
      <c r="EA35" s="619"/>
      <c r="EB35" s="619"/>
      <c r="EC35" s="620"/>
    </row>
    <row r="36" spans="2:133" ht="11.25" customHeight="1" x14ac:dyDescent="0.15">
      <c r="B36" s="636" t="s">
        <v>310</v>
      </c>
      <c r="C36" s="637"/>
      <c r="D36" s="637"/>
      <c r="E36" s="637"/>
      <c r="F36" s="637"/>
      <c r="G36" s="637"/>
      <c r="H36" s="637"/>
      <c r="I36" s="637"/>
      <c r="J36" s="637"/>
      <c r="K36" s="637"/>
      <c r="L36" s="637"/>
      <c r="M36" s="637"/>
      <c r="N36" s="637"/>
      <c r="O36" s="637"/>
      <c r="P36" s="637"/>
      <c r="Q36" s="638"/>
      <c r="R36" s="665">
        <v>45282568</v>
      </c>
      <c r="S36" s="666"/>
      <c r="T36" s="666"/>
      <c r="U36" s="666"/>
      <c r="V36" s="666"/>
      <c r="W36" s="666"/>
      <c r="X36" s="666"/>
      <c r="Y36" s="667"/>
      <c r="Z36" s="668">
        <v>100</v>
      </c>
      <c r="AA36" s="668"/>
      <c r="AB36" s="668"/>
      <c r="AC36" s="668"/>
      <c r="AD36" s="669">
        <v>9739674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4219895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209892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2857750</v>
      </c>
      <c r="CS36" s="594"/>
      <c r="CT36" s="594"/>
      <c r="CU36" s="594"/>
      <c r="CV36" s="594"/>
      <c r="CW36" s="594"/>
      <c r="CX36" s="594"/>
      <c r="CY36" s="595"/>
      <c r="CZ36" s="627">
        <v>6.8</v>
      </c>
      <c r="DA36" s="628"/>
      <c r="DB36" s="628"/>
      <c r="DC36" s="629"/>
      <c r="DD36" s="602">
        <v>2081267</v>
      </c>
      <c r="DE36" s="594"/>
      <c r="DF36" s="594"/>
      <c r="DG36" s="594"/>
      <c r="DH36" s="594"/>
      <c r="DI36" s="594"/>
      <c r="DJ36" s="594"/>
      <c r="DK36" s="595"/>
      <c r="DL36" s="602">
        <v>1515188</v>
      </c>
      <c r="DM36" s="594"/>
      <c r="DN36" s="594"/>
      <c r="DO36" s="594"/>
      <c r="DP36" s="594"/>
      <c r="DQ36" s="594"/>
      <c r="DR36" s="594"/>
      <c r="DS36" s="594"/>
      <c r="DT36" s="594"/>
      <c r="DU36" s="594"/>
      <c r="DV36" s="595"/>
      <c r="DW36" s="598">
        <v>14.6</v>
      </c>
      <c r="DX36" s="619"/>
      <c r="DY36" s="619"/>
      <c r="DZ36" s="619"/>
      <c r="EA36" s="619"/>
      <c r="EB36" s="619"/>
      <c r="EC36" s="620"/>
    </row>
    <row r="37" spans="2:133" ht="11.25" customHeight="1" x14ac:dyDescent="0.15">
      <c r="AQ37" s="672" t="s">
        <v>314</v>
      </c>
      <c r="AR37" s="673"/>
      <c r="AS37" s="673"/>
      <c r="AT37" s="673"/>
      <c r="AU37" s="673"/>
      <c r="AV37" s="673"/>
      <c r="AW37" s="673"/>
      <c r="AX37" s="673"/>
      <c r="AY37" s="674"/>
      <c r="AZ37" s="593">
        <v>575803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5654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905009</v>
      </c>
      <c r="CS37" s="625"/>
      <c r="CT37" s="625"/>
      <c r="CU37" s="625"/>
      <c r="CV37" s="625"/>
      <c r="CW37" s="625"/>
      <c r="CX37" s="625"/>
      <c r="CY37" s="626"/>
      <c r="CZ37" s="627">
        <v>2.2000000000000002</v>
      </c>
      <c r="DA37" s="628"/>
      <c r="DB37" s="628"/>
      <c r="DC37" s="629"/>
      <c r="DD37" s="602">
        <v>905009</v>
      </c>
      <c r="DE37" s="625"/>
      <c r="DF37" s="625"/>
      <c r="DG37" s="625"/>
      <c r="DH37" s="625"/>
      <c r="DI37" s="625"/>
      <c r="DJ37" s="625"/>
      <c r="DK37" s="626"/>
      <c r="DL37" s="602">
        <v>858321</v>
      </c>
      <c r="DM37" s="625"/>
      <c r="DN37" s="625"/>
      <c r="DO37" s="625"/>
      <c r="DP37" s="625"/>
      <c r="DQ37" s="625"/>
      <c r="DR37" s="625"/>
      <c r="DS37" s="625"/>
      <c r="DT37" s="625"/>
      <c r="DU37" s="625"/>
      <c r="DV37" s="626"/>
      <c r="DW37" s="598">
        <v>8.3000000000000007</v>
      </c>
      <c r="DX37" s="619"/>
      <c r="DY37" s="619"/>
      <c r="DZ37" s="619"/>
      <c r="EA37" s="619"/>
      <c r="EB37" s="619"/>
      <c r="EC37" s="620"/>
    </row>
    <row r="38" spans="2:133" ht="11.25" customHeight="1" x14ac:dyDescent="0.15">
      <c r="AQ38" s="672" t="s">
        <v>317</v>
      </c>
      <c r="AR38" s="673"/>
      <c r="AS38" s="673"/>
      <c r="AT38" s="673"/>
      <c r="AU38" s="673"/>
      <c r="AV38" s="673"/>
      <c r="AW38" s="673"/>
      <c r="AX38" s="673"/>
      <c r="AY38" s="674"/>
      <c r="AZ38" s="593">
        <v>23249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9909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5325431</v>
      </c>
      <c r="CS38" s="594"/>
      <c r="CT38" s="594"/>
      <c r="CU38" s="594"/>
      <c r="CV38" s="594"/>
      <c r="CW38" s="594"/>
      <c r="CX38" s="594"/>
      <c r="CY38" s="595"/>
      <c r="CZ38" s="627">
        <v>12.7</v>
      </c>
      <c r="DA38" s="628"/>
      <c r="DB38" s="628"/>
      <c r="DC38" s="629"/>
      <c r="DD38" s="602">
        <v>5150957</v>
      </c>
      <c r="DE38" s="594"/>
      <c r="DF38" s="594"/>
      <c r="DG38" s="594"/>
      <c r="DH38" s="594"/>
      <c r="DI38" s="594"/>
      <c r="DJ38" s="594"/>
      <c r="DK38" s="595"/>
      <c r="DL38" s="602">
        <v>1557032</v>
      </c>
      <c r="DM38" s="594"/>
      <c r="DN38" s="594"/>
      <c r="DO38" s="594"/>
      <c r="DP38" s="594"/>
      <c r="DQ38" s="594"/>
      <c r="DR38" s="594"/>
      <c r="DS38" s="594"/>
      <c r="DT38" s="594"/>
      <c r="DU38" s="594"/>
      <c r="DV38" s="595"/>
      <c r="DW38" s="598">
        <v>15</v>
      </c>
      <c r="DX38" s="619"/>
      <c r="DY38" s="619"/>
      <c r="DZ38" s="619"/>
      <c r="EA38" s="619"/>
      <c r="EB38" s="619"/>
      <c r="EC38" s="620"/>
    </row>
    <row r="39" spans="2:133" ht="11.25" customHeight="1" x14ac:dyDescent="0.15">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6833984</v>
      </c>
      <c r="CS39" s="625"/>
      <c r="CT39" s="625"/>
      <c r="CU39" s="625"/>
      <c r="CV39" s="625"/>
      <c r="CW39" s="625"/>
      <c r="CX39" s="625"/>
      <c r="CY39" s="626"/>
      <c r="CZ39" s="627">
        <v>16.3</v>
      </c>
      <c r="DA39" s="628"/>
      <c r="DB39" s="628"/>
      <c r="DC39" s="629"/>
      <c r="DD39" s="602">
        <v>295499</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258688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307320</v>
      </c>
      <c r="CS40" s="594"/>
      <c r="CT40" s="594"/>
      <c r="CU40" s="594"/>
      <c r="CV40" s="594"/>
      <c r="CW40" s="594"/>
      <c r="CX40" s="594"/>
      <c r="CY40" s="595"/>
      <c r="CZ40" s="627">
        <v>0.7</v>
      </c>
      <c r="DA40" s="628"/>
      <c r="DB40" s="628"/>
      <c r="DC40" s="629"/>
      <c r="DD40" s="602">
        <v>222820</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846848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12192406</v>
      </c>
      <c r="CS42" s="594"/>
      <c r="CT42" s="594"/>
      <c r="CU42" s="594"/>
      <c r="CV42" s="594"/>
      <c r="CW42" s="594"/>
      <c r="CX42" s="594"/>
      <c r="CY42" s="595"/>
      <c r="CZ42" s="627">
        <v>29.2</v>
      </c>
      <c r="DA42" s="676"/>
      <c r="DB42" s="676"/>
      <c r="DC42" s="677"/>
      <c r="DD42" s="602">
        <v>10581498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33370</v>
      </c>
      <c r="CS43" s="625"/>
      <c r="CT43" s="625"/>
      <c r="CU43" s="625"/>
      <c r="CV43" s="625"/>
      <c r="CW43" s="625"/>
      <c r="CX43" s="625"/>
      <c r="CY43" s="626"/>
      <c r="CZ43" s="627">
        <v>0.1</v>
      </c>
      <c r="DA43" s="628"/>
      <c r="DB43" s="628"/>
      <c r="DC43" s="629"/>
      <c r="DD43" s="602">
        <v>33370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10783253</v>
      </c>
      <c r="CS44" s="594"/>
      <c r="CT44" s="594"/>
      <c r="CU44" s="594"/>
      <c r="CV44" s="594"/>
      <c r="CW44" s="594"/>
      <c r="CX44" s="594"/>
      <c r="CY44" s="595"/>
      <c r="CZ44" s="627">
        <v>25.8</v>
      </c>
      <c r="DA44" s="676"/>
      <c r="DB44" s="676"/>
      <c r="DC44" s="677"/>
      <c r="DD44" s="602">
        <v>9912325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8705631</v>
      </c>
      <c r="CS45" s="625"/>
      <c r="CT45" s="625"/>
      <c r="CU45" s="625"/>
      <c r="CV45" s="625"/>
      <c r="CW45" s="625"/>
      <c r="CX45" s="625"/>
      <c r="CY45" s="626"/>
      <c r="CZ45" s="627">
        <v>20.8</v>
      </c>
      <c r="DA45" s="628"/>
      <c r="DB45" s="628"/>
      <c r="DC45" s="629"/>
      <c r="DD45" s="602">
        <v>7915496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2077622</v>
      </c>
      <c r="CS46" s="594"/>
      <c r="CT46" s="594"/>
      <c r="CU46" s="594"/>
      <c r="CV46" s="594"/>
      <c r="CW46" s="594"/>
      <c r="CX46" s="594"/>
      <c r="CY46" s="595"/>
      <c r="CZ46" s="627">
        <v>5</v>
      </c>
      <c r="DA46" s="676"/>
      <c r="DB46" s="676"/>
      <c r="DC46" s="677"/>
      <c r="DD46" s="602">
        <v>1996829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1409153</v>
      </c>
      <c r="CS47" s="625"/>
      <c r="CT47" s="625"/>
      <c r="CU47" s="625"/>
      <c r="CV47" s="625"/>
      <c r="CW47" s="625"/>
      <c r="CX47" s="625"/>
      <c r="CY47" s="626"/>
      <c r="CZ47" s="627">
        <v>3.4</v>
      </c>
      <c r="DA47" s="628"/>
      <c r="DB47" s="628"/>
      <c r="DC47" s="629"/>
      <c r="DD47" s="602">
        <v>669173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41802304</v>
      </c>
      <c r="CS49" s="661"/>
      <c r="CT49" s="661"/>
      <c r="CU49" s="661"/>
      <c r="CV49" s="661"/>
      <c r="CW49" s="661"/>
      <c r="CX49" s="661"/>
      <c r="CY49" s="688"/>
      <c r="CZ49" s="689">
        <v>100</v>
      </c>
      <c r="DA49" s="690"/>
      <c r="DB49" s="690"/>
      <c r="DC49" s="691"/>
      <c r="DD49" s="692">
        <v>25218624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41995</v>
      </c>
      <c r="R7" s="723"/>
      <c r="S7" s="723"/>
      <c r="T7" s="723"/>
      <c r="U7" s="723"/>
      <c r="V7" s="723">
        <v>38600</v>
      </c>
      <c r="W7" s="723"/>
      <c r="X7" s="723"/>
      <c r="Y7" s="723"/>
      <c r="Z7" s="723"/>
      <c r="AA7" s="723">
        <v>3394</v>
      </c>
      <c r="AB7" s="723"/>
      <c r="AC7" s="723"/>
      <c r="AD7" s="723"/>
      <c r="AE7" s="724"/>
      <c r="AF7" s="725">
        <v>2314</v>
      </c>
      <c r="AG7" s="726"/>
      <c r="AH7" s="726"/>
      <c r="AI7" s="726"/>
      <c r="AJ7" s="727"/>
      <c r="AK7" s="762" t="s">
        <v>553</v>
      </c>
      <c r="AL7" s="763"/>
      <c r="AM7" s="763"/>
      <c r="AN7" s="763"/>
      <c r="AO7" s="763"/>
      <c r="AP7" s="763">
        <v>14205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50.262999999999998</v>
      </c>
      <c r="CI7" s="760"/>
      <c r="CJ7" s="760"/>
      <c r="CK7" s="760"/>
      <c r="CL7" s="761"/>
      <c r="CM7" s="759">
        <v>-79.159000000000006</v>
      </c>
      <c r="CN7" s="760"/>
      <c r="CO7" s="760"/>
      <c r="CP7" s="760"/>
      <c r="CQ7" s="761"/>
      <c r="CR7" s="759">
        <v>249.9</v>
      </c>
      <c r="CS7" s="760"/>
      <c r="CT7" s="760"/>
      <c r="CU7" s="760"/>
      <c r="CV7" s="761"/>
      <c r="CW7" s="759" t="s">
        <v>552</v>
      </c>
      <c r="CX7" s="760"/>
      <c r="CY7" s="760"/>
      <c r="CZ7" s="760"/>
      <c r="DA7" s="761"/>
      <c r="DB7" s="759">
        <v>1130</v>
      </c>
      <c r="DC7" s="760"/>
      <c r="DD7" s="760"/>
      <c r="DE7" s="760"/>
      <c r="DF7" s="761"/>
      <c r="DG7" s="759" t="s">
        <v>552</v>
      </c>
      <c r="DH7" s="760"/>
      <c r="DI7" s="760"/>
      <c r="DJ7" s="760"/>
      <c r="DK7" s="761"/>
      <c r="DL7" s="759" t="s">
        <v>552</v>
      </c>
      <c r="DM7" s="760"/>
      <c r="DN7" s="760"/>
      <c r="DO7" s="760"/>
      <c r="DP7" s="761"/>
      <c r="DQ7" s="759" t="s">
        <v>552</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1389</v>
      </c>
      <c r="R8" s="747"/>
      <c r="S8" s="747"/>
      <c r="T8" s="747"/>
      <c r="U8" s="747"/>
      <c r="V8" s="747">
        <v>1303</v>
      </c>
      <c r="W8" s="747"/>
      <c r="X8" s="747"/>
      <c r="Y8" s="747"/>
      <c r="Z8" s="747"/>
      <c r="AA8" s="747">
        <v>86</v>
      </c>
      <c r="AB8" s="747"/>
      <c r="AC8" s="747"/>
      <c r="AD8" s="747"/>
      <c r="AE8" s="748"/>
      <c r="AF8" s="749">
        <v>75</v>
      </c>
      <c r="AG8" s="750"/>
      <c r="AH8" s="750"/>
      <c r="AI8" s="750"/>
      <c r="AJ8" s="751"/>
      <c r="AK8" s="752" t="s">
        <v>553</v>
      </c>
      <c r="AL8" s="753"/>
      <c r="AM8" s="753"/>
      <c r="AN8" s="753"/>
      <c r="AO8" s="753"/>
      <c r="AP8" s="753" t="s">
        <v>553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-0.45100000000000001</v>
      </c>
      <c r="CI8" s="770"/>
      <c r="CJ8" s="770"/>
      <c r="CK8" s="770"/>
      <c r="CL8" s="771"/>
      <c r="CM8" s="769">
        <v>259.399</v>
      </c>
      <c r="CN8" s="770"/>
      <c r="CO8" s="770"/>
      <c r="CP8" s="770"/>
      <c r="CQ8" s="771"/>
      <c r="CR8" s="769">
        <v>52.8</v>
      </c>
      <c r="CS8" s="770"/>
      <c r="CT8" s="770"/>
      <c r="CU8" s="770"/>
      <c r="CV8" s="771"/>
      <c r="CW8" s="769" t="s">
        <v>552</v>
      </c>
      <c r="CX8" s="770"/>
      <c r="CY8" s="770"/>
      <c r="CZ8" s="770"/>
      <c r="DA8" s="771"/>
      <c r="DB8" s="769" t="s">
        <v>552</v>
      </c>
      <c r="DC8" s="770"/>
      <c r="DD8" s="770"/>
      <c r="DE8" s="770"/>
      <c r="DF8" s="771"/>
      <c r="DG8" s="769" t="s">
        <v>552</v>
      </c>
      <c r="DH8" s="770"/>
      <c r="DI8" s="770"/>
      <c r="DJ8" s="770"/>
      <c r="DK8" s="771"/>
      <c r="DL8" s="769" t="s">
        <v>552</v>
      </c>
      <c r="DM8" s="770"/>
      <c r="DN8" s="770"/>
      <c r="DO8" s="770"/>
      <c r="DP8" s="771"/>
      <c r="DQ8" s="769" t="s">
        <v>552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-4.9909999999999997</v>
      </c>
      <c r="CI9" s="770"/>
      <c r="CJ9" s="770"/>
      <c r="CK9" s="770"/>
      <c r="CL9" s="771"/>
      <c r="CM9" s="769">
        <v>121.60899999999999</v>
      </c>
      <c r="CN9" s="770"/>
      <c r="CO9" s="770"/>
      <c r="CP9" s="770"/>
      <c r="CQ9" s="771"/>
      <c r="CR9" s="769">
        <v>4</v>
      </c>
      <c r="CS9" s="770"/>
      <c r="CT9" s="770"/>
      <c r="CU9" s="770"/>
      <c r="CV9" s="771"/>
      <c r="CW9" s="769" t="s">
        <v>552</v>
      </c>
      <c r="CX9" s="770"/>
      <c r="CY9" s="770"/>
      <c r="CZ9" s="770"/>
      <c r="DA9" s="771"/>
      <c r="DB9" s="769" t="s">
        <v>552</v>
      </c>
      <c r="DC9" s="770"/>
      <c r="DD9" s="770"/>
      <c r="DE9" s="770"/>
      <c r="DF9" s="771"/>
      <c r="DG9" s="769" t="s">
        <v>552</v>
      </c>
      <c r="DH9" s="770"/>
      <c r="DI9" s="770"/>
      <c r="DJ9" s="770"/>
      <c r="DK9" s="771"/>
      <c r="DL9" s="769" t="s">
        <v>552</v>
      </c>
      <c r="DM9" s="770"/>
      <c r="DN9" s="770"/>
      <c r="DO9" s="770"/>
      <c r="DP9" s="771"/>
      <c r="DQ9" s="769" t="s">
        <v>552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551</v>
      </c>
      <c r="BT10" s="757"/>
      <c r="BU10" s="757"/>
      <c r="BV10" s="757"/>
      <c r="BW10" s="757"/>
      <c r="BX10" s="757"/>
      <c r="BY10" s="757"/>
      <c r="BZ10" s="757"/>
      <c r="CA10" s="757"/>
      <c r="CB10" s="757"/>
      <c r="CC10" s="757"/>
      <c r="CD10" s="757"/>
      <c r="CE10" s="757"/>
      <c r="CF10" s="757"/>
      <c r="CG10" s="758"/>
      <c r="CH10" s="769" t="s">
        <v>552</v>
      </c>
      <c r="CI10" s="770"/>
      <c r="CJ10" s="770"/>
      <c r="CK10" s="770"/>
      <c r="CL10" s="771"/>
      <c r="CM10" s="769">
        <v>138.69999999999999</v>
      </c>
      <c r="CN10" s="770"/>
      <c r="CO10" s="770"/>
      <c r="CP10" s="770"/>
      <c r="CQ10" s="771"/>
      <c r="CR10" s="769" t="s">
        <v>552</v>
      </c>
      <c r="CS10" s="770"/>
      <c r="CT10" s="770"/>
      <c r="CU10" s="770"/>
      <c r="CV10" s="771"/>
      <c r="CW10" s="769" t="s">
        <v>552</v>
      </c>
      <c r="CX10" s="770"/>
      <c r="CY10" s="770"/>
      <c r="CZ10" s="770"/>
      <c r="DA10" s="771"/>
      <c r="DB10" s="769" t="s">
        <v>552</v>
      </c>
      <c r="DC10" s="770"/>
      <c r="DD10" s="770"/>
      <c r="DE10" s="770"/>
      <c r="DF10" s="771"/>
      <c r="DG10" s="769" t="s">
        <v>552</v>
      </c>
      <c r="DH10" s="770"/>
      <c r="DI10" s="770"/>
      <c r="DJ10" s="770"/>
      <c r="DK10" s="771"/>
      <c r="DL10" s="769" t="s">
        <v>552</v>
      </c>
      <c r="DM10" s="770"/>
      <c r="DN10" s="770"/>
      <c r="DO10" s="770"/>
      <c r="DP10" s="771"/>
      <c r="DQ10" s="769" t="s">
        <v>552</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43384</v>
      </c>
      <c r="R23" s="782"/>
      <c r="S23" s="782"/>
      <c r="T23" s="782"/>
      <c r="U23" s="782"/>
      <c r="V23" s="782">
        <v>39903</v>
      </c>
      <c r="W23" s="782"/>
      <c r="X23" s="782"/>
      <c r="Y23" s="782"/>
      <c r="Z23" s="782"/>
      <c r="AA23" s="782">
        <v>3480</v>
      </c>
      <c r="AB23" s="782"/>
      <c r="AC23" s="782"/>
      <c r="AD23" s="782"/>
      <c r="AE23" s="783"/>
      <c r="AF23" s="784">
        <v>2389</v>
      </c>
      <c r="AG23" s="782"/>
      <c r="AH23" s="782"/>
      <c r="AI23" s="782"/>
      <c r="AJ23" s="785"/>
      <c r="AK23" s="786"/>
      <c r="AL23" s="787"/>
      <c r="AM23" s="787"/>
      <c r="AN23" s="787"/>
      <c r="AO23" s="787"/>
      <c r="AP23" s="782">
        <v>14205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4609</v>
      </c>
      <c r="R28" s="811"/>
      <c r="S28" s="811"/>
      <c r="T28" s="811"/>
      <c r="U28" s="811"/>
      <c r="V28" s="811">
        <v>4247</v>
      </c>
      <c r="W28" s="811"/>
      <c r="X28" s="811"/>
      <c r="Y28" s="811"/>
      <c r="Z28" s="811"/>
      <c r="AA28" s="811">
        <v>362</v>
      </c>
      <c r="AB28" s="811"/>
      <c r="AC28" s="811"/>
      <c r="AD28" s="811"/>
      <c r="AE28" s="812"/>
      <c r="AF28" s="813">
        <v>362</v>
      </c>
      <c r="AG28" s="811"/>
      <c r="AH28" s="811"/>
      <c r="AI28" s="811"/>
      <c r="AJ28" s="814"/>
      <c r="AK28" s="815">
        <v>259</v>
      </c>
      <c r="AL28" s="806"/>
      <c r="AM28" s="806"/>
      <c r="AN28" s="806"/>
      <c r="AO28" s="806"/>
      <c r="AP28" s="806" t="s">
        <v>552</v>
      </c>
      <c r="AQ28" s="806"/>
      <c r="AR28" s="806"/>
      <c r="AS28" s="806"/>
      <c r="AT28" s="806"/>
      <c r="AU28" s="806" t="s">
        <v>552</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3069</v>
      </c>
      <c r="R29" s="747"/>
      <c r="S29" s="747"/>
      <c r="T29" s="747"/>
      <c r="U29" s="747"/>
      <c r="V29" s="747">
        <v>2988</v>
      </c>
      <c r="W29" s="747"/>
      <c r="X29" s="747"/>
      <c r="Y29" s="747"/>
      <c r="Z29" s="747"/>
      <c r="AA29" s="747">
        <v>81</v>
      </c>
      <c r="AB29" s="747"/>
      <c r="AC29" s="747"/>
      <c r="AD29" s="747"/>
      <c r="AE29" s="748"/>
      <c r="AF29" s="749">
        <v>81</v>
      </c>
      <c r="AG29" s="750"/>
      <c r="AH29" s="750"/>
      <c r="AI29" s="750"/>
      <c r="AJ29" s="751"/>
      <c r="AK29" s="818">
        <v>436</v>
      </c>
      <c r="AL29" s="819"/>
      <c r="AM29" s="819"/>
      <c r="AN29" s="819"/>
      <c r="AO29" s="819"/>
      <c r="AP29" s="819" t="s">
        <v>552</v>
      </c>
      <c r="AQ29" s="819"/>
      <c r="AR29" s="819"/>
      <c r="AS29" s="819"/>
      <c r="AT29" s="819"/>
      <c r="AU29" s="819" t="s">
        <v>552</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384</v>
      </c>
      <c r="R30" s="747"/>
      <c r="S30" s="747"/>
      <c r="T30" s="747"/>
      <c r="U30" s="747"/>
      <c r="V30" s="747">
        <v>384</v>
      </c>
      <c r="W30" s="747"/>
      <c r="X30" s="747"/>
      <c r="Y30" s="747"/>
      <c r="Z30" s="747"/>
      <c r="AA30" s="747">
        <v>0</v>
      </c>
      <c r="AB30" s="747"/>
      <c r="AC30" s="747"/>
      <c r="AD30" s="747"/>
      <c r="AE30" s="748"/>
      <c r="AF30" s="749">
        <v>0</v>
      </c>
      <c r="AG30" s="750"/>
      <c r="AH30" s="750"/>
      <c r="AI30" s="750"/>
      <c r="AJ30" s="751"/>
      <c r="AK30" s="818">
        <v>105</v>
      </c>
      <c r="AL30" s="819"/>
      <c r="AM30" s="819"/>
      <c r="AN30" s="819"/>
      <c r="AO30" s="819"/>
      <c r="AP30" s="819" t="s">
        <v>552</v>
      </c>
      <c r="AQ30" s="819"/>
      <c r="AR30" s="819"/>
      <c r="AS30" s="819"/>
      <c r="AT30" s="819"/>
      <c r="AU30" s="819" t="s">
        <v>552</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5243</v>
      </c>
      <c r="R31" s="747"/>
      <c r="S31" s="747"/>
      <c r="T31" s="747"/>
      <c r="U31" s="747"/>
      <c r="V31" s="747">
        <v>5242</v>
      </c>
      <c r="W31" s="747"/>
      <c r="X31" s="747"/>
      <c r="Y31" s="747"/>
      <c r="Z31" s="747"/>
      <c r="AA31" s="747">
        <v>0</v>
      </c>
      <c r="AB31" s="747"/>
      <c r="AC31" s="747"/>
      <c r="AD31" s="747"/>
      <c r="AE31" s="748"/>
      <c r="AF31" s="749">
        <v>0</v>
      </c>
      <c r="AG31" s="750"/>
      <c r="AH31" s="750"/>
      <c r="AI31" s="750"/>
      <c r="AJ31" s="751"/>
      <c r="AK31" s="818">
        <v>4189</v>
      </c>
      <c r="AL31" s="819"/>
      <c r="AM31" s="819"/>
      <c r="AN31" s="819"/>
      <c r="AO31" s="819"/>
      <c r="AP31" s="819">
        <v>10228</v>
      </c>
      <c r="AQ31" s="819"/>
      <c r="AR31" s="819"/>
      <c r="AS31" s="819"/>
      <c r="AT31" s="819"/>
      <c r="AU31" s="819">
        <v>6720</v>
      </c>
      <c r="AV31" s="819"/>
      <c r="AW31" s="819"/>
      <c r="AX31" s="819"/>
      <c r="AY31" s="819"/>
      <c r="AZ31" s="820" t="s">
        <v>112</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39</v>
      </c>
      <c r="R32" s="747"/>
      <c r="S32" s="747"/>
      <c r="T32" s="747"/>
      <c r="U32" s="747"/>
      <c r="V32" s="747">
        <v>34</v>
      </c>
      <c r="W32" s="747"/>
      <c r="X32" s="747"/>
      <c r="Y32" s="747"/>
      <c r="Z32" s="747"/>
      <c r="AA32" s="747">
        <v>5</v>
      </c>
      <c r="AB32" s="747"/>
      <c r="AC32" s="747"/>
      <c r="AD32" s="747"/>
      <c r="AE32" s="748"/>
      <c r="AF32" s="749">
        <v>2</v>
      </c>
      <c r="AG32" s="750"/>
      <c r="AH32" s="750"/>
      <c r="AI32" s="750"/>
      <c r="AJ32" s="751"/>
      <c r="AK32" s="818">
        <v>31</v>
      </c>
      <c r="AL32" s="819"/>
      <c r="AM32" s="819"/>
      <c r="AN32" s="819"/>
      <c r="AO32" s="819"/>
      <c r="AP32" s="819">
        <v>444</v>
      </c>
      <c r="AQ32" s="819"/>
      <c r="AR32" s="819"/>
      <c r="AS32" s="819"/>
      <c r="AT32" s="819"/>
      <c r="AU32" s="819">
        <v>346</v>
      </c>
      <c r="AV32" s="819"/>
      <c r="AW32" s="819"/>
      <c r="AX32" s="819"/>
      <c r="AY32" s="819"/>
      <c r="AZ32" s="820" t="s">
        <v>112</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445</v>
      </c>
      <c r="AG63" s="830"/>
      <c r="AH63" s="830"/>
      <c r="AI63" s="830"/>
      <c r="AJ63" s="831"/>
      <c r="AK63" s="832"/>
      <c r="AL63" s="827"/>
      <c r="AM63" s="827"/>
      <c r="AN63" s="827"/>
      <c r="AO63" s="827"/>
      <c r="AP63" s="830">
        <v>10672</v>
      </c>
      <c r="AQ63" s="830"/>
      <c r="AR63" s="830"/>
      <c r="AS63" s="830"/>
      <c r="AT63" s="830"/>
      <c r="AU63" s="830">
        <v>7066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534</v>
      </c>
      <c r="C68" s="858"/>
      <c r="D68" s="858"/>
      <c r="E68" s="858"/>
      <c r="F68" s="858"/>
      <c r="G68" s="858"/>
      <c r="H68" s="858"/>
      <c r="I68" s="858"/>
      <c r="J68" s="858"/>
      <c r="K68" s="858"/>
      <c r="L68" s="858"/>
      <c r="M68" s="858"/>
      <c r="N68" s="858"/>
      <c r="O68" s="858"/>
      <c r="P68" s="859"/>
      <c r="Q68" s="860">
        <v>1704</v>
      </c>
      <c r="R68" s="854"/>
      <c r="S68" s="854"/>
      <c r="T68" s="854"/>
      <c r="U68" s="854"/>
      <c r="V68" s="854">
        <v>1262</v>
      </c>
      <c r="W68" s="854"/>
      <c r="X68" s="854"/>
      <c r="Y68" s="854"/>
      <c r="Z68" s="854"/>
      <c r="AA68" s="854">
        <v>442</v>
      </c>
      <c r="AB68" s="854"/>
      <c r="AC68" s="854"/>
      <c r="AD68" s="854"/>
      <c r="AE68" s="854"/>
      <c r="AF68" s="854">
        <v>2804</v>
      </c>
      <c r="AG68" s="854"/>
      <c r="AH68" s="854"/>
      <c r="AI68" s="854"/>
      <c r="AJ68" s="854"/>
      <c r="AK68" s="854" t="s">
        <v>553</v>
      </c>
      <c r="AL68" s="854"/>
      <c r="AM68" s="854"/>
      <c r="AN68" s="854"/>
      <c r="AO68" s="854"/>
      <c r="AP68" s="854">
        <v>3011</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535</v>
      </c>
      <c r="C69" s="862"/>
      <c r="D69" s="862"/>
      <c r="E69" s="862"/>
      <c r="F69" s="862"/>
      <c r="G69" s="862"/>
      <c r="H69" s="862"/>
      <c r="I69" s="862"/>
      <c r="J69" s="862"/>
      <c r="K69" s="862"/>
      <c r="L69" s="862"/>
      <c r="M69" s="862"/>
      <c r="N69" s="862"/>
      <c r="O69" s="862"/>
      <c r="P69" s="863"/>
      <c r="Q69" s="864">
        <v>2137</v>
      </c>
      <c r="R69" s="819"/>
      <c r="S69" s="819"/>
      <c r="T69" s="819"/>
      <c r="U69" s="819"/>
      <c r="V69" s="819">
        <v>2095</v>
      </c>
      <c r="W69" s="819"/>
      <c r="X69" s="819"/>
      <c r="Y69" s="819"/>
      <c r="Z69" s="819"/>
      <c r="AA69" s="819">
        <v>42</v>
      </c>
      <c r="AB69" s="819"/>
      <c r="AC69" s="819"/>
      <c r="AD69" s="819"/>
      <c r="AE69" s="819"/>
      <c r="AF69" s="819">
        <v>42</v>
      </c>
      <c r="AG69" s="819"/>
      <c r="AH69" s="819"/>
      <c r="AI69" s="819"/>
      <c r="AJ69" s="819"/>
      <c r="AK69" s="819" t="s">
        <v>553</v>
      </c>
      <c r="AL69" s="819"/>
      <c r="AM69" s="819"/>
      <c r="AN69" s="819"/>
      <c r="AO69" s="819"/>
      <c r="AP69" s="819" t="s">
        <v>553</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536</v>
      </c>
      <c r="C70" s="862"/>
      <c r="D70" s="862"/>
      <c r="E70" s="862"/>
      <c r="F70" s="862"/>
      <c r="G70" s="862"/>
      <c r="H70" s="862"/>
      <c r="I70" s="862"/>
      <c r="J70" s="862"/>
      <c r="K70" s="862"/>
      <c r="L70" s="862"/>
      <c r="M70" s="862"/>
      <c r="N70" s="862"/>
      <c r="O70" s="862"/>
      <c r="P70" s="863"/>
      <c r="Q70" s="864">
        <v>246077</v>
      </c>
      <c r="R70" s="819"/>
      <c r="S70" s="819"/>
      <c r="T70" s="819"/>
      <c r="U70" s="819"/>
      <c r="V70" s="819">
        <v>233284</v>
      </c>
      <c r="W70" s="819"/>
      <c r="X70" s="819"/>
      <c r="Y70" s="819"/>
      <c r="Z70" s="819"/>
      <c r="AA70" s="819">
        <v>12793</v>
      </c>
      <c r="AB70" s="819"/>
      <c r="AC70" s="819"/>
      <c r="AD70" s="819"/>
      <c r="AE70" s="819"/>
      <c r="AF70" s="819">
        <v>2000</v>
      </c>
      <c r="AG70" s="819"/>
      <c r="AH70" s="819"/>
      <c r="AI70" s="819"/>
      <c r="AJ70" s="819"/>
      <c r="AK70" s="819" t="s">
        <v>553</v>
      </c>
      <c r="AL70" s="819"/>
      <c r="AM70" s="819"/>
      <c r="AN70" s="819"/>
      <c r="AO70" s="819"/>
      <c r="AP70" s="819" t="s">
        <v>553</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537</v>
      </c>
      <c r="C71" s="862"/>
      <c r="D71" s="862"/>
      <c r="E71" s="862"/>
      <c r="F71" s="862"/>
      <c r="G71" s="862"/>
      <c r="H71" s="862"/>
      <c r="I71" s="862"/>
      <c r="J71" s="862"/>
      <c r="K71" s="862"/>
      <c r="L71" s="862"/>
      <c r="M71" s="862"/>
      <c r="N71" s="862"/>
      <c r="O71" s="862"/>
      <c r="P71" s="863"/>
      <c r="Q71" s="864">
        <v>1641</v>
      </c>
      <c r="R71" s="819"/>
      <c r="S71" s="819"/>
      <c r="T71" s="819"/>
      <c r="U71" s="819"/>
      <c r="V71" s="819">
        <v>1503</v>
      </c>
      <c r="W71" s="819"/>
      <c r="X71" s="819"/>
      <c r="Y71" s="819"/>
      <c r="Z71" s="819"/>
      <c r="AA71" s="819">
        <v>138</v>
      </c>
      <c r="AB71" s="819"/>
      <c r="AC71" s="819"/>
      <c r="AD71" s="819"/>
      <c r="AE71" s="819"/>
      <c r="AF71" s="819">
        <v>138</v>
      </c>
      <c r="AG71" s="819"/>
      <c r="AH71" s="819"/>
      <c r="AI71" s="819"/>
      <c r="AJ71" s="819"/>
      <c r="AK71" s="819" t="s">
        <v>553</v>
      </c>
      <c r="AL71" s="819"/>
      <c r="AM71" s="819"/>
      <c r="AN71" s="819"/>
      <c r="AO71" s="819"/>
      <c r="AP71" s="819">
        <v>308</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538</v>
      </c>
      <c r="C72" s="862"/>
      <c r="D72" s="862"/>
      <c r="E72" s="862"/>
      <c r="F72" s="862"/>
      <c r="G72" s="862"/>
      <c r="H72" s="862"/>
      <c r="I72" s="862"/>
      <c r="J72" s="862"/>
      <c r="K72" s="862"/>
      <c r="L72" s="862"/>
      <c r="M72" s="862"/>
      <c r="N72" s="862"/>
      <c r="O72" s="862"/>
      <c r="P72" s="863"/>
      <c r="Q72" s="864">
        <v>289</v>
      </c>
      <c r="R72" s="819"/>
      <c r="S72" s="819"/>
      <c r="T72" s="819"/>
      <c r="U72" s="819"/>
      <c r="V72" s="819">
        <v>247</v>
      </c>
      <c r="W72" s="819"/>
      <c r="X72" s="819"/>
      <c r="Y72" s="819"/>
      <c r="Z72" s="819"/>
      <c r="AA72" s="819">
        <v>42</v>
      </c>
      <c r="AB72" s="819"/>
      <c r="AC72" s="819"/>
      <c r="AD72" s="819"/>
      <c r="AE72" s="819"/>
      <c r="AF72" s="819">
        <v>42</v>
      </c>
      <c r="AG72" s="819"/>
      <c r="AH72" s="819"/>
      <c r="AI72" s="819"/>
      <c r="AJ72" s="819"/>
      <c r="AK72" s="819" t="s">
        <v>553</v>
      </c>
      <c r="AL72" s="819"/>
      <c r="AM72" s="819"/>
      <c r="AN72" s="819"/>
      <c r="AO72" s="819"/>
      <c r="AP72" s="819">
        <v>239</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539</v>
      </c>
      <c r="C73" s="862"/>
      <c r="D73" s="862"/>
      <c r="E73" s="862"/>
      <c r="F73" s="862"/>
      <c r="G73" s="862"/>
      <c r="H73" s="862"/>
      <c r="I73" s="862"/>
      <c r="J73" s="862"/>
      <c r="K73" s="862"/>
      <c r="L73" s="862"/>
      <c r="M73" s="862"/>
      <c r="N73" s="862"/>
      <c r="O73" s="862"/>
      <c r="P73" s="863"/>
      <c r="Q73" s="864">
        <v>9335</v>
      </c>
      <c r="R73" s="819"/>
      <c r="S73" s="819"/>
      <c r="T73" s="819"/>
      <c r="U73" s="819"/>
      <c r="V73" s="819">
        <v>8167</v>
      </c>
      <c r="W73" s="819"/>
      <c r="X73" s="819"/>
      <c r="Y73" s="819"/>
      <c r="Z73" s="819"/>
      <c r="AA73" s="819">
        <v>1168</v>
      </c>
      <c r="AB73" s="819"/>
      <c r="AC73" s="819"/>
      <c r="AD73" s="819"/>
      <c r="AE73" s="819"/>
      <c r="AF73" s="819" t="s">
        <v>553</v>
      </c>
      <c r="AG73" s="819"/>
      <c r="AH73" s="819"/>
      <c r="AI73" s="819"/>
      <c r="AJ73" s="819"/>
      <c r="AK73" s="819">
        <v>15</v>
      </c>
      <c r="AL73" s="819"/>
      <c r="AM73" s="819"/>
      <c r="AN73" s="819"/>
      <c r="AO73" s="819"/>
      <c r="AP73" s="819" t="s">
        <v>553</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540</v>
      </c>
      <c r="C74" s="862"/>
      <c r="D74" s="862"/>
      <c r="E74" s="862"/>
      <c r="F74" s="862"/>
      <c r="G74" s="862"/>
      <c r="H74" s="862"/>
      <c r="I74" s="862"/>
      <c r="J74" s="862"/>
      <c r="K74" s="862"/>
      <c r="L74" s="862"/>
      <c r="M74" s="862"/>
      <c r="N74" s="862"/>
      <c r="O74" s="862"/>
      <c r="P74" s="863"/>
      <c r="Q74" s="864">
        <v>1528</v>
      </c>
      <c r="R74" s="819"/>
      <c r="S74" s="819"/>
      <c r="T74" s="819"/>
      <c r="U74" s="819"/>
      <c r="V74" s="819">
        <v>1527</v>
      </c>
      <c r="W74" s="819"/>
      <c r="X74" s="819"/>
      <c r="Y74" s="819"/>
      <c r="Z74" s="819"/>
      <c r="AA74" s="819">
        <v>1</v>
      </c>
      <c r="AB74" s="819"/>
      <c r="AC74" s="819"/>
      <c r="AD74" s="819"/>
      <c r="AE74" s="819"/>
      <c r="AF74" s="819" t="s">
        <v>553</v>
      </c>
      <c r="AG74" s="819"/>
      <c r="AH74" s="819"/>
      <c r="AI74" s="819"/>
      <c r="AJ74" s="819"/>
      <c r="AK74" s="819" t="s">
        <v>553</v>
      </c>
      <c r="AL74" s="819"/>
      <c r="AM74" s="819"/>
      <c r="AN74" s="819"/>
      <c r="AO74" s="819"/>
      <c r="AP74" s="819" t="s">
        <v>553</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541</v>
      </c>
      <c r="C75" s="862"/>
      <c r="D75" s="862"/>
      <c r="E75" s="862"/>
      <c r="F75" s="862"/>
      <c r="G75" s="862"/>
      <c r="H75" s="862"/>
      <c r="I75" s="862"/>
      <c r="J75" s="862"/>
      <c r="K75" s="862"/>
      <c r="L75" s="862"/>
      <c r="M75" s="862"/>
      <c r="N75" s="862"/>
      <c r="O75" s="862"/>
      <c r="P75" s="863"/>
      <c r="Q75" s="867">
        <v>20</v>
      </c>
      <c r="R75" s="868"/>
      <c r="S75" s="868"/>
      <c r="T75" s="868"/>
      <c r="U75" s="818"/>
      <c r="V75" s="869">
        <v>19</v>
      </c>
      <c r="W75" s="868"/>
      <c r="X75" s="868"/>
      <c r="Y75" s="868"/>
      <c r="Z75" s="818"/>
      <c r="AA75" s="869">
        <v>1</v>
      </c>
      <c r="AB75" s="868"/>
      <c r="AC75" s="868"/>
      <c r="AD75" s="868"/>
      <c r="AE75" s="818"/>
      <c r="AF75" s="869" t="s">
        <v>553</v>
      </c>
      <c r="AG75" s="868"/>
      <c r="AH75" s="868"/>
      <c r="AI75" s="868"/>
      <c r="AJ75" s="818"/>
      <c r="AK75" s="869" t="s">
        <v>553</v>
      </c>
      <c r="AL75" s="868"/>
      <c r="AM75" s="868"/>
      <c r="AN75" s="868"/>
      <c r="AO75" s="818"/>
      <c r="AP75" s="869" t="s">
        <v>553</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542</v>
      </c>
      <c r="C76" s="862"/>
      <c r="D76" s="862"/>
      <c r="E76" s="862"/>
      <c r="F76" s="862"/>
      <c r="G76" s="862"/>
      <c r="H76" s="862"/>
      <c r="I76" s="862"/>
      <c r="J76" s="862"/>
      <c r="K76" s="862"/>
      <c r="L76" s="862"/>
      <c r="M76" s="862"/>
      <c r="N76" s="862"/>
      <c r="O76" s="862"/>
      <c r="P76" s="863"/>
      <c r="Q76" s="867">
        <v>55</v>
      </c>
      <c r="R76" s="868"/>
      <c r="S76" s="868"/>
      <c r="T76" s="868"/>
      <c r="U76" s="818"/>
      <c r="V76" s="869">
        <v>46</v>
      </c>
      <c r="W76" s="868"/>
      <c r="X76" s="868"/>
      <c r="Y76" s="868"/>
      <c r="Z76" s="818"/>
      <c r="AA76" s="869">
        <v>9</v>
      </c>
      <c r="AB76" s="868"/>
      <c r="AC76" s="868"/>
      <c r="AD76" s="868"/>
      <c r="AE76" s="818"/>
      <c r="AF76" s="869" t="s">
        <v>553</v>
      </c>
      <c r="AG76" s="868"/>
      <c r="AH76" s="868"/>
      <c r="AI76" s="868"/>
      <c r="AJ76" s="818"/>
      <c r="AK76" s="869" t="s">
        <v>553</v>
      </c>
      <c r="AL76" s="868"/>
      <c r="AM76" s="868"/>
      <c r="AN76" s="868"/>
      <c r="AO76" s="818"/>
      <c r="AP76" s="869" t="s">
        <v>553</v>
      </c>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543</v>
      </c>
      <c r="C77" s="862"/>
      <c r="D77" s="862"/>
      <c r="E77" s="862"/>
      <c r="F77" s="862"/>
      <c r="G77" s="862"/>
      <c r="H77" s="862"/>
      <c r="I77" s="862"/>
      <c r="J77" s="862"/>
      <c r="K77" s="862"/>
      <c r="L77" s="862"/>
      <c r="M77" s="862"/>
      <c r="N77" s="862"/>
      <c r="O77" s="862"/>
      <c r="P77" s="863"/>
      <c r="Q77" s="867">
        <v>14</v>
      </c>
      <c r="R77" s="868"/>
      <c r="S77" s="868"/>
      <c r="T77" s="868"/>
      <c r="U77" s="818"/>
      <c r="V77" s="869">
        <v>13</v>
      </c>
      <c r="W77" s="868"/>
      <c r="X77" s="868"/>
      <c r="Y77" s="868"/>
      <c r="Z77" s="818"/>
      <c r="AA77" s="869">
        <v>1</v>
      </c>
      <c r="AB77" s="868"/>
      <c r="AC77" s="868"/>
      <c r="AD77" s="868"/>
      <c r="AE77" s="818"/>
      <c r="AF77" s="869" t="s">
        <v>553</v>
      </c>
      <c r="AG77" s="868"/>
      <c r="AH77" s="868"/>
      <c r="AI77" s="868"/>
      <c r="AJ77" s="818"/>
      <c r="AK77" s="869" t="s">
        <v>553</v>
      </c>
      <c r="AL77" s="868"/>
      <c r="AM77" s="868"/>
      <c r="AN77" s="868"/>
      <c r="AO77" s="818"/>
      <c r="AP77" s="869" t="s">
        <v>553</v>
      </c>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544</v>
      </c>
      <c r="C78" s="862"/>
      <c r="D78" s="862"/>
      <c r="E78" s="862"/>
      <c r="F78" s="862"/>
      <c r="G78" s="862"/>
      <c r="H78" s="862"/>
      <c r="I78" s="862"/>
      <c r="J78" s="862"/>
      <c r="K78" s="862"/>
      <c r="L78" s="862"/>
      <c r="M78" s="862"/>
      <c r="N78" s="862"/>
      <c r="O78" s="862"/>
      <c r="P78" s="863"/>
      <c r="Q78" s="864">
        <v>1349</v>
      </c>
      <c r="R78" s="819"/>
      <c r="S78" s="819"/>
      <c r="T78" s="819"/>
      <c r="U78" s="819"/>
      <c r="V78" s="819">
        <v>1281</v>
      </c>
      <c r="W78" s="819"/>
      <c r="X78" s="819"/>
      <c r="Y78" s="819"/>
      <c r="Z78" s="819"/>
      <c r="AA78" s="819">
        <v>68</v>
      </c>
      <c r="AB78" s="819"/>
      <c r="AC78" s="819"/>
      <c r="AD78" s="819"/>
      <c r="AE78" s="819"/>
      <c r="AF78" s="819">
        <v>68</v>
      </c>
      <c r="AG78" s="819"/>
      <c r="AH78" s="819"/>
      <c r="AI78" s="819"/>
      <c r="AJ78" s="819"/>
      <c r="AK78" s="819" t="s">
        <v>553</v>
      </c>
      <c r="AL78" s="819"/>
      <c r="AM78" s="819"/>
      <c r="AN78" s="819"/>
      <c r="AO78" s="819"/>
      <c r="AP78" s="819">
        <v>1109</v>
      </c>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545</v>
      </c>
      <c r="C79" s="862"/>
      <c r="D79" s="862"/>
      <c r="E79" s="862"/>
      <c r="F79" s="862"/>
      <c r="G79" s="862"/>
      <c r="H79" s="862"/>
      <c r="I79" s="862"/>
      <c r="J79" s="862"/>
      <c r="K79" s="862"/>
      <c r="L79" s="862"/>
      <c r="M79" s="862"/>
      <c r="N79" s="862"/>
      <c r="O79" s="862"/>
      <c r="P79" s="863"/>
      <c r="Q79" s="864">
        <v>68</v>
      </c>
      <c r="R79" s="819"/>
      <c r="S79" s="819"/>
      <c r="T79" s="819"/>
      <c r="U79" s="819"/>
      <c r="V79" s="819">
        <v>49</v>
      </c>
      <c r="W79" s="819"/>
      <c r="X79" s="819"/>
      <c r="Y79" s="819"/>
      <c r="Z79" s="819"/>
      <c r="AA79" s="819">
        <v>19</v>
      </c>
      <c r="AB79" s="819"/>
      <c r="AC79" s="819"/>
      <c r="AD79" s="819"/>
      <c r="AE79" s="819"/>
      <c r="AF79" s="819">
        <v>19</v>
      </c>
      <c r="AG79" s="819"/>
      <c r="AH79" s="819"/>
      <c r="AI79" s="819"/>
      <c r="AJ79" s="819"/>
      <c r="AK79" s="819" t="s">
        <v>553</v>
      </c>
      <c r="AL79" s="819"/>
      <c r="AM79" s="819"/>
      <c r="AN79" s="819"/>
      <c r="AO79" s="819"/>
      <c r="AP79" s="819" t="s">
        <v>553</v>
      </c>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546</v>
      </c>
      <c r="C80" s="862"/>
      <c r="D80" s="862"/>
      <c r="E80" s="862"/>
      <c r="F80" s="862"/>
      <c r="G80" s="862"/>
      <c r="H80" s="862"/>
      <c r="I80" s="862"/>
      <c r="J80" s="862"/>
      <c r="K80" s="862"/>
      <c r="L80" s="862"/>
      <c r="M80" s="862"/>
      <c r="N80" s="862"/>
      <c r="O80" s="862"/>
      <c r="P80" s="863"/>
      <c r="Q80" s="864">
        <v>3761</v>
      </c>
      <c r="R80" s="819"/>
      <c r="S80" s="819"/>
      <c r="T80" s="819"/>
      <c r="U80" s="819"/>
      <c r="V80" s="819">
        <v>5089</v>
      </c>
      <c r="W80" s="819"/>
      <c r="X80" s="819"/>
      <c r="Y80" s="819"/>
      <c r="Z80" s="819"/>
      <c r="AA80" s="819">
        <v>-1328</v>
      </c>
      <c r="AB80" s="819"/>
      <c r="AC80" s="819"/>
      <c r="AD80" s="819"/>
      <c r="AE80" s="819"/>
      <c r="AF80" s="819">
        <v>-53</v>
      </c>
      <c r="AG80" s="819"/>
      <c r="AH80" s="819"/>
      <c r="AI80" s="819"/>
      <c r="AJ80" s="819"/>
      <c r="AK80" s="819">
        <v>440</v>
      </c>
      <c r="AL80" s="819"/>
      <c r="AM80" s="819"/>
      <c r="AN80" s="819"/>
      <c r="AO80" s="819"/>
      <c r="AP80" s="819">
        <v>2966</v>
      </c>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547</v>
      </c>
      <c r="C81" s="862"/>
      <c r="D81" s="862"/>
      <c r="E81" s="862"/>
      <c r="F81" s="862"/>
      <c r="G81" s="862"/>
      <c r="H81" s="862"/>
      <c r="I81" s="862"/>
      <c r="J81" s="862"/>
      <c r="K81" s="862"/>
      <c r="L81" s="862"/>
      <c r="M81" s="862"/>
      <c r="N81" s="862"/>
      <c r="O81" s="862"/>
      <c r="P81" s="863"/>
      <c r="Q81" s="864">
        <v>356</v>
      </c>
      <c r="R81" s="819"/>
      <c r="S81" s="819"/>
      <c r="T81" s="819"/>
      <c r="U81" s="819"/>
      <c r="V81" s="819">
        <v>292</v>
      </c>
      <c r="W81" s="819"/>
      <c r="X81" s="819"/>
      <c r="Y81" s="819"/>
      <c r="Z81" s="819"/>
      <c r="AA81" s="819">
        <v>64</v>
      </c>
      <c r="AB81" s="819"/>
      <c r="AC81" s="819"/>
      <c r="AD81" s="819"/>
      <c r="AE81" s="819"/>
      <c r="AF81" s="819">
        <v>64</v>
      </c>
      <c r="AG81" s="819"/>
      <c r="AH81" s="819"/>
      <c r="AI81" s="819"/>
      <c r="AJ81" s="819"/>
      <c r="AK81" s="819" t="s">
        <v>553</v>
      </c>
      <c r="AL81" s="819"/>
      <c r="AM81" s="819"/>
      <c r="AN81" s="819"/>
      <c r="AO81" s="819"/>
      <c r="AP81" s="819" t="s">
        <v>553</v>
      </c>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5124</v>
      </c>
      <c r="AG88" s="830"/>
      <c r="AH88" s="830"/>
      <c r="AI88" s="830"/>
      <c r="AJ88" s="830"/>
      <c r="AK88" s="827"/>
      <c r="AL88" s="827"/>
      <c r="AM88" s="827"/>
      <c r="AN88" s="827"/>
      <c r="AO88" s="827"/>
      <c r="AP88" s="830">
        <v>7633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307</v>
      </c>
      <c r="CS102" s="838"/>
      <c r="CT102" s="838"/>
      <c r="CU102" s="838"/>
      <c r="CV102" s="881"/>
      <c r="CW102" s="880" t="s">
        <v>553</v>
      </c>
      <c r="CX102" s="838"/>
      <c r="CY102" s="838"/>
      <c r="CZ102" s="838"/>
      <c r="DA102" s="881"/>
      <c r="DB102" s="880">
        <v>1130</v>
      </c>
      <c r="DC102" s="838"/>
      <c r="DD102" s="838"/>
      <c r="DE102" s="838"/>
      <c r="DF102" s="881"/>
      <c r="DG102" s="880" t="s">
        <v>553</v>
      </c>
      <c r="DH102" s="838"/>
      <c r="DI102" s="838"/>
      <c r="DJ102" s="838"/>
      <c r="DK102" s="881"/>
      <c r="DL102" s="880" t="s">
        <v>553</v>
      </c>
      <c r="DM102" s="838"/>
      <c r="DN102" s="838"/>
      <c r="DO102" s="838"/>
      <c r="DP102" s="881"/>
      <c r="DQ102" s="880" t="s">
        <v>553</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1398068</v>
      </c>
      <c r="AB110" s="890"/>
      <c r="AC110" s="890"/>
      <c r="AD110" s="890"/>
      <c r="AE110" s="891"/>
      <c r="AF110" s="892">
        <v>1379175</v>
      </c>
      <c r="AG110" s="890"/>
      <c r="AH110" s="890"/>
      <c r="AI110" s="890"/>
      <c r="AJ110" s="891"/>
      <c r="AK110" s="892">
        <v>1350188</v>
      </c>
      <c r="AL110" s="890"/>
      <c r="AM110" s="890"/>
      <c r="AN110" s="890"/>
      <c r="AO110" s="891"/>
      <c r="AP110" s="893">
        <v>17.2</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13780589</v>
      </c>
      <c r="BR110" s="927"/>
      <c r="BS110" s="927"/>
      <c r="BT110" s="927"/>
      <c r="BU110" s="927"/>
      <c r="BV110" s="927">
        <v>14172936</v>
      </c>
      <c r="BW110" s="927"/>
      <c r="BX110" s="927"/>
      <c r="BY110" s="927"/>
      <c r="BZ110" s="927"/>
      <c r="CA110" s="927">
        <v>14146846</v>
      </c>
      <c r="CB110" s="927"/>
      <c r="CC110" s="927"/>
      <c r="CD110" s="927"/>
      <c r="CE110" s="927"/>
      <c r="CF110" s="941">
        <v>179.9</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407</v>
      </c>
      <c r="DH110" s="927"/>
      <c r="DI110" s="927"/>
      <c r="DJ110" s="927"/>
      <c r="DK110" s="927"/>
      <c r="DL110" s="927" t="s">
        <v>407</v>
      </c>
      <c r="DM110" s="927"/>
      <c r="DN110" s="927"/>
      <c r="DO110" s="927"/>
      <c r="DP110" s="927"/>
      <c r="DQ110" s="927" t="s">
        <v>407</v>
      </c>
      <c r="DR110" s="927"/>
      <c r="DS110" s="927"/>
      <c r="DT110" s="927"/>
      <c r="DU110" s="927"/>
      <c r="DV110" s="928" t="s">
        <v>407</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409</v>
      </c>
      <c r="AB111" s="934"/>
      <c r="AC111" s="934"/>
      <c r="AD111" s="934"/>
      <c r="AE111" s="935"/>
      <c r="AF111" s="936" t="s">
        <v>409</v>
      </c>
      <c r="AG111" s="934"/>
      <c r="AH111" s="934"/>
      <c r="AI111" s="934"/>
      <c r="AJ111" s="935"/>
      <c r="AK111" s="936" t="s">
        <v>409</v>
      </c>
      <c r="AL111" s="934"/>
      <c r="AM111" s="934"/>
      <c r="AN111" s="934"/>
      <c r="AO111" s="935"/>
      <c r="AP111" s="937" t="s">
        <v>409</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6725567</v>
      </c>
      <c r="BR111" s="920"/>
      <c r="BS111" s="920"/>
      <c r="BT111" s="920"/>
      <c r="BU111" s="920"/>
      <c r="BV111" s="920">
        <v>6042313</v>
      </c>
      <c r="BW111" s="920"/>
      <c r="BX111" s="920"/>
      <c r="BY111" s="920"/>
      <c r="BZ111" s="920"/>
      <c r="CA111" s="920">
        <v>5705556</v>
      </c>
      <c r="CB111" s="920"/>
      <c r="CC111" s="920"/>
      <c r="CD111" s="920"/>
      <c r="CE111" s="920"/>
      <c r="CF111" s="914">
        <v>72.599999999999994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7594583</v>
      </c>
      <c r="BR112" s="920"/>
      <c r="BS112" s="920"/>
      <c r="BT112" s="920"/>
      <c r="BU112" s="920"/>
      <c r="BV112" s="920">
        <v>7015403</v>
      </c>
      <c r="BW112" s="920"/>
      <c r="BX112" s="920"/>
      <c r="BY112" s="920"/>
      <c r="BZ112" s="920"/>
      <c r="CA112" s="920">
        <v>7066009</v>
      </c>
      <c r="CB112" s="920"/>
      <c r="CC112" s="920"/>
      <c r="CD112" s="920"/>
      <c r="CE112" s="920"/>
      <c r="CF112" s="914">
        <v>89.9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482195</v>
      </c>
      <c r="AB113" s="934"/>
      <c r="AC113" s="934"/>
      <c r="AD113" s="934"/>
      <c r="AE113" s="935"/>
      <c r="AF113" s="936">
        <v>483980</v>
      </c>
      <c r="AG113" s="934"/>
      <c r="AH113" s="934"/>
      <c r="AI113" s="934"/>
      <c r="AJ113" s="935"/>
      <c r="AK113" s="936">
        <v>522608</v>
      </c>
      <c r="AL113" s="934"/>
      <c r="AM113" s="934"/>
      <c r="AN113" s="934"/>
      <c r="AO113" s="935"/>
      <c r="AP113" s="937">
        <v>6.6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2169792</v>
      </c>
      <c r="BR113" s="920"/>
      <c r="BS113" s="920"/>
      <c r="BT113" s="920"/>
      <c r="BU113" s="920"/>
      <c r="BV113" s="920">
        <v>2180789</v>
      </c>
      <c r="BW113" s="920"/>
      <c r="BX113" s="920"/>
      <c r="BY113" s="920"/>
      <c r="BZ113" s="920"/>
      <c r="CA113" s="920">
        <v>2782583</v>
      </c>
      <c r="CB113" s="920"/>
      <c r="CC113" s="920"/>
      <c r="CD113" s="920"/>
      <c r="CE113" s="920"/>
      <c r="CF113" s="914">
        <v>35.4</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323663</v>
      </c>
      <c r="AB114" s="959"/>
      <c r="AC114" s="959"/>
      <c r="AD114" s="959"/>
      <c r="AE114" s="960"/>
      <c r="AF114" s="961">
        <v>288965</v>
      </c>
      <c r="AG114" s="959"/>
      <c r="AH114" s="959"/>
      <c r="AI114" s="959"/>
      <c r="AJ114" s="960"/>
      <c r="AK114" s="961">
        <v>234975</v>
      </c>
      <c r="AL114" s="959"/>
      <c r="AM114" s="959"/>
      <c r="AN114" s="959"/>
      <c r="AO114" s="960"/>
      <c r="AP114" s="962">
        <v>3</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2574590</v>
      </c>
      <c r="BR114" s="920"/>
      <c r="BS114" s="920"/>
      <c r="BT114" s="920"/>
      <c r="BU114" s="920"/>
      <c r="BV114" s="920">
        <v>2418037</v>
      </c>
      <c r="BW114" s="920"/>
      <c r="BX114" s="920"/>
      <c r="BY114" s="920"/>
      <c r="BZ114" s="920"/>
      <c r="CA114" s="920">
        <v>2203127</v>
      </c>
      <c r="CB114" s="920"/>
      <c r="CC114" s="920"/>
      <c r="CD114" s="920"/>
      <c r="CE114" s="920"/>
      <c r="CF114" s="914">
        <v>28</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417898</v>
      </c>
      <c r="AB115" s="934"/>
      <c r="AC115" s="934"/>
      <c r="AD115" s="934"/>
      <c r="AE115" s="935"/>
      <c r="AF115" s="936">
        <v>248226</v>
      </c>
      <c r="AG115" s="934"/>
      <c r="AH115" s="934"/>
      <c r="AI115" s="934"/>
      <c r="AJ115" s="935"/>
      <c r="AK115" s="936">
        <v>254206</v>
      </c>
      <c r="AL115" s="934"/>
      <c r="AM115" s="934"/>
      <c r="AN115" s="934"/>
      <c r="AO115" s="935"/>
      <c r="AP115" s="937">
        <v>3.2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2621824</v>
      </c>
      <c r="AB117" s="966"/>
      <c r="AC117" s="966"/>
      <c r="AD117" s="966"/>
      <c r="AE117" s="967"/>
      <c r="AF117" s="965">
        <v>2400346</v>
      </c>
      <c r="AG117" s="966"/>
      <c r="AH117" s="966"/>
      <c r="AI117" s="966"/>
      <c r="AJ117" s="967"/>
      <c r="AK117" s="965">
        <v>2361977</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v>112616</v>
      </c>
      <c r="BR117" s="986"/>
      <c r="BS117" s="986"/>
      <c r="BT117" s="986"/>
      <c r="BU117" s="986"/>
      <c r="BV117" s="986">
        <v>100628</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32957737</v>
      </c>
      <c r="BR118" s="986"/>
      <c r="BS118" s="986"/>
      <c r="BT118" s="986"/>
      <c r="BU118" s="986"/>
      <c r="BV118" s="986">
        <v>31930106</v>
      </c>
      <c r="BW118" s="986"/>
      <c r="BX118" s="986"/>
      <c r="BY118" s="986"/>
      <c r="BZ118" s="986"/>
      <c r="CA118" s="986">
        <v>31904121</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9984243</v>
      </c>
      <c r="BR119" s="927"/>
      <c r="BS119" s="927"/>
      <c r="BT119" s="927"/>
      <c r="BU119" s="927"/>
      <c r="BV119" s="927">
        <v>11108142</v>
      </c>
      <c r="BW119" s="927"/>
      <c r="BX119" s="927"/>
      <c r="BY119" s="927"/>
      <c r="BZ119" s="927"/>
      <c r="CA119" s="927">
        <v>9213927</v>
      </c>
      <c r="CB119" s="927"/>
      <c r="CC119" s="927"/>
      <c r="CD119" s="927"/>
      <c r="CE119" s="927"/>
      <c r="CF119" s="941">
        <v>117.2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6725567</v>
      </c>
      <c r="DH119" s="998"/>
      <c r="DI119" s="998"/>
      <c r="DJ119" s="998"/>
      <c r="DK119" s="999"/>
      <c r="DL119" s="1000">
        <v>6042313</v>
      </c>
      <c r="DM119" s="998"/>
      <c r="DN119" s="998"/>
      <c r="DO119" s="998"/>
      <c r="DP119" s="999"/>
      <c r="DQ119" s="1000">
        <v>5705556</v>
      </c>
      <c r="DR119" s="998"/>
      <c r="DS119" s="998"/>
      <c r="DT119" s="998"/>
      <c r="DU119" s="999"/>
      <c r="DV119" s="1001">
        <v>72.599999999999994</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552106</v>
      </c>
      <c r="BR120" s="920"/>
      <c r="BS120" s="920"/>
      <c r="BT120" s="920"/>
      <c r="BU120" s="920"/>
      <c r="BV120" s="920">
        <v>644074</v>
      </c>
      <c r="BW120" s="920"/>
      <c r="BX120" s="920"/>
      <c r="BY120" s="920"/>
      <c r="BZ120" s="920"/>
      <c r="CA120" s="920">
        <v>1123286</v>
      </c>
      <c r="CB120" s="920"/>
      <c r="CC120" s="920"/>
      <c r="CD120" s="920"/>
      <c r="CE120" s="920"/>
      <c r="CF120" s="914">
        <v>14.3</v>
      </c>
      <c r="CG120" s="915"/>
      <c r="CH120" s="915"/>
      <c r="CI120" s="915"/>
      <c r="CJ120" s="915"/>
      <c r="CK120" s="1013" t="s">
        <v>437</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7240477</v>
      </c>
      <c r="DH120" s="927"/>
      <c r="DI120" s="927"/>
      <c r="DJ120" s="927"/>
      <c r="DK120" s="927"/>
      <c r="DL120" s="927">
        <v>6692081</v>
      </c>
      <c r="DM120" s="927"/>
      <c r="DN120" s="927"/>
      <c r="DO120" s="927"/>
      <c r="DP120" s="927"/>
      <c r="DQ120" s="927">
        <v>6719997</v>
      </c>
      <c r="DR120" s="927"/>
      <c r="DS120" s="927"/>
      <c r="DT120" s="927"/>
      <c r="DU120" s="927"/>
      <c r="DV120" s="928">
        <v>85.5</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14232477</v>
      </c>
      <c r="BR121" s="986"/>
      <c r="BS121" s="986"/>
      <c r="BT121" s="986"/>
      <c r="BU121" s="986"/>
      <c r="BV121" s="986">
        <v>16853268</v>
      </c>
      <c r="BW121" s="986"/>
      <c r="BX121" s="986"/>
      <c r="BY121" s="986"/>
      <c r="BZ121" s="986"/>
      <c r="CA121" s="986">
        <v>16415578</v>
      </c>
      <c r="CB121" s="986"/>
      <c r="CC121" s="986"/>
      <c r="CD121" s="986"/>
      <c r="CE121" s="986"/>
      <c r="CF121" s="1024">
        <v>208.8</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354106</v>
      </c>
      <c r="DH121" s="920"/>
      <c r="DI121" s="920"/>
      <c r="DJ121" s="920"/>
      <c r="DK121" s="920"/>
      <c r="DL121" s="920">
        <v>323322</v>
      </c>
      <c r="DM121" s="920"/>
      <c r="DN121" s="920"/>
      <c r="DO121" s="920"/>
      <c r="DP121" s="920"/>
      <c r="DQ121" s="920">
        <v>346012</v>
      </c>
      <c r="DR121" s="920"/>
      <c r="DS121" s="920"/>
      <c r="DT121" s="920"/>
      <c r="DU121" s="920"/>
      <c r="DV121" s="921">
        <v>4.4000000000000004</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24768826</v>
      </c>
      <c r="BR122" s="1035"/>
      <c r="BS122" s="1035"/>
      <c r="BT122" s="1035"/>
      <c r="BU122" s="1035"/>
      <c r="BV122" s="1035">
        <v>28605484</v>
      </c>
      <c r="BW122" s="1035"/>
      <c r="BX122" s="1035"/>
      <c r="BY122" s="1035"/>
      <c r="BZ122" s="1035"/>
      <c r="CA122" s="1035">
        <v>26752791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104.9</v>
      </c>
      <c r="BR123" s="1027"/>
      <c r="BS123" s="1027"/>
      <c r="BT123" s="1027"/>
      <c r="BU123" s="1027"/>
      <c r="BV123" s="1027">
        <v>42.4</v>
      </c>
      <c r="BW123" s="1027"/>
      <c r="BX123" s="1027"/>
      <c r="BY123" s="1027"/>
      <c r="BZ123" s="1027"/>
      <c r="CA123" s="1027">
        <v>65.5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373981</v>
      </c>
      <c r="AB126" s="959"/>
      <c r="AC126" s="959"/>
      <c r="AD126" s="959"/>
      <c r="AE126" s="960"/>
      <c r="AF126" s="961">
        <v>208515</v>
      </c>
      <c r="AG126" s="959"/>
      <c r="AH126" s="959"/>
      <c r="AI126" s="959"/>
      <c r="AJ126" s="960"/>
      <c r="AK126" s="961">
        <v>222989</v>
      </c>
      <c r="AL126" s="959"/>
      <c r="AM126" s="959"/>
      <c r="AN126" s="959"/>
      <c r="AO126" s="960"/>
      <c r="AP126" s="962">
        <v>2.8</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43917</v>
      </c>
      <c r="AB127" s="959"/>
      <c r="AC127" s="959"/>
      <c r="AD127" s="959"/>
      <c r="AE127" s="960"/>
      <c r="AF127" s="961">
        <v>39711</v>
      </c>
      <c r="AG127" s="959"/>
      <c r="AH127" s="959"/>
      <c r="AI127" s="959"/>
      <c r="AJ127" s="960"/>
      <c r="AK127" s="961">
        <v>31217</v>
      </c>
      <c r="AL127" s="959"/>
      <c r="AM127" s="959"/>
      <c r="AN127" s="959"/>
      <c r="AO127" s="960"/>
      <c r="AP127" s="962">
        <v>0.4</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13.46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56562</v>
      </c>
      <c r="AB128" s="1090"/>
      <c r="AC128" s="1090"/>
      <c r="AD128" s="1090"/>
      <c r="AE128" s="1091"/>
      <c r="AF128" s="1092">
        <v>29464</v>
      </c>
      <c r="AG128" s="1090"/>
      <c r="AH128" s="1090"/>
      <c r="AI128" s="1090"/>
      <c r="AJ128" s="1091"/>
      <c r="AK128" s="1092">
        <v>45455</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18.46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9162761</v>
      </c>
      <c r="AB129" s="959"/>
      <c r="AC129" s="959"/>
      <c r="AD129" s="959"/>
      <c r="AE129" s="960"/>
      <c r="AF129" s="961">
        <v>9189942</v>
      </c>
      <c r="AG129" s="959"/>
      <c r="AH129" s="959"/>
      <c r="AI129" s="959"/>
      <c r="AJ129" s="960"/>
      <c r="AK129" s="961">
        <v>9289050</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1360540</v>
      </c>
      <c r="AB130" s="959"/>
      <c r="AC130" s="959"/>
      <c r="AD130" s="959"/>
      <c r="AE130" s="960"/>
      <c r="AF130" s="961">
        <v>1365638</v>
      </c>
      <c r="AG130" s="959"/>
      <c r="AH130" s="959"/>
      <c r="AI130" s="959"/>
      <c r="AJ130" s="960"/>
      <c r="AK130" s="961">
        <v>1427453</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65.5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7802221</v>
      </c>
      <c r="AB131" s="998"/>
      <c r="AC131" s="998"/>
      <c r="AD131" s="998"/>
      <c r="AE131" s="999"/>
      <c r="AF131" s="1000">
        <v>7824304</v>
      </c>
      <c r="AG131" s="998"/>
      <c r="AH131" s="998"/>
      <c r="AI131" s="998"/>
      <c r="AJ131" s="999"/>
      <c r="AK131" s="1000">
        <v>7861597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15.440757189999999</v>
      </c>
      <c r="AB132" s="1104"/>
      <c r="AC132" s="1104"/>
      <c r="AD132" s="1104"/>
      <c r="AE132" s="1105"/>
      <c r="AF132" s="1106">
        <v>12.847711439999999</v>
      </c>
      <c r="AG132" s="1104"/>
      <c r="AH132" s="1104"/>
      <c r="AI132" s="1104"/>
      <c r="AJ132" s="1105"/>
      <c r="AK132" s="1106">
        <v>11.30901266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16.600000000000001</v>
      </c>
      <c r="AB133" s="1111"/>
      <c r="AC133" s="1111"/>
      <c r="AD133" s="1111"/>
      <c r="AE133" s="1112"/>
      <c r="AF133" s="1110">
        <v>14.8</v>
      </c>
      <c r="AG133" s="1111"/>
      <c r="AH133" s="1111"/>
      <c r="AI133" s="1111"/>
      <c r="AJ133" s="1112"/>
      <c r="AK133" s="1110">
        <v>13.1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2660186</v>
      </c>
      <c r="L9" s="264">
        <v>73925</v>
      </c>
      <c r="M9" s="265">
        <v>80825</v>
      </c>
      <c r="N9" s="266">
        <v>-8.5</v>
      </c>
    </row>
    <row r="10" spans="1:16" x14ac:dyDescent="0.15">
      <c r="A10" s="248"/>
      <c r="B10" s="244"/>
      <c r="C10" s="244"/>
      <c r="D10" s="244"/>
      <c r="E10" s="244"/>
      <c r="F10" s="244"/>
      <c r="G10" s="1119" t="s">
        <v>473</v>
      </c>
      <c r="H10" s="1120"/>
      <c r="I10" s="1120"/>
      <c r="J10" s="1121"/>
      <c r="K10" s="267">
        <v>312742</v>
      </c>
      <c r="L10" s="268">
        <v>8691</v>
      </c>
      <c r="M10" s="269">
        <v>6342</v>
      </c>
      <c r="N10" s="270">
        <v>37</v>
      </c>
    </row>
    <row r="11" spans="1:16" ht="13.5" customHeight="1" x14ac:dyDescent="0.15">
      <c r="A11" s="248"/>
      <c r="B11" s="244"/>
      <c r="C11" s="244"/>
      <c r="D11" s="244"/>
      <c r="E11" s="244"/>
      <c r="F11" s="244"/>
      <c r="G11" s="1119" t="s">
        <v>474</v>
      </c>
      <c r="H11" s="1120"/>
      <c r="I11" s="1120"/>
      <c r="J11" s="1121"/>
      <c r="K11" s="267">
        <v>439185</v>
      </c>
      <c r="L11" s="268">
        <v>12205</v>
      </c>
      <c r="M11" s="269">
        <v>8139</v>
      </c>
      <c r="N11" s="270">
        <v>50</v>
      </c>
    </row>
    <row r="12" spans="1:16" ht="13.5" customHeight="1" x14ac:dyDescent="0.15">
      <c r="A12" s="248"/>
      <c r="B12" s="244"/>
      <c r="C12" s="244"/>
      <c r="D12" s="244"/>
      <c r="E12" s="244"/>
      <c r="F12" s="244"/>
      <c r="G12" s="1119" t="s">
        <v>475</v>
      </c>
      <c r="H12" s="1120"/>
      <c r="I12" s="1120"/>
      <c r="J12" s="1121"/>
      <c r="K12" s="267">
        <v>40763</v>
      </c>
      <c r="L12" s="268">
        <v>1133</v>
      </c>
      <c r="M12" s="269">
        <v>1344</v>
      </c>
      <c r="N12" s="270">
        <v>-15.7</v>
      </c>
    </row>
    <row r="13" spans="1:16" ht="13.5" customHeight="1" x14ac:dyDescent="0.15">
      <c r="A13" s="248"/>
      <c r="B13" s="244"/>
      <c r="C13" s="244"/>
      <c r="D13" s="244"/>
      <c r="E13" s="244"/>
      <c r="F13" s="244"/>
      <c r="G13" s="1119" t="s">
        <v>476</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478</v>
      </c>
      <c r="H14" s="1120"/>
      <c r="I14" s="1120"/>
      <c r="J14" s="1121"/>
      <c r="K14" s="267">
        <v>50052</v>
      </c>
      <c r="L14" s="268">
        <v>1391</v>
      </c>
      <c r="M14" s="269">
        <v>3637</v>
      </c>
      <c r="N14" s="270">
        <v>-61.8</v>
      </c>
    </row>
    <row r="15" spans="1:16" ht="13.5" customHeight="1" x14ac:dyDescent="0.15">
      <c r="A15" s="248"/>
      <c r="B15" s="244"/>
      <c r="C15" s="244"/>
      <c r="D15" s="244"/>
      <c r="E15" s="244"/>
      <c r="F15" s="244"/>
      <c r="G15" s="1119" t="s">
        <v>479</v>
      </c>
      <c r="H15" s="1120"/>
      <c r="I15" s="1120"/>
      <c r="J15" s="1121"/>
      <c r="K15" s="267">
        <v>33370</v>
      </c>
      <c r="L15" s="268">
        <v>927</v>
      </c>
      <c r="M15" s="269">
        <v>1906</v>
      </c>
      <c r="N15" s="270">
        <v>-51.4</v>
      </c>
    </row>
    <row r="16" spans="1:16" x14ac:dyDescent="0.15">
      <c r="A16" s="248"/>
      <c r="B16" s="244"/>
      <c r="C16" s="244"/>
      <c r="D16" s="244"/>
      <c r="E16" s="244"/>
      <c r="F16" s="244"/>
      <c r="G16" s="1122" t="s">
        <v>480</v>
      </c>
      <c r="H16" s="1123"/>
      <c r="I16" s="1123"/>
      <c r="J16" s="1124"/>
      <c r="K16" s="268">
        <v>-357706</v>
      </c>
      <c r="L16" s="268">
        <v>-9940</v>
      </c>
      <c r="M16" s="269">
        <v>-8599</v>
      </c>
      <c r="N16" s="270">
        <v>15.6</v>
      </c>
    </row>
    <row r="17" spans="1:16" x14ac:dyDescent="0.15">
      <c r="A17" s="248"/>
      <c r="B17" s="244"/>
      <c r="C17" s="244"/>
      <c r="D17" s="244"/>
      <c r="E17" s="244"/>
      <c r="F17" s="244"/>
      <c r="G17" s="1122" t="s">
        <v>170</v>
      </c>
      <c r="H17" s="1123"/>
      <c r="I17" s="1123"/>
      <c r="J17" s="1124"/>
      <c r="K17" s="268">
        <v>3178592</v>
      </c>
      <c r="L17" s="268">
        <v>88331</v>
      </c>
      <c r="M17" s="269">
        <v>93595</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7.7</v>
      </c>
      <c r="L21" s="281">
        <v>9.1300000000000008</v>
      </c>
      <c r="M21" s="282">
        <v>-1.43</v>
      </c>
      <c r="N21" s="249"/>
      <c r="O21" s="283"/>
      <c r="P21" s="279"/>
    </row>
    <row r="22" spans="1:16" s="284" customFormat="1" x14ac:dyDescent="0.15">
      <c r="A22" s="279"/>
      <c r="B22" s="249"/>
      <c r="C22" s="249"/>
      <c r="D22" s="249"/>
      <c r="E22" s="249"/>
      <c r="F22" s="249"/>
      <c r="G22" s="1114" t="s">
        <v>486</v>
      </c>
      <c r="H22" s="1115"/>
      <c r="I22" s="1115"/>
      <c r="J22" s="1116"/>
      <c r="K22" s="285">
        <v>101.4</v>
      </c>
      <c r="L22" s="286">
        <v>96.9</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1350188</v>
      </c>
      <c r="L32" s="294">
        <v>37521</v>
      </c>
      <c r="M32" s="295">
        <v>60757</v>
      </c>
      <c r="N32" s="296">
        <v>-38.200000000000003</v>
      </c>
    </row>
    <row r="33" spans="1:16" ht="13.5" customHeight="1" x14ac:dyDescent="0.15">
      <c r="A33" s="248"/>
      <c r="B33" s="244"/>
      <c r="C33" s="244"/>
      <c r="D33" s="244"/>
      <c r="E33" s="244"/>
      <c r="F33" s="244"/>
      <c r="G33" s="1130" t="s">
        <v>490</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491</v>
      </c>
      <c r="H34" s="1131"/>
      <c r="I34" s="1131"/>
      <c r="J34" s="1132"/>
      <c r="K34" s="294" t="s">
        <v>477</v>
      </c>
      <c r="L34" s="294" t="s">
        <v>477</v>
      </c>
      <c r="M34" s="295">
        <v>12</v>
      </c>
      <c r="N34" s="296" t="s">
        <v>477</v>
      </c>
    </row>
    <row r="35" spans="1:16" ht="27" customHeight="1" x14ac:dyDescent="0.15">
      <c r="A35" s="248"/>
      <c r="B35" s="244"/>
      <c r="C35" s="244"/>
      <c r="D35" s="244"/>
      <c r="E35" s="244"/>
      <c r="F35" s="244"/>
      <c r="G35" s="1130" t="s">
        <v>492</v>
      </c>
      <c r="H35" s="1131"/>
      <c r="I35" s="1131"/>
      <c r="J35" s="1132"/>
      <c r="K35" s="294">
        <v>522608</v>
      </c>
      <c r="L35" s="294">
        <v>14523</v>
      </c>
      <c r="M35" s="295">
        <v>18759</v>
      </c>
      <c r="N35" s="296">
        <v>-22.6</v>
      </c>
    </row>
    <row r="36" spans="1:16" ht="27" customHeight="1" x14ac:dyDescent="0.15">
      <c r="A36" s="248"/>
      <c r="B36" s="244"/>
      <c r="C36" s="244"/>
      <c r="D36" s="244"/>
      <c r="E36" s="244"/>
      <c r="F36" s="244"/>
      <c r="G36" s="1130" t="s">
        <v>493</v>
      </c>
      <c r="H36" s="1131"/>
      <c r="I36" s="1131"/>
      <c r="J36" s="1132"/>
      <c r="K36" s="294">
        <v>234975</v>
      </c>
      <c r="L36" s="294">
        <v>6530</v>
      </c>
      <c r="M36" s="295">
        <v>3072</v>
      </c>
      <c r="N36" s="296">
        <v>112.6</v>
      </c>
    </row>
    <row r="37" spans="1:16" ht="13.5" customHeight="1" x14ac:dyDescent="0.15">
      <c r="A37" s="248"/>
      <c r="B37" s="244"/>
      <c r="C37" s="244"/>
      <c r="D37" s="244"/>
      <c r="E37" s="244"/>
      <c r="F37" s="244"/>
      <c r="G37" s="1130" t="s">
        <v>494</v>
      </c>
      <c r="H37" s="1131"/>
      <c r="I37" s="1131"/>
      <c r="J37" s="1132"/>
      <c r="K37" s="294">
        <v>254206</v>
      </c>
      <c r="L37" s="294">
        <v>7064</v>
      </c>
      <c r="M37" s="295">
        <v>1649</v>
      </c>
      <c r="N37" s="296">
        <v>328.4</v>
      </c>
    </row>
    <row r="38" spans="1:16" ht="27" customHeight="1" x14ac:dyDescent="0.15">
      <c r="A38" s="248"/>
      <c r="B38" s="244"/>
      <c r="C38" s="244"/>
      <c r="D38" s="244"/>
      <c r="E38" s="244"/>
      <c r="F38" s="244"/>
      <c r="G38" s="1133" t="s">
        <v>495</v>
      </c>
      <c r="H38" s="1134"/>
      <c r="I38" s="1134"/>
      <c r="J38" s="1135"/>
      <c r="K38" s="297" t="s">
        <v>477</v>
      </c>
      <c r="L38" s="297" t="s">
        <v>477</v>
      </c>
      <c r="M38" s="298">
        <v>6</v>
      </c>
      <c r="N38" s="299" t="s">
        <v>477</v>
      </c>
      <c r="O38" s="293"/>
    </row>
    <row r="39" spans="1:16" x14ac:dyDescent="0.15">
      <c r="A39" s="248"/>
      <c r="B39" s="244"/>
      <c r="C39" s="244"/>
      <c r="D39" s="244"/>
      <c r="E39" s="244"/>
      <c r="F39" s="244"/>
      <c r="G39" s="1133" t="s">
        <v>496</v>
      </c>
      <c r="H39" s="1134"/>
      <c r="I39" s="1134"/>
      <c r="J39" s="1135"/>
      <c r="K39" s="300">
        <v>-45455</v>
      </c>
      <c r="L39" s="300">
        <v>-1263</v>
      </c>
      <c r="M39" s="301">
        <v>-3997</v>
      </c>
      <c r="N39" s="302">
        <v>-68.400000000000006</v>
      </c>
      <c r="O39" s="293"/>
    </row>
    <row r="40" spans="1:16" ht="27" customHeight="1" x14ac:dyDescent="0.15">
      <c r="A40" s="248"/>
      <c r="B40" s="244"/>
      <c r="C40" s="244"/>
      <c r="D40" s="244"/>
      <c r="E40" s="244"/>
      <c r="F40" s="244"/>
      <c r="G40" s="1130" t="s">
        <v>497</v>
      </c>
      <c r="H40" s="1131"/>
      <c r="I40" s="1131"/>
      <c r="J40" s="1132"/>
      <c r="K40" s="300">
        <v>-1427453</v>
      </c>
      <c r="L40" s="300">
        <v>-39668</v>
      </c>
      <c r="M40" s="301">
        <v>-56436</v>
      </c>
      <c r="N40" s="302">
        <v>-29.7</v>
      </c>
      <c r="O40" s="293"/>
    </row>
    <row r="41" spans="1:16" x14ac:dyDescent="0.15">
      <c r="A41" s="248"/>
      <c r="B41" s="244"/>
      <c r="C41" s="244"/>
      <c r="D41" s="244"/>
      <c r="E41" s="244"/>
      <c r="F41" s="244"/>
      <c r="G41" s="1136" t="s">
        <v>280</v>
      </c>
      <c r="H41" s="1137"/>
      <c r="I41" s="1137"/>
      <c r="J41" s="1138"/>
      <c r="K41" s="294">
        <v>889069</v>
      </c>
      <c r="L41" s="300">
        <v>24707</v>
      </c>
      <c r="M41" s="301">
        <v>23822</v>
      </c>
      <c r="N41" s="302">
        <v>3.7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2677221</v>
      </c>
      <c r="J51" s="320">
        <v>71263</v>
      </c>
      <c r="K51" s="321">
        <v>31.7</v>
      </c>
      <c r="L51" s="322">
        <v>78670</v>
      </c>
      <c r="M51" s="323">
        <v>3.1</v>
      </c>
      <c r="N51" s="324">
        <v>28.6</v>
      </c>
    </row>
    <row r="52" spans="1:14" x14ac:dyDescent="0.15">
      <c r="A52" s="248"/>
      <c r="B52" s="244"/>
      <c r="C52" s="244"/>
      <c r="D52" s="244"/>
      <c r="E52" s="244"/>
      <c r="F52" s="244"/>
      <c r="G52" s="325"/>
      <c r="H52" s="326" t="s">
        <v>508</v>
      </c>
      <c r="I52" s="327">
        <v>933082</v>
      </c>
      <c r="J52" s="328">
        <v>24837</v>
      </c>
      <c r="K52" s="329">
        <v>-45.5</v>
      </c>
      <c r="L52" s="330">
        <v>38094</v>
      </c>
      <c r="M52" s="331">
        <v>-7.3</v>
      </c>
      <c r="N52" s="332">
        <v>-38.200000000000003</v>
      </c>
    </row>
    <row r="53" spans="1:14" x14ac:dyDescent="0.15">
      <c r="A53" s="248"/>
      <c r="B53" s="244"/>
      <c r="C53" s="244"/>
      <c r="D53" s="244"/>
      <c r="E53" s="244"/>
      <c r="F53" s="244"/>
      <c r="G53" s="310" t="s">
        <v>509</v>
      </c>
      <c r="H53" s="311"/>
      <c r="I53" s="319">
        <v>1580189</v>
      </c>
      <c r="J53" s="320">
        <v>43173</v>
      </c>
      <c r="K53" s="321">
        <v>-39.4</v>
      </c>
      <c r="L53" s="322">
        <v>67088</v>
      </c>
      <c r="M53" s="323">
        <v>-14.7</v>
      </c>
      <c r="N53" s="324">
        <v>-24.7</v>
      </c>
    </row>
    <row r="54" spans="1:14" x14ac:dyDescent="0.15">
      <c r="A54" s="248"/>
      <c r="B54" s="244"/>
      <c r="C54" s="244"/>
      <c r="D54" s="244"/>
      <c r="E54" s="244"/>
      <c r="F54" s="244"/>
      <c r="G54" s="325"/>
      <c r="H54" s="326" t="s">
        <v>508</v>
      </c>
      <c r="I54" s="327">
        <v>866158</v>
      </c>
      <c r="J54" s="328">
        <v>23665</v>
      </c>
      <c r="K54" s="329">
        <v>-4.7</v>
      </c>
      <c r="L54" s="330">
        <v>37146</v>
      </c>
      <c r="M54" s="331">
        <v>-2.5</v>
      </c>
      <c r="N54" s="332">
        <v>-2.2000000000000002</v>
      </c>
    </row>
    <row r="55" spans="1:14" x14ac:dyDescent="0.15">
      <c r="A55" s="248"/>
      <c r="B55" s="244"/>
      <c r="C55" s="244"/>
      <c r="D55" s="244"/>
      <c r="E55" s="244"/>
      <c r="F55" s="244"/>
      <c r="G55" s="310" t="s">
        <v>510</v>
      </c>
      <c r="H55" s="311"/>
      <c r="I55" s="319">
        <v>9688386</v>
      </c>
      <c r="J55" s="320">
        <v>267724</v>
      </c>
      <c r="K55" s="321">
        <v>520.1</v>
      </c>
      <c r="L55" s="322">
        <v>70489</v>
      </c>
      <c r="M55" s="323">
        <v>5.0999999999999996</v>
      </c>
      <c r="N55" s="324">
        <v>515</v>
      </c>
    </row>
    <row r="56" spans="1:14" x14ac:dyDescent="0.15">
      <c r="A56" s="248"/>
      <c r="B56" s="244"/>
      <c r="C56" s="244"/>
      <c r="D56" s="244"/>
      <c r="E56" s="244"/>
      <c r="F56" s="244"/>
      <c r="G56" s="325"/>
      <c r="H56" s="326" t="s">
        <v>508</v>
      </c>
      <c r="I56" s="327">
        <v>3237698</v>
      </c>
      <c r="J56" s="328">
        <v>89469</v>
      </c>
      <c r="K56" s="329">
        <v>278.10000000000002</v>
      </c>
      <c r="L56" s="330">
        <v>37817</v>
      </c>
      <c r="M56" s="331">
        <v>1.8</v>
      </c>
      <c r="N56" s="332">
        <v>276.3</v>
      </c>
    </row>
    <row r="57" spans="1:14" x14ac:dyDescent="0.15">
      <c r="A57" s="248"/>
      <c r="B57" s="244"/>
      <c r="C57" s="244"/>
      <c r="D57" s="244"/>
      <c r="E57" s="244"/>
      <c r="F57" s="244"/>
      <c r="G57" s="310" t="s">
        <v>511</v>
      </c>
      <c r="H57" s="311"/>
      <c r="I57" s="319">
        <v>12854555</v>
      </c>
      <c r="J57" s="320">
        <v>355147</v>
      </c>
      <c r="K57" s="321">
        <v>32.700000000000003</v>
      </c>
      <c r="L57" s="322">
        <v>84389</v>
      </c>
      <c r="M57" s="323">
        <v>19.7</v>
      </c>
      <c r="N57" s="324">
        <v>13</v>
      </c>
    </row>
    <row r="58" spans="1:14" x14ac:dyDescent="0.15">
      <c r="A58" s="248"/>
      <c r="B58" s="244"/>
      <c r="C58" s="244"/>
      <c r="D58" s="244"/>
      <c r="E58" s="244"/>
      <c r="F58" s="244"/>
      <c r="G58" s="325"/>
      <c r="H58" s="326" t="s">
        <v>508</v>
      </c>
      <c r="I58" s="327">
        <v>1539804</v>
      </c>
      <c r="J58" s="328">
        <v>42542</v>
      </c>
      <c r="K58" s="329">
        <v>-52.5</v>
      </c>
      <c r="L58" s="330">
        <v>44339</v>
      </c>
      <c r="M58" s="331">
        <v>17.2</v>
      </c>
      <c r="N58" s="332">
        <v>-69.7</v>
      </c>
    </row>
    <row r="59" spans="1:14" x14ac:dyDescent="0.15">
      <c r="A59" s="248"/>
      <c r="B59" s="244"/>
      <c r="C59" s="244"/>
      <c r="D59" s="244"/>
      <c r="E59" s="244"/>
      <c r="F59" s="244"/>
      <c r="G59" s="310" t="s">
        <v>512</v>
      </c>
      <c r="H59" s="311"/>
      <c r="I59" s="319">
        <v>10783253</v>
      </c>
      <c r="J59" s="320">
        <v>299660</v>
      </c>
      <c r="K59" s="321">
        <v>-15.6</v>
      </c>
      <c r="L59" s="322">
        <v>83623</v>
      </c>
      <c r="M59" s="323">
        <v>-0.9</v>
      </c>
      <c r="N59" s="324">
        <v>-14.7</v>
      </c>
    </row>
    <row r="60" spans="1:14" x14ac:dyDescent="0.15">
      <c r="A60" s="248"/>
      <c r="B60" s="244"/>
      <c r="C60" s="244"/>
      <c r="D60" s="244"/>
      <c r="E60" s="244"/>
      <c r="F60" s="244"/>
      <c r="G60" s="325"/>
      <c r="H60" s="326" t="s">
        <v>508</v>
      </c>
      <c r="I60" s="333">
        <v>2077622</v>
      </c>
      <c r="J60" s="328">
        <v>57736</v>
      </c>
      <c r="K60" s="329">
        <v>35.700000000000003</v>
      </c>
      <c r="L60" s="330">
        <v>48787</v>
      </c>
      <c r="M60" s="331">
        <v>10</v>
      </c>
      <c r="N60" s="332">
        <v>25.7</v>
      </c>
    </row>
    <row r="61" spans="1:14" x14ac:dyDescent="0.15">
      <c r="A61" s="248"/>
      <c r="B61" s="244"/>
      <c r="C61" s="244"/>
      <c r="D61" s="244"/>
      <c r="E61" s="244"/>
      <c r="F61" s="244"/>
      <c r="G61" s="310" t="s">
        <v>513</v>
      </c>
      <c r="H61" s="334"/>
      <c r="I61" s="335">
        <v>7516721</v>
      </c>
      <c r="J61" s="336">
        <v>207393</v>
      </c>
      <c r="K61" s="337">
        <v>105.9</v>
      </c>
      <c r="L61" s="338">
        <v>76852</v>
      </c>
      <c r="M61" s="339">
        <v>2.5</v>
      </c>
      <c r="N61" s="324">
        <v>103.4</v>
      </c>
    </row>
    <row r="62" spans="1:14" x14ac:dyDescent="0.15">
      <c r="A62" s="248"/>
      <c r="B62" s="244"/>
      <c r="C62" s="244"/>
      <c r="D62" s="244"/>
      <c r="E62" s="244"/>
      <c r="F62" s="244"/>
      <c r="G62" s="325"/>
      <c r="H62" s="326" t="s">
        <v>508</v>
      </c>
      <c r="I62" s="327">
        <v>1730873</v>
      </c>
      <c r="J62" s="328">
        <v>47650</v>
      </c>
      <c r="K62" s="329">
        <v>42.2</v>
      </c>
      <c r="L62" s="330">
        <v>41237</v>
      </c>
      <c r="M62" s="331">
        <v>3.8</v>
      </c>
      <c r="N62" s="332">
        <v>38.4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31.17</v>
      </c>
      <c r="G47" s="12">
        <v>40.1</v>
      </c>
      <c r="H47" s="12">
        <v>52.26</v>
      </c>
      <c r="I47" s="12">
        <v>59.32</v>
      </c>
      <c r="J47" s="13">
        <v>40.46</v>
      </c>
    </row>
    <row r="48" spans="2:10" ht="57.75" customHeight="1" x14ac:dyDescent="0.15">
      <c r="B48" s="14"/>
      <c r="C48" s="1141" t="s">
        <v>4</v>
      </c>
      <c r="D48" s="1141"/>
      <c r="E48" s="1142"/>
      <c r="F48" s="15">
        <v>11.66</v>
      </c>
      <c r="G48" s="16">
        <v>17.29</v>
      </c>
      <c r="H48" s="16">
        <v>20.260000000000002</v>
      </c>
      <c r="I48" s="16">
        <v>16.5</v>
      </c>
      <c r="J48" s="17">
        <v>25.26</v>
      </c>
    </row>
    <row r="49" spans="2:10" ht="57.75" customHeight="1" thickBot="1" x14ac:dyDescent="0.2">
      <c r="B49" s="18"/>
      <c r="C49" s="1143" t="s">
        <v>5</v>
      </c>
      <c r="D49" s="1143"/>
      <c r="E49" s="1144"/>
      <c r="F49" s="19">
        <v>2.29</v>
      </c>
      <c r="G49" s="20">
        <v>8.52</v>
      </c>
      <c r="H49" s="20">
        <v>7.66</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v>10.54</v>
      </c>
      <c r="G34" s="33">
        <v>15.47</v>
      </c>
      <c r="H34" s="33">
        <v>14.3</v>
      </c>
      <c r="I34" s="33">
        <v>16.11</v>
      </c>
      <c r="J34" s="34">
        <v>24.91</v>
      </c>
      <c r="K34" s="22"/>
      <c r="L34" s="22"/>
      <c r="M34" s="22"/>
      <c r="N34" s="22"/>
      <c r="O34" s="22"/>
      <c r="P34" s="22"/>
    </row>
    <row r="35" spans="1:16" ht="39" customHeight="1" x14ac:dyDescent="0.15">
      <c r="A35" s="22"/>
      <c r="B35" s="35"/>
      <c r="C35" s="1145" t="s">
        <v>523</v>
      </c>
      <c r="D35" s="1146"/>
      <c r="E35" s="1147"/>
      <c r="F35" s="36">
        <v>4.28</v>
      </c>
      <c r="G35" s="37">
        <v>3.71</v>
      </c>
      <c r="H35" s="37">
        <v>4.57</v>
      </c>
      <c r="I35" s="37">
        <v>3.33</v>
      </c>
      <c r="J35" s="38">
        <v>3.89</v>
      </c>
      <c r="K35" s="22"/>
      <c r="L35" s="22"/>
      <c r="M35" s="22"/>
      <c r="N35" s="22"/>
      <c r="O35" s="22"/>
      <c r="P35" s="22"/>
    </row>
    <row r="36" spans="1:16" ht="39" customHeight="1" x14ac:dyDescent="0.15">
      <c r="A36" s="22"/>
      <c r="B36" s="35"/>
      <c r="C36" s="1145" t="s">
        <v>524</v>
      </c>
      <c r="D36" s="1146"/>
      <c r="E36" s="1147"/>
      <c r="F36" s="36">
        <v>0.41</v>
      </c>
      <c r="G36" s="37">
        <v>0.65</v>
      </c>
      <c r="H36" s="37">
        <v>0.42</v>
      </c>
      <c r="I36" s="37">
        <v>0.71</v>
      </c>
      <c r="J36" s="38">
        <v>0.87</v>
      </c>
      <c r="K36" s="22"/>
      <c r="L36" s="22"/>
      <c r="M36" s="22"/>
      <c r="N36" s="22"/>
      <c r="O36" s="22"/>
      <c r="P36" s="22"/>
    </row>
    <row r="37" spans="1:16" ht="39" customHeight="1" x14ac:dyDescent="0.15">
      <c r="A37" s="22"/>
      <c r="B37" s="35"/>
      <c r="C37" s="1145" t="s">
        <v>525</v>
      </c>
      <c r="D37" s="1146"/>
      <c r="E37" s="1147"/>
      <c r="F37" s="36">
        <v>1.1000000000000001</v>
      </c>
      <c r="G37" s="37">
        <v>1.82</v>
      </c>
      <c r="H37" s="37">
        <v>5.95</v>
      </c>
      <c r="I37" s="37">
        <v>0.38</v>
      </c>
      <c r="J37" s="38">
        <v>0.8</v>
      </c>
      <c r="K37" s="22"/>
      <c r="L37" s="22"/>
      <c r="M37" s="22"/>
      <c r="N37" s="22"/>
      <c r="O37" s="22"/>
      <c r="P37" s="22"/>
    </row>
    <row r="38" spans="1:16" ht="39" customHeight="1" x14ac:dyDescent="0.15">
      <c r="A38" s="22"/>
      <c r="B38" s="35"/>
      <c r="C38" s="1145" t="s">
        <v>526</v>
      </c>
      <c r="D38" s="1146"/>
      <c r="E38" s="1147"/>
      <c r="F38" s="36">
        <v>0.04</v>
      </c>
      <c r="G38" s="37">
        <v>0.08</v>
      </c>
      <c r="H38" s="37">
        <v>0.06</v>
      </c>
      <c r="I38" s="37">
        <v>0.01</v>
      </c>
      <c r="J38" s="38">
        <v>0.01</v>
      </c>
      <c r="K38" s="22"/>
      <c r="L38" s="22"/>
      <c r="M38" s="22"/>
      <c r="N38" s="22"/>
      <c r="O38" s="22"/>
      <c r="P38" s="22"/>
    </row>
    <row r="39" spans="1:16" ht="39" customHeight="1" x14ac:dyDescent="0.15">
      <c r="A39" s="22"/>
      <c r="B39" s="35"/>
      <c r="C39" s="1145" t="s">
        <v>527</v>
      </c>
      <c r="D39" s="1146"/>
      <c r="E39" s="1147"/>
      <c r="F39" s="36">
        <v>0.03</v>
      </c>
      <c r="G39" s="37">
        <v>0</v>
      </c>
      <c r="H39" s="37">
        <v>0.02</v>
      </c>
      <c r="I39" s="37">
        <v>0.04</v>
      </c>
      <c r="J39" s="38">
        <v>0</v>
      </c>
      <c r="K39" s="22"/>
      <c r="L39" s="22"/>
      <c r="M39" s="22"/>
      <c r="N39" s="22"/>
      <c r="O39" s="22"/>
      <c r="P39" s="22"/>
    </row>
    <row r="40" spans="1:16" ht="39" customHeight="1" x14ac:dyDescent="0.15">
      <c r="A40" s="22"/>
      <c r="B40" s="35"/>
      <c r="C40" s="1145" t="s">
        <v>528</v>
      </c>
      <c r="D40" s="1146"/>
      <c r="E40" s="1147"/>
      <c r="F40" s="36">
        <v>0.37</v>
      </c>
      <c r="G40" s="37" t="s">
        <v>529</v>
      </c>
      <c r="H40" s="37">
        <v>2.0699999999999998</v>
      </c>
      <c r="I40" s="37">
        <v>0.93</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531</v>
      </c>
      <c r="D43" s="1149"/>
      <c r="E43" s="1150"/>
      <c r="F43" s="41">
        <v>0.02</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1481</v>
      </c>
      <c r="L45" s="60">
        <v>1498</v>
      </c>
      <c r="M45" s="60">
        <v>1398</v>
      </c>
      <c r="N45" s="60">
        <v>1379</v>
      </c>
      <c r="O45" s="61">
        <v>1350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553</v>
      </c>
      <c r="L48" s="64">
        <v>447</v>
      </c>
      <c r="M48" s="64">
        <v>482</v>
      </c>
      <c r="N48" s="64">
        <v>484</v>
      </c>
      <c r="O48" s="65">
        <v>523</v>
      </c>
      <c r="P48" s="48"/>
      <c r="Q48" s="48"/>
      <c r="R48" s="48"/>
      <c r="S48" s="48"/>
      <c r="T48" s="48"/>
      <c r="U48" s="48"/>
    </row>
    <row r="49" spans="1:21" ht="30.75" customHeight="1" x14ac:dyDescent="0.15">
      <c r="A49" s="48"/>
      <c r="B49" s="1163"/>
      <c r="C49" s="1164"/>
      <c r="D49" s="62"/>
      <c r="E49" s="1155" t="s">
        <v>16</v>
      </c>
      <c r="F49" s="1155"/>
      <c r="G49" s="1155"/>
      <c r="H49" s="1155"/>
      <c r="I49" s="1155"/>
      <c r="J49" s="1156"/>
      <c r="K49" s="63">
        <v>363</v>
      </c>
      <c r="L49" s="64">
        <v>357</v>
      </c>
      <c r="M49" s="64">
        <v>324</v>
      </c>
      <c r="N49" s="64">
        <v>289</v>
      </c>
      <c r="O49" s="65">
        <v>235</v>
      </c>
      <c r="P49" s="48"/>
      <c r="Q49" s="48"/>
      <c r="R49" s="48"/>
      <c r="S49" s="48"/>
      <c r="T49" s="48"/>
      <c r="U49" s="48"/>
    </row>
    <row r="50" spans="1:21" ht="30.75" customHeight="1" x14ac:dyDescent="0.15">
      <c r="A50" s="48"/>
      <c r="B50" s="1163"/>
      <c r="C50" s="1164"/>
      <c r="D50" s="62"/>
      <c r="E50" s="1155" t="s">
        <v>17</v>
      </c>
      <c r="F50" s="1155"/>
      <c r="G50" s="1155"/>
      <c r="H50" s="1155"/>
      <c r="I50" s="1155"/>
      <c r="J50" s="1156"/>
      <c r="K50" s="63">
        <v>461</v>
      </c>
      <c r="L50" s="64">
        <v>375</v>
      </c>
      <c r="M50" s="64">
        <v>418</v>
      </c>
      <c r="N50" s="64">
        <v>248</v>
      </c>
      <c r="O50" s="65">
        <v>254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1419</v>
      </c>
      <c r="L52" s="64">
        <v>1425</v>
      </c>
      <c r="M52" s="64">
        <v>1417</v>
      </c>
      <c r="N52" s="64">
        <v>1395</v>
      </c>
      <c r="O52" s="65">
        <v>1473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1439</v>
      </c>
      <c r="L53" s="69">
        <v>1252</v>
      </c>
      <c r="M53" s="69">
        <v>1205</v>
      </c>
      <c r="N53" s="69">
        <v>1005</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2016-04-17T23:38:46Z</cp:lastPrinted>
  <dcterms:created xsi:type="dcterms:W3CDTF">2016-02-15T00:44:42Z</dcterms:created>
  <dcterms:modified xsi:type="dcterms:W3CDTF">2016-04-17T23:42:36Z</dcterms:modified>
  <cp:category/>
</cp:coreProperties>
</file>