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2235" windowHeight="2565" activeTab="18"/>
  </bookViews>
  <sheets>
    <sheet name="24" sheetId="1" r:id="rId1"/>
    <sheet name="25" sheetId="2" r:id="rId2"/>
    <sheet name="26" sheetId="3" r:id="rId3"/>
    <sheet name="27" sheetId="4" r:id="rId4"/>
    <sheet name="28" sheetId="5" r:id="rId5"/>
    <sheet name="29" sheetId="6" r:id="rId6"/>
    <sheet name="30" sheetId="7" r:id="rId7"/>
    <sheet name="31" sheetId="8" r:id="rId8"/>
    <sheet name="32" sheetId="9" r:id="rId9"/>
    <sheet name="33" sheetId="10" r:id="rId10"/>
    <sheet name="34" sheetId="11" r:id="rId11"/>
    <sheet name="35" sheetId="12" r:id="rId12"/>
    <sheet name="36" sheetId="13" r:id="rId13"/>
    <sheet name="37" sheetId="14" r:id="rId14"/>
    <sheet name="38" sheetId="15" r:id="rId15"/>
    <sheet name="39" sheetId="16" r:id="rId16"/>
    <sheet name="40" sheetId="17" r:id="rId17"/>
    <sheet name="41" sheetId="18" r:id="rId18"/>
    <sheet name="42" sheetId="19" r:id="rId19"/>
    <sheet name="43" sheetId="20" r:id="rId20"/>
    <sheet name="44" sheetId="21" r:id="rId21"/>
  </sheets>
  <definedNames/>
  <calcPr fullCalcOnLoad="1"/>
</workbook>
</file>

<file path=xl/sharedStrings.xml><?xml version="1.0" encoding="utf-8"?>
<sst xmlns="http://schemas.openxmlformats.org/spreadsheetml/2006/main" count="608" uniqueCount="362">
  <si>
    <t>２４.農家数及び農家人口</t>
  </si>
  <si>
    <t>　（単位：戸、人、％）</t>
  </si>
  <si>
    <t>区　　　分</t>
  </si>
  <si>
    <t>平成７年</t>
  </si>
  <si>
    <t>構成比</t>
  </si>
  <si>
    <t>総農家</t>
  </si>
  <si>
    <t>　自　給　的　農　家</t>
  </si>
  <si>
    <t>　販　売　農　家　 　(A)</t>
  </si>
  <si>
    <t>　　専　　　　　業</t>
  </si>
  <si>
    <t>　　兼　　　　　業</t>
  </si>
  <si>
    <t>　　　自営農業が主</t>
  </si>
  <si>
    <t>　　　農業以外が主</t>
  </si>
  <si>
    <t>農家人口(販売農家)(B)</t>
  </si>
  <si>
    <t>男</t>
  </si>
  <si>
    <t>女</t>
  </si>
  <si>
    <t>対前年増減数(農家数)</t>
  </si>
  <si>
    <t>-</t>
  </si>
  <si>
    <t>　　　　  　　(人   　口)</t>
  </si>
  <si>
    <t>対前年増減率(農家数)</t>
  </si>
  <si>
    <t>　　　　　  　(人　   口)</t>
  </si>
  <si>
    <t>販売農家1戸当たり世帯員数(B/A)</t>
  </si>
  <si>
    <t>　資料：東北農政局福島統計情報事務所「福島農林水産統計年報」</t>
  </si>
  <si>
    <t>２５.基幹的農業従事者数（15歳以上・販売農家）</t>
  </si>
  <si>
    <t>　（単位：人）</t>
  </si>
  <si>
    <t>区　分</t>
  </si>
  <si>
    <t>男女計</t>
  </si>
  <si>
    <t>小　計</t>
  </si>
  <si>
    <t>15～19</t>
  </si>
  <si>
    <t>20～29</t>
  </si>
  <si>
    <t>30～39</t>
  </si>
  <si>
    <t>40～49</t>
  </si>
  <si>
    <t>50～59</t>
  </si>
  <si>
    <t>60～64</t>
  </si>
  <si>
    <t>65歳以上</t>
  </si>
  <si>
    <t>平成６年</t>
  </si>
  <si>
    <t>構成比（％）</t>
  </si>
  <si>
    <t>　　注：平成6年は16歳以上で区分している。</t>
  </si>
  <si>
    <t>２６.経営耕地規模別農家数の推移（販売農家）</t>
  </si>
  <si>
    <t>　　　（単位：戸、％）</t>
  </si>
  <si>
    <t>総数</t>
  </si>
  <si>
    <t>0.5ha未満</t>
  </si>
  <si>
    <t>0.5～1.0</t>
  </si>
  <si>
    <t>1.0～1.5</t>
  </si>
  <si>
    <t>1.5～2.0</t>
  </si>
  <si>
    <t>2.0～2.5</t>
  </si>
  <si>
    <t>2.5～3.0</t>
  </si>
  <si>
    <t>3.0～5.0</t>
  </si>
  <si>
    <t>5.0ha以上</t>
  </si>
  <si>
    <t>２７.耕地面積</t>
  </si>
  <si>
    <t>　　　　（単位：ha、％）</t>
  </si>
  <si>
    <t>田畑計</t>
  </si>
  <si>
    <t>　</t>
  </si>
  <si>
    <t>田</t>
  </si>
  <si>
    <t>畑</t>
  </si>
  <si>
    <t>普　通　畑</t>
  </si>
  <si>
    <t>樹　園　地</t>
  </si>
  <si>
    <t>牧　草　地</t>
  </si>
  <si>
    <t>２８．耕地の拡張・かい廃面積</t>
  </si>
  <si>
    <t>（単位：ha）</t>
  </si>
  <si>
    <t>区　　分　</t>
  </si>
  <si>
    <t>８</t>
  </si>
  <si>
    <t>９</t>
  </si>
  <si>
    <t>拡　　　　　　張</t>
  </si>
  <si>
    <t>開墾</t>
  </si>
  <si>
    <t>復旧</t>
  </si>
  <si>
    <t>－</t>
  </si>
  <si>
    <t>田畑転換</t>
  </si>
  <si>
    <t xml:space="preserve"> </t>
  </si>
  <si>
    <t>か　  　い　  　廃</t>
  </si>
  <si>
    <t>自然災害</t>
  </si>
  <si>
    <t>人為かい廃</t>
  </si>
  <si>
    <t>資料：東北農政局福島統計情報事務所「福島農林水産統計年報」</t>
  </si>
  <si>
    <t>２９.農家経済（１戸あたり）</t>
  </si>
  <si>
    <t>経　営　耕　地　規　模　別</t>
  </si>
  <si>
    <t>区　　　　　　分</t>
  </si>
  <si>
    <t>平成５年</t>
  </si>
  <si>
    <t>2.0～3.0</t>
  </si>
  <si>
    <t>3.0ha以上</t>
  </si>
  <si>
    <t>農家所得（千円）A</t>
  </si>
  <si>
    <t>農業所得（千円）B</t>
  </si>
  <si>
    <t>農外所得（千円）C</t>
  </si>
  <si>
    <t>農業祖収益（千円）D</t>
  </si>
  <si>
    <t>家計費（千円）E</t>
  </si>
  <si>
    <t>農業依存度（％）B/A</t>
  </si>
  <si>
    <t>農業所得による家計費充足率（％）B/E</t>
  </si>
  <si>
    <t>農業所得率（％）B/D</t>
  </si>
  <si>
    <t>農業純生産額（千円）</t>
  </si>
  <si>
    <t>１０a当たり農業労働時間（時間）</t>
  </si>
  <si>
    <t>農業労働１時間当たり農業純生産（千円）</t>
  </si>
  <si>
    <t>経営耕地１０a当たり農業純生産（千円）</t>
  </si>
  <si>
    <t>生活水準</t>
  </si>
  <si>
    <t>１人当たり可処分所得（千円）</t>
  </si>
  <si>
    <t>１人当たり家計費（千円）</t>
  </si>
  <si>
    <t>30.農業粗生産額</t>
  </si>
  <si>
    <t>　（単位：千万円、％）</t>
  </si>
  <si>
    <t>区　　分</t>
  </si>
  <si>
    <t>農業粗生産額計</t>
  </si>
  <si>
    <t>耕  　　　　　種</t>
  </si>
  <si>
    <t>米</t>
  </si>
  <si>
    <t>麦類</t>
  </si>
  <si>
    <t>雑穀豆類</t>
  </si>
  <si>
    <t>いも類</t>
  </si>
  <si>
    <t>野菜</t>
  </si>
  <si>
    <t>果実</t>
  </si>
  <si>
    <t>花き</t>
  </si>
  <si>
    <t>工芸農作物</t>
  </si>
  <si>
    <t>種苗・苗木その他</t>
  </si>
  <si>
    <t>養  　　　　　蚕</t>
  </si>
  <si>
    <t>畜  　　　　　産</t>
  </si>
  <si>
    <t>肉用牛</t>
  </si>
  <si>
    <t>乳用牛</t>
  </si>
  <si>
    <t>(生　　乳)</t>
  </si>
  <si>
    <t>豚</t>
  </si>
  <si>
    <t>鶏</t>
  </si>
  <si>
    <t>(鶏　　卵)</t>
  </si>
  <si>
    <t>その他の畜産物</t>
  </si>
  <si>
    <t>加  工  農  産  物</t>
  </si>
  <si>
    <t>31.米作の状況</t>
  </si>
  <si>
    <t>作付面積　　水稲</t>
  </si>
  <si>
    <t>　(ha)　　　陸稲</t>
  </si>
  <si>
    <t xml:space="preserve">  　　　　　　計</t>
  </si>
  <si>
    <t>収穫量　　　水稲</t>
  </si>
  <si>
    <t>　(t)　　  　陸稲</t>
  </si>
  <si>
    <t>10a当たり　水稲</t>
  </si>
  <si>
    <t>　(ｋｇ）　  陸稲</t>
  </si>
  <si>
    <t>３２.主要農作物の作付（栽培）面積と収穫量</t>
  </si>
  <si>
    <t>　　　　（単位：ｈａ、ｔ）</t>
  </si>
  <si>
    <t>区　　　　分</t>
  </si>
  <si>
    <t>全国順位</t>
  </si>
  <si>
    <t>水稲</t>
  </si>
  <si>
    <t>作付面積</t>
  </si>
  <si>
    <t>さやいんげん</t>
  </si>
  <si>
    <t>収穫量</t>
  </si>
  <si>
    <t>麦</t>
  </si>
  <si>
    <t>…</t>
  </si>
  <si>
    <t>春植え</t>
  </si>
  <si>
    <t>ばれいしょ</t>
  </si>
  <si>
    <t>大豆</t>
  </si>
  <si>
    <t>りんご</t>
  </si>
  <si>
    <t>栽培面積</t>
  </si>
  <si>
    <t>だいこん</t>
  </si>
  <si>
    <t>ぶどう</t>
  </si>
  <si>
    <t>にんじん</t>
  </si>
  <si>
    <t>日本なし</t>
  </si>
  <si>
    <t>はくさい</t>
  </si>
  <si>
    <t>もも</t>
  </si>
  <si>
    <t>キャベツ</t>
  </si>
  <si>
    <t>うめ</t>
  </si>
  <si>
    <t>ねぎ</t>
  </si>
  <si>
    <t>かき</t>
  </si>
  <si>
    <t>なす</t>
  </si>
  <si>
    <t>葉たばこ</t>
  </si>
  <si>
    <t>トマト</t>
  </si>
  <si>
    <t>こんにゃく</t>
  </si>
  <si>
    <t>いも</t>
  </si>
  <si>
    <t>きゅうり</t>
  </si>
  <si>
    <t>青刈り</t>
  </si>
  <si>
    <t>とうもろこし</t>
  </si>
  <si>
    <t>３３.生乳生産量及び処理量</t>
  </si>
  <si>
    <t>　　　</t>
  </si>
  <si>
    <t>（単位：ｔ）</t>
  </si>
  <si>
    <t>平成４年</t>
  </si>
  <si>
    <t>生　乳　生　産　量</t>
  </si>
  <si>
    <t>県　外　移　出　入　量</t>
  </si>
  <si>
    <t>移入量</t>
  </si>
  <si>
    <t>移出量</t>
  </si>
  <si>
    <t>生　乳　処　理　量</t>
  </si>
  <si>
    <t>飲用牛乳等向け</t>
  </si>
  <si>
    <t>乳製品向け</t>
  </si>
  <si>
    <t>その他向け</t>
  </si>
  <si>
    <t>３４.家畜飼養戸数及び飼養頭羽数（各年2月1日現在）</t>
  </si>
  <si>
    <t>（単位：戸、頭、千羽）</t>
  </si>
  <si>
    <t>乳　　　用　　　牛</t>
  </si>
  <si>
    <t>飼養戸数</t>
  </si>
  <si>
    <t>飼養頭数</t>
  </si>
  <si>
    <t>肉　　　用　　　牛</t>
  </si>
  <si>
    <t>採　　　卵　　　鶏</t>
  </si>
  <si>
    <t>飼養羽数</t>
  </si>
  <si>
    <t>３５.養　　蚕</t>
  </si>
  <si>
    <t>養蚕農家数（戸）</t>
  </si>
  <si>
    <t>　掃　立　卵　量（箱）</t>
  </si>
  <si>
    <t>　収　　繭　　量（kg）</t>
  </si>
  <si>
    <t>　箱当たり収繭量（kg）</t>
  </si>
  <si>
    <t>桑栽培面積（ha）</t>
  </si>
  <si>
    <t>桑使用面積（ha）</t>
  </si>
  <si>
    <t>36.水田農業確立対策・水田営農活性化対策の状況</t>
  </si>
  <si>
    <t>（単位：ｈａ)</t>
  </si>
  <si>
    <t>区　　　　　分</t>
  </si>
  <si>
    <t>平成７年度</t>
  </si>
  <si>
    <t>転作等目標面積a</t>
  </si>
  <si>
    <t>助成水田面積b</t>
  </si>
  <si>
    <t>実績算入面積c</t>
  </si>
  <si>
    <t>他用途利用米面積d</t>
  </si>
  <si>
    <t>　　合 　　 計   　  e=b+c+d</t>
  </si>
  <si>
    <t>　　目標達成率e/a×100</t>
  </si>
  <si>
    <t>助成水田面積の内訳</t>
  </si>
  <si>
    <t>転作面積</t>
  </si>
  <si>
    <t>一般作物</t>
  </si>
  <si>
    <t>　飼料作物</t>
  </si>
  <si>
    <t>　 　麦</t>
  </si>
  <si>
    <t>　大　　　　　　豆　</t>
  </si>
  <si>
    <t>　そ　　　　　　ば</t>
  </si>
  <si>
    <t>　ハトムギ</t>
  </si>
  <si>
    <t xml:space="preserve">        豆類(大豆を除く)</t>
  </si>
  <si>
    <t>　そ 　の 　他</t>
  </si>
  <si>
    <t>永年性作物等</t>
  </si>
  <si>
    <t>　果　　　　　　樹　</t>
  </si>
  <si>
    <t>　そ　 の　 他</t>
  </si>
  <si>
    <t>特例作物</t>
  </si>
  <si>
    <t>　野　　　　　　菜</t>
  </si>
  <si>
    <t>　た 　ば 　こ</t>
  </si>
  <si>
    <t>　　こんにゃく</t>
  </si>
  <si>
    <t>水田預託面積</t>
  </si>
  <si>
    <t>土地改良通年施行面積</t>
  </si>
  <si>
    <t>自己保全管理</t>
  </si>
  <si>
    <t>調整水田</t>
  </si>
  <si>
    <t>多面的機能水田</t>
  </si>
  <si>
    <t>　注：水田営農活性化対策（平成5年～）、新生産調整推進対策（平成8年～）、</t>
  </si>
  <si>
    <t>　　　緊急生産調整推進対策（平成10年～）</t>
  </si>
  <si>
    <t>資料：県水田農業振興課</t>
  </si>
  <si>
    <t>37.森林面積</t>
  </si>
  <si>
    <t>（単位：ha、％)</t>
  </si>
  <si>
    <t>平成６年度</t>
  </si>
  <si>
    <t>総　　　　　　　数</t>
  </si>
  <si>
    <t>　国　　　有　　　林</t>
  </si>
  <si>
    <t>林野庁所管</t>
  </si>
  <si>
    <t>官行造林</t>
  </si>
  <si>
    <t>その他官庁所管</t>
  </si>
  <si>
    <t>　民　　　有　　　林</t>
  </si>
  <si>
    <t>公有林</t>
  </si>
  <si>
    <t>　　　　県</t>
  </si>
  <si>
    <t>　　公　　　社</t>
  </si>
  <si>
    <t>　　市　町　村</t>
  </si>
  <si>
    <t>　　財　産　区</t>
  </si>
  <si>
    <t>私有林</t>
  </si>
  <si>
    <t>森林開発公団</t>
  </si>
  <si>
    <t>　資料：県農林水産部「福島県森林・林業統計書」</t>
  </si>
  <si>
    <t>38.樹種別森林材積</t>
  </si>
  <si>
    <r>
      <t>（単位：千m</t>
    </r>
    <r>
      <rPr>
        <sz val="12"/>
        <rFont val="Osaka"/>
        <family val="3"/>
      </rPr>
      <t>3</t>
    </r>
    <r>
      <rPr>
        <sz val="12"/>
        <rFont val="Osaka"/>
        <family val="3"/>
      </rPr>
      <t>、％)</t>
    </r>
  </si>
  <si>
    <t>国　　　有　　　林</t>
  </si>
  <si>
    <t>民　　有　　林</t>
  </si>
  <si>
    <t>平成８年</t>
  </si>
  <si>
    <t>平成８年度</t>
  </si>
  <si>
    <t>総　　　　　　　　　数</t>
  </si>
  <si>
    <t>針　　　　葉　　　　樹</t>
  </si>
  <si>
    <t>スギ</t>
  </si>
  <si>
    <t>サワラ・ヒノキ</t>
  </si>
  <si>
    <t>アカマツ、クロマツ</t>
  </si>
  <si>
    <t>カラマツ</t>
  </si>
  <si>
    <t>その他</t>
  </si>
  <si>
    <t>広　　　　葉　　　　樹</t>
  </si>
  <si>
    <t>クヌギ</t>
  </si>
  <si>
    <t>ブナ</t>
  </si>
  <si>
    <t>ナラ類</t>
  </si>
  <si>
    <t>クリ</t>
  </si>
  <si>
    <t>　　注：国有林は各年4月1日現在</t>
  </si>
  <si>
    <t>39.木材の需給状況</t>
  </si>
  <si>
    <t>（単位：千ｍ３)</t>
  </si>
  <si>
    <t>用　　　　　　途　　　　　　別</t>
  </si>
  <si>
    <t>製材用材</t>
  </si>
  <si>
    <t>パルプ用材</t>
  </si>
  <si>
    <t>チップ用材</t>
  </si>
  <si>
    <t>合板用材</t>
  </si>
  <si>
    <t>供　給　総　数</t>
  </si>
  <si>
    <t>　国　　　産　　　材</t>
  </si>
  <si>
    <t>生産量</t>
  </si>
  <si>
    <t>　針　葉　樹</t>
  </si>
  <si>
    <t>　広　葉　樹</t>
  </si>
  <si>
    <t>　外　材　入　荷　量</t>
  </si>
  <si>
    <t>南洋材</t>
  </si>
  <si>
    <t xml:space="preserve">           ･･･</t>
  </si>
  <si>
    <t>北洋材</t>
  </si>
  <si>
    <t>米材</t>
  </si>
  <si>
    <t>需　要　総　数</t>
  </si>
  <si>
    <t>　消　　　費　　　量</t>
  </si>
  <si>
    <t>国産材</t>
  </si>
  <si>
    <t>外材</t>
  </si>
  <si>
    <t>　移　　　出　　　量</t>
  </si>
  <si>
    <t>４０.林産物生産量</t>
  </si>
  <si>
    <t>素  材  総  数</t>
  </si>
  <si>
    <t>ｱｶﾏﾂ・ｸﾛﾏﾂ</t>
  </si>
  <si>
    <t>ヒノキ</t>
  </si>
  <si>
    <t>ナラ</t>
  </si>
  <si>
    <t>　木　　　炭(t)</t>
  </si>
  <si>
    <t>　生しいたけ(t)</t>
  </si>
  <si>
    <t>　な　め　こ(t)</t>
  </si>
  <si>
    <t>４１.水産加工品生産量</t>
  </si>
  <si>
    <t>（単位：ｔ)</t>
  </si>
  <si>
    <t>ねり製品</t>
  </si>
  <si>
    <t>冷凍水産物</t>
  </si>
  <si>
    <t>冷凍食品</t>
  </si>
  <si>
    <t>塩干品</t>
  </si>
  <si>
    <t>煮干し品</t>
  </si>
  <si>
    <t>塩蔵品</t>
  </si>
  <si>
    <t>くん製品</t>
  </si>
  <si>
    <t>節製品</t>
  </si>
  <si>
    <t>その他食用加工品</t>
  </si>
  <si>
    <t>油脂</t>
  </si>
  <si>
    <t>飼肥料</t>
  </si>
  <si>
    <t>４２.　漁業・養殖業生産量</t>
  </si>
  <si>
    <t>総　　生　　産　　量</t>
  </si>
  <si>
    <t>海面漁業・養殖業</t>
  </si>
  <si>
    <t>海面漁業</t>
  </si>
  <si>
    <t>　遠洋漁業</t>
  </si>
  <si>
    <t>　沖合漁業</t>
  </si>
  <si>
    <t>　沿岸漁業</t>
  </si>
  <si>
    <t>海面養殖業</t>
  </si>
  <si>
    <t>内水面漁業・養殖業</t>
  </si>
  <si>
    <t>内水面漁業</t>
  </si>
  <si>
    <t>内水面養殖業</t>
  </si>
  <si>
    <t>漁　種　別　漁　獲　量</t>
  </si>
  <si>
    <t>魚　　　　類　　　　計</t>
  </si>
  <si>
    <t>　うち主要魚種</t>
  </si>
  <si>
    <t>くろまぐろ</t>
  </si>
  <si>
    <t>みなみまぐろ</t>
  </si>
  <si>
    <t>びんなが</t>
  </si>
  <si>
    <t>めばち</t>
  </si>
  <si>
    <t>きはだ</t>
  </si>
  <si>
    <t>かつお</t>
  </si>
  <si>
    <t>さけ類</t>
  </si>
  <si>
    <t>ます類</t>
  </si>
  <si>
    <t>うるめ・まいわし</t>
  </si>
  <si>
    <t>さば類</t>
  </si>
  <si>
    <t>さんま</t>
  </si>
  <si>
    <t>かれい類</t>
  </si>
  <si>
    <t>すけとうだら</t>
  </si>
  <si>
    <t>いかなご</t>
  </si>
  <si>
    <t>貝　　　　　　　　　類</t>
  </si>
  <si>
    <t>水　　産　　動　　物</t>
  </si>
  <si>
    <t>いか類</t>
  </si>
  <si>
    <t>たこ類</t>
  </si>
  <si>
    <t>海　　　　藻　　　　類</t>
  </si>
  <si>
    <t>43.保有漁船別生産額</t>
  </si>
  <si>
    <t>（単位：百万円)</t>
  </si>
  <si>
    <t>漁船非使用</t>
  </si>
  <si>
    <t>無動力</t>
  </si>
  <si>
    <t>動力船使用</t>
  </si>
  <si>
    <t>　　5ｔ未満</t>
  </si>
  <si>
    <t>　　5～10</t>
  </si>
  <si>
    <t>　　10～20</t>
  </si>
  <si>
    <t>　　20～50</t>
  </si>
  <si>
    <t>　　50～100</t>
  </si>
  <si>
    <t>　　100～200</t>
  </si>
  <si>
    <t>　　200～500ｔ</t>
  </si>
  <si>
    <t>定置網</t>
  </si>
  <si>
    <t>海面養殖</t>
  </si>
  <si>
    <t>　　の　り　養　殖</t>
  </si>
  <si>
    <t>　　か　き　養　殖</t>
  </si>
  <si>
    <t>　　そ　　の　　他</t>
  </si>
  <si>
    <t>４４.海面漁業経営体数と保有漁船数</t>
  </si>
  <si>
    <t>（単位：経営体、隻)</t>
  </si>
  <si>
    <t>漁　業　経　営　体　数</t>
  </si>
  <si>
    <t>保　有　漁　船　総　数</t>
  </si>
  <si>
    <t>無動力船数</t>
  </si>
  <si>
    <t>船外機付船数</t>
  </si>
  <si>
    <t>動力船数</t>
  </si>
  <si>
    <t>　10ｔ未満</t>
  </si>
  <si>
    <t>　10～50</t>
  </si>
  <si>
    <t>　50～100</t>
  </si>
  <si>
    <t>　100ｔ以上</t>
  </si>
  <si>
    <t>　　注：沿岸漁業経営体とは海面養殖、定置網並びに無動力船、10トン未満動力船の経営体</t>
  </si>
  <si>
    <t>　　　　をいい、10トン以上動力船の経営体以外のものである。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</si>
</sst>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#,##0;\(&quot;△&quot;\)#,##0"/>
    <numFmt numFmtId="206" formatCode="#,##0.0000;[Red]\-#,##0.0000"/>
    <numFmt numFmtId="207" formatCode="\(#,##0\)"/>
    <numFmt numFmtId="208" formatCode="\(#,##0.0\)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Osaka"/>
      <family val="3"/>
    </font>
    <font>
      <b/>
      <sz val="12"/>
      <color indexed="8"/>
      <name val="Osaka"/>
      <family val="3"/>
    </font>
    <font>
      <sz val="9"/>
      <color indexed="8"/>
      <name val="Osaka"/>
      <family val="3"/>
    </font>
    <font>
      <sz val="10"/>
      <color indexed="8"/>
      <name val="Osaka"/>
      <family val="3"/>
    </font>
    <font>
      <sz val="11"/>
      <name val="細明朝体"/>
      <family val="3"/>
    </font>
    <font>
      <b/>
      <sz val="13"/>
      <name val="中ゴシック体"/>
      <family val="3"/>
    </font>
    <font>
      <sz val="10"/>
      <name val="細明朝体"/>
      <family val="3"/>
    </font>
    <font>
      <b/>
      <sz val="10"/>
      <name val="中ゴシック体"/>
      <family val="3"/>
    </font>
    <font>
      <b/>
      <sz val="11"/>
      <name val="細明朝体"/>
      <family val="3"/>
    </font>
    <font>
      <sz val="11"/>
      <name val="Osaka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364">
    <xf numFmtId="0" fontId="0" fillId="0" borderId="0" xfId="0" applyAlignment="1">
      <alignment/>
    </xf>
    <xf numFmtId="0" fontId="4" fillId="0" borderId="0" xfId="33">
      <alignment/>
      <protection/>
    </xf>
    <xf numFmtId="0" fontId="5" fillId="0" borderId="0" xfId="33" applyFont="1">
      <alignment/>
      <protection/>
    </xf>
    <xf numFmtId="0" fontId="4" fillId="0" borderId="1" xfId="33" applyBorder="1">
      <alignment/>
      <protection/>
    </xf>
    <xf numFmtId="0" fontId="4" fillId="0" borderId="2" xfId="33" applyBorder="1" applyAlignment="1">
      <alignment horizontal="center" vertical="center"/>
      <protection/>
    </xf>
    <xf numFmtId="0" fontId="5" fillId="0" borderId="3" xfId="33" applyFont="1" applyBorder="1" applyAlignment="1">
      <alignment horizontal="center" vertical="center"/>
      <protection/>
    </xf>
    <xf numFmtId="0" fontId="4" fillId="0" borderId="4" xfId="33" applyBorder="1" applyAlignment="1">
      <alignment horizontal="center" vertical="center"/>
      <protection/>
    </xf>
    <xf numFmtId="0" fontId="4" fillId="0" borderId="0" xfId="33" applyAlignment="1">
      <alignment vertical="center"/>
      <protection/>
    </xf>
    <xf numFmtId="0" fontId="4" fillId="0" borderId="5" xfId="33" applyBorder="1">
      <alignment/>
      <protection/>
    </xf>
    <xf numFmtId="0" fontId="5" fillId="0" borderId="5" xfId="33" applyFont="1" applyBorder="1" applyAlignment="1">
      <alignment horizontal="distributed"/>
      <protection/>
    </xf>
    <xf numFmtId="38" fontId="4" fillId="0" borderId="0" xfId="16" applyAlignment="1">
      <alignment/>
    </xf>
    <xf numFmtId="38" fontId="5" fillId="0" borderId="0" xfId="16" applyFont="1" applyAlignment="1">
      <alignment/>
    </xf>
    <xf numFmtId="179" fontId="4" fillId="0" borderId="0" xfId="33" applyNumberFormat="1">
      <alignment/>
      <protection/>
    </xf>
    <xf numFmtId="0" fontId="4" fillId="0" borderId="5" xfId="33" applyBorder="1" applyAlignment="1">
      <alignment/>
      <protection/>
    </xf>
    <xf numFmtId="0" fontId="4" fillId="0" borderId="5" xfId="33" applyBorder="1" applyAlignment="1">
      <alignment horizontal="distributed"/>
      <protection/>
    </xf>
    <xf numFmtId="0" fontId="4" fillId="0" borderId="5" xfId="33" applyBorder="1" applyAlignment="1">
      <alignment horizontal="center"/>
      <protection/>
    </xf>
    <xf numFmtId="197" fontId="4" fillId="0" borderId="0" xfId="16" applyNumberFormat="1" applyFont="1" applyAlignment="1">
      <alignment/>
    </xf>
    <xf numFmtId="197" fontId="5" fillId="0" borderId="0" xfId="16" applyNumberFormat="1" applyFont="1" applyAlignment="1">
      <alignment/>
    </xf>
    <xf numFmtId="179" fontId="4" fillId="0" borderId="0" xfId="33" applyNumberFormat="1" applyAlignment="1">
      <alignment horizontal="right"/>
      <protection/>
    </xf>
    <xf numFmtId="0" fontId="4" fillId="0" borderId="5" xfId="33" applyBorder="1" applyAlignment="1">
      <alignment horizontal="right"/>
      <protection/>
    </xf>
    <xf numFmtId="204" fontId="4" fillId="0" borderId="0" xfId="16" applyNumberFormat="1" applyFont="1" applyAlignment="1">
      <alignment/>
    </xf>
    <xf numFmtId="204" fontId="5" fillId="0" borderId="0" xfId="16" applyNumberFormat="1" applyFont="1" applyAlignment="1">
      <alignment/>
    </xf>
    <xf numFmtId="0" fontId="4" fillId="0" borderId="0" xfId="33" applyAlignment="1">
      <alignment horizontal="right"/>
      <protection/>
    </xf>
    <xf numFmtId="0" fontId="6" fillId="0" borderId="5" xfId="33" applyFont="1" applyBorder="1" applyAlignment="1">
      <alignment horizontal="distributed"/>
      <protection/>
    </xf>
    <xf numFmtId="178" fontId="4" fillId="0" borderId="0" xfId="16" applyNumberFormat="1" applyAlignment="1">
      <alignment/>
    </xf>
    <xf numFmtId="178" fontId="5" fillId="0" borderId="0" xfId="16" applyNumberFormat="1" applyFont="1" applyAlignment="1">
      <alignment/>
    </xf>
    <xf numFmtId="0" fontId="4" fillId="0" borderId="2" xfId="33" applyBorder="1" applyAlignment="1">
      <alignment horizontal="distributed"/>
      <protection/>
    </xf>
    <xf numFmtId="0" fontId="4" fillId="0" borderId="3" xfId="33" applyBorder="1">
      <alignment/>
      <protection/>
    </xf>
    <xf numFmtId="0" fontId="4" fillId="0" borderId="0" xfId="21">
      <alignment/>
      <protection/>
    </xf>
    <xf numFmtId="0" fontId="5" fillId="0" borderId="0" xfId="21" applyFont="1">
      <alignment/>
      <protection/>
    </xf>
    <xf numFmtId="0" fontId="4" fillId="0" borderId="1" xfId="21" applyBorder="1">
      <alignment/>
      <protection/>
    </xf>
    <xf numFmtId="0" fontId="4" fillId="0" borderId="5" xfId="21" applyBorder="1">
      <alignment/>
      <protection/>
    </xf>
    <xf numFmtId="0" fontId="4" fillId="0" borderId="3" xfId="21" applyBorder="1" applyAlignment="1">
      <alignment horizontal="centerContinuous"/>
      <protection/>
    </xf>
    <xf numFmtId="0" fontId="4" fillId="0" borderId="2" xfId="21" applyBorder="1" applyAlignment="1">
      <alignment horizontal="centerContinuous"/>
      <protection/>
    </xf>
    <xf numFmtId="0" fontId="4" fillId="0" borderId="2" xfId="21" applyBorder="1" applyAlignment="1">
      <alignment horizontal="center"/>
      <protection/>
    </xf>
    <xf numFmtId="0" fontId="7" fillId="0" borderId="2" xfId="21" applyFont="1" applyBorder="1" applyAlignment="1">
      <alignment horizontal="center"/>
      <protection/>
    </xf>
    <xf numFmtId="0" fontId="7" fillId="0" borderId="3" xfId="21" applyFont="1" applyBorder="1" applyAlignment="1">
      <alignment horizontal="center"/>
      <protection/>
    </xf>
    <xf numFmtId="0" fontId="4" fillId="0" borderId="0" xfId="21" applyBorder="1">
      <alignment/>
      <protection/>
    </xf>
    <xf numFmtId="0" fontId="4" fillId="0" borderId="5" xfId="21" applyBorder="1" applyAlignment="1">
      <alignment horizontal="center"/>
      <protection/>
    </xf>
    <xf numFmtId="38" fontId="7" fillId="0" borderId="0" xfId="16" applyFont="1" applyAlignment="1">
      <alignment horizontal="right"/>
    </xf>
    <xf numFmtId="38" fontId="7" fillId="0" borderId="6" xfId="16" applyFont="1" applyBorder="1" applyAlignment="1">
      <alignment horizontal="right"/>
    </xf>
    <xf numFmtId="178" fontId="7" fillId="0" borderId="0" xfId="16" applyNumberFormat="1" applyFont="1" applyAlignment="1">
      <alignment horizontal="right"/>
    </xf>
    <xf numFmtId="0" fontId="4" fillId="0" borderId="2" xfId="21" applyBorder="1">
      <alignment/>
      <protection/>
    </xf>
    <xf numFmtId="0" fontId="4" fillId="0" borderId="3" xfId="21" applyBorder="1">
      <alignment/>
      <protection/>
    </xf>
    <xf numFmtId="0" fontId="4" fillId="0" borderId="0" xfId="22">
      <alignment/>
      <protection/>
    </xf>
    <xf numFmtId="0" fontId="5" fillId="0" borderId="0" xfId="22" applyFont="1">
      <alignment/>
      <protection/>
    </xf>
    <xf numFmtId="0" fontId="4" fillId="0" borderId="1" xfId="22" applyBorder="1">
      <alignment/>
      <protection/>
    </xf>
    <xf numFmtId="0" fontId="4" fillId="0" borderId="2" xfId="22" applyBorder="1" applyAlignment="1">
      <alignment horizontal="center" vertical="center"/>
      <protection/>
    </xf>
    <xf numFmtId="0" fontId="4" fillId="0" borderId="3" xfId="22" applyBorder="1" applyAlignment="1">
      <alignment horizontal="center" vertical="center"/>
      <protection/>
    </xf>
    <xf numFmtId="0" fontId="4" fillId="0" borderId="4" xfId="22" applyBorder="1" applyAlignment="1">
      <alignment horizontal="center" vertical="center"/>
      <protection/>
    </xf>
    <xf numFmtId="0" fontId="4" fillId="0" borderId="5" xfId="22" applyBorder="1">
      <alignment/>
      <protection/>
    </xf>
    <xf numFmtId="0" fontId="5" fillId="0" borderId="5" xfId="22" applyFont="1" applyBorder="1" applyAlignment="1">
      <alignment horizontal="distributed"/>
      <protection/>
    </xf>
    <xf numFmtId="179" fontId="4" fillId="0" borderId="0" xfId="22" applyNumberFormat="1">
      <alignment/>
      <protection/>
    </xf>
    <xf numFmtId="0" fontId="4" fillId="0" borderId="5" xfId="22" applyBorder="1" applyAlignment="1">
      <alignment horizontal="distributed"/>
      <protection/>
    </xf>
    <xf numFmtId="0" fontId="4" fillId="0" borderId="5" xfId="22" applyFont="1" applyBorder="1" applyAlignment="1">
      <alignment horizontal="distributed"/>
      <protection/>
    </xf>
    <xf numFmtId="0" fontId="4" fillId="0" borderId="2" xfId="22" applyBorder="1" applyAlignment="1">
      <alignment horizontal="distributed"/>
      <protection/>
    </xf>
    <xf numFmtId="0" fontId="4" fillId="0" borderId="3" xfId="22" applyBorder="1">
      <alignment/>
      <protection/>
    </xf>
    <xf numFmtId="0" fontId="4" fillId="0" borderId="5" xfId="22" applyBorder="1" applyAlignment="1">
      <alignment horizontal="left"/>
      <protection/>
    </xf>
    <xf numFmtId="0" fontId="4" fillId="0" borderId="5" xfId="22" applyBorder="1" applyAlignment="1">
      <alignment horizontal="right"/>
      <protection/>
    </xf>
    <xf numFmtId="0" fontId="8" fillId="0" borderId="0" xfId="23" applyFont="1" applyAlignment="1">
      <alignment vertical="center"/>
      <protection/>
    </xf>
    <xf numFmtId="49" fontId="9" fillId="0" borderId="0" xfId="23" applyNumberFormat="1" applyFont="1" applyAlignment="1">
      <alignment vertical="center"/>
      <protection/>
    </xf>
    <xf numFmtId="0" fontId="4" fillId="0" borderId="0" xfId="23">
      <alignment/>
      <protection/>
    </xf>
    <xf numFmtId="49" fontId="8" fillId="0" borderId="0" xfId="23" applyNumberFormat="1" applyFont="1" applyAlignment="1">
      <alignment vertical="center"/>
      <protection/>
    </xf>
    <xf numFmtId="49" fontId="10" fillId="0" borderId="0" xfId="23" applyNumberFormat="1" applyFont="1" applyAlignment="1">
      <alignment horizontal="left" vertical="top"/>
      <protection/>
    </xf>
    <xf numFmtId="49" fontId="8" fillId="0" borderId="7" xfId="23" applyNumberFormat="1" applyFont="1" applyBorder="1" applyAlignment="1">
      <alignment horizontal="center"/>
      <protection/>
    </xf>
    <xf numFmtId="49" fontId="8" fillId="0" borderId="8" xfId="23" applyNumberFormat="1" applyFont="1" applyBorder="1" applyAlignment="1">
      <alignment horizontal="center"/>
      <protection/>
    </xf>
    <xf numFmtId="49" fontId="8" fillId="0" borderId="9" xfId="23" applyNumberFormat="1" applyFont="1" applyBorder="1" applyAlignment="1">
      <alignment horizontal="centerContinuous" vertical="center"/>
      <protection/>
    </xf>
    <xf numFmtId="49" fontId="8" fillId="0" borderId="10" xfId="23" applyNumberFormat="1" applyFont="1" applyBorder="1" applyAlignment="1">
      <alignment horizontal="centerContinuous" vertical="center"/>
      <protection/>
    </xf>
    <xf numFmtId="49" fontId="8" fillId="0" borderId="3" xfId="23" applyNumberFormat="1" applyFont="1" applyBorder="1" applyAlignment="1">
      <alignment horizontal="center" vertical="center"/>
      <protection/>
    </xf>
    <xf numFmtId="49" fontId="8" fillId="0" borderId="2" xfId="23" applyNumberFormat="1" applyFont="1" applyBorder="1" applyAlignment="1">
      <alignment horizontal="center" vertical="center"/>
      <protection/>
    </xf>
    <xf numFmtId="49" fontId="11" fillId="0" borderId="2" xfId="23" applyNumberFormat="1" applyFont="1" applyBorder="1" applyAlignment="1">
      <alignment horizontal="center" vertical="center"/>
      <protection/>
    </xf>
    <xf numFmtId="49" fontId="8" fillId="0" borderId="5" xfId="23" applyNumberFormat="1" applyFont="1" applyBorder="1" applyAlignment="1">
      <alignment vertical="center"/>
      <protection/>
    </xf>
    <xf numFmtId="49" fontId="11" fillId="0" borderId="0" xfId="23" applyNumberFormat="1" applyFont="1" applyAlignment="1">
      <alignment vertical="center"/>
      <protection/>
    </xf>
    <xf numFmtId="49" fontId="11" fillId="0" borderId="5" xfId="23" applyNumberFormat="1" applyFont="1" applyBorder="1" applyAlignment="1">
      <alignment vertical="center"/>
      <protection/>
    </xf>
    <xf numFmtId="49" fontId="8" fillId="0" borderId="5" xfId="23" applyNumberFormat="1" applyFont="1" applyBorder="1" applyAlignment="1">
      <alignment horizontal="distributed" vertical="center"/>
      <protection/>
    </xf>
    <xf numFmtId="0" fontId="8" fillId="0" borderId="3" xfId="23" applyFont="1" applyBorder="1" applyAlignment="1">
      <alignment vertical="center"/>
      <protection/>
    </xf>
    <xf numFmtId="49" fontId="8" fillId="0" borderId="2" xfId="23" applyNumberFormat="1" applyFont="1" applyBorder="1" applyAlignment="1">
      <alignment vertical="center"/>
      <protection/>
    </xf>
    <xf numFmtId="0" fontId="4" fillId="0" borderId="0" xfId="34">
      <alignment/>
      <protection/>
    </xf>
    <xf numFmtId="0" fontId="5" fillId="0" borderId="0" xfId="34" applyFont="1">
      <alignment/>
      <protection/>
    </xf>
    <xf numFmtId="0" fontId="4" fillId="0" borderId="1" xfId="34" applyBorder="1">
      <alignment/>
      <protection/>
    </xf>
    <xf numFmtId="0" fontId="4" fillId="0" borderId="3" xfId="34" applyBorder="1" applyAlignment="1">
      <alignment horizontal="centerContinuous" vertical="center"/>
      <protection/>
    </xf>
    <xf numFmtId="0" fontId="4" fillId="0" borderId="2" xfId="34" applyBorder="1" applyAlignment="1">
      <alignment horizontal="centerContinuous" vertical="center"/>
      <protection/>
    </xf>
    <xf numFmtId="0" fontId="4" fillId="0" borderId="2" xfId="34" applyFont="1" applyBorder="1" applyAlignment="1">
      <alignment horizontal="center" vertical="center"/>
      <protection/>
    </xf>
    <xf numFmtId="0" fontId="5" fillId="0" borderId="3" xfId="34" applyFont="1" applyBorder="1" applyAlignment="1">
      <alignment horizontal="center" vertical="center"/>
      <protection/>
    </xf>
    <xf numFmtId="0" fontId="4" fillId="0" borderId="4" xfId="34" applyBorder="1" applyAlignment="1">
      <alignment horizontal="center" vertical="center"/>
      <protection/>
    </xf>
    <xf numFmtId="0" fontId="4" fillId="0" borderId="0" xfId="34" applyBorder="1" applyAlignment="1">
      <alignment horizontal="distributed"/>
      <protection/>
    </xf>
    <xf numFmtId="0" fontId="4" fillId="0" borderId="5" xfId="34" applyBorder="1" applyAlignment="1">
      <alignment horizontal="distributed"/>
      <protection/>
    </xf>
    <xf numFmtId="0" fontId="4" fillId="0" borderId="0" xfId="34" applyFont="1">
      <alignment/>
      <protection/>
    </xf>
    <xf numFmtId="0" fontId="5" fillId="0" borderId="0" xfId="34" applyFont="1" applyBorder="1" applyAlignment="1">
      <alignment horizontal="centerContinuous"/>
      <protection/>
    </xf>
    <xf numFmtId="0" fontId="5" fillId="0" borderId="5" xfId="34" applyFont="1" applyBorder="1" applyAlignment="1">
      <alignment horizontal="centerContinuous"/>
      <protection/>
    </xf>
    <xf numFmtId="38" fontId="4" fillId="0" borderId="0" xfId="16" applyFont="1" applyAlignment="1">
      <alignment/>
    </xf>
    <xf numFmtId="179" fontId="4" fillId="0" borderId="0" xfId="34" applyNumberFormat="1">
      <alignment/>
      <protection/>
    </xf>
    <xf numFmtId="0" fontId="4" fillId="0" borderId="0" xfId="34" applyBorder="1">
      <alignment/>
      <protection/>
    </xf>
    <xf numFmtId="0" fontId="7" fillId="0" borderId="5" xfId="34" applyFont="1" applyBorder="1" applyAlignment="1">
      <alignment horizontal="distributed"/>
      <protection/>
    </xf>
    <xf numFmtId="0" fontId="4" fillId="0" borderId="0" xfId="34" applyFont="1" applyBorder="1" applyAlignment="1">
      <alignment/>
      <protection/>
    </xf>
    <xf numFmtId="0" fontId="5" fillId="0" borderId="5" xfId="34" applyFont="1" applyBorder="1" applyAlignment="1">
      <alignment horizontal="distributed"/>
      <protection/>
    </xf>
    <xf numFmtId="38" fontId="5" fillId="0" borderId="0" xfId="16" applyFont="1" applyAlignment="1">
      <alignment horizontal="right"/>
    </xf>
    <xf numFmtId="0" fontId="4" fillId="0" borderId="3" xfId="34" applyBorder="1" applyAlignment="1">
      <alignment horizontal="distributed"/>
      <protection/>
    </xf>
    <xf numFmtId="0" fontId="4" fillId="0" borderId="2" xfId="34" applyBorder="1" applyAlignment="1">
      <alignment horizontal="distributed"/>
      <protection/>
    </xf>
    <xf numFmtId="0" fontId="4" fillId="0" borderId="3" xfId="34" applyFont="1" applyBorder="1">
      <alignment/>
      <protection/>
    </xf>
    <xf numFmtId="0" fontId="5" fillId="0" borderId="3" xfId="34" applyFont="1" applyBorder="1">
      <alignment/>
      <protection/>
    </xf>
    <xf numFmtId="0" fontId="4" fillId="0" borderId="3" xfId="34" applyBorder="1">
      <alignment/>
      <protection/>
    </xf>
    <xf numFmtId="0" fontId="5" fillId="0" borderId="1" xfId="34" applyFont="1" applyBorder="1">
      <alignment/>
      <protection/>
    </xf>
    <xf numFmtId="38" fontId="5" fillId="0" borderId="0" xfId="16" applyNumberFormat="1" applyFont="1" applyAlignment="1">
      <alignment/>
    </xf>
    <xf numFmtId="0" fontId="4" fillId="0" borderId="0" xfId="24">
      <alignment/>
      <protection/>
    </xf>
    <xf numFmtId="0" fontId="1" fillId="0" borderId="0" xfId="24" applyFont="1">
      <alignment/>
      <protection/>
    </xf>
    <xf numFmtId="0" fontId="4" fillId="0" borderId="1" xfId="24" applyBorder="1">
      <alignment/>
      <protection/>
    </xf>
    <xf numFmtId="0" fontId="4" fillId="0" borderId="0" xfId="24" applyBorder="1">
      <alignment/>
      <protection/>
    </xf>
    <xf numFmtId="0" fontId="4" fillId="0" borderId="5" xfId="24" applyBorder="1">
      <alignment/>
      <protection/>
    </xf>
    <xf numFmtId="0" fontId="4" fillId="0" borderId="6" xfId="24" applyBorder="1">
      <alignment/>
      <protection/>
    </xf>
    <xf numFmtId="0" fontId="4" fillId="0" borderId="0" xfId="24" applyBorder="1" applyAlignment="1">
      <alignment horizontal="centerContinuous"/>
      <protection/>
    </xf>
    <xf numFmtId="0" fontId="4" fillId="0" borderId="5" xfId="24" applyBorder="1" applyAlignment="1">
      <alignment horizontal="centerContinuous"/>
      <protection/>
    </xf>
    <xf numFmtId="0" fontId="4" fillId="0" borderId="5" xfId="24" applyBorder="1" applyAlignment="1">
      <alignment horizontal="center"/>
      <protection/>
    </xf>
    <xf numFmtId="0" fontId="5" fillId="0" borderId="0" xfId="24" applyFont="1" applyBorder="1" applyAlignment="1">
      <alignment horizontal="center"/>
      <protection/>
    </xf>
    <xf numFmtId="0" fontId="4" fillId="0" borderId="6" xfId="24" applyFont="1" applyBorder="1" applyAlignment="1">
      <alignment horizontal="center"/>
      <protection/>
    </xf>
    <xf numFmtId="0" fontId="4" fillId="0" borderId="3" xfId="24" applyBorder="1">
      <alignment/>
      <protection/>
    </xf>
    <xf numFmtId="0" fontId="4" fillId="0" borderId="2" xfId="24" applyBorder="1">
      <alignment/>
      <protection/>
    </xf>
    <xf numFmtId="0" fontId="5" fillId="0" borderId="3" xfId="24" applyFont="1" applyBorder="1">
      <alignment/>
      <protection/>
    </xf>
    <xf numFmtId="0" fontId="5" fillId="0" borderId="4" xfId="24" applyFont="1" applyBorder="1">
      <alignment/>
      <protection/>
    </xf>
    <xf numFmtId="0" fontId="4" fillId="0" borderId="4" xfId="24" applyBorder="1">
      <alignment/>
      <protection/>
    </xf>
    <xf numFmtId="0" fontId="5" fillId="0" borderId="0" xfId="24" applyFont="1">
      <alignment/>
      <protection/>
    </xf>
    <xf numFmtId="0" fontId="4" fillId="0" borderId="0" xfId="24" applyFont="1" applyBorder="1" applyAlignment="1">
      <alignment horizontal="distributed"/>
      <protection/>
    </xf>
    <xf numFmtId="0" fontId="4" fillId="0" borderId="5" xfId="24" applyFont="1" applyBorder="1" applyAlignment="1">
      <alignment horizontal="distributed"/>
      <protection/>
    </xf>
    <xf numFmtId="0" fontId="4" fillId="0" borderId="0" xfId="24" applyFont="1" applyBorder="1" applyAlignment="1">
      <alignment horizontal="center"/>
      <protection/>
    </xf>
    <xf numFmtId="0" fontId="4" fillId="0" borderId="0" xfId="24" applyBorder="1" applyAlignment="1">
      <alignment horizontal="distributed"/>
      <protection/>
    </xf>
    <xf numFmtId="0" fontId="4" fillId="0" borderId="5" xfId="24" applyBorder="1" applyAlignment="1">
      <alignment horizontal="distributed"/>
      <protection/>
    </xf>
    <xf numFmtId="38" fontId="4" fillId="0" borderId="0" xfId="16" applyFont="1" applyAlignment="1">
      <alignment horizontal="right"/>
    </xf>
    <xf numFmtId="0" fontId="4" fillId="0" borderId="0" xfId="24" applyAlignment="1">
      <alignment horizontal="distributed"/>
      <protection/>
    </xf>
    <xf numFmtId="38" fontId="4" fillId="0" borderId="0" xfId="16" applyBorder="1" applyAlignment="1">
      <alignment/>
    </xf>
    <xf numFmtId="0" fontId="7" fillId="0" borderId="0" xfId="24" applyFont="1" applyAlignment="1">
      <alignment horizontal="distributed"/>
      <protection/>
    </xf>
    <xf numFmtId="0" fontId="4" fillId="0" borderId="3" xfId="24" applyBorder="1" applyAlignment="1">
      <alignment horizontal="center"/>
      <protection/>
    </xf>
    <xf numFmtId="0" fontId="4" fillId="0" borderId="0" xfId="24" applyAlignment="1">
      <alignment/>
      <protection/>
    </xf>
    <xf numFmtId="0" fontId="4" fillId="0" borderId="0" xfId="31">
      <alignment/>
      <protection/>
    </xf>
    <xf numFmtId="0" fontId="5" fillId="0" borderId="0" xfId="31" applyFont="1">
      <alignment/>
      <protection/>
    </xf>
    <xf numFmtId="0" fontId="4" fillId="0" borderId="1" xfId="31" applyBorder="1">
      <alignment/>
      <protection/>
    </xf>
    <xf numFmtId="0" fontId="4" fillId="0" borderId="1" xfId="31" applyBorder="1" applyAlignment="1">
      <alignment horizontal="right"/>
      <protection/>
    </xf>
    <xf numFmtId="0" fontId="4" fillId="0" borderId="3" xfId="31" applyBorder="1" applyAlignment="1">
      <alignment horizontal="centerContinuous" vertical="center"/>
      <protection/>
    </xf>
    <xf numFmtId="0" fontId="4" fillId="0" borderId="2" xfId="31" applyBorder="1" applyAlignment="1">
      <alignment horizontal="centerContinuous" vertical="center"/>
      <protection/>
    </xf>
    <xf numFmtId="0" fontId="4" fillId="0" borderId="2" xfId="31" applyFont="1" applyBorder="1" applyAlignment="1">
      <alignment horizontal="center" vertical="center"/>
      <protection/>
    </xf>
    <xf numFmtId="0" fontId="5" fillId="0" borderId="3" xfId="31" applyFont="1" applyBorder="1" applyAlignment="1">
      <alignment horizontal="center" vertical="center"/>
      <protection/>
    </xf>
    <xf numFmtId="0" fontId="4" fillId="0" borderId="0" xfId="31" applyBorder="1" applyAlignment="1">
      <alignment horizontal="distributed"/>
      <protection/>
    </xf>
    <xf numFmtId="0" fontId="4" fillId="0" borderId="5" xfId="31" applyBorder="1" applyAlignment="1">
      <alignment horizontal="distributed"/>
      <protection/>
    </xf>
    <xf numFmtId="0" fontId="4" fillId="0" borderId="0" xfId="31" applyFont="1">
      <alignment/>
      <protection/>
    </xf>
    <xf numFmtId="0" fontId="5" fillId="0" borderId="0" xfId="31" applyFont="1" applyBorder="1" applyAlignment="1">
      <alignment/>
      <protection/>
    </xf>
    <xf numFmtId="0" fontId="5" fillId="0" borderId="5" xfId="31" applyFont="1" applyBorder="1" applyAlignment="1">
      <alignment/>
      <protection/>
    </xf>
    <xf numFmtId="0" fontId="4" fillId="0" borderId="0" xfId="31" applyBorder="1">
      <alignment/>
      <protection/>
    </xf>
    <xf numFmtId="0" fontId="4" fillId="0" borderId="0" xfId="31" applyFont="1" applyBorder="1">
      <alignment/>
      <protection/>
    </xf>
    <xf numFmtId="0" fontId="4" fillId="0" borderId="3" xfId="31" applyBorder="1" applyAlignment="1">
      <alignment horizontal="distributed"/>
      <protection/>
    </xf>
    <xf numFmtId="0" fontId="4" fillId="0" borderId="2" xfId="31" applyBorder="1" applyAlignment="1">
      <alignment horizontal="distributed"/>
      <protection/>
    </xf>
    <xf numFmtId="0" fontId="4" fillId="0" borderId="3" xfId="31" applyFont="1" applyBorder="1">
      <alignment/>
      <protection/>
    </xf>
    <xf numFmtId="0" fontId="4" fillId="0" borderId="0" xfId="31" applyFont="1" applyBorder="1" applyAlignment="1">
      <alignment/>
      <protection/>
    </xf>
    <xf numFmtId="0" fontId="5" fillId="0" borderId="5" xfId="31" applyFont="1" applyBorder="1" applyAlignment="1">
      <alignment horizontal="centerContinuous"/>
      <protection/>
    </xf>
    <xf numFmtId="38" fontId="4" fillId="0" borderId="0" xfId="16" applyFont="1" applyBorder="1" applyAlignment="1">
      <alignment/>
    </xf>
    <xf numFmtId="0" fontId="4" fillId="0" borderId="3" xfId="31" applyBorder="1">
      <alignment/>
      <protection/>
    </xf>
    <xf numFmtId="0" fontId="4" fillId="0" borderId="5" xfId="31" applyFont="1" applyBorder="1" applyAlignment="1">
      <alignment horizontal="right"/>
      <protection/>
    </xf>
    <xf numFmtId="0" fontId="0" fillId="0" borderId="0" xfId="28">
      <alignment/>
      <protection/>
    </xf>
    <xf numFmtId="0" fontId="1" fillId="0" borderId="0" xfId="28" applyFont="1">
      <alignment/>
      <protection/>
    </xf>
    <xf numFmtId="0" fontId="0" fillId="0" borderId="1" xfId="28" applyBorder="1">
      <alignment/>
      <protection/>
    </xf>
    <xf numFmtId="0" fontId="0" fillId="0" borderId="2" xfId="28" applyBorder="1" applyAlignment="1">
      <alignment horizontal="center" vertical="center"/>
      <protection/>
    </xf>
    <xf numFmtId="0" fontId="1" fillId="0" borderId="3" xfId="28" applyFont="1" applyBorder="1" applyAlignment="1">
      <alignment horizontal="center" vertical="center"/>
      <protection/>
    </xf>
    <xf numFmtId="0" fontId="0" fillId="0" borderId="0" xfId="28" applyAlignment="1">
      <alignment vertical="center"/>
      <protection/>
    </xf>
    <xf numFmtId="38" fontId="0" fillId="0" borderId="0" xfId="16" applyAlignment="1">
      <alignment/>
    </xf>
    <xf numFmtId="38" fontId="0" fillId="0" borderId="0" xfId="16" applyFont="1" applyAlignment="1">
      <alignment horizontal="right"/>
    </xf>
    <xf numFmtId="38" fontId="1" fillId="0" borderId="0" xfId="16" applyFont="1" applyAlignment="1">
      <alignment horizontal="right"/>
    </xf>
    <xf numFmtId="38" fontId="1" fillId="0" borderId="0" xfId="16" applyFont="1" applyAlignment="1">
      <alignment/>
    </xf>
    <xf numFmtId="0" fontId="0" fillId="0" borderId="3" xfId="28" applyBorder="1">
      <alignment/>
      <protection/>
    </xf>
    <xf numFmtId="0" fontId="0" fillId="0" borderId="0" xfId="28" applyFont="1" applyAlignment="1">
      <alignment/>
      <protection/>
    </xf>
    <xf numFmtId="0" fontId="0" fillId="0" borderId="0" xfId="28" applyAlignment="1">
      <alignment/>
      <protection/>
    </xf>
    <xf numFmtId="0" fontId="0" fillId="0" borderId="0" xfId="28" applyAlignment="1">
      <alignment horizontal="distributed"/>
      <protection/>
    </xf>
    <xf numFmtId="0" fontId="1" fillId="0" borderId="0" xfId="25" applyFont="1">
      <alignment/>
      <protection/>
    </xf>
    <xf numFmtId="0" fontId="0" fillId="0" borderId="0" xfId="25">
      <alignment/>
      <protection/>
    </xf>
    <xf numFmtId="0" fontId="0" fillId="0" borderId="1" xfId="25" applyBorder="1">
      <alignment/>
      <protection/>
    </xf>
    <xf numFmtId="0" fontId="0" fillId="0" borderId="1" xfId="25" applyFont="1" applyBorder="1" applyAlignment="1">
      <alignment horizontal="right"/>
      <protection/>
    </xf>
    <xf numFmtId="0" fontId="0" fillId="0" borderId="3" xfId="25" applyFont="1" applyBorder="1" applyAlignment="1">
      <alignment horizontal="centerContinuous" vertical="center"/>
      <protection/>
    </xf>
    <xf numFmtId="0" fontId="0" fillId="0" borderId="2" xfId="25" applyBorder="1" applyAlignment="1">
      <alignment horizontal="centerContinuous" vertical="center"/>
      <protection/>
    </xf>
    <xf numFmtId="0" fontId="0" fillId="0" borderId="2" xfId="25" applyFont="1" applyBorder="1" applyAlignment="1">
      <alignment horizontal="center" vertical="center"/>
      <protection/>
    </xf>
    <xf numFmtId="0" fontId="0" fillId="0" borderId="2" xfId="25" applyBorder="1" applyAlignment="1">
      <alignment horizontal="center" vertical="center"/>
      <protection/>
    </xf>
    <xf numFmtId="0" fontId="1" fillId="0" borderId="3" xfId="25" applyFont="1" applyBorder="1" applyAlignment="1">
      <alignment horizontal="center" vertical="center"/>
      <protection/>
    </xf>
    <xf numFmtId="0" fontId="0" fillId="0" borderId="4" xfId="25" applyFont="1" applyBorder="1" applyAlignment="1">
      <alignment horizontal="center" vertical="center"/>
      <protection/>
    </xf>
    <xf numFmtId="0" fontId="0" fillId="0" borderId="0" xfId="25" applyAlignment="1">
      <alignment vertical="center"/>
      <protection/>
    </xf>
    <xf numFmtId="0" fontId="0" fillId="0" borderId="0" xfId="25" applyBorder="1">
      <alignment/>
      <protection/>
    </xf>
    <xf numFmtId="0" fontId="0" fillId="0" borderId="5" xfId="25" applyBorder="1">
      <alignment/>
      <protection/>
    </xf>
    <xf numFmtId="0" fontId="1" fillId="0" borderId="0" xfId="25" applyFont="1" applyBorder="1" applyAlignment="1">
      <alignment/>
      <protection/>
    </xf>
    <xf numFmtId="0" fontId="1" fillId="0" borderId="5" xfId="25" applyFont="1" applyBorder="1" applyAlignment="1">
      <alignment horizontal="distributed"/>
      <protection/>
    </xf>
    <xf numFmtId="179" fontId="0" fillId="0" borderId="0" xfId="25" applyNumberFormat="1">
      <alignment/>
      <protection/>
    </xf>
    <xf numFmtId="0" fontId="0" fillId="0" borderId="0" xfId="25" applyFont="1" applyBorder="1" applyAlignment="1">
      <alignment/>
      <protection/>
    </xf>
    <xf numFmtId="0" fontId="0" fillId="0" borderId="5" xfId="25" applyBorder="1" applyAlignment="1">
      <alignment horizontal="distributed"/>
      <protection/>
    </xf>
    <xf numFmtId="0" fontId="0" fillId="0" borderId="5" xfId="25" applyFont="1" applyBorder="1" applyAlignment="1">
      <alignment horizontal="distributed"/>
      <protection/>
    </xf>
    <xf numFmtId="179" fontId="0" fillId="0" borderId="0" xfId="25" applyNumberFormat="1" applyFont="1">
      <alignment/>
      <protection/>
    </xf>
    <xf numFmtId="0" fontId="13" fillId="0" borderId="5" xfId="25" applyFont="1" applyBorder="1" applyAlignment="1">
      <alignment horizontal="distributed"/>
      <protection/>
    </xf>
    <xf numFmtId="38" fontId="0" fillId="0" borderId="0" xfId="16" applyFont="1" applyAlignment="1">
      <alignment/>
    </xf>
    <xf numFmtId="0" fontId="0" fillId="0" borderId="5" xfId="25" applyFont="1" applyBorder="1" applyAlignment="1">
      <alignment/>
      <protection/>
    </xf>
    <xf numFmtId="0" fontId="0" fillId="0" borderId="3" xfId="25" applyBorder="1">
      <alignment/>
      <protection/>
    </xf>
    <xf numFmtId="0" fontId="0" fillId="0" borderId="2" xfId="25" applyBorder="1">
      <alignment/>
      <protection/>
    </xf>
    <xf numFmtId="0" fontId="0" fillId="0" borderId="0" xfId="25" applyFont="1">
      <alignment/>
      <protection/>
    </xf>
    <xf numFmtId="0" fontId="0" fillId="0" borderId="3" xfId="25" applyFont="1" applyBorder="1" applyAlignment="1">
      <alignment horizontal="centerContinuous"/>
      <protection/>
    </xf>
    <xf numFmtId="0" fontId="0" fillId="0" borderId="3" xfId="25" applyBorder="1" applyAlignment="1">
      <alignment horizontal="centerContinuous"/>
      <protection/>
    </xf>
    <xf numFmtId="0" fontId="0" fillId="0" borderId="2" xfId="25" applyBorder="1" applyAlignment="1">
      <alignment horizontal="centerContinuous"/>
      <protection/>
    </xf>
    <xf numFmtId="0" fontId="0" fillId="0" borderId="2" xfId="25" applyFont="1" applyBorder="1" applyAlignment="1">
      <alignment horizontal="center"/>
      <protection/>
    </xf>
    <xf numFmtId="0" fontId="0" fillId="0" borderId="2" xfId="25" applyBorder="1" applyAlignment="1">
      <alignment horizontal="center"/>
      <protection/>
    </xf>
    <xf numFmtId="0" fontId="1" fillId="0" borderId="2" xfId="25" applyFont="1" applyBorder="1" applyAlignment="1">
      <alignment horizontal="center"/>
      <protection/>
    </xf>
    <xf numFmtId="0" fontId="0" fillId="0" borderId="3" xfId="25" applyBorder="1" applyAlignment="1">
      <alignment horizontal="center"/>
      <protection/>
    </xf>
    <xf numFmtId="179" fontId="5" fillId="0" borderId="0" xfId="26" applyNumberFormat="1" applyFont="1">
      <alignment/>
      <protection/>
    </xf>
    <xf numFmtId="179" fontId="1" fillId="0" borderId="0" xfId="15" applyNumberFormat="1" applyFont="1" applyAlignment="1">
      <alignment/>
    </xf>
    <xf numFmtId="179" fontId="4" fillId="0" borderId="0" xfId="26" applyNumberFormat="1">
      <alignment/>
      <protection/>
    </xf>
    <xf numFmtId="179" fontId="0" fillId="0" borderId="0" xfId="15" applyNumberFormat="1" applyAlignment="1">
      <alignment/>
    </xf>
    <xf numFmtId="0" fontId="4" fillId="0" borderId="0" xfId="26">
      <alignment/>
      <protection/>
    </xf>
    <xf numFmtId="176" fontId="0" fillId="0" borderId="0" xfId="15" applyNumberFormat="1" applyAlignment="1">
      <alignment/>
    </xf>
    <xf numFmtId="0" fontId="0" fillId="0" borderId="0" xfId="25" applyFont="1" applyBorder="1">
      <alignment/>
      <protection/>
    </xf>
    <xf numFmtId="0" fontId="0" fillId="0" borderId="5" xfId="25" applyFont="1" applyBorder="1" applyAlignment="1">
      <alignment horizontal="right"/>
      <protection/>
    </xf>
    <xf numFmtId="0" fontId="0" fillId="0" borderId="3" xfId="25" applyFont="1" applyBorder="1" applyAlignment="1">
      <alignment horizontal="centerContinuous" vertical="distributed"/>
      <protection/>
    </xf>
    <xf numFmtId="0" fontId="0" fillId="0" borderId="2" xfId="25" applyFont="1" applyBorder="1" applyAlignment="1">
      <alignment vertical="distributed"/>
      <protection/>
    </xf>
    <xf numFmtId="0" fontId="0" fillId="0" borderId="2" xfId="25" applyFont="1" applyBorder="1" applyAlignment="1">
      <alignment horizontal="center" vertical="distributed"/>
      <protection/>
    </xf>
    <xf numFmtId="0" fontId="0" fillId="0" borderId="2" xfId="25" applyBorder="1" applyAlignment="1">
      <alignment horizontal="center" vertical="distributed"/>
      <protection/>
    </xf>
    <xf numFmtId="0" fontId="1" fillId="0" borderId="2" xfId="25" applyFont="1" applyBorder="1" applyAlignment="1">
      <alignment horizontal="center" vertical="distributed"/>
      <protection/>
    </xf>
    <xf numFmtId="0" fontId="0" fillId="0" borderId="3" xfId="25" applyFont="1" applyBorder="1" applyAlignment="1">
      <alignment horizontal="center" vertical="distributed"/>
      <protection/>
    </xf>
    <xf numFmtId="0" fontId="4" fillId="0" borderId="0" xfId="35">
      <alignment/>
      <protection/>
    </xf>
    <xf numFmtId="0" fontId="1" fillId="0" borderId="0" xfId="35" applyFont="1">
      <alignment/>
      <protection/>
    </xf>
    <xf numFmtId="0" fontId="4" fillId="0" borderId="1" xfId="35" applyBorder="1">
      <alignment/>
      <protection/>
    </xf>
    <xf numFmtId="0" fontId="4" fillId="0" borderId="2" xfId="35" applyBorder="1" applyAlignment="1">
      <alignment horizontal="centerContinuous" vertical="center"/>
      <protection/>
    </xf>
    <xf numFmtId="0" fontId="4" fillId="0" borderId="0" xfId="35" applyBorder="1" applyAlignment="1">
      <alignment vertical="center"/>
      <protection/>
    </xf>
    <xf numFmtId="0" fontId="4" fillId="0" borderId="0" xfId="35" applyAlignment="1">
      <alignment vertical="center"/>
      <protection/>
    </xf>
    <xf numFmtId="0" fontId="4" fillId="0" borderId="0" xfId="35" applyBorder="1">
      <alignment/>
      <protection/>
    </xf>
    <xf numFmtId="0" fontId="4" fillId="0" borderId="5" xfId="35" applyBorder="1">
      <alignment/>
      <protection/>
    </xf>
    <xf numFmtId="0" fontId="1" fillId="0" borderId="0" xfId="35" applyFont="1" applyBorder="1" applyAlignment="1">
      <alignment/>
      <protection/>
    </xf>
    <xf numFmtId="0" fontId="1" fillId="0" borderId="5" xfId="35" applyFont="1" applyBorder="1" applyAlignment="1">
      <alignment horizontal="center"/>
      <protection/>
    </xf>
    <xf numFmtId="0" fontId="4" fillId="0" borderId="0" xfId="35" applyFont="1" applyBorder="1" applyAlignment="1">
      <alignment/>
      <protection/>
    </xf>
    <xf numFmtId="0" fontId="4" fillId="0" borderId="5" xfId="35" applyBorder="1" applyAlignment="1">
      <alignment horizontal="center"/>
      <protection/>
    </xf>
    <xf numFmtId="0" fontId="4" fillId="0" borderId="5" xfId="35" applyFont="1" applyBorder="1" applyAlignment="1">
      <alignment horizontal="distributed"/>
      <protection/>
    </xf>
    <xf numFmtId="0" fontId="4" fillId="0" borderId="5" xfId="35" applyBorder="1" applyAlignment="1">
      <alignment horizontal="distributed"/>
      <protection/>
    </xf>
    <xf numFmtId="0" fontId="4" fillId="0" borderId="3" xfId="35" applyBorder="1">
      <alignment/>
      <protection/>
    </xf>
    <xf numFmtId="0" fontId="4" fillId="0" borderId="2" xfId="35" applyFont="1" applyBorder="1" applyAlignment="1">
      <alignment horizontal="distributed"/>
      <protection/>
    </xf>
    <xf numFmtId="38" fontId="0" fillId="0" borderId="3" xfId="16" applyBorder="1" applyAlignment="1">
      <alignment/>
    </xf>
    <xf numFmtId="0" fontId="1" fillId="0" borderId="0" xfId="27" applyFont="1">
      <alignment/>
      <protection/>
    </xf>
    <xf numFmtId="0" fontId="4" fillId="0" borderId="0" xfId="27">
      <alignment/>
      <protection/>
    </xf>
    <xf numFmtId="0" fontId="4" fillId="0" borderId="1" xfId="27" applyBorder="1">
      <alignment/>
      <protection/>
    </xf>
    <xf numFmtId="0" fontId="0" fillId="0" borderId="1" xfId="25" applyFont="1" applyBorder="1">
      <alignment/>
      <protection/>
    </xf>
    <xf numFmtId="0" fontId="4" fillId="0" borderId="2" xfId="27" applyBorder="1" applyAlignment="1">
      <alignment horizontal="center" vertical="center"/>
      <protection/>
    </xf>
    <xf numFmtId="0" fontId="4" fillId="0" borderId="0" xfId="27" applyBorder="1" applyAlignment="1">
      <alignment vertical="center"/>
      <protection/>
    </xf>
    <xf numFmtId="0" fontId="4" fillId="0" borderId="0" xfId="27" applyAlignment="1">
      <alignment vertical="center"/>
      <protection/>
    </xf>
    <xf numFmtId="0" fontId="4" fillId="0" borderId="5" xfId="27" applyBorder="1">
      <alignment/>
      <protection/>
    </xf>
    <xf numFmtId="0" fontId="1" fillId="0" borderId="5" xfId="27" applyFont="1" applyBorder="1" applyAlignment="1">
      <alignment horizontal="distributed"/>
      <protection/>
    </xf>
    <xf numFmtId="0" fontId="4" fillId="0" borderId="5" xfId="27" applyBorder="1" applyAlignment="1">
      <alignment horizontal="distributed"/>
      <protection/>
    </xf>
    <xf numFmtId="0" fontId="4" fillId="0" borderId="5" xfId="27" applyFont="1" applyBorder="1" applyAlignment="1">
      <alignment horizontal="distributed"/>
      <protection/>
    </xf>
    <xf numFmtId="0" fontId="4" fillId="0" borderId="2" xfId="27" applyFont="1" applyBorder="1" applyAlignment="1">
      <alignment horizontal="distributed"/>
      <protection/>
    </xf>
    <xf numFmtId="0" fontId="4" fillId="0" borderId="0" xfId="30">
      <alignment/>
      <protection/>
    </xf>
    <xf numFmtId="0" fontId="1" fillId="0" borderId="0" xfId="30" applyFont="1">
      <alignment/>
      <protection/>
    </xf>
    <xf numFmtId="0" fontId="4" fillId="0" borderId="1" xfId="30" applyBorder="1">
      <alignment/>
      <protection/>
    </xf>
    <xf numFmtId="0" fontId="4" fillId="0" borderId="3" xfId="30" applyBorder="1" applyAlignment="1">
      <alignment horizontal="centerContinuous" vertical="center"/>
      <protection/>
    </xf>
    <xf numFmtId="0" fontId="4" fillId="0" borderId="2" xfId="30" applyBorder="1" applyAlignment="1">
      <alignment horizontal="centerContinuous" vertical="center"/>
      <protection/>
    </xf>
    <xf numFmtId="0" fontId="4" fillId="0" borderId="0" xfId="30" applyBorder="1" applyAlignment="1">
      <alignment vertical="center"/>
      <protection/>
    </xf>
    <xf numFmtId="0" fontId="4" fillId="0" borderId="0" xfId="30" applyAlignment="1">
      <alignment vertical="center"/>
      <protection/>
    </xf>
    <xf numFmtId="0" fontId="4" fillId="0" borderId="0" xfId="30" applyBorder="1">
      <alignment/>
      <protection/>
    </xf>
    <xf numFmtId="0" fontId="4" fillId="0" borderId="5" xfId="30" applyBorder="1">
      <alignment/>
      <protection/>
    </xf>
    <xf numFmtId="0" fontId="1" fillId="0" borderId="0" xfId="30" applyFont="1" applyBorder="1" applyAlignment="1">
      <alignment/>
      <protection/>
    </xf>
    <xf numFmtId="0" fontId="1" fillId="0" borderId="5" xfId="30" applyFont="1" applyBorder="1" applyAlignment="1">
      <alignment horizontal="center"/>
      <protection/>
    </xf>
    <xf numFmtId="0" fontId="4" fillId="0" borderId="0" xfId="30" applyFont="1" applyBorder="1" applyAlignment="1">
      <alignment/>
      <protection/>
    </xf>
    <xf numFmtId="0" fontId="4" fillId="0" borderId="5" xfId="30" applyBorder="1" applyAlignment="1">
      <alignment horizontal="center"/>
      <protection/>
    </xf>
    <xf numFmtId="0" fontId="4" fillId="0" borderId="5" xfId="30" applyFont="1" applyBorder="1" applyAlignment="1">
      <alignment horizontal="distributed"/>
      <protection/>
    </xf>
    <xf numFmtId="0" fontId="4" fillId="0" borderId="5" xfId="30" applyBorder="1" applyAlignment="1">
      <alignment horizontal="distributed"/>
      <protection/>
    </xf>
    <xf numFmtId="0" fontId="5" fillId="0" borderId="0" xfId="30" applyFont="1">
      <alignment/>
      <protection/>
    </xf>
    <xf numFmtId="0" fontId="4" fillId="0" borderId="5" xfId="30" applyFont="1" applyBorder="1" applyAlignment="1">
      <alignment horizontal="left"/>
      <protection/>
    </xf>
    <xf numFmtId="0" fontId="4" fillId="0" borderId="3" xfId="30" applyBorder="1">
      <alignment/>
      <protection/>
    </xf>
    <xf numFmtId="0" fontId="4" fillId="0" borderId="2" xfId="30" applyFont="1" applyBorder="1" applyAlignment="1">
      <alignment horizontal="distributed"/>
      <protection/>
    </xf>
    <xf numFmtId="0" fontId="1" fillId="0" borderId="0" xfId="20" applyFont="1">
      <alignment/>
      <protection/>
    </xf>
    <xf numFmtId="0" fontId="4" fillId="0" borderId="0" xfId="20">
      <alignment/>
      <protection/>
    </xf>
    <xf numFmtId="0" fontId="4" fillId="0" borderId="1" xfId="20" applyBorder="1">
      <alignment/>
      <protection/>
    </xf>
    <xf numFmtId="0" fontId="4" fillId="0" borderId="3" xfId="20" applyBorder="1" applyAlignment="1">
      <alignment horizontal="centerContinuous" vertical="center"/>
      <protection/>
    </xf>
    <xf numFmtId="0" fontId="4" fillId="0" borderId="2" xfId="20" applyBorder="1" applyAlignment="1">
      <alignment horizontal="centerContinuous" vertical="center"/>
      <protection/>
    </xf>
    <xf numFmtId="0" fontId="4" fillId="0" borderId="0" xfId="20" applyBorder="1" applyAlignment="1">
      <alignment vertical="center"/>
      <protection/>
    </xf>
    <xf numFmtId="0" fontId="4" fillId="0" borderId="0" xfId="20" applyAlignment="1">
      <alignment vertical="center"/>
      <protection/>
    </xf>
    <xf numFmtId="0" fontId="4" fillId="0" borderId="0" xfId="20" applyBorder="1">
      <alignment/>
      <protection/>
    </xf>
    <xf numFmtId="0" fontId="4" fillId="0" borderId="5" xfId="20" applyBorder="1">
      <alignment/>
      <protection/>
    </xf>
    <xf numFmtId="0" fontId="1" fillId="0" borderId="0" xfId="20" applyFont="1" applyBorder="1" applyAlignment="1">
      <alignment/>
      <protection/>
    </xf>
    <xf numFmtId="0" fontId="1" fillId="0" borderId="5" xfId="20" applyFont="1" applyBorder="1" applyAlignment="1">
      <alignment horizontal="center"/>
      <protection/>
    </xf>
    <xf numFmtId="0" fontId="5" fillId="0" borderId="0" xfId="20" applyFont="1">
      <alignment/>
      <protection/>
    </xf>
    <xf numFmtId="0" fontId="4" fillId="0" borderId="0" xfId="20" applyFont="1" applyBorder="1" applyAlignment="1">
      <alignment/>
      <protection/>
    </xf>
    <xf numFmtId="0" fontId="4" fillId="0" borderId="5" xfId="20" applyFont="1" applyBorder="1" applyAlignment="1">
      <alignment horizontal="distributed"/>
      <protection/>
    </xf>
    <xf numFmtId="0" fontId="4" fillId="0" borderId="5" xfId="20" applyBorder="1" applyAlignment="1">
      <alignment horizontal="left"/>
      <protection/>
    </xf>
    <xf numFmtId="0" fontId="4" fillId="0" borderId="5" xfId="20" applyFont="1" applyBorder="1" applyAlignment="1">
      <alignment horizontal="left"/>
      <protection/>
    </xf>
    <xf numFmtId="0" fontId="4" fillId="0" borderId="3" xfId="20" applyBorder="1">
      <alignment/>
      <protection/>
    </xf>
    <xf numFmtId="0" fontId="4" fillId="0" borderId="2" xfId="20" applyFont="1" applyBorder="1" applyAlignment="1">
      <alignment horizontal="distributed"/>
      <protection/>
    </xf>
    <xf numFmtId="0" fontId="4" fillId="0" borderId="0" xfId="20" applyFont="1" applyBorder="1" applyAlignment="1">
      <alignment horizontal="distributed"/>
      <protection/>
    </xf>
    <xf numFmtId="38" fontId="0" fillId="0" borderId="0" xfId="16" applyBorder="1" applyAlignment="1">
      <alignment/>
    </xf>
    <xf numFmtId="0" fontId="4" fillId="0" borderId="0" xfId="32">
      <alignment/>
      <protection/>
    </xf>
    <xf numFmtId="0" fontId="5" fillId="0" borderId="0" xfId="32" applyFont="1">
      <alignment/>
      <protection/>
    </xf>
    <xf numFmtId="0" fontId="4" fillId="0" borderId="1" xfId="32" applyBorder="1">
      <alignment/>
      <protection/>
    </xf>
    <xf numFmtId="0" fontId="4" fillId="0" borderId="0" xfId="32" applyBorder="1">
      <alignment/>
      <protection/>
    </xf>
    <xf numFmtId="0" fontId="4" fillId="0" borderId="5" xfId="32" applyBorder="1">
      <alignment/>
      <protection/>
    </xf>
    <xf numFmtId="0" fontId="4" fillId="0" borderId="3" xfId="32" applyBorder="1" applyAlignment="1">
      <alignment horizontal="centerContinuous"/>
      <protection/>
    </xf>
    <xf numFmtId="0" fontId="4" fillId="0" borderId="3" xfId="32" applyBorder="1" applyAlignment="1">
      <alignment horizontal="centerContinuous" vertical="distributed"/>
      <protection/>
    </xf>
    <xf numFmtId="0" fontId="4" fillId="0" borderId="2" xfId="32" applyBorder="1" applyAlignment="1">
      <alignment horizontal="centerContinuous" vertical="distributed"/>
      <protection/>
    </xf>
    <xf numFmtId="0" fontId="4" fillId="0" borderId="2" xfId="32" applyFont="1" applyBorder="1" applyAlignment="1">
      <alignment horizontal="center" vertical="distributed"/>
      <protection/>
    </xf>
    <xf numFmtId="0" fontId="4" fillId="0" borderId="0" xfId="32" applyAlignment="1">
      <alignment vertical="distributed"/>
      <protection/>
    </xf>
    <xf numFmtId="0" fontId="4" fillId="0" borderId="3" xfId="32" applyFont="1" applyBorder="1" applyAlignment="1">
      <alignment horizontal="center" vertical="distributed"/>
      <protection/>
    </xf>
    <xf numFmtId="0" fontId="4" fillId="0" borderId="0" xfId="32" applyBorder="1" applyAlignment="1">
      <alignment horizontal="distributed"/>
      <protection/>
    </xf>
    <xf numFmtId="0" fontId="4" fillId="0" borderId="5" xfId="32" applyBorder="1" applyAlignment="1">
      <alignment horizontal="distributed"/>
      <protection/>
    </xf>
    <xf numFmtId="0" fontId="4" fillId="0" borderId="0" xfId="32" applyFont="1">
      <alignment/>
      <protection/>
    </xf>
    <xf numFmtId="0" fontId="4" fillId="0" borderId="0" xfId="32" applyFont="1" applyBorder="1" applyAlignment="1">
      <alignment/>
      <protection/>
    </xf>
    <xf numFmtId="0" fontId="4" fillId="0" borderId="5" xfId="32" applyFont="1" applyBorder="1" applyAlignment="1">
      <alignment/>
      <protection/>
    </xf>
    <xf numFmtId="0" fontId="7" fillId="0" borderId="5" xfId="32" applyFont="1" applyBorder="1" applyAlignment="1">
      <alignment horizontal="distributed"/>
      <protection/>
    </xf>
    <xf numFmtId="0" fontId="4" fillId="0" borderId="3" xfId="32" applyBorder="1" applyAlignment="1">
      <alignment horizontal="distributed"/>
      <protection/>
    </xf>
    <xf numFmtId="0" fontId="4" fillId="0" borderId="2" xfId="32" applyBorder="1" applyAlignment="1">
      <alignment horizontal="distributed"/>
      <protection/>
    </xf>
    <xf numFmtId="0" fontId="4" fillId="0" borderId="3" xfId="32" applyFont="1" applyBorder="1">
      <alignment/>
      <protection/>
    </xf>
    <xf numFmtId="0" fontId="4" fillId="0" borderId="0" xfId="29">
      <alignment/>
      <protection/>
    </xf>
    <xf numFmtId="0" fontId="1" fillId="0" borderId="0" xfId="29" applyFont="1">
      <alignment/>
      <protection/>
    </xf>
    <xf numFmtId="0" fontId="4" fillId="0" borderId="1" xfId="29" applyBorder="1">
      <alignment/>
      <protection/>
    </xf>
    <xf numFmtId="0" fontId="4" fillId="0" borderId="2" xfId="29" applyBorder="1" applyAlignment="1">
      <alignment horizontal="center" vertical="center"/>
      <protection/>
    </xf>
    <xf numFmtId="0" fontId="4" fillId="0" borderId="0" xfId="29" applyBorder="1" applyAlignment="1">
      <alignment vertical="center"/>
      <protection/>
    </xf>
    <xf numFmtId="0" fontId="4" fillId="0" borderId="0" xfId="29" applyAlignment="1">
      <alignment vertical="center"/>
      <protection/>
    </xf>
    <xf numFmtId="0" fontId="4" fillId="0" borderId="5" xfId="29" applyBorder="1">
      <alignment/>
      <protection/>
    </xf>
    <xf numFmtId="0" fontId="1" fillId="0" borderId="5" xfId="29" applyFont="1" applyBorder="1" applyAlignment="1">
      <alignment horizontal="distributed"/>
      <protection/>
    </xf>
    <xf numFmtId="0" fontId="4" fillId="0" borderId="5" xfId="29" applyBorder="1" applyAlignment="1">
      <alignment horizontal="distributed"/>
      <protection/>
    </xf>
    <xf numFmtId="0" fontId="4" fillId="0" borderId="5" xfId="29" applyFont="1" applyBorder="1" applyAlignment="1">
      <alignment horizontal="distributed"/>
      <protection/>
    </xf>
    <xf numFmtId="0" fontId="4" fillId="0" borderId="5" xfId="29" applyFont="1" applyBorder="1" applyAlignment="1">
      <alignment/>
      <protection/>
    </xf>
    <xf numFmtId="0" fontId="4" fillId="0" borderId="5" xfId="29" applyBorder="1" applyAlignment="1">
      <alignment/>
      <protection/>
    </xf>
    <xf numFmtId="0" fontId="4" fillId="0" borderId="2" xfId="29" applyFont="1" applyBorder="1" applyAlignment="1">
      <alignment horizontal="distributed"/>
      <protection/>
    </xf>
    <xf numFmtId="0" fontId="4" fillId="0" borderId="5" xfId="33" applyFont="1" applyBorder="1" applyAlignment="1">
      <alignment/>
      <protection/>
    </xf>
    <xf numFmtId="0" fontId="4" fillId="0" borderId="0" xfId="31" applyBorder="1" applyAlignment="1">
      <alignment horizontal="centerContinuous" vertical="center"/>
      <protection/>
    </xf>
    <xf numFmtId="0" fontId="4" fillId="0" borderId="5" xfId="31" applyBorder="1" applyAlignment="1">
      <alignment horizontal="centerContinuous" vertical="center"/>
      <protection/>
    </xf>
    <xf numFmtId="0" fontId="4" fillId="0" borderId="0" xfId="31" applyFont="1" applyBorder="1" applyAlignment="1">
      <alignment horizontal="center" vertical="center"/>
      <protection/>
    </xf>
    <xf numFmtId="0" fontId="5" fillId="0" borderId="0" xfId="31" applyFont="1" applyBorder="1" applyAlignment="1">
      <alignment horizontal="center" vertical="center"/>
      <protection/>
    </xf>
    <xf numFmtId="0" fontId="4" fillId="0" borderId="0" xfId="32" applyFont="1" applyBorder="1">
      <alignment/>
      <protection/>
    </xf>
    <xf numFmtId="0" fontId="4" fillId="0" borderId="5" xfId="32" applyFont="1" applyBorder="1" applyAlignment="1">
      <alignment horizontal="distributed"/>
      <protection/>
    </xf>
    <xf numFmtId="1" fontId="4" fillId="0" borderId="0" xfId="16" applyNumberFormat="1" applyFont="1" applyAlignment="1">
      <alignment/>
    </xf>
    <xf numFmtId="1" fontId="4" fillId="0" borderId="0" xfId="32" applyNumberFormat="1">
      <alignment/>
      <protection/>
    </xf>
    <xf numFmtId="202" fontId="4" fillId="0" borderId="0" xfId="16" applyNumberFormat="1" applyFont="1" applyAlignment="1">
      <alignment/>
    </xf>
    <xf numFmtId="202" fontId="4" fillId="0" borderId="0" xfId="32" applyNumberFormat="1">
      <alignment/>
      <protection/>
    </xf>
    <xf numFmtId="0" fontId="1" fillId="0" borderId="0" xfId="0" applyFont="1" applyAlignment="1">
      <alignment/>
    </xf>
    <xf numFmtId="0" fontId="4" fillId="0" borderId="1" xfId="31" applyFont="1" applyBorder="1" applyAlignment="1">
      <alignment horizontal="right"/>
      <protection/>
    </xf>
    <xf numFmtId="0" fontId="4" fillId="0" borderId="3" xfId="35" applyFont="1" applyBorder="1" applyAlignment="1">
      <alignment horizontal="centerContinuous" vertical="center"/>
      <protection/>
    </xf>
    <xf numFmtId="38" fontId="4" fillId="0" borderId="0" xfId="33" applyNumberFormat="1">
      <alignment/>
      <protection/>
    </xf>
    <xf numFmtId="38" fontId="4" fillId="0" borderId="0" xfId="21" applyNumberFormat="1">
      <alignment/>
      <protection/>
    </xf>
    <xf numFmtId="0" fontId="0" fillId="0" borderId="0" xfId="28" applyBorder="1">
      <alignment/>
      <protection/>
    </xf>
    <xf numFmtId="0" fontId="0" fillId="0" borderId="0" xfId="28" applyBorder="1" applyAlignment="1">
      <alignment horizontal="distributed"/>
      <protection/>
    </xf>
    <xf numFmtId="0" fontId="1" fillId="0" borderId="0" xfId="28" applyFont="1" applyBorder="1" applyAlignment="1">
      <alignment horizontal="distributed"/>
      <protection/>
    </xf>
    <xf numFmtId="0" fontId="0" fillId="0" borderId="0" xfId="28" applyFont="1" applyBorder="1" applyAlignment="1">
      <alignment horizontal="distributed"/>
      <protection/>
    </xf>
    <xf numFmtId="0" fontId="0" fillId="0" borderId="0" xfId="28" applyBorder="1" applyAlignment="1">
      <alignment horizontal="center"/>
      <protection/>
    </xf>
    <xf numFmtId="0" fontId="0" fillId="0" borderId="3" xfId="28" applyBorder="1" applyAlignment="1">
      <alignment horizontal="distributed"/>
      <protection/>
    </xf>
    <xf numFmtId="0" fontId="0" fillId="0" borderId="3" xfId="28" applyBorder="1" applyAlignment="1">
      <alignment horizontal="center" vertical="center"/>
      <protection/>
    </xf>
    <xf numFmtId="0" fontId="0" fillId="0" borderId="11" xfId="28" applyFont="1" applyBorder="1" applyAlignment="1">
      <alignment horizontal="center" vertical="center"/>
      <protection/>
    </xf>
    <xf numFmtId="0" fontId="0" fillId="0" borderId="6" xfId="28" applyBorder="1">
      <alignment/>
      <protection/>
    </xf>
    <xf numFmtId="38" fontId="0" fillId="0" borderId="6" xfId="16" applyFont="1" applyBorder="1" applyAlignment="1">
      <alignment horizontal="right"/>
    </xf>
    <xf numFmtId="0" fontId="0" fillId="0" borderId="4" xfId="28" applyBorder="1">
      <alignment/>
      <protection/>
    </xf>
    <xf numFmtId="1" fontId="5" fillId="0" borderId="0" xfId="16" applyNumberFormat="1" applyFont="1" applyAlignment="1">
      <alignment/>
    </xf>
    <xf numFmtId="0" fontId="4" fillId="0" borderId="0" xfId="24" applyFont="1" applyAlignment="1">
      <alignment horizontal="right"/>
      <protection/>
    </xf>
    <xf numFmtId="0" fontId="5" fillId="0" borderId="0" xfId="31" applyFont="1" applyBorder="1">
      <alignment/>
      <protection/>
    </xf>
    <xf numFmtId="0" fontId="4" fillId="0" borderId="9" xfId="31" applyBorder="1" applyAlignment="1">
      <alignment horizontal="centerContinuous" vertical="center"/>
      <protection/>
    </xf>
    <xf numFmtId="0" fontId="4" fillId="0" borderId="10" xfId="31" applyBorder="1" applyAlignment="1">
      <alignment horizontal="centerContinuous" vertical="center"/>
      <protection/>
    </xf>
    <xf numFmtId="0" fontId="4" fillId="0" borderId="10" xfId="31" applyFont="1" applyBorder="1" applyAlignment="1">
      <alignment horizontal="center" vertical="center"/>
      <protection/>
    </xf>
    <xf numFmtId="0" fontId="5" fillId="0" borderId="9" xfId="31" applyFont="1" applyBorder="1" applyAlignment="1">
      <alignment horizontal="center" vertical="center"/>
      <protection/>
    </xf>
    <xf numFmtId="0" fontId="0" fillId="0" borderId="0" xfId="0" applyAlignment="1">
      <alignment horizontal="right"/>
    </xf>
    <xf numFmtId="38" fontId="11" fillId="0" borderId="0" xfId="16" applyFont="1" applyAlignment="1">
      <alignment horizontal="right" vertical="center"/>
    </xf>
    <xf numFmtId="38" fontId="8" fillId="0" borderId="0" xfId="16" applyFont="1" applyAlignment="1">
      <alignment horizontal="right" vertical="center"/>
    </xf>
    <xf numFmtId="38" fontId="12" fillId="0" borderId="0" xfId="16" applyFont="1" applyAlignment="1">
      <alignment horizontal="right" vertical="center"/>
    </xf>
    <xf numFmtId="38" fontId="8" fillId="0" borderId="0" xfId="16" applyFont="1" applyAlignment="1">
      <alignment vertical="center"/>
    </xf>
    <xf numFmtId="0" fontId="4" fillId="0" borderId="0" xfId="34" applyFont="1" applyBorder="1">
      <alignment/>
      <protection/>
    </xf>
    <xf numFmtId="38" fontId="0" fillId="0" borderId="6" xfId="16" applyBorder="1" applyAlignment="1">
      <alignment horizontal="right"/>
    </xf>
    <xf numFmtId="38" fontId="0" fillId="0" borderId="0" xfId="16" applyAlignment="1">
      <alignment horizontal="right"/>
    </xf>
    <xf numFmtId="9" fontId="0" fillId="0" borderId="6" xfId="16" applyNumberFormat="1" applyBorder="1" applyAlignment="1">
      <alignment horizontal="right"/>
    </xf>
    <xf numFmtId="9" fontId="0" fillId="0" borderId="0" xfId="16" applyNumberFormat="1" applyAlignment="1">
      <alignment horizontal="right"/>
    </xf>
    <xf numFmtId="9" fontId="1" fillId="0" borderId="0" xfId="16" applyNumberFormat="1" applyFont="1" applyAlignment="1">
      <alignment horizontal="right"/>
    </xf>
    <xf numFmtId="38" fontId="0" fillId="0" borderId="3" xfId="16" applyBorder="1" applyAlignment="1">
      <alignment horizontal="right"/>
    </xf>
    <xf numFmtId="0" fontId="4" fillId="0" borderId="0" xfId="21" applyFont="1">
      <alignment/>
      <protection/>
    </xf>
  </cellXfs>
  <cellStyles count="2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海面漁業経営体数" xfId="20"/>
    <cellStyle name="標準_基幹的農業" xfId="21"/>
    <cellStyle name="標準_経営耕地規模別農家・耕地" xfId="22"/>
    <cellStyle name="標準_耕地の拡張" xfId="23"/>
    <cellStyle name="標準_栽培・収穫" xfId="24"/>
    <cellStyle name="標準_樹種別" xfId="25"/>
    <cellStyle name="標準_樹種別_1" xfId="26"/>
    <cellStyle name="標準_水産加工品" xfId="27"/>
    <cellStyle name="標準_水田農業" xfId="28"/>
    <cellStyle name="標準_生産額" xfId="29"/>
    <cellStyle name="標準_生産量" xfId="30"/>
    <cellStyle name="標準_畜産関係" xfId="31"/>
    <cellStyle name="標準_農家経済" xfId="32"/>
    <cellStyle name="標準_農家数" xfId="33"/>
    <cellStyle name="標準_農業粗生産額" xfId="34"/>
    <cellStyle name="標準_林産物生産量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14</xdr:row>
      <xdr:rowOff>114300</xdr:rowOff>
    </xdr:from>
    <xdr:to>
      <xdr:col>6</xdr:col>
      <xdr:colOff>171450</xdr:colOff>
      <xdr:row>17</xdr:row>
      <xdr:rowOff>133350</xdr:rowOff>
    </xdr:to>
    <xdr:sp>
      <xdr:nvSpPr>
        <xdr:cNvPr id="1" name="図形 1"/>
        <xdr:cNvSpPr>
          <a:spLocks/>
        </xdr:cNvSpPr>
      </xdr:nvSpPr>
      <xdr:spPr>
        <a:xfrm>
          <a:off x="4953000" y="2847975"/>
          <a:ext cx="95250" cy="56197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"/>
    </sheetView>
  </sheetViews>
  <sheetFormatPr defaultColWidth="8.796875" defaultRowHeight="15"/>
  <cols>
    <col min="1" max="1" width="24.59765625" style="1" customWidth="1"/>
    <col min="2" max="5" width="8.59765625" style="1" customWidth="1"/>
    <col min="6" max="6" width="7" style="1" customWidth="1"/>
    <col min="7" max="16384" width="10.59765625" style="1" customWidth="1"/>
  </cols>
  <sheetData>
    <row r="1" ht="14.25">
      <c r="A1" s="2" t="s">
        <v>0</v>
      </c>
    </row>
    <row r="2" spans="1:6" ht="15" thickBot="1">
      <c r="A2" s="3"/>
      <c r="B2" s="3"/>
      <c r="C2" s="3"/>
      <c r="D2" s="3" t="s">
        <v>1</v>
      </c>
      <c r="E2" s="3"/>
      <c r="F2" s="3"/>
    </row>
    <row r="3" spans="1:6" s="7" customFormat="1" ht="25.5" customHeight="1" thickTop="1">
      <c r="A3" s="4" t="s">
        <v>2</v>
      </c>
      <c r="B3" s="4" t="s">
        <v>3</v>
      </c>
      <c r="C3" s="4">
        <v>8</v>
      </c>
      <c r="D3" s="4">
        <v>9</v>
      </c>
      <c r="E3" s="5">
        <v>10</v>
      </c>
      <c r="F3" s="6" t="s">
        <v>4</v>
      </c>
    </row>
    <row r="4" spans="1:5" ht="14.25">
      <c r="A4" s="8"/>
      <c r="E4" s="2"/>
    </row>
    <row r="5" spans="1:6" ht="14.25">
      <c r="A5" s="9" t="s">
        <v>5</v>
      </c>
      <c r="B5" s="10">
        <v>119896</v>
      </c>
      <c r="C5" s="10">
        <v>118720</v>
      </c>
      <c r="D5" s="10">
        <v>118140</v>
      </c>
      <c r="E5" s="11">
        <f>SUM(E6:E7)</f>
        <v>116910</v>
      </c>
      <c r="F5" s="12">
        <f aca="true" t="shared" si="0" ref="F5:F11">E5/$E$5*100</f>
        <v>100</v>
      </c>
    </row>
    <row r="6" spans="1:6" ht="14.25">
      <c r="A6" s="13" t="s">
        <v>6</v>
      </c>
      <c r="B6" s="10">
        <v>19007</v>
      </c>
      <c r="C6" s="10">
        <v>18510</v>
      </c>
      <c r="D6" s="10">
        <v>18830</v>
      </c>
      <c r="E6" s="11">
        <v>19110</v>
      </c>
      <c r="F6" s="12">
        <f t="shared" si="0"/>
        <v>16.345907108031817</v>
      </c>
    </row>
    <row r="7" spans="1:7" ht="14.25">
      <c r="A7" s="13" t="s">
        <v>7</v>
      </c>
      <c r="B7" s="10">
        <v>100889</v>
      </c>
      <c r="C7" s="10">
        <v>100210</v>
      </c>
      <c r="D7" s="10">
        <v>99310</v>
      </c>
      <c r="E7" s="11">
        <f>SUM(E8:E9)</f>
        <v>97800</v>
      </c>
      <c r="F7" s="12">
        <f t="shared" si="0"/>
        <v>83.65409289196818</v>
      </c>
      <c r="G7" s="331"/>
    </row>
    <row r="8" spans="1:6" ht="14.25">
      <c r="A8" s="13" t="s">
        <v>8</v>
      </c>
      <c r="B8" s="10">
        <v>8816</v>
      </c>
      <c r="C8" s="10">
        <v>9840</v>
      </c>
      <c r="D8" s="10">
        <v>10040</v>
      </c>
      <c r="E8" s="11">
        <v>10390</v>
      </c>
      <c r="F8" s="12">
        <f t="shared" si="0"/>
        <v>8.887178171242835</v>
      </c>
    </row>
    <row r="9" spans="1:6" ht="14.25">
      <c r="A9" s="13" t="s">
        <v>9</v>
      </c>
      <c r="B9" s="10">
        <v>92073</v>
      </c>
      <c r="C9" s="10">
        <v>90370</v>
      </c>
      <c r="D9" s="10">
        <v>89270</v>
      </c>
      <c r="E9" s="11">
        <f>SUM(E10:E11)</f>
        <v>87410</v>
      </c>
      <c r="F9" s="12">
        <f t="shared" si="0"/>
        <v>74.76691472072534</v>
      </c>
    </row>
    <row r="10" spans="1:6" ht="14.25">
      <c r="A10" s="317" t="s">
        <v>10</v>
      </c>
      <c r="B10" s="10">
        <v>18899</v>
      </c>
      <c r="C10" s="10">
        <v>12090</v>
      </c>
      <c r="D10" s="10">
        <v>10700</v>
      </c>
      <c r="E10" s="11">
        <v>9000</v>
      </c>
      <c r="F10" s="12">
        <f t="shared" si="0"/>
        <v>7.698229407236336</v>
      </c>
    </row>
    <row r="11" spans="1:6" ht="14.25">
      <c r="A11" s="317" t="s">
        <v>11</v>
      </c>
      <c r="B11" s="10">
        <v>73174</v>
      </c>
      <c r="C11" s="10">
        <v>78280</v>
      </c>
      <c r="D11" s="10">
        <v>78570</v>
      </c>
      <c r="E11" s="11">
        <v>78410</v>
      </c>
      <c r="F11" s="12">
        <f t="shared" si="0"/>
        <v>67.06868531348901</v>
      </c>
    </row>
    <row r="12" spans="1:6" ht="14.25">
      <c r="A12" s="14"/>
      <c r="B12" s="10"/>
      <c r="C12" s="10"/>
      <c r="D12" s="10"/>
      <c r="E12" s="11"/>
      <c r="F12" s="12"/>
    </row>
    <row r="13" spans="1:6" ht="15.75" customHeight="1">
      <c r="A13" s="9" t="s">
        <v>12</v>
      </c>
      <c r="B13" s="10">
        <v>505795</v>
      </c>
      <c r="C13" s="10">
        <v>499470</v>
      </c>
      <c r="D13" s="10">
        <v>487670</v>
      </c>
      <c r="E13" s="11">
        <f>SUM(E15:E16)</f>
        <v>479460</v>
      </c>
      <c r="F13" s="12">
        <f>E13/$E$13*100</f>
        <v>100</v>
      </c>
    </row>
    <row r="14" spans="1:6" ht="14.25">
      <c r="A14" s="14"/>
      <c r="B14" s="10"/>
      <c r="C14" s="10"/>
      <c r="D14" s="10"/>
      <c r="E14" s="11"/>
      <c r="F14" s="12"/>
    </row>
    <row r="15" spans="1:6" ht="14.25">
      <c r="A15" s="15" t="s">
        <v>13</v>
      </c>
      <c r="B15" s="10">
        <v>248779</v>
      </c>
      <c r="C15" s="10">
        <v>251540</v>
      </c>
      <c r="D15" s="10">
        <v>246740</v>
      </c>
      <c r="E15" s="11">
        <v>242690</v>
      </c>
      <c r="F15" s="12">
        <f>E15/$E$13*100</f>
        <v>50.617361198014436</v>
      </c>
    </row>
    <row r="16" spans="1:6" ht="14.25">
      <c r="A16" s="15" t="s">
        <v>14</v>
      </c>
      <c r="B16" s="10">
        <v>257016</v>
      </c>
      <c r="C16" s="10">
        <v>247930</v>
      </c>
      <c r="D16" s="10">
        <v>240930</v>
      </c>
      <c r="E16" s="11">
        <f>479460-E15</f>
        <v>236770</v>
      </c>
      <c r="F16" s="12">
        <f>E16/$E$13*100</f>
        <v>49.382638801985564</v>
      </c>
    </row>
    <row r="17" spans="1:6" ht="14.25">
      <c r="A17" s="14" t="s">
        <v>15</v>
      </c>
      <c r="B17" s="16">
        <v>-4204</v>
      </c>
      <c r="C17" s="16">
        <v>-1176</v>
      </c>
      <c r="D17" s="16">
        <v>-580</v>
      </c>
      <c r="E17" s="17">
        <f>E5-D5</f>
        <v>-1230</v>
      </c>
      <c r="F17" s="18" t="s">
        <v>16</v>
      </c>
    </row>
    <row r="18" spans="1:6" ht="14.25">
      <c r="A18" s="19" t="s">
        <v>17</v>
      </c>
      <c r="B18" s="16">
        <v>-19295</v>
      </c>
      <c r="C18" s="16">
        <v>-6325</v>
      </c>
      <c r="D18" s="16">
        <v>-11800</v>
      </c>
      <c r="E18" s="17">
        <f>E13-D13</f>
        <v>-8210</v>
      </c>
      <c r="F18" s="18" t="s">
        <v>16</v>
      </c>
    </row>
    <row r="19" spans="1:6" ht="14.25">
      <c r="A19" s="14" t="s">
        <v>18</v>
      </c>
      <c r="B19" s="20">
        <v>-3.387590652699435</v>
      </c>
      <c r="C19" s="20">
        <v>-0.9808500700607237</v>
      </c>
      <c r="D19" s="20">
        <v>-0.48854447439352633</v>
      </c>
      <c r="E19" s="21">
        <f>((E5/D5)-1)*100</f>
        <v>-1.0411376333164024</v>
      </c>
      <c r="F19" s="18" t="s">
        <v>16</v>
      </c>
    </row>
    <row r="20" spans="1:6" ht="14.25">
      <c r="A20" s="19" t="s">
        <v>19</v>
      </c>
      <c r="B20" s="20">
        <v>-3.6746081624102533</v>
      </c>
      <c r="C20" s="20">
        <v>-1.2505066281794042</v>
      </c>
      <c r="D20" s="20">
        <v>-2.3625042545097785</v>
      </c>
      <c r="E20" s="21">
        <f>((E13/D13)-1)*100</f>
        <v>-1.6835154920335493</v>
      </c>
      <c r="F20" s="22" t="s">
        <v>16</v>
      </c>
    </row>
    <row r="21" spans="1:6" ht="15.75" customHeight="1">
      <c r="A21" s="23" t="s">
        <v>20</v>
      </c>
      <c r="B21" s="24">
        <v>5.013381042531892</v>
      </c>
      <c r="C21" s="24">
        <v>4.9842331104680175</v>
      </c>
      <c r="D21" s="24">
        <v>4.910583022857718</v>
      </c>
      <c r="E21" s="25">
        <f>E13/E7</f>
        <v>4.902453987730062</v>
      </c>
      <c r="F21" s="22" t="s">
        <v>16</v>
      </c>
    </row>
    <row r="22" spans="1:6" ht="14.25">
      <c r="A22" s="26"/>
      <c r="B22" s="27"/>
      <c r="C22" s="27"/>
      <c r="D22" s="27"/>
      <c r="E22" s="27"/>
      <c r="F22" s="27"/>
    </row>
    <row r="23" ht="14.25">
      <c r="A23" s="1" t="s">
        <v>21</v>
      </c>
    </row>
  </sheetData>
  <printOptions/>
  <pageMargins left="0.75" right="0.75" top="1" bottom="1" header="0.5" footer="0.5"/>
  <pageSetup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2" sqref="A2"/>
    </sheetView>
  </sheetViews>
  <sheetFormatPr defaultColWidth="8.796875" defaultRowHeight="15"/>
  <cols>
    <col min="1" max="1" width="5.59765625" style="132" customWidth="1"/>
    <col min="2" max="2" width="14.59765625" style="132" customWidth="1"/>
    <col min="3" max="7" width="8.59765625" style="132" customWidth="1"/>
    <col min="8" max="8" width="10" style="132" customWidth="1"/>
    <col min="9" max="16384" width="10.59765625" style="132" customWidth="1"/>
  </cols>
  <sheetData>
    <row r="1" spans="1:2" ht="14.25">
      <c r="A1" s="133" t="s">
        <v>158</v>
      </c>
      <c r="B1" s="133"/>
    </row>
    <row r="2" spans="1:8" ht="15" thickBot="1">
      <c r="A2" s="134"/>
      <c r="B2" s="134"/>
      <c r="C2" s="134"/>
      <c r="D2" s="134"/>
      <c r="E2" s="134"/>
      <c r="F2" s="134" t="s">
        <v>159</v>
      </c>
      <c r="G2" s="134"/>
      <c r="H2" s="329" t="s">
        <v>160</v>
      </c>
    </row>
    <row r="3" spans="1:8" ht="30" customHeight="1" thickTop="1">
      <c r="A3" s="136" t="s">
        <v>127</v>
      </c>
      <c r="B3" s="137"/>
      <c r="C3" s="138" t="s">
        <v>161</v>
      </c>
      <c r="D3" s="138">
        <v>5</v>
      </c>
      <c r="E3" s="138">
        <v>6</v>
      </c>
      <c r="F3" s="138">
        <v>7</v>
      </c>
      <c r="G3" s="138">
        <v>8</v>
      </c>
      <c r="H3" s="139">
        <v>9</v>
      </c>
    </row>
    <row r="4" spans="1:8" ht="14.25">
      <c r="A4" s="140"/>
      <c r="B4" s="141"/>
      <c r="C4" s="142"/>
      <c r="D4" s="142"/>
      <c r="E4" s="142"/>
      <c r="F4" s="142"/>
      <c r="G4" s="142"/>
      <c r="H4" s="133"/>
    </row>
    <row r="5" spans="1:8" ht="14.25">
      <c r="A5" s="143" t="s">
        <v>162</v>
      </c>
      <c r="B5" s="144"/>
      <c r="C5" s="90">
        <f aca="true" t="shared" si="0" ref="C5:H5">SUM(C6+C9)</f>
        <v>141465</v>
      </c>
      <c r="D5" s="90">
        <f t="shared" si="0"/>
        <v>145191</v>
      </c>
      <c r="E5" s="90">
        <f t="shared" si="0"/>
        <v>139819</v>
      </c>
      <c r="F5" s="90">
        <f t="shared" si="0"/>
        <v>138603</v>
      </c>
      <c r="G5" s="90">
        <f t="shared" si="0"/>
        <v>145554</v>
      </c>
      <c r="H5" s="11">
        <f t="shared" si="0"/>
        <v>145014</v>
      </c>
    </row>
    <row r="6" spans="1:8" ht="14.25">
      <c r="A6" s="145" t="s">
        <v>163</v>
      </c>
      <c r="B6" s="141"/>
      <c r="C6" s="16">
        <f aca="true" t="shared" si="1" ref="C6:H6">C8-C7</f>
        <v>-6674</v>
      </c>
      <c r="D6" s="16">
        <f t="shared" si="1"/>
        <v>-11073</v>
      </c>
      <c r="E6" s="16">
        <f t="shared" si="1"/>
        <v>-3747</v>
      </c>
      <c r="F6" s="16">
        <f t="shared" si="1"/>
        <v>-16181</v>
      </c>
      <c r="G6" s="16">
        <f t="shared" si="1"/>
        <v>-40969</v>
      </c>
      <c r="H6" s="17">
        <f t="shared" si="1"/>
        <v>-34796</v>
      </c>
    </row>
    <row r="7" spans="1:8" ht="14.25">
      <c r="A7" s="145"/>
      <c r="B7" s="141" t="s">
        <v>164</v>
      </c>
      <c r="C7" s="90">
        <v>78838</v>
      </c>
      <c r="D7" s="90">
        <v>86086</v>
      </c>
      <c r="E7" s="90">
        <v>73114</v>
      </c>
      <c r="F7" s="90">
        <v>89590</v>
      </c>
      <c r="G7" s="90">
        <v>116041</v>
      </c>
      <c r="H7" s="11">
        <v>108831</v>
      </c>
    </row>
    <row r="8" spans="1:8" ht="14.25">
      <c r="A8" s="145"/>
      <c r="B8" s="141" t="s">
        <v>165</v>
      </c>
      <c r="C8" s="90">
        <v>72164</v>
      </c>
      <c r="D8" s="90">
        <v>75013</v>
      </c>
      <c r="E8" s="90">
        <v>69367</v>
      </c>
      <c r="F8" s="90">
        <v>73409</v>
      </c>
      <c r="G8" s="90">
        <v>75072</v>
      </c>
      <c r="H8" s="11">
        <v>74035</v>
      </c>
    </row>
    <row r="9" spans="1:8" ht="14.25">
      <c r="A9" s="146" t="s">
        <v>166</v>
      </c>
      <c r="B9" s="141"/>
      <c r="C9" s="90">
        <f aca="true" t="shared" si="2" ref="C9:H9">SUM(C10:C12)</f>
        <v>148139</v>
      </c>
      <c r="D9" s="90">
        <f t="shared" si="2"/>
        <v>156264</v>
      </c>
      <c r="E9" s="90">
        <f t="shared" si="2"/>
        <v>143566</v>
      </c>
      <c r="F9" s="90">
        <f t="shared" si="2"/>
        <v>154784</v>
      </c>
      <c r="G9" s="90">
        <f t="shared" si="2"/>
        <v>186523</v>
      </c>
      <c r="H9" s="11">
        <f t="shared" si="2"/>
        <v>179810</v>
      </c>
    </row>
    <row r="10" spans="1:8" ht="15" customHeight="1">
      <c r="A10" s="145"/>
      <c r="B10" s="141" t="s">
        <v>167</v>
      </c>
      <c r="C10" s="90">
        <v>97334</v>
      </c>
      <c r="D10" s="90">
        <v>94002</v>
      </c>
      <c r="E10" s="90">
        <v>97487</v>
      </c>
      <c r="F10" s="90">
        <v>102704</v>
      </c>
      <c r="G10" s="90">
        <v>107396</v>
      </c>
      <c r="H10" s="11">
        <v>104808</v>
      </c>
    </row>
    <row r="11" spans="1:8" ht="14.25">
      <c r="A11" s="145"/>
      <c r="B11" s="141" t="s">
        <v>168</v>
      </c>
      <c r="C11" s="90">
        <v>50022</v>
      </c>
      <c r="D11" s="90">
        <v>59812</v>
      </c>
      <c r="E11" s="90">
        <v>40678</v>
      </c>
      <c r="F11" s="90">
        <v>51168</v>
      </c>
      <c r="G11" s="90">
        <v>78202</v>
      </c>
      <c r="H11" s="11">
        <v>74065</v>
      </c>
    </row>
    <row r="12" spans="1:8" ht="14.25">
      <c r="A12" s="145"/>
      <c r="B12" s="141" t="s">
        <v>169</v>
      </c>
      <c r="C12" s="90">
        <v>783</v>
      </c>
      <c r="D12" s="90">
        <v>2450</v>
      </c>
      <c r="E12" s="90">
        <v>5401</v>
      </c>
      <c r="F12" s="90">
        <v>912</v>
      </c>
      <c r="G12" s="90">
        <v>925</v>
      </c>
      <c r="H12" s="11">
        <v>937</v>
      </c>
    </row>
    <row r="13" spans="1:8" ht="14.25">
      <c r="A13" s="147"/>
      <c r="B13" s="148"/>
      <c r="C13" s="149"/>
      <c r="D13" s="149"/>
      <c r="E13" s="149"/>
      <c r="F13" s="149"/>
      <c r="G13" s="149"/>
      <c r="H13" s="149"/>
    </row>
    <row r="14" ht="14.25">
      <c r="A14" s="132" t="s">
        <v>21</v>
      </c>
    </row>
  </sheetData>
  <printOptions/>
  <pageMargins left="0.984251968503937" right="0.7874015748031497" top="0.5905511811023623" bottom="0.5905511811023623" header="0.5118110236220472" footer="0.5118110236220472"/>
  <pageSetup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D7" sqref="D7"/>
    </sheetView>
  </sheetViews>
  <sheetFormatPr defaultColWidth="8.796875" defaultRowHeight="15"/>
  <cols>
    <col min="1" max="1" width="5.59765625" style="132" customWidth="1"/>
    <col min="2" max="2" width="11.59765625" style="132" customWidth="1"/>
    <col min="3" max="8" width="8.59765625" style="132" customWidth="1"/>
    <col min="9" max="16384" width="10.59765625" style="132" customWidth="1"/>
  </cols>
  <sheetData>
    <row r="1" spans="1:2" ht="14.25">
      <c r="A1" s="133" t="s">
        <v>170</v>
      </c>
      <c r="B1" s="133"/>
    </row>
    <row r="2" spans="1:8" ht="15" thickBot="1">
      <c r="A2" s="134"/>
      <c r="B2" s="134"/>
      <c r="C2" s="134"/>
      <c r="D2" s="134"/>
      <c r="E2" s="134"/>
      <c r="F2" s="134"/>
      <c r="G2" s="134"/>
      <c r="H2" s="135" t="s">
        <v>171</v>
      </c>
    </row>
    <row r="3" spans="1:8" ht="30" customHeight="1" thickTop="1">
      <c r="A3" s="136" t="s">
        <v>127</v>
      </c>
      <c r="B3" s="137"/>
      <c r="C3" s="138" t="s">
        <v>75</v>
      </c>
      <c r="D3" s="138">
        <v>6</v>
      </c>
      <c r="E3" s="138">
        <v>7</v>
      </c>
      <c r="F3" s="138">
        <v>8</v>
      </c>
      <c r="G3" s="138">
        <v>9</v>
      </c>
      <c r="H3" s="139">
        <v>10</v>
      </c>
    </row>
    <row r="4" spans="1:8" ht="14.25">
      <c r="A4" s="140"/>
      <c r="B4" s="141"/>
      <c r="C4" s="142"/>
      <c r="D4" s="142"/>
      <c r="E4" s="142"/>
      <c r="F4" s="142"/>
      <c r="G4" s="142"/>
      <c r="H4" s="133"/>
    </row>
    <row r="5" spans="1:8" ht="14.25">
      <c r="A5" s="150" t="s">
        <v>172</v>
      </c>
      <c r="B5" s="151"/>
      <c r="C5" s="90"/>
      <c r="D5" s="90"/>
      <c r="E5" s="90"/>
      <c r="F5" s="90"/>
      <c r="G5" s="90"/>
      <c r="H5" s="11"/>
    </row>
    <row r="6" spans="1:8" ht="14.25">
      <c r="A6" s="145"/>
      <c r="B6" s="141" t="s">
        <v>173</v>
      </c>
      <c r="C6" s="90">
        <v>1560</v>
      </c>
      <c r="D6" s="90">
        <v>1430</v>
      </c>
      <c r="E6" s="90">
        <v>1280</v>
      </c>
      <c r="F6" s="90">
        <v>1190</v>
      </c>
      <c r="G6" s="90">
        <v>1120</v>
      </c>
      <c r="H6" s="11">
        <v>1030</v>
      </c>
    </row>
    <row r="7" spans="1:8" ht="14.25">
      <c r="A7" s="145"/>
      <c r="B7" s="141" t="s">
        <v>174</v>
      </c>
      <c r="C7" s="90">
        <v>33200</v>
      </c>
      <c r="D7" s="90">
        <v>32600</v>
      </c>
      <c r="E7" s="90">
        <v>31500</v>
      </c>
      <c r="F7" s="90">
        <v>30300</v>
      </c>
      <c r="G7" s="90">
        <v>29100</v>
      </c>
      <c r="H7" s="11">
        <v>27800</v>
      </c>
    </row>
    <row r="8" spans="1:8" ht="14.25">
      <c r="A8" s="145"/>
      <c r="B8" s="141"/>
      <c r="C8" s="90"/>
      <c r="D8" s="90"/>
      <c r="E8" s="90"/>
      <c r="F8" s="90"/>
      <c r="G8" s="90"/>
      <c r="H8" s="11"/>
    </row>
    <row r="9" spans="1:8" ht="14.25">
      <c r="A9" s="150" t="s">
        <v>175</v>
      </c>
      <c r="B9" s="151"/>
      <c r="C9" s="90"/>
      <c r="D9" s="90"/>
      <c r="E9" s="90"/>
      <c r="F9" s="90"/>
      <c r="G9" s="90"/>
      <c r="H9" s="11"/>
    </row>
    <row r="10" spans="1:8" ht="14.25">
      <c r="A10" s="145"/>
      <c r="B10" s="141" t="s">
        <v>173</v>
      </c>
      <c r="C10" s="90">
        <v>13100</v>
      </c>
      <c r="D10" s="90">
        <v>11800</v>
      </c>
      <c r="E10" s="90">
        <v>10900</v>
      </c>
      <c r="F10" s="90">
        <v>10300</v>
      </c>
      <c r="G10" s="90">
        <v>9400</v>
      </c>
      <c r="H10" s="11">
        <v>8500</v>
      </c>
    </row>
    <row r="11" spans="1:8" ht="14.25">
      <c r="A11" s="145"/>
      <c r="B11" s="141" t="s">
        <v>174</v>
      </c>
      <c r="C11" s="90">
        <v>106500</v>
      </c>
      <c r="D11" s="90">
        <v>105400</v>
      </c>
      <c r="E11" s="90">
        <v>104600</v>
      </c>
      <c r="F11" s="90">
        <v>98700</v>
      </c>
      <c r="G11" s="90">
        <v>95300</v>
      </c>
      <c r="H11" s="11">
        <v>90700</v>
      </c>
    </row>
    <row r="12" spans="1:8" ht="14.25">
      <c r="A12" s="145"/>
      <c r="B12" s="141"/>
      <c r="C12" s="90"/>
      <c r="D12" s="90"/>
      <c r="E12" s="90"/>
      <c r="F12" s="90"/>
      <c r="G12" s="90"/>
      <c r="H12" s="11"/>
    </row>
    <row r="13" spans="1:8" ht="14.25">
      <c r="A13" s="150" t="s">
        <v>112</v>
      </c>
      <c r="B13" s="151"/>
      <c r="C13" s="90"/>
      <c r="D13" s="90"/>
      <c r="E13" s="90"/>
      <c r="F13" s="90"/>
      <c r="G13" s="90"/>
      <c r="H13" s="11"/>
    </row>
    <row r="14" spans="1:8" ht="14.25">
      <c r="A14" s="145"/>
      <c r="B14" s="141" t="s">
        <v>173</v>
      </c>
      <c r="C14" s="90">
        <v>1000</v>
      </c>
      <c r="D14" s="90">
        <v>820</v>
      </c>
      <c r="E14" s="90">
        <v>690</v>
      </c>
      <c r="F14" s="90">
        <v>550</v>
      </c>
      <c r="G14" s="90">
        <v>490</v>
      </c>
      <c r="H14" s="11">
        <v>430</v>
      </c>
    </row>
    <row r="15" spans="1:8" ht="14.25">
      <c r="A15" s="145"/>
      <c r="B15" s="141" t="s">
        <v>174</v>
      </c>
      <c r="C15" s="152">
        <v>307800</v>
      </c>
      <c r="D15" s="152">
        <v>299800</v>
      </c>
      <c r="E15" s="152">
        <v>280700</v>
      </c>
      <c r="F15" s="152">
        <v>267600</v>
      </c>
      <c r="G15" s="152">
        <v>258800</v>
      </c>
      <c r="H15" s="11">
        <v>244200</v>
      </c>
    </row>
    <row r="16" spans="1:8" ht="14.25">
      <c r="A16" s="145"/>
      <c r="B16" s="141"/>
      <c r="C16" s="152"/>
      <c r="D16" s="152"/>
      <c r="E16" s="152"/>
      <c r="F16" s="152"/>
      <c r="G16" s="152"/>
      <c r="H16" s="11"/>
    </row>
    <row r="17" spans="1:8" ht="14.25">
      <c r="A17" s="150" t="s">
        <v>176</v>
      </c>
      <c r="B17" s="151"/>
      <c r="C17" s="152"/>
      <c r="D17" s="152"/>
      <c r="E17" s="152"/>
      <c r="F17" s="152"/>
      <c r="G17" s="152"/>
      <c r="H17" s="11"/>
    </row>
    <row r="18" spans="1:8" ht="14.25">
      <c r="A18" s="145"/>
      <c r="B18" s="141" t="s">
        <v>173</v>
      </c>
      <c r="C18" s="152">
        <v>180</v>
      </c>
      <c r="D18" s="152">
        <v>160</v>
      </c>
      <c r="E18" s="152">
        <v>150</v>
      </c>
      <c r="F18" s="152">
        <v>150</v>
      </c>
      <c r="G18" s="152">
        <v>140</v>
      </c>
      <c r="H18" s="11">
        <v>100</v>
      </c>
    </row>
    <row r="19" spans="1:8" ht="14.25">
      <c r="A19" s="145"/>
      <c r="B19" s="141" t="s">
        <v>177</v>
      </c>
      <c r="C19" s="152">
        <v>5139</v>
      </c>
      <c r="D19" s="152">
        <v>5236</v>
      </c>
      <c r="E19" s="152">
        <v>5102</v>
      </c>
      <c r="F19" s="152">
        <v>5253</v>
      </c>
      <c r="G19" s="152">
        <v>5078</v>
      </c>
      <c r="H19" s="11">
        <v>4846</v>
      </c>
    </row>
    <row r="20" spans="1:8" ht="14.25">
      <c r="A20" s="153"/>
      <c r="B20" s="148"/>
      <c r="C20" s="149"/>
      <c r="D20" s="149"/>
      <c r="E20" s="149"/>
      <c r="F20" s="149"/>
      <c r="G20" s="149"/>
      <c r="H20" s="149"/>
    </row>
    <row r="21" ht="14.25">
      <c r="A21" s="132" t="s">
        <v>21</v>
      </c>
    </row>
  </sheetData>
  <printOptions/>
  <pageMargins left="0.984251968503937" right="0.7874015748031497" top="0.5905511811023623" bottom="0.5905511811023623" header="0.5118110236220472" footer="0.5118110236220472"/>
  <pageSetup orientation="portrait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9" sqref="A9"/>
    </sheetView>
  </sheetViews>
  <sheetFormatPr defaultColWidth="8.796875" defaultRowHeight="15"/>
  <cols>
    <col min="1" max="1" width="5.59765625" style="132" customWidth="1"/>
    <col min="2" max="2" width="13.69921875" style="132" customWidth="1"/>
    <col min="3" max="8" width="8.59765625" style="132" customWidth="1"/>
    <col min="9" max="16384" width="10.59765625" style="132" customWidth="1"/>
  </cols>
  <sheetData>
    <row r="1" spans="1:8" ht="14.25">
      <c r="A1" s="346" t="s">
        <v>178</v>
      </c>
      <c r="B1" s="346"/>
      <c r="C1" s="145"/>
      <c r="D1" s="145"/>
      <c r="E1" s="145"/>
      <c r="F1" s="145"/>
      <c r="G1" s="145"/>
      <c r="H1" s="145"/>
    </row>
    <row r="2" spans="1:8" ht="15" thickBot="1">
      <c r="A2" s="346"/>
      <c r="B2" s="346"/>
      <c r="C2" s="145"/>
      <c r="D2" s="145"/>
      <c r="E2" s="145"/>
      <c r="F2" s="145"/>
      <c r="G2" s="145"/>
      <c r="H2" s="145"/>
    </row>
    <row r="3" spans="1:8" ht="30" customHeight="1" thickTop="1">
      <c r="A3" s="347" t="s">
        <v>127</v>
      </c>
      <c r="B3" s="348"/>
      <c r="C3" s="349" t="s">
        <v>161</v>
      </c>
      <c r="D3" s="349">
        <v>5</v>
      </c>
      <c r="E3" s="349">
        <v>6</v>
      </c>
      <c r="F3" s="349">
        <v>7</v>
      </c>
      <c r="G3" s="349">
        <v>8</v>
      </c>
      <c r="H3" s="350">
        <v>9</v>
      </c>
    </row>
    <row r="4" spans="1:8" ht="15.75" customHeight="1">
      <c r="A4" s="318"/>
      <c r="B4" s="319"/>
      <c r="C4" s="320"/>
      <c r="D4" s="320"/>
      <c r="E4" s="320"/>
      <c r="F4" s="320"/>
      <c r="G4" s="320"/>
      <c r="H4" s="321"/>
    </row>
    <row r="5" spans="1:8" ht="15.75" customHeight="1">
      <c r="A5" s="145" t="s">
        <v>179</v>
      </c>
      <c r="B5" s="154"/>
      <c r="C5" s="90">
        <v>6600</v>
      </c>
      <c r="D5" s="90">
        <v>5360</v>
      </c>
      <c r="E5" s="90">
        <v>3070</v>
      </c>
      <c r="F5" s="90">
        <v>2000</v>
      </c>
      <c r="G5" s="90">
        <v>830</v>
      </c>
      <c r="H5" s="11">
        <v>610</v>
      </c>
    </row>
    <row r="6" spans="1:8" ht="15.75" customHeight="1">
      <c r="A6" s="146" t="s">
        <v>180</v>
      </c>
      <c r="B6" s="154"/>
      <c r="C6" s="90">
        <v>87000</v>
      </c>
      <c r="D6" s="90">
        <v>60000</v>
      </c>
      <c r="E6" s="90">
        <v>37600</v>
      </c>
      <c r="F6" s="90">
        <v>22500</v>
      </c>
      <c r="G6" s="90">
        <v>8880</v>
      </c>
      <c r="H6" s="11">
        <v>7350</v>
      </c>
    </row>
    <row r="7" spans="1:8" ht="15.75" customHeight="1">
      <c r="A7" s="146" t="s">
        <v>181</v>
      </c>
      <c r="B7" s="154"/>
      <c r="C7" s="90">
        <v>3086000</v>
      </c>
      <c r="D7" s="90">
        <v>2116000</v>
      </c>
      <c r="E7" s="90">
        <v>1307000</v>
      </c>
      <c r="F7" s="90">
        <v>790700</v>
      </c>
      <c r="G7" s="90">
        <v>317000</v>
      </c>
      <c r="H7" s="11">
        <v>253600</v>
      </c>
    </row>
    <row r="8" spans="1:8" ht="15.75" customHeight="1">
      <c r="A8" s="146" t="s">
        <v>182</v>
      </c>
      <c r="B8" s="154"/>
      <c r="C8" s="324">
        <v>35.5</v>
      </c>
      <c r="D8" s="324">
        <v>35.3</v>
      </c>
      <c r="E8" s="324">
        <v>34.7</v>
      </c>
      <c r="F8" s="324">
        <v>35.2</v>
      </c>
      <c r="G8" s="324">
        <v>35.7</v>
      </c>
      <c r="H8" s="344">
        <v>35</v>
      </c>
    </row>
    <row r="9" spans="1:8" ht="15.75" customHeight="1">
      <c r="A9" s="150" t="s">
        <v>183</v>
      </c>
      <c r="B9" s="154"/>
      <c r="C9" s="90">
        <v>10700</v>
      </c>
      <c r="D9" s="90">
        <v>9380</v>
      </c>
      <c r="E9" s="90">
        <v>6700</v>
      </c>
      <c r="F9" s="90">
        <v>4030</v>
      </c>
      <c r="G9" s="90">
        <v>2240</v>
      </c>
      <c r="H9" s="11">
        <v>1260</v>
      </c>
    </row>
    <row r="10" spans="1:8" ht="14.25">
      <c r="A10" s="145" t="s">
        <v>184</v>
      </c>
      <c r="B10" s="154"/>
      <c r="C10" s="90">
        <v>6400</v>
      </c>
      <c r="D10" s="90">
        <v>4820</v>
      </c>
      <c r="E10" s="90">
        <v>3190</v>
      </c>
      <c r="F10" s="90">
        <v>1930</v>
      </c>
      <c r="G10" s="90">
        <v>827</v>
      </c>
      <c r="H10" s="11">
        <v>665</v>
      </c>
    </row>
    <row r="11" spans="1:8" ht="14.25">
      <c r="A11" s="147"/>
      <c r="B11" s="148"/>
      <c r="C11" s="149"/>
      <c r="D11" s="149"/>
      <c r="E11" s="149"/>
      <c r="F11" s="149"/>
      <c r="G11" s="149"/>
      <c r="H11" s="149"/>
    </row>
    <row r="12" ht="14.25">
      <c r="A12" s="132" t="s">
        <v>21</v>
      </c>
    </row>
  </sheetData>
  <printOptions/>
  <pageMargins left="0.984251968503937" right="0.7874015748031497" top="0.5905511811023623" bottom="0.5905511811023623" header="0.5118110236220472" footer="0.5118110236220472"/>
  <pageSetup orientation="portrait" paperSize="9" scale="7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E32" sqref="E32"/>
    </sheetView>
  </sheetViews>
  <sheetFormatPr defaultColWidth="8.796875" defaultRowHeight="15"/>
  <cols>
    <col min="1" max="1" width="27.69921875" style="155" customWidth="1"/>
    <col min="2" max="2" width="10.59765625" style="155" customWidth="1"/>
    <col min="3" max="6" width="11.59765625" style="155" customWidth="1"/>
    <col min="7" max="16384" width="10.59765625" style="155" customWidth="1"/>
  </cols>
  <sheetData>
    <row r="1" spans="1:2" ht="15.75" customHeight="1">
      <c r="A1" s="156" t="s">
        <v>185</v>
      </c>
      <c r="B1" s="156"/>
    </row>
    <row r="2" spans="1:5" ht="15.75" customHeight="1" thickBot="1">
      <c r="A2" s="157"/>
      <c r="B2" s="157"/>
      <c r="C2" s="157"/>
      <c r="D2" s="157"/>
      <c r="E2" s="157" t="s">
        <v>186</v>
      </c>
    </row>
    <row r="3" spans="1:5" s="160" customFormat="1" ht="27" customHeight="1" thickTop="1">
      <c r="A3" s="339" t="s">
        <v>187</v>
      </c>
      <c r="B3" s="340" t="s">
        <v>188</v>
      </c>
      <c r="C3" s="158">
        <v>8</v>
      </c>
      <c r="D3" s="158">
        <v>9</v>
      </c>
      <c r="E3" s="159">
        <v>10</v>
      </c>
    </row>
    <row r="4" spans="1:5" ht="14.25">
      <c r="A4" s="333"/>
      <c r="B4" s="341"/>
      <c r="E4" s="156"/>
    </row>
    <row r="5" spans="1:5" ht="14.25">
      <c r="A5" s="334" t="s">
        <v>189</v>
      </c>
      <c r="B5" s="357">
        <v>24069</v>
      </c>
      <c r="C5" s="358">
        <v>24194</v>
      </c>
      <c r="D5" s="358">
        <v>24412</v>
      </c>
      <c r="E5" s="96">
        <v>35953</v>
      </c>
    </row>
    <row r="6" spans="1:5" ht="14.25">
      <c r="A6" s="334" t="s">
        <v>190</v>
      </c>
      <c r="B6" s="357">
        <v>15063</v>
      </c>
      <c r="C6" s="358">
        <v>18728</v>
      </c>
      <c r="D6" s="358">
        <v>18384</v>
      </c>
      <c r="E6" s="96">
        <v>23809</v>
      </c>
    </row>
    <row r="7" spans="1:5" ht="14.25">
      <c r="A7" s="334" t="s">
        <v>191</v>
      </c>
      <c r="B7" s="357">
        <v>6818</v>
      </c>
      <c r="C7" s="358">
        <v>5705</v>
      </c>
      <c r="D7" s="358">
        <v>6343</v>
      </c>
      <c r="E7" s="96">
        <v>11221</v>
      </c>
    </row>
    <row r="8" spans="1:5" ht="14.25">
      <c r="A8" s="334" t="s">
        <v>192</v>
      </c>
      <c r="B8" s="357">
        <v>2420</v>
      </c>
      <c r="C8" s="358" t="s">
        <v>16</v>
      </c>
      <c r="D8" s="162" t="s">
        <v>16</v>
      </c>
      <c r="E8" s="163" t="s">
        <v>16</v>
      </c>
    </row>
    <row r="9" spans="1:5" ht="18" customHeight="1">
      <c r="A9" s="334" t="s">
        <v>193</v>
      </c>
      <c r="B9" s="357">
        <v>24301</v>
      </c>
      <c r="C9" s="358">
        <v>24433</v>
      </c>
      <c r="D9" s="358">
        <v>24727</v>
      </c>
      <c r="E9" s="163">
        <f>SUM(E6:E8)</f>
        <v>35030</v>
      </c>
    </row>
    <row r="10" spans="1:5" ht="15.75" customHeight="1">
      <c r="A10" s="334" t="s">
        <v>194</v>
      </c>
      <c r="B10" s="359">
        <v>1.0096389546719846</v>
      </c>
      <c r="C10" s="360">
        <v>1.009878482268331</v>
      </c>
      <c r="D10" s="360">
        <v>1.0129034900868426</v>
      </c>
      <c r="E10" s="361">
        <f>E9/E5</f>
        <v>0.9743275943593024</v>
      </c>
    </row>
    <row r="11" spans="1:5" ht="15.75" customHeight="1">
      <c r="A11" s="334" t="s">
        <v>195</v>
      </c>
      <c r="B11" s="359"/>
      <c r="C11" s="360"/>
      <c r="D11" s="360"/>
      <c r="E11" s="361"/>
    </row>
    <row r="12" spans="1:5" ht="15.75" customHeight="1">
      <c r="A12" s="335" t="s">
        <v>196</v>
      </c>
      <c r="B12" s="357">
        <v>12212</v>
      </c>
      <c r="C12" s="358">
        <v>13646</v>
      </c>
      <c r="D12" s="358">
        <v>13268</v>
      </c>
      <c r="E12" s="96">
        <v>16488</v>
      </c>
    </row>
    <row r="13" spans="1:5" ht="14.25">
      <c r="A13" s="336" t="s">
        <v>197</v>
      </c>
      <c r="B13" s="357">
        <v>8821</v>
      </c>
      <c r="C13" s="358">
        <v>10098</v>
      </c>
      <c r="D13" s="358">
        <v>9739</v>
      </c>
      <c r="E13" s="96">
        <v>12688</v>
      </c>
    </row>
    <row r="14" spans="1:5" ht="14.25">
      <c r="A14" s="334" t="s">
        <v>198</v>
      </c>
      <c r="B14" s="357">
        <v>4665</v>
      </c>
      <c r="C14" s="358">
        <v>4913</v>
      </c>
      <c r="D14" s="358">
        <v>4769</v>
      </c>
      <c r="E14" s="96">
        <v>5329</v>
      </c>
    </row>
    <row r="15" spans="1:5" ht="14.25">
      <c r="A15" s="337" t="s">
        <v>199</v>
      </c>
      <c r="B15" s="357">
        <v>91</v>
      </c>
      <c r="C15" s="358">
        <v>153</v>
      </c>
      <c r="D15" s="358">
        <v>105</v>
      </c>
      <c r="E15" s="96">
        <v>59</v>
      </c>
    </row>
    <row r="16" spans="1:5" ht="14.25">
      <c r="A16" s="334" t="s">
        <v>200</v>
      </c>
      <c r="B16" s="357">
        <v>1290</v>
      </c>
      <c r="C16" s="358">
        <v>1445</v>
      </c>
      <c r="D16" s="358">
        <v>1378</v>
      </c>
      <c r="E16" s="96">
        <v>1642</v>
      </c>
    </row>
    <row r="17" spans="1:5" ht="14.25">
      <c r="A17" s="334" t="s">
        <v>201</v>
      </c>
      <c r="B17" s="357">
        <v>1066</v>
      </c>
      <c r="C17" s="358">
        <v>1605</v>
      </c>
      <c r="D17" s="358">
        <v>1716</v>
      </c>
      <c r="E17" s="96">
        <v>3316</v>
      </c>
    </row>
    <row r="18" spans="1:5" ht="14.25">
      <c r="A18" s="334" t="s">
        <v>202</v>
      </c>
      <c r="B18" s="357">
        <v>10</v>
      </c>
      <c r="C18" s="358">
        <v>8</v>
      </c>
      <c r="D18" s="358">
        <v>6</v>
      </c>
      <c r="E18" s="96">
        <v>4</v>
      </c>
    </row>
    <row r="19" spans="1:5" ht="14.25">
      <c r="A19" s="334" t="s">
        <v>203</v>
      </c>
      <c r="B19" s="357">
        <v>129</v>
      </c>
      <c r="C19" s="358">
        <v>152</v>
      </c>
      <c r="D19" s="358">
        <v>118</v>
      </c>
      <c r="E19" s="96">
        <v>108</v>
      </c>
    </row>
    <row r="20" spans="1:5" ht="14.25">
      <c r="A20" s="334" t="s">
        <v>204</v>
      </c>
      <c r="B20" s="357">
        <v>1570</v>
      </c>
      <c r="C20" s="358">
        <v>1822</v>
      </c>
      <c r="D20" s="358">
        <v>1647</v>
      </c>
      <c r="E20" s="96">
        <v>2230</v>
      </c>
    </row>
    <row r="21" spans="1:5" ht="14.25">
      <c r="A21" s="334" t="s">
        <v>205</v>
      </c>
      <c r="B21" s="357">
        <v>168</v>
      </c>
      <c r="C21" s="358">
        <v>143</v>
      </c>
      <c r="D21" s="358">
        <v>125</v>
      </c>
      <c r="E21" s="96">
        <v>144</v>
      </c>
    </row>
    <row r="22" spans="1:5" ht="14.25">
      <c r="A22" s="334" t="s">
        <v>206</v>
      </c>
      <c r="B22" s="357">
        <v>137</v>
      </c>
      <c r="C22" s="358">
        <v>113</v>
      </c>
      <c r="D22" s="358">
        <v>99</v>
      </c>
      <c r="E22" s="96">
        <v>110</v>
      </c>
    </row>
    <row r="23" spans="1:5" ht="14.25">
      <c r="A23" s="334" t="s">
        <v>207</v>
      </c>
      <c r="B23" s="357">
        <v>31</v>
      </c>
      <c r="C23" s="358">
        <v>30</v>
      </c>
      <c r="D23" s="358">
        <v>26</v>
      </c>
      <c r="E23" s="96">
        <v>33</v>
      </c>
    </row>
    <row r="24" spans="1:5" ht="14.25">
      <c r="A24" s="334" t="s">
        <v>208</v>
      </c>
      <c r="B24" s="357">
        <v>3223</v>
      </c>
      <c r="C24" s="358">
        <v>3405</v>
      </c>
      <c r="D24" s="358">
        <v>3403</v>
      </c>
      <c r="E24" s="96">
        <v>3656</v>
      </c>
    </row>
    <row r="25" spans="1:5" ht="14.25">
      <c r="A25" s="334" t="s">
        <v>209</v>
      </c>
      <c r="B25" s="357">
        <v>3071</v>
      </c>
      <c r="C25" s="358">
        <v>3249</v>
      </c>
      <c r="D25" s="358">
        <v>3252</v>
      </c>
      <c r="E25" s="96">
        <v>3512</v>
      </c>
    </row>
    <row r="26" spans="1:5" ht="14.25">
      <c r="A26" s="334" t="s">
        <v>210</v>
      </c>
      <c r="B26" s="357">
        <v>133</v>
      </c>
      <c r="C26" s="358">
        <v>143</v>
      </c>
      <c r="D26" s="358">
        <v>141</v>
      </c>
      <c r="E26" s="96">
        <v>135</v>
      </c>
    </row>
    <row r="27" spans="1:5" ht="14.25">
      <c r="A27" s="334" t="s">
        <v>211</v>
      </c>
      <c r="B27" s="357">
        <v>19</v>
      </c>
      <c r="C27" s="358">
        <v>13</v>
      </c>
      <c r="D27" s="358">
        <v>10</v>
      </c>
      <c r="E27" s="96">
        <v>9</v>
      </c>
    </row>
    <row r="28" spans="1:5" ht="14.25">
      <c r="A28" s="335" t="s">
        <v>212</v>
      </c>
      <c r="B28" s="357">
        <v>912</v>
      </c>
      <c r="C28" s="358">
        <v>387</v>
      </c>
      <c r="D28" s="358">
        <v>212</v>
      </c>
      <c r="E28" s="96">
        <v>130</v>
      </c>
    </row>
    <row r="29" spans="1:5" ht="14.25">
      <c r="A29" s="335" t="s">
        <v>213</v>
      </c>
      <c r="B29" s="357">
        <v>72</v>
      </c>
      <c r="C29" s="358">
        <v>81</v>
      </c>
      <c r="D29" s="358">
        <v>126</v>
      </c>
      <c r="E29" s="96">
        <v>110</v>
      </c>
    </row>
    <row r="30" spans="1:5" ht="14.25">
      <c r="A30" s="335" t="s">
        <v>214</v>
      </c>
      <c r="B30" s="357">
        <v>662</v>
      </c>
      <c r="C30" s="358">
        <v>1568</v>
      </c>
      <c r="D30" s="358">
        <v>1703</v>
      </c>
      <c r="E30" s="96">
        <v>2373</v>
      </c>
    </row>
    <row r="31" spans="1:5" ht="14.25">
      <c r="A31" s="335" t="s">
        <v>215</v>
      </c>
      <c r="B31" s="342">
        <v>1205</v>
      </c>
      <c r="C31" s="358">
        <v>3025</v>
      </c>
      <c r="D31" s="358">
        <v>3024</v>
      </c>
      <c r="E31" s="96">
        <v>4033</v>
      </c>
    </row>
    <row r="32" spans="1:5" ht="14.25">
      <c r="A32" s="335" t="s">
        <v>216</v>
      </c>
      <c r="B32" s="342" t="s">
        <v>16</v>
      </c>
      <c r="C32" s="162">
        <v>21</v>
      </c>
      <c r="D32" s="358">
        <v>51</v>
      </c>
      <c r="E32" s="96">
        <v>675</v>
      </c>
    </row>
    <row r="33" spans="1:5" ht="14.25">
      <c r="A33" s="338"/>
      <c r="B33" s="343"/>
      <c r="C33" s="165"/>
      <c r="D33" s="165"/>
      <c r="E33" s="165"/>
    </row>
    <row r="34" spans="1:2" ht="14.25">
      <c r="A34" s="166" t="s">
        <v>217</v>
      </c>
      <c r="B34" s="166"/>
    </row>
    <row r="35" spans="1:2" ht="14.25">
      <c r="A35" s="166" t="s">
        <v>218</v>
      </c>
      <c r="B35" s="166"/>
    </row>
    <row r="36" spans="1:2" ht="14.25">
      <c r="A36" s="167" t="s">
        <v>219</v>
      </c>
      <c r="B36" s="167"/>
    </row>
    <row r="37" spans="1:2" ht="14.25">
      <c r="A37" s="168"/>
      <c r="B37" s="168"/>
    </row>
    <row r="38" spans="1:2" ht="14.25">
      <c r="A38" s="168"/>
      <c r="B38" s="168"/>
    </row>
    <row r="39" spans="1:2" ht="14.25">
      <c r="A39" s="168"/>
      <c r="B39" s="168"/>
    </row>
    <row r="40" spans="1:2" ht="14.25">
      <c r="A40" s="168"/>
      <c r="B40" s="168"/>
    </row>
    <row r="41" spans="1:2" ht="14.25">
      <c r="A41" s="168"/>
      <c r="B41" s="168"/>
    </row>
    <row r="42" spans="1:2" ht="14.25">
      <c r="A42" s="168"/>
      <c r="B42" s="168"/>
    </row>
    <row r="43" spans="1:2" ht="14.25">
      <c r="A43" s="168"/>
      <c r="B43" s="168"/>
    </row>
    <row r="44" spans="1:2" ht="14.25">
      <c r="A44" s="168"/>
      <c r="B44" s="168"/>
    </row>
    <row r="45" spans="1:2" ht="14.25">
      <c r="A45" s="168"/>
      <c r="B45" s="168"/>
    </row>
    <row r="46" spans="1:2" ht="14.25">
      <c r="A46" s="168"/>
      <c r="B46" s="168"/>
    </row>
    <row r="47" spans="1:2" ht="14.25">
      <c r="A47" s="168"/>
      <c r="B47" s="168"/>
    </row>
    <row r="48" spans="1:2" ht="14.25">
      <c r="A48" s="168"/>
      <c r="B48" s="168"/>
    </row>
    <row r="49" spans="1:2" ht="14.25">
      <c r="A49" s="168"/>
      <c r="B49" s="168"/>
    </row>
    <row r="50" spans="1:2" ht="14.25">
      <c r="A50" s="168"/>
      <c r="B50" s="168"/>
    </row>
    <row r="51" spans="1:2" ht="14.25">
      <c r="A51" s="168"/>
      <c r="B51" s="168"/>
    </row>
    <row r="52" spans="1:2" ht="14.25">
      <c r="A52" s="168"/>
      <c r="B52" s="168"/>
    </row>
    <row r="53" spans="1:2" ht="14.25">
      <c r="A53" s="168"/>
      <c r="B53" s="168"/>
    </row>
    <row r="54" spans="1:2" ht="14.25">
      <c r="A54" s="168"/>
      <c r="B54" s="168"/>
    </row>
    <row r="55" spans="1:2" ht="14.25">
      <c r="A55" s="168"/>
      <c r="B55" s="168"/>
    </row>
    <row r="56" spans="1:2" ht="14.25">
      <c r="A56" s="168"/>
      <c r="B56" s="168"/>
    </row>
    <row r="57" spans="1:2" ht="14.25">
      <c r="A57" s="168"/>
      <c r="B57" s="168"/>
    </row>
    <row r="58" spans="1:2" ht="14.25">
      <c r="A58" s="168"/>
      <c r="B58" s="168"/>
    </row>
  </sheetData>
  <printOptions/>
  <pageMargins left="0.7874015748031497" right="0" top="0.7874015748031497" bottom="0" header="0.5118110236220472" footer="0.5118110236220472"/>
  <pageSetup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2" sqref="A2"/>
    </sheetView>
  </sheetViews>
  <sheetFormatPr defaultColWidth="8.796875" defaultRowHeight="15"/>
  <cols>
    <col min="1" max="1" width="4.59765625" style="170" customWidth="1"/>
    <col min="2" max="2" width="16" style="170" customWidth="1"/>
    <col min="3" max="6" width="10.59765625" style="170" customWidth="1"/>
    <col min="7" max="7" width="7.59765625" style="170" customWidth="1"/>
    <col min="8" max="16384" width="10.59765625" style="170" customWidth="1"/>
  </cols>
  <sheetData>
    <row r="1" spans="1:2" ht="14.25">
      <c r="A1" s="169" t="s">
        <v>220</v>
      </c>
      <c r="B1" s="169"/>
    </row>
    <row r="2" spans="1:7" ht="15" thickBot="1">
      <c r="A2" s="171"/>
      <c r="B2" s="171"/>
      <c r="C2" s="171"/>
      <c r="D2" s="171" t="s">
        <v>67</v>
      </c>
      <c r="E2" s="171"/>
      <c r="F2" s="171"/>
      <c r="G2" s="172" t="s">
        <v>221</v>
      </c>
    </row>
    <row r="3" spans="1:7" s="179" customFormat="1" ht="30" customHeight="1" thickTop="1">
      <c r="A3" s="173" t="s">
        <v>127</v>
      </c>
      <c r="B3" s="174"/>
      <c r="C3" s="175" t="s">
        <v>222</v>
      </c>
      <c r="D3" s="176">
        <v>7</v>
      </c>
      <c r="E3" s="176">
        <v>8</v>
      </c>
      <c r="F3" s="177">
        <v>9</v>
      </c>
      <c r="G3" s="178" t="s">
        <v>4</v>
      </c>
    </row>
    <row r="4" spans="1:6" ht="14.25">
      <c r="A4" s="180"/>
      <c r="B4" s="181"/>
      <c r="F4" s="169"/>
    </row>
    <row r="5" spans="1:7" ht="14.25">
      <c r="A5" s="182" t="s">
        <v>223</v>
      </c>
      <c r="B5" s="183"/>
      <c r="C5" s="161">
        <v>976144</v>
      </c>
      <c r="D5" s="161">
        <v>976165</v>
      </c>
      <c r="E5" s="161">
        <v>975964</v>
      </c>
      <c r="F5" s="164">
        <f>SUM(F6+F11)</f>
        <v>974524</v>
      </c>
      <c r="G5" s="184">
        <f>F5/$F$5*100</f>
        <v>100</v>
      </c>
    </row>
    <row r="6" spans="1:7" ht="14.25">
      <c r="A6" s="185" t="s">
        <v>224</v>
      </c>
      <c r="B6" s="186"/>
      <c r="C6" s="161">
        <v>411241</v>
      </c>
      <c r="D6" s="161">
        <v>411176</v>
      </c>
      <c r="E6" s="161">
        <v>411275</v>
      </c>
      <c r="F6" s="164">
        <f>SUM(F7:F9)</f>
        <v>410956</v>
      </c>
      <c r="G6" s="184">
        <f>F6/$F$5*100</f>
        <v>42.16992090497514</v>
      </c>
    </row>
    <row r="7" spans="1:7" ht="14.25">
      <c r="A7" s="185"/>
      <c r="B7" s="187" t="s">
        <v>225</v>
      </c>
      <c r="C7" s="161">
        <v>405573</v>
      </c>
      <c r="D7" s="161">
        <v>405510</v>
      </c>
      <c r="E7" s="161">
        <v>405333</v>
      </c>
      <c r="F7" s="164">
        <v>405111</v>
      </c>
      <c r="G7" s="184">
        <f>F7/$F$5*100</f>
        <v>41.570140909818534</v>
      </c>
    </row>
    <row r="8" spans="1:7" ht="14.25">
      <c r="A8" s="185"/>
      <c r="B8" s="187" t="s">
        <v>226</v>
      </c>
      <c r="C8" s="161">
        <v>3462</v>
      </c>
      <c r="D8" s="161">
        <v>3462</v>
      </c>
      <c r="E8" s="161">
        <v>3266</v>
      </c>
      <c r="F8" s="164">
        <v>3147</v>
      </c>
      <c r="G8" s="184">
        <f>F8/$F$5*100</f>
        <v>0.32292688533068453</v>
      </c>
    </row>
    <row r="9" spans="1:7" ht="15.75" customHeight="1">
      <c r="A9" s="185"/>
      <c r="B9" s="187" t="s">
        <v>227</v>
      </c>
      <c r="C9" s="161">
        <v>2206</v>
      </c>
      <c r="D9" s="161">
        <v>2205</v>
      </c>
      <c r="E9" s="161">
        <v>2676</v>
      </c>
      <c r="F9" s="164">
        <v>2698</v>
      </c>
      <c r="G9" s="184">
        <f>F9/$F$5*100</f>
        <v>0.27685310982592526</v>
      </c>
    </row>
    <row r="10" spans="1:7" ht="14.25">
      <c r="A10" s="185"/>
      <c r="B10" s="186"/>
      <c r="C10" s="161"/>
      <c r="D10" s="161"/>
      <c r="E10" s="161"/>
      <c r="F10" s="164"/>
      <c r="G10" s="188" t="s">
        <v>51</v>
      </c>
    </row>
    <row r="11" spans="1:7" ht="14.25">
      <c r="A11" s="185" t="s">
        <v>228</v>
      </c>
      <c r="B11" s="189"/>
      <c r="C11" s="161">
        <v>564903</v>
      </c>
      <c r="D11" s="161">
        <v>564989</v>
      </c>
      <c r="E11" s="190">
        <v>564689</v>
      </c>
      <c r="F11" s="164">
        <v>563568</v>
      </c>
      <c r="G11" s="184">
        <f aca="true" t="shared" si="0" ref="G11:G18">F11/$F$5*100</f>
        <v>57.83007909502486</v>
      </c>
    </row>
    <row r="12" spans="1:7" ht="14.25">
      <c r="A12" s="185"/>
      <c r="B12" s="187" t="s">
        <v>229</v>
      </c>
      <c r="C12" s="161">
        <v>88722</v>
      </c>
      <c r="D12" s="161">
        <v>88738</v>
      </c>
      <c r="E12" s="161">
        <v>90298</v>
      </c>
      <c r="F12" s="164">
        <v>90687</v>
      </c>
      <c r="G12" s="184">
        <f t="shared" si="0"/>
        <v>9.305773895768601</v>
      </c>
    </row>
    <row r="13" spans="1:7" ht="14.25">
      <c r="A13" s="185"/>
      <c r="B13" s="191" t="s">
        <v>230</v>
      </c>
      <c r="C13" s="161">
        <v>11493</v>
      </c>
      <c r="D13" s="161">
        <v>11470</v>
      </c>
      <c r="E13" s="161">
        <v>11622</v>
      </c>
      <c r="F13" s="164">
        <v>11543</v>
      </c>
      <c r="G13" s="184">
        <f t="shared" si="0"/>
        <v>1.1844757030098798</v>
      </c>
    </row>
    <row r="14" spans="1:7" ht="14.25">
      <c r="A14" s="185"/>
      <c r="B14" s="191" t="s">
        <v>231</v>
      </c>
      <c r="C14" s="161">
        <v>14047</v>
      </c>
      <c r="D14" s="161">
        <v>14047</v>
      </c>
      <c r="E14" s="161">
        <v>14484</v>
      </c>
      <c r="F14" s="164">
        <v>14725</v>
      </c>
      <c r="G14" s="184">
        <f t="shared" si="0"/>
        <v>1.5109940853175499</v>
      </c>
    </row>
    <row r="15" spans="1:7" ht="14.25">
      <c r="A15" s="185"/>
      <c r="B15" s="191" t="s">
        <v>232</v>
      </c>
      <c r="C15" s="161">
        <v>39078</v>
      </c>
      <c r="D15" s="161">
        <v>39145</v>
      </c>
      <c r="E15" s="161">
        <v>41690</v>
      </c>
      <c r="F15" s="164">
        <v>41821</v>
      </c>
      <c r="G15" s="184">
        <f t="shared" si="0"/>
        <v>4.291428430700527</v>
      </c>
    </row>
    <row r="16" spans="1:7" ht="14.25">
      <c r="A16" s="185"/>
      <c r="B16" s="191" t="s">
        <v>233</v>
      </c>
      <c r="C16" s="161">
        <v>24100</v>
      </c>
      <c r="D16" s="161">
        <v>24074</v>
      </c>
      <c r="E16" s="161">
        <v>22500</v>
      </c>
      <c r="F16" s="164">
        <v>22596</v>
      </c>
      <c r="G16" s="184">
        <f t="shared" si="0"/>
        <v>2.31867044834196</v>
      </c>
    </row>
    <row r="17" spans="1:7" ht="14.25">
      <c r="A17" s="185"/>
      <c r="B17" s="187" t="s">
        <v>234</v>
      </c>
      <c r="C17" s="161">
        <v>463723</v>
      </c>
      <c r="D17" s="161">
        <v>463794</v>
      </c>
      <c r="E17" s="161">
        <v>461851</v>
      </c>
      <c r="F17" s="164">
        <v>460291</v>
      </c>
      <c r="G17" s="184">
        <f t="shared" si="0"/>
        <v>47.23239242953483</v>
      </c>
    </row>
    <row r="18" spans="1:7" ht="14.25">
      <c r="A18" s="185"/>
      <c r="B18" s="187" t="s">
        <v>235</v>
      </c>
      <c r="C18" s="161">
        <v>12458</v>
      </c>
      <c r="D18" s="161">
        <v>12457</v>
      </c>
      <c r="E18" s="161">
        <v>12540</v>
      </c>
      <c r="F18" s="164">
        <v>12592</v>
      </c>
      <c r="G18" s="184">
        <f t="shared" si="0"/>
        <v>1.2921179981201079</v>
      </c>
    </row>
    <row r="19" spans="1:7" ht="14.25">
      <c r="A19" s="192"/>
      <c r="B19" s="193"/>
      <c r="C19" s="192"/>
      <c r="D19" s="192"/>
      <c r="E19" s="192"/>
      <c r="F19" s="192"/>
      <c r="G19" s="192"/>
    </row>
    <row r="20" ht="14.25">
      <c r="A20" s="194" t="s">
        <v>236</v>
      </c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8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F13" sqref="F13"/>
    </sheetView>
  </sheetViews>
  <sheetFormatPr defaultColWidth="8.796875" defaultRowHeight="15"/>
  <cols>
    <col min="1" max="1" width="2.59765625" style="170" customWidth="1"/>
    <col min="2" max="2" width="17" style="170" customWidth="1"/>
    <col min="3" max="9" width="7.8984375" style="170" customWidth="1"/>
    <col min="10" max="16384" width="10.59765625" style="170" customWidth="1"/>
  </cols>
  <sheetData>
    <row r="1" spans="1:2" ht="14.25">
      <c r="A1" s="169" t="s">
        <v>237</v>
      </c>
      <c r="B1" s="169"/>
    </row>
    <row r="2" spans="1:9" ht="15" thickBot="1">
      <c r="A2" s="171"/>
      <c r="B2" s="171"/>
      <c r="C2" s="171"/>
      <c r="D2" s="171"/>
      <c r="E2" s="171"/>
      <c r="F2" s="171"/>
      <c r="G2" s="171"/>
      <c r="H2" s="171"/>
      <c r="I2" s="172" t="s">
        <v>238</v>
      </c>
    </row>
    <row r="3" spans="1:9" ht="15" thickTop="1">
      <c r="A3" s="180"/>
      <c r="B3" s="181"/>
      <c r="C3" s="195" t="s">
        <v>239</v>
      </c>
      <c r="D3" s="196"/>
      <c r="E3" s="196"/>
      <c r="F3" s="197"/>
      <c r="G3" s="195" t="s">
        <v>240</v>
      </c>
      <c r="H3" s="196"/>
      <c r="I3" s="196"/>
    </row>
    <row r="4" spans="1:9" ht="14.25">
      <c r="A4" s="196" t="s">
        <v>187</v>
      </c>
      <c r="B4" s="197"/>
      <c r="C4" s="198" t="s">
        <v>241</v>
      </c>
      <c r="D4" s="199">
        <v>9</v>
      </c>
      <c r="E4" s="200">
        <v>10</v>
      </c>
      <c r="F4" s="199" t="s">
        <v>4</v>
      </c>
      <c r="G4" s="198" t="s">
        <v>242</v>
      </c>
      <c r="H4" s="200">
        <v>9</v>
      </c>
      <c r="I4" s="201" t="s">
        <v>4</v>
      </c>
    </row>
    <row r="5" spans="1:8" ht="14.25">
      <c r="A5" s="180"/>
      <c r="B5" s="181"/>
      <c r="E5" s="169"/>
      <c r="H5" s="169"/>
    </row>
    <row r="6" spans="1:9" ht="14.25">
      <c r="A6" s="182" t="s">
        <v>243</v>
      </c>
      <c r="B6" s="183"/>
      <c r="C6" s="164">
        <v>42378</v>
      </c>
      <c r="D6" s="164">
        <v>42590</v>
      </c>
      <c r="E6" s="164">
        <v>43925</v>
      </c>
      <c r="F6" s="202">
        <f aca="true" t="shared" si="0" ref="F6:F18">((E6/$E$6)-1)*100+100</f>
        <v>100</v>
      </c>
      <c r="G6" s="164">
        <v>80835.48</v>
      </c>
      <c r="H6" s="164">
        <v>83745.804</v>
      </c>
      <c r="I6" s="203">
        <f aca="true" t="shared" si="1" ref="I6:I14">((H6/$H$6)-1)*100+100</f>
        <v>100</v>
      </c>
    </row>
    <row r="7" spans="1:10" ht="14.25">
      <c r="A7" s="185" t="s">
        <v>244</v>
      </c>
      <c r="B7" s="186"/>
      <c r="C7" s="161">
        <v>21131</v>
      </c>
      <c r="D7" s="161">
        <v>21446</v>
      </c>
      <c r="E7" s="164">
        <v>22692</v>
      </c>
      <c r="F7" s="204">
        <f t="shared" si="0"/>
        <v>51.66078542970973</v>
      </c>
      <c r="G7" s="161">
        <v>51808.236999999994</v>
      </c>
      <c r="H7" s="164">
        <v>54342.164</v>
      </c>
      <c r="I7" s="205">
        <f t="shared" si="1"/>
        <v>64.88941702679216</v>
      </c>
      <c r="J7" s="184"/>
    </row>
    <row r="8" spans="1:9" ht="14.25">
      <c r="A8" s="206"/>
      <c r="B8" s="187" t="s">
        <v>245</v>
      </c>
      <c r="C8" s="161">
        <v>7715</v>
      </c>
      <c r="D8" s="161">
        <v>7886</v>
      </c>
      <c r="E8" s="164">
        <v>8507</v>
      </c>
      <c r="F8" s="204">
        <f t="shared" si="0"/>
        <v>19.36710301650541</v>
      </c>
      <c r="G8" s="161">
        <v>34523.609</v>
      </c>
      <c r="H8" s="164">
        <v>36230.694</v>
      </c>
      <c r="I8" s="205">
        <f t="shared" si="1"/>
        <v>43.26269767497843</v>
      </c>
    </row>
    <row r="9" spans="1:9" ht="14.25">
      <c r="A9" s="206"/>
      <c r="B9" s="187" t="s">
        <v>246</v>
      </c>
      <c r="C9" s="161">
        <v>931</v>
      </c>
      <c r="D9" s="161">
        <v>932</v>
      </c>
      <c r="E9" s="164">
        <v>1024</v>
      </c>
      <c r="F9" s="204">
        <f t="shared" si="0"/>
        <v>2.3312464428002215</v>
      </c>
      <c r="G9" s="161">
        <v>571.112</v>
      </c>
      <c r="H9" s="164">
        <v>738.959</v>
      </c>
      <c r="I9" s="205">
        <f t="shared" si="1"/>
        <v>0.8823833131986021</v>
      </c>
    </row>
    <row r="10" spans="1:9" ht="28.5">
      <c r="A10" s="206"/>
      <c r="B10" s="187" t="s">
        <v>247</v>
      </c>
      <c r="C10" s="161">
        <v>7422</v>
      </c>
      <c r="D10" s="161">
        <v>7496</v>
      </c>
      <c r="E10" s="164">
        <v>8034</v>
      </c>
      <c r="F10" s="204">
        <f t="shared" si="0"/>
        <v>18.29026750142289</v>
      </c>
      <c r="G10" s="161">
        <v>14218.382</v>
      </c>
      <c r="H10" s="164">
        <v>14865.189</v>
      </c>
      <c r="I10" s="205">
        <f t="shared" si="1"/>
        <v>17.75036872295118</v>
      </c>
    </row>
    <row r="11" spans="1:9" ht="14.25">
      <c r="A11" s="206"/>
      <c r="B11" s="187" t="s">
        <v>248</v>
      </c>
      <c r="C11" s="161">
        <v>2282</v>
      </c>
      <c r="D11" s="161">
        <v>2353</v>
      </c>
      <c r="E11" s="164">
        <v>2359</v>
      </c>
      <c r="F11" s="204">
        <f t="shared" si="0"/>
        <v>5.3705179282868585</v>
      </c>
      <c r="G11" s="161">
        <v>2068.66</v>
      </c>
      <c r="H11" s="164">
        <v>2079.213</v>
      </c>
      <c r="I11" s="205">
        <f t="shared" si="1"/>
        <v>2.4827667783809204</v>
      </c>
    </row>
    <row r="12" spans="1:9" ht="14.25">
      <c r="A12" s="206"/>
      <c r="B12" s="187" t="s">
        <v>249</v>
      </c>
      <c r="C12" s="161">
        <v>2781</v>
      </c>
      <c r="D12" s="161">
        <v>2779</v>
      </c>
      <c r="E12" s="163">
        <f>E7-E8-E9-E10-E11</f>
        <v>2768</v>
      </c>
      <c r="F12" s="204">
        <f t="shared" si="0"/>
        <v>6.301650540694368</v>
      </c>
      <c r="G12" s="161">
        <v>426.474</v>
      </c>
      <c r="H12" s="164">
        <f>H7-H8-H9-H10-H11</f>
        <v>428.10899999999447</v>
      </c>
      <c r="I12" s="205">
        <f t="shared" si="1"/>
        <v>0.511200537283031</v>
      </c>
    </row>
    <row r="13" spans="1:10" ht="14.25">
      <c r="A13" s="185" t="s">
        <v>250</v>
      </c>
      <c r="B13" s="186"/>
      <c r="C13" s="161">
        <v>21247</v>
      </c>
      <c r="D13" s="161">
        <v>21144</v>
      </c>
      <c r="E13" s="164">
        <v>21233</v>
      </c>
      <c r="F13" s="204">
        <f t="shared" si="0"/>
        <v>48.33921457029027</v>
      </c>
      <c r="G13" s="161">
        <v>29027.243</v>
      </c>
      <c r="H13" s="164">
        <v>29403.64</v>
      </c>
      <c r="I13" s="205">
        <f t="shared" si="1"/>
        <v>35.110582973207826</v>
      </c>
      <c r="J13" s="184"/>
    </row>
    <row r="14" spans="1:9" ht="14.25">
      <c r="A14" s="206"/>
      <c r="B14" s="187" t="s">
        <v>251</v>
      </c>
      <c r="C14" s="161">
        <v>58</v>
      </c>
      <c r="D14" s="161">
        <v>58</v>
      </c>
      <c r="E14" s="164">
        <v>58</v>
      </c>
      <c r="F14" s="204">
        <f t="shared" si="0"/>
        <v>0.13204325554923457</v>
      </c>
      <c r="G14" s="161">
        <v>364.511</v>
      </c>
      <c r="H14" s="164">
        <v>369.484</v>
      </c>
      <c r="I14" s="205">
        <f t="shared" si="1"/>
        <v>0.44119703000284005</v>
      </c>
    </row>
    <row r="15" spans="1:9" ht="14.25">
      <c r="A15" s="206"/>
      <c r="B15" s="187" t="s">
        <v>252</v>
      </c>
      <c r="C15" s="161">
        <v>8671</v>
      </c>
      <c r="D15" s="161">
        <v>8533</v>
      </c>
      <c r="E15" s="164">
        <v>8539</v>
      </c>
      <c r="F15" s="204">
        <f t="shared" si="0"/>
        <v>19.43995446784291</v>
      </c>
      <c r="G15" s="161"/>
      <c r="H15" s="164"/>
      <c r="I15" s="207"/>
    </row>
    <row r="16" spans="1:10" ht="14.25">
      <c r="A16" s="206"/>
      <c r="B16" s="187" t="s">
        <v>253</v>
      </c>
      <c r="C16" s="161">
        <v>2586</v>
      </c>
      <c r="D16" s="161">
        <v>2541</v>
      </c>
      <c r="E16" s="164">
        <v>2530</v>
      </c>
      <c r="F16" s="204">
        <f t="shared" si="0"/>
        <v>5.759817871371652</v>
      </c>
      <c r="G16" s="162">
        <v>28662.732</v>
      </c>
      <c r="H16" s="163">
        <v>29034.156</v>
      </c>
      <c r="I16" s="205">
        <f>((H16/$H$6)-1)*100+100</f>
        <v>34.669385943204986</v>
      </c>
      <c r="J16" s="194" t="s">
        <v>67</v>
      </c>
    </row>
    <row r="17" spans="1:9" ht="14.25">
      <c r="A17" s="206"/>
      <c r="B17" s="187" t="s">
        <v>254</v>
      </c>
      <c r="C17" s="161">
        <v>247</v>
      </c>
      <c r="D17" s="161">
        <v>247</v>
      </c>
      <c r="E17" s="164">
        <v>245</v>
      </c>
      <c r="F17" s="204">
        <f t="shared" si="0"/>
        <v>0.5577689243027919</v>
      </c>
      <c r="G17" s="161"/>
      <c r="H17" s="161"/>
      <c r="I17" s="207"/>
    </row>
    <row r="18" spans="1:9" ht="14.25">
      <c r="A18" s="206"/>
      <c r="B18" s="187" t="s">
        <v>249</v>
      </c>
      <c r="C18" s="161">
        <v>9686</v>
      </c>
      <c r="D18" s="161">
        <v>9765</v>
      </c>
      <c r="E18" s="164">
        <v>9862</v>
      </c>
      <c r="F18" s="204">
        <f t="shared" si="0"/>
        <v>22.451906659077963</v>
      </c>
      <c r="G18" s="161"/>
      <c r="H18" s="161"/>
      <c r="I18" s="207"/>
    </row>
    <row r="19" spans="1:9" ht="14.25">
      <c r="A19" s="192"/>
      <c r="B19" s="193"/>
      <c r="C19" s="192"/>
      <c r="D19" s="192"/>
      <c r="E19" s="192"/>
      <c r="F19" s="192"/>
      <c r="G19" s="192"/>
      <c r="H19" s="192"/>
      <c r="I19" s="192"/>
    </row>
    <row r="20" spans="1:9" ht="14.25">
      <c r="A20" s="208" t="s">
        <v>255</v>
      </c>
      <c r="B20" s="180"/>
      <c r="C20" s="180"/>
      <c r="D20" s="180"/>
      <c r="E20" s="180"/>
      <c r="F20" s="180"/>
      <c r="G20" s="180"/>
      <c r="H20" s="180"/>
      <c r="I20" s="180"/>
    </row>
    <row r="21" ht="14.25">
      <c r="A21" s="194" t="s">
        <v>236</v>
      </c>
    </row>
  </sheetData>
  <printOptions/>
  <pageMargins left="0.7874015748031497" right="0.7874015748031497" top="0.984251968503937" bottom="0.984251968503937" header="0.5118110236220472" footer="0.5118110236220472"/>
  <pageSetup orientation="landscape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H1">
      <selection activeCell="K19" sqref="K19"/>
    </sheetView>
  </sheetViews>
  <sheetFormatPr defaultColWidth="8.796875" defaultRowHeight="15"/>
  <cols>
    <col min="1" max="1" width="3.59765625" style="170" customWidth="1"/>
    <col min="2" max="2" width="12.09765625" style="170" customWidth="1"/>
    <col min="3" max="16384" width="10.59765625" style="170" customWidth="1"/>
  </cols>
  <sheetData>
    <row r="1" spans="1:2" ht="14.25">
      <c r="A1" s="169" t="s">
        <v>256</v>
      </c>
      <c r="B1" s="169"/>
    </row>
    <row r="2" spans="1:12" ht="15" thickBot="1">
      <c r="A2" s="171"/>
      <c r="B2" s="171"/>
      <c r="C2" s="171"/>
      <c r="D2" s="171"/>
      <c r="E2" s="171"/>
      <c r="F2" s="171"/>
      <c r="G2" s="172"/>
      <c r="H2" s="171"/>
      <c r="I2" s="171"/>
      <c r="J2" s="171"/>
      <c r="K2" s="171"/>
      <c r="L2" s="172" t="s">
        <v>257</v>
      </c>
    </row>
    <row r="3" spans="1:12" ht="16.5" customHeight="1" thickTop="1">
      <c r="A3" s="180"/>
      <c r="B3" s="181"/>
      <c r="C3" s="181"/>
      <c r="D3" s="181"/>
      <c r="E3" s="181"/>
      <c r="F3" s="181"/>
      <c r="G3" s="209"/>
      <c r="H3" s="195" t="s">
        <v>258</v>
      </c>
      <c r="I3" s="196"/>
      <c r="J3" s="196"/>
      <c r="K3" s="196"/>
      <c r="L3" s="195"/>
    </row>
    <row r="4" spans="1:12" s="179" customFormat="1" ht="21" customHeight="1">
      <c r="A4" s="210" t="s">
        <v>67</v>
      </c>
      <c r="B4" s="211" t="s">
        <v>2</v>
      </c>
      <c r="C4" s="212" t="s">
        <v>161</v>
      </c>
      <c r="D4" s="213">
        <v>5</v>
      </c>
      <c r="E4" s="213">
        <v>6</v>
      </c>
      <c r="F4" s="213">
        <v>7</v>
      </c>
      <c r="G4" s="214">
        <v>8</v>
      </c>
      <c r="H4" s="212" t="s">
        <v>259</v>
      </c>
      <c r="I4" s="212" t="s">
        <v>260</v>
      </c>
      <c r="J4" s="212" t="s">
        <v>261</v>
      </c>
      <c r="K4" s="212" t="s">
        <v>262</v>
      </c>
      <c r="L4" s="215" t="s">
        <v>249</v>
      </c>
    </row>
    <row r="5" spans="1:7" ht="14.25">
      <c r="A5" s="180"/>
      <c r="B5" s="181"/>
      <c r="G5" s="169"/>
    </row>
    <row r="6" spans="1:12" ht="14.25">
      <c r="A6" s="182" t="s">
        <v>263</v>
      </c>
      <c r="B6" s="183"/>
      <c r="C6" s="161">
        <f aca="true" t="shared" si="0" ref="C6:H6">SUM(C7+C12)</f>
        <v>3095</v>
      </c>
      <c r="D6" s="161">
        <f t="shared" si="0"/>
        <v>2807</v>
      </c>
      <c r="E6" s="161">
        <f t="shared" si="0"/>
        <v>2494</v>
      </c>
      <c r="F6" s="161">
        <f t="shared" si="0"/>
        <v>2272</v>
      </c>
      <c r="G6" s="164">
        <f t="shared" si="0"/>
        <v>2130</v>
      </c>
      <c r="H6" s="161">
        <f t="shared" si="0"/>
        <v>1791</v>
      </c>
      <c r="I6" s="161">
        <f>SUM(I7)</f>
        <v>49</v>
      </c>
      <c r="J6" s="161">
        <f>SUM(J7+J12)</f>
        <v>253</v>
      </c>
      <c r="K6" s="161">
        <f>SUM(K7)</f>
        <v>1</v>
      </c>
      <c r="L6" s="161">
        <f>SUM(L7+L12)</f>
        <v>36</v>
      </c>
    </row>
    <row r="7" spans="1:12" ht="14.25">
      <c r="A7" s="185" t="s">
        <v>264</v>
      </c>
      <c r="B7" s="186"/>
      <c r="C7" s="161">
        <f aca="true" t="shared" si="1" ref="C7:H7">SUM(C8+C11)</f>
        <v>1369</v>
      </c>
      <c r="D7" s="161">
        <f t="shared" si="1"/>
        <v>1192</v>
      </c>
      <c r="E7" s="161">
        <f t="shared" si="1"/>
        <v>1008</v>
      </c>
      <c r="F7" s="161">
        <f t="shared" si="1"/>
        <v>996</v>
      </c>
      <c r="G7" s="164">
        <f t="shared" si="1"/>
        <v>958</v>
      </c>
      <c r="H7" s="161">
        <f t="shared" si="1"/>
        <v>635</v>
      </c>
      <c r="I7" s="161">
        <f>SUM(I8)</f>
        <v>49</v>
      </c>
      <c r="J7" s="161">
        <f>SUM(J8+J11)</f>
        <v>248</v>
      </c>
      <c r="K7" s="161">
        <f>SUM(K8)</f>
        <v>1</v>
      </c>
      <c r="L7" s="161">
        <f>SUM(L8+L11)</f>
        <v>25</v>
      </c>
    </row>
    <row r="8" spans="1:12" ht="14.25">
      <c r="A8" s="185"/>
      <c r="B8" s="187" t="s">
        <v>265</v>
      </c>
      <c r="C8" s="161">
        <f aca="true" t="shared" si="2" ref="C8:L8">SUM(C9:C10)</f>
        <v>1273</v>
      </c>
      <c r="D8" s="161">
        <f t="shared" si="2"/>
        <v>1101</v>
      </c>
      <c r="E8" s="161">
        <f t="shared" si="2"/>
        <v>911</v>
      </c>
      <c r="F8" s="161">
        <f t="shared" si="2"/>
        <v>898</v>
      </c>
      <c r="G8" s="164">
        <f t="shared" si="2"/>
        <v>886</v>
      </c>
      <c r="H8" s="161">
        <f t="shared" si="2"/>
        <v>590</v>
      </c>
      <c r="I8" s="161">
        <f t="shared" si="2"/>
        <v>49</v>
      </c>
      <c r="J8" s="161">
        <f t="shared" si="2"/>
        <v>242</v>
      </c>
      <c r="K8" s="161">
        <f t="shared" si="2"/>
        <v>1</v>
      </c>
      <c r="L8" s="161">
        <f t="shared" si="2"/>
        <v>4</v>
      </c>
    </row>
    <row r="9" spans="1:12" ht="14.25">
      <c r="A9" s="185"/>
      <c r="B9" s="209" t="s">
        <v>266</v>
      </c>
      <c r="C9" s="161">
        <v>677</v>
      </c>
      <c r="D9" s="161">
        <v>676</v>
      </c>
      <c r="E9" s="161">
        <v>670</v>
      </c>
      <c r="F9" s="161">
        <v>659</v>
      </c>
      <c r="G9" s="164">
        <f>SUM(H9:L9)</f>
        <v>665</v>
      </c>
      <c r="H9" s="190">
        <v>565</v>
      </c>
      <c r="I9" s="190">
        <v>49</v>
      </c>
      <c r="J9" s="190">
        <v>48</v>
      </c>
      <c r="K9" s="162" t="s">
        <v>16</v>
      </c>
      <c r="L9" s="190">
        <v>3</v>
      </c>
    </row>
    <row r="10" spans="1:12" ht="15.75" customHeight="1">
      <c r="A10" s="185"/>
      <c r="B10" s="209" t="s">
        <v>267</v>
      </c>
      <c r="C10" s="161">
        <v>596</v>
      </c>
      <c r="D10" s="161">
        <v>425</v>
      </c>
      <c r="E10" s="161">
        <v>241</v>
      </c>
      <c r="F10" s="161">
        <v>239</v>
      </c>
      <c r="G10" s="164">
        <f>SUM(H10:L10)</f>
        <v>221</v>
      </c>
      <c r="H10" s="190">
        <v>25</v>
      </c>
      <c r="I10" s="162" t="s">
        <v>16</v>
      </c>
      <c r="J10" s="190">
        <v>194</v>
      </c>
      <c r="K10" s="161">
        <v>1</v>
      </c>
      <c r="L10" s="190">
        <v>1</v>
      </c>
    </row>
    <row r="11" spans="1:12" ht="14.25">
      <c r="A11" s="185"/>
      <c r="B11" s="187" t="s">
        <v>164</v>
      </c>
      <c r="C11" s="161">
        <v>96</v>
      </c>
      <c r="D11" s="161">
        <v>91</v>
      </c>
      <c r="E11" s="161">
        <v>97</v>
      </c>
      <c r="F11" s="161">
        <v>98</v>
      </c>
      <c r="G11" s="164">
        <f>SUM(H11:L11)</f>
        <v>72</v>
      </c>
      <c r="H11" s="190">
        <v>45</v>
      </c>
      <c r="I11" s="162" t="s">
        <v>16</v>
      </c>
      <c r="J11" s="190">
        <v>6</v>
      </c>
      <c r="K11" s="162" t="s">
        <v>16</v>
      </c>
      <c r="L11" s="190">
        <v>21</v>
      </c>
    </row>
    <row r="12" spans="1:12" ht="14.25">
      <c r="A12" s="185" t="s">
        <v>268</v>
      </c>
      <c r="B12" s="189"/>
      <c r="C12" s="161">
        <f>SUM(C13:C16)</f>
        <v>1726</v>
      </c>
      <c r="D12" s="161">
        <f>SUM(D13:D16)</f>
        <v>1615</v>
      </c>
      <c r="E12" s="161">
        <f>SUM(E13:E16)</f>
        <v>1486</v>
      </c>
      <c r="F12" s="161">
        <f>SUM(F13:F16)</f>
        <v>1276</v>
      </c>
      <c r="G12" s="164">
        <f>SUM(G13:G16)</f>
        <v>1172</v>
      </c>
      <c r="H12" s="190">
        <v>1156</v>
      </c>
      <c r="I12" s="162" t="s">
        <v>16</v>
      </c>
      <c r="J12" s="190">
        <v>5</v>
      </c>
      <c r="K12" s="162" t="s">
        <v>16</v>
      </c>
      <c r="L12" s="190">
        <v>11</v>
      </c>
    </row>
    <row r="13" spans="1:12" ht="14.25">
      <c r="A13" s="185"/>
      <c r="B13" s="187" t="s">
        <v>269</v>
      </c>
      <c r="C13" s="161">
        <v>184</v>
      </c>
      <c r="D13" s="161">
        <v>148</v>
      </c>
      <c r="E13" s="161">
        <v>122</v>
      </c>
      <c r="F13" s="161">
        <v>32</v>
      </c>
      <c r="G13" s="164">
        <v>23</v>
      </c>
      <c r="H13" s="351" t="s">
        <v>270</v>
      </c>
      <c r="I13" s="351" t="s">
        <v>270</v>
      </c>
      <c r="J13" s="351" t="s">
        <v>270</v>
      </c>
      <c r="K13" s="351" t="s">
        <v>270</v>
      </c>
      <c r="L13" s="351" t="s">
        <v>270</v>
      </c>
    </row>
    <row r="14" spans="1:12" ht="14.25">
      <c r="A14" s="185"/>
      <c r="B14" s="187" t="s">
        <v>271</v>
      </c>
      <c r="C14" s="161">
        <v>364</v>
      </c>
      <c r="D14" s="161">
        <v>447</v>
      </c>
      <c r="E14" s="161">
        <v>435</v>
      </c>
      <c r="F14" s="161">
        <v>454</v>
      </c>
      <c r="G14" s="164">
        <v>371</v>
      </c>
      <c r="H14" s="351" t="s">
        <v>270</v>
      </c>
      <c r="I14" s="351" t="s">
        <v>270</v>
      </c>
      <c r="J14" s="351" t="s">
        <v>270</v>
      </c>
      <c r="K14" s="351" t="s">
        <v>270</v>
      </c>
      <c r="L14" s="351" t="s">
        <v>270</v>
      </c>
    </row>
    <row r="15" spans="1:12" ht="14.25">
      <c r="A15" s="185"/>
      <c r="B15" s="187" t="s">
        <v>272</v>
      </c>
      <c r="C15" s="161">
        <v>1146</v>
      </c>
      <c r="D15" s="161">
        <v>959</v>
      </c>
      <c r="E15" s="161">
        <v>865</v>
      </c>
      <c r="F15" s="161">
        <v>761</v>
      </c>
      <c r="G15" s="164">
        <v>719</v>
      </c>
      <c r="H15" s="351" t="s">
        <v>270</v>
      </c>
      <c r="I15" s="351" t="s">
        <v>270</v>
      </c>
      <c r="J15" s="351" t="s">
        <v>270</v>
      </c>
      <c r="K15" s="351" t="s">
        <v>270</v>
      </c>
      <c r="L15" s="351" t="s">
        <v>270</v>
      </c>
    </row>
    <row r="16" spans="1:12" ht="14.25">
      <c r="A16" s="185"/>
      <c r="B16" s="187" t="s">
        <v>249</v>
      </c>
      <c r="C16" s="161">
        <v>32</v>
      </c>
      <c r="D16" s="161">
        <v>61</v>
      </c>
      <c r="E16" s="161">
        <v>64</v>
      </c>
      <c r="F16" s="161">
        <v>29</v>
      </c>
      <c r="G16" s="164">
        <v>59</v>
      </c>
      <c r="H16" s="351" t="s">
        <v>270</v>
      </c>
      <c r="I16" s="351" t="s">
        <v>270</v>
      </c>
      <c r="J16" s="351" t="s">
        <v>270</v>
      </c>
      <c r="K16" s="351" t="s">
        <v>270</v>
      </c>
      <c r="L16" s="351" t="s">
        <v>270</v>
      </c>
    </row>
    <row r="17" spans="1:12" ht="14.25">
      <c r="A17" s="185"/>
      <c r="B17" s="191"/>
      <c r="C17" s="161"/>
      <c r="D17" s="161"/>
      <c r="E17" s="161"/>
      <c r="F17" s="161"/>
      <c r="G17" s="164"/>
      <c r="H17" s="161"/>
      <c r="I17" s="161"/>
      <c r="J17" s="161"/>
      <c r="K17" s="161"/>
      <c r="L17" s="161"/>
    </row>
    <row r="18" spans="1:12" ht="14.25">
      <c r="A18" s="182" t="s">
        <v>273</v>
      </c>
      <c r="B18" s="187"/>
      <c r="C18" s="161">
        <f aca="true" t="shared" si="3" ref="C18:H18">SUM(C19+C22)</f>
        <v>3095</v>
      </c>
      <c r="D18" s="161">
        <f t="shared" si="3"/>
        <v>2807</v>
      </c>
      <c r="E18" s="161">
        <f t="shared" si="3"/>
        <v>2494</v>
      </c>
      <c r="F18" s="161">
        <f t="shared" si="3"/>
        <v>2272</v>
      </c>
      <c r="G18" s="164">
        <f t="shared" si="3"/>
        <v>2130</v>
      </c>
      <c r="H18" s="161">
        <f t="shared" si="3"/>
        <v>1791</v>
      </c>
      <c r="I18" s="190">
        <f>SUM(I19:I22)</f>
        <v>49</v>
      </c>
      <c r="J18" s="161">
        <f>SUM(J19+J22)</f>
        <v>253</v>
      </c>
      <c r="K18" s="161">
        <v>1</v>
      </c>
      <c r="L18" s="161">
        <f>SUM(L19)</f>
        <v>36</v>
      </c>
    </row>
    <row r="19" spans="1:12" ht="14.25">
      <c r="A19" s="185" t="s">
        <v>274</v>
      </c>
      <c r="B19" s="187"/>
      <c r="C19" s="161">
        <f aca="true" t="shared" si="4" ref="C19:H19">SUM(C20:C21)</f>
        <v>2837</v>
      </c>
      <c r="D19" s="161">
        <f t="shared" si="4"/>
        <v>2574</v>
      </c>
      <c r="E19" s="161">
        <f t="shared" si="4"/>
        <v>2280</v>
      </c>
      <c r="F19" s="161">
        <f t="shared" si="4"/>
        <v>2066</v>
      </c>
      <c r="G19" s="164">
        <f t="shared" si="4"/>
        <v>1915</v>
      </c>
      <c r="H19" s="161">
        <f t="shared" si="4"/>
        <v>1653</v>
      </c>
      <c r="I19" s="162" t="s">
        <v>16</v>
      </c>
      <c r="J19" s="161">
        <f>SUM(J20:J21)</f>
        <v>226</v>
      </c>
      <c r="K19" s="162" t="s">
        <v>16</v>
      </c>
      <c r="L19" s="161">
        <f>SUM(L20:L21)</f>
        <v>36</v>
      </c>
    </row>
    <row r="20" spans="1:12" ht="14.25">
      <c r="A20" s="182"/>
      <c r="B20" s="187" t="s">
        <v>275</v>
      </c>
      <c r="C20" s="161">
        <v>1159</v>
      </c>
      <c r="D20" s="161">
        <v>991</v>
      </c>
      <c r="E20" s="161">
        <v>816</v>
      </c>
      <c r="F20" s="161">
        <v>806</v>
      </c>
      <c r="G20" s="164">
        <f>SUM(H20:L20)</f>
        <v>770</v>
      </c>
      <c r="H20" s="190">
        <v>524</v>
      </c>
      <c r="I20" s="162" t="s">
        <v>16</v>
      </c>
      <c r="J20" s="190">
        <v>221</v>
      </c>
      <c r="K20" s="162" t="s">
        <v>16</v>
      </c>
      <c r="L20" s="190">
        <v>25</v>
      </c>
    </row>
    <row r="21" spans="1:12" ht="14.25">
      <c r="A21" s="185"/>
      <c r="B21" s="187" t="s">
        <v>276</v>
      </c>
      <c r="C21" s="161">
        <v>1678</v>
      </c>
      <c r="D21" s="161">
        <v>1583</v>
      </c>
      <c r="E21" s="161">
        <v>1464</v>
      </c>
      <c r="F21" s="161">
        <v>1260</v>
      </c>
      <c r="G21" s="164">
        <f>SUM(H21:L21)</f>
        <v>1145</v>
      </c>
      <c r="H21" s="190">
        <v>1129</v>
      </c>
      <c r="I21" s="162" t="s">
        <v>16</v>
      </c>
      <c r="J21" s="190">
        <v>5</v>
      </c>
      <c r="K21" s="162" t="s">
        <v>16</v>
      </c>
      <c r="L21" s="190">
        <v>11</v>
      </c>
    </row>
    <row r="22" spans="1:12" ht="14.25">
      <c r="A22" s="185" t="s">
        <v>277</v>
      </c>
      <c r="B22" s="187"/>
      <c r="C22" s="161">
        <v>258</v>
      </c>
      <c r="D22" s="161">
        <v>233</v>
      </c>
      <c r="E22" s="161">
        <v>214</v>
      </c>
      <c r="F22" s="161">
        <v>206</v>
      </c>
      <c r="G22" s="164">
        <f>SUM(H22:L22)</f>
        <v>215</v>
      </c>
      <c r="H22" s="190">
        <v>138</v>
      </c>
      <c r="I22" s="190">
        <v>49</v>
      </c>
      <c r="J22" s="190">
        <v>27</v>
      </c>
      <c r="K22" s="161">
        <v>1</v>
      </c>
      <c r="L22" s="162" t="s">
        <v>16</v>
      </c>
    </row>
    <row r="23" spans="1:12" ht="14.25">
      <c r="A23" s="192"/>
      <c r="B23" s="193"/>
      <c r="C23" s="192"/>
      <c r="D23" s="192"/>
      <c r="E23" s="192"/>
      <c r="F23" s="192"/>
      <c r="G23" s="192"/>
      <c r="H23" s="192"/>
      <c r="I23" s="192"/>
      <c r="J23" s="192"/>
      <c r="K23" s="192"/>
      <c r="L23" s="192"/>
    </row>
    <row r="24" ht="14.25">
      <c r="A24" s="194" t="s">
        <v>236</v>
      </c>
    </row>
  </sheetData>
  <printOptions/>
  <pageMargins left="0.5905511811023623" right="0.5905511811023623" top="0.984251968503937" bottom="0.984251968503937" header="0.5118110236220472" footer="0.5118110236220472"/>
  <pageSetup orientation="landscape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E11" sqref="E11"/>
    </sheetView>
  </sheetViews>
  <sheetFormatPr defaultColWidth="8.796875" defaultRowHeight="15"/>
  <cols>
    <col min="1" max="1" width="2.59765625" style="216" customWidth="1"/>
    <col min="2" max="2" width="15.09765625" style="216" customWidth="1"/>
    <col min="3" max="7" width="10.59765625" style="170" customWidth="1"/>
    <col min="8" max="16384" width="10.59765625" style="216" customWidth="1"/>
  </cols>
  <sheetData>
    <row r="1" spans="1:2" ht="14.25">
      <c r="A1" s="217" t="s">
        <v>278</v>
      </c>
      <c r="B1" s="217"/>
    </row>
    <row r="2" spans="1:7" ht="15.75" customHeight="1" thickBot="1">
      <c r="A2" s="218"/>
      <c r="B2" s="218"/>
      <c r="C2" s="171"/>
      <c r="D2" s="171"/>
      <c r="E2" s="171"/>
      <c r="F2" s="171"/>
      <c r="G2" s="172" t="s">
        <v>257</v>
      </c>
    </row>
    <row r="3" spans="1:8" s="221" customFormat="1" ht="33.75" customHeight="1" thickTop="1">
      <c r="A3" s="330" t="s">
        <v>95</v>
      </c>
      <c r="B3" s="219"/>
      <c r="C3" s="175" t="s">
        <v>75</v>
      </c>
      <c r="D3" s="176">
        <v>6</v>
      </c>
      <c r="E3" s="176">
        <v>7</v>
      </c>
      <c r="F3" s="176">
        <v>8</v>
      </c>
      <c r="G3" s="177">
        <v>9</v>
      </c>
      <c r="H3" s="220"/>
    </row>
    <row r="4" spans="1:7" ht="14.25">
      <c r="A4" s="222"/>
      <c r="B4" s="223"/>
      <c r="C4" s="161"/>
      <c r="D4" s="161"/>
      <c r="E4" s="161"/>
      <c r="F4" s="161"/>
      <c r="G4" s="164"/>
    </row>
    <row r="5" spans="1:7" ht="14.25">
      <c r="A5" s="224" t="s">
        <v>279</v>
      </c>
      <c r="B5" s="225"/>
      <c r="C5" s="161">
        <v>1101</v>
      </c>
      <c r="D5" s="161">
        <v>911</v>
      </c>
      <c r="E5" s="161">
        <v>898</v>
      </c>
      <c r="F5" s="161">
        <v>886</v>
      </c>
      <c r="G5" s="164">
        <v>876</v>
      </c>
    </row>
    <row r="6" spans="1:7" ht="14.25">
      <c r="A6" s="226" t="s">
        <v>266</v>
      </c>
      <c r="B6" s="227"/>
      <c r="C6" s="161">
        <v>676</v>
      </c>
      <c r="D6" s="161">
        <v>670</v>
      </c>
      <c r="E6" s="161">
        <v>659</v>
      </c>
      <c r="F6" s="161">
        <v>665</v>
      </c>
      <c r="G6" s="164">
        <v>629</v>
      </c>
    </row>
    <row r="7" spans="1:7" ht="17.25" customHeight="1">
      <c r="A7" s="226"/>
      <c r="B7" s="228" t="s">
        <v>280</v>
      </c>
      <c r="C7" s="161">
        <v>209</v>
      </c>
      <c r="D7" s="161">
        <v>193</v>
      </c>
      <c r="E7" s="161">
        <v>190</v>
      </c>
      <c r="F7" s="161">
        <v>198</v>
      </c>
      <c r="G7" s="164">
        <v>175</v>
      </c>
    </row>
    <row r="8" spans="1:7" ht="14.25">
      <c r="A8" s="226"/>
      <c r="B8" s="228" t="s">
        <v>245</v>
      </c>
      <c r="C8" s="161">
        <v>376</v>
      </c>
      <c r="D8" s="161">
        <v>394</v>
      </c>
      <c r="E8" s="161">
        <v>379</v>
      </c>
      <c r="F8" s="161">
        <v>386</v>
      </c>
      <c r="G8" s="164">
        <v>372</v>
      </c>
    </row>
    <row r="9" spans="1:7" ht="14.25">
      <c r="A9" s="226"/>
      <c r="B9" s="228" t="s">
        <v>281</v>
      </c>
      <c r="C9" s="161">
        <v>51</v>
      </c>
      <c r="D9" s="161">
        <v>47</v>
      </c>
      <c r="E9" s="161">
        <v>48</v>
      </c>
      <c r="F9" s="161">
        <v>54</v>
      </c>
      <c r="G9" s="164">
        <v>53</v>
      </c>
    </row>
    <row r="10" spans="1:7" ht="14.25">
      <c r="A10" s="226"/>
      <c r="B10" s="228" t="s">
        <v>249</v>
      </c>
      <c r="C10" s="161">
        <v>40</v>
      </c>
      <c r="D10" s="161">
        <v>36</v>
      </c>
      <c r="E10" s="161">
        <v>42</v>
      </c>
      <c r="F10" s="161">
        <v>27</v>
      </c>
      <c r="G10" s="164">
        <f>G6-G7-G8-G9</f>
        <v>29</v>
      </c>
    </row>
    <row r="11" spans="1:7" ht="14.25">
      <c r="A11" s="226" t="s">
        <v>267</v>
      </c>
      <c r="B11" s="227"/>
      <c r="C11" s="161">
        <v>425</v>
      </c>
      <c r="D11" s="161">
        <v>241</v>
      </c>
      <c r="E11" s="161">
        <v>239</v>
      </c>
      <c r="F11" s="161">
        <v>221</v>
      </c>
      <c r="G11" s="164">
        <v>247</v>
      </c>
    </row>
    <row r="12" spans="1:7" ht="14.25">
      <c r="A12" s="226"/>
      <c r="B12" s="229" t="s">
        <v>282</v>
      </c>
      <c r="C12" s="161">
        <v>29</v>
      </c>
      <c r="D12" s="161">
        <v>16</v>
      </c>
      <c r="E12" s="161">
        <v>14</v>
      </c>
      <c r="F12" s="161">
        <v>14</v>
      </c>
      <c r="G12" s="164">
        <v>14</v>
      </c>
    </row>
    <row r="13" spans="2:7" ht="14.25">
      <c r="B13" s="228" t="s">
        <v>252</v>
      </c>
      <c r="C13" s="161">
        <v>23</v>
      </c>
      <c r="D13" s="161">
        <v>11</v>
      </c>
      <c r="E13" s="161">
        <v>15</v>
      </c>
      <c r="F13" s="161">
        <v>10</v>
      </c>
      <c r="G13" s="164">
        <v>9</v>
      </c>
    </row>
    <row r="14" spans="2:7" ht="14.25">
      <c r="B14" s="228" t="s">
        <v>249</v>
      </c>
      <c r="C14" s="161">
        <v>373</v>
      </c>
      <c r="D14" s="161">
        <v>214</v>
      </c>
      <c r="E14" s="161">
        <v>210</v>
      </c>
      <c r="F14" s="161">
        <v>197</v>
      </c>
      <c r="G14" s="164">
        <f>G11-G12-G13</f>
        <v>224</v>
      </c>
    </row>
    <row r="15" spans="2:7" ht="14.25">
      <c r="B15" s="228"/>
      <c r="C15" s="161"/>
      <c r="D15" s="161"/>
      <c r="E15" s="161"/>
      <c r="F15" s="161"/>
      <c r="G15" s="164"/>
    </row>
    <row r="16" spans="1:7" ht="14.25">
      <c r="A16" s="216" t="s">
        <v>283</v>
      </c>
      <c r="B16" s="228"/>
      <c r="C16" s="161">
        <v>2194</v>
      </c>
      <c r="D16" s="161">
        <v>1931</v>
      </c>
      <c r="E16" s="161">
        <v>1931</v>
      </c>
      <c r="F16" s="161">
        <v>1608</v>
      </c>
      <c r="G16" s="164">
        <v>1394</v>
      </c>
    </row>
    <row r="17" spans="1:7" ht="14.25">
      <c r="A17" s="216" t="s">
        <v>284</v>
      </c>
      <c r="B17" s="228"/>
      <c r="C17" s="161">
        <v>3675</v>
      </c>
      <c r="D17" s="161">
        <v>3461</v>
      </c>
      <c r="E17" s="161">
        <v>3999</v>
      </c>
      <c r="F17" s="161">
        <v>3878</v>
      </c>
      <c r="G17" s="164">
        <v>4015</v>
      </c>
    </row>
    <row r="18" spans="1:7" ht="14.25">
      <c r="A18" s="216" t="s">
        <v>285</v>
      </c>
      <c r="B18" s="228"/>
      <c r="C18" s="161">
        <v>1712</v>
      </c>
      <c r="D18" s="161">
        <v>1681</v>
      </c>
      <c r="E18" s="161">
        <v>1634</v>
      </c>
      <c r="F18" s="161">
        <v>1557</v>
      </c>
      <c r="G18" s="164">
        <v>1649</v>
      </c>
    </row>
    <row r="19" spans="1:7" ht="14.25">
      <c r="A19" s="230"/>
      <c r="B19" s="231"/>
      <c r="C19" s="232"/>
      <c r="D19" s="232"/>
      <c r="E19" s="232"/>
      <c r="F19" s="232"/>
      <c r="G19" s="232"/>
    </row>
    <row r="20" ht="14.25">
      <c r="A20" s="216" t="s">
        <v>21</v>
      </c>
    </row>
  </sheetData>
  <printOptions/>
  <pageMargins left="0.75" right="0.75" top="1" bottom="1" header="0.5" footer="0.5"/>
  <pageSetup orientation="portrait" paperSize="9" scale="9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F5" sqref="F5"/>
    </sheetView>
  </sheetViews>
  <sheetFormatPr defaultColWidth="8.796875" defaultRowHeight="15"/>
  <cols>
    <col min="1" max="1" width="17.19921875" style="234" customWidth="1"/>
    <col min="2" max="6" width="8.59765625" style="170" customWidth="1"/>
    <col min="7" max="16384" width="10.59765625" style="234" customWidth="1"/>
  </cols>
  <sheetData>
    <row r="1" ht="14.25">
      <c r="A1" s="233" t="s">
        <v>286</v>
      </c>
    </row>
    <row r="2" spans="1:6" ht="15.75" customHeight="1" thickBot="1">
      <c r="A2" s="235"/>
      <c r="B2" s="171"/>
      <c r="C2" s="171"/>
      <c r="D2" s="236"/>
      <c r="E2" s="171"/>
      <c r="F2" s="172" t="s">
        <v>287</v>
      </c>
    </row>
    <row r="3" spans="1:7" s="239" customFormat="1" ht="33.75" customHeight="1" thickTop="1">
      <c r="A3" s="237" t="s">
        <v>2</v>
      </c>
      <c r="B3" s="175" t="s">
        <v>75</v>
      </c>
      <c r="C3" s="176">
        <v>6</v>
      </c>
      <c r="D3" s="176">
        <v>7</v>
      </c>
      <c r="E3" s="176">
        <v>8</v>
      </c>
      <c r="F3" s="177">
        <v>9</v>
      </c>
      <c r="G3" s="238"/>
    </row>
    <row r="4" spans="1:6" ht="14.25">
      <c r="A4" s="240"/>
      <c r="B4" s="161"/>
      <c r="C4" s="161"/>
      <c r="D4" s="161"/>
      <c r="E4" s="161"/>
      <c r="F4" s="164"/>
    </row>
    <row r="5" spans="1:6" ht="14.25">
      <c r="A5" s="241" t="s">
        <v>39</v>
      </c>
      <c r="B5" s="358">
        <v>128572</v>
      </c>
      <c r="C5" s="358">
        <v>100979</v>
      </c>
      <c r="D5" s="358">
        <v>105083</v>
      </c>
      <c r="E5" s="358">
        <v>103598</v>
      </c>
      <c r="F5" s="163">
        <f>SUM(F6:F16)</f>
        <v>121481</v>
      </c>
    </row>
    <row r="6" spans="1:6" ht="15.75" customHeight="1">
      <c r="A6" s="242" t="s">
        <v>288</v>
      </c>
      <c r="B6" s="358">
        <v>24488</v>
      </c>
      <c r="C6" s="358">
        <v>25492</v>
      </c>
      <c r="D6" s="358">
        <v>23348</v>
      </c>
      <c r="E6" s="358">
        <v>20929</v>
      </c>
      <c r="F6" s="96">
        <v>19971</v>
      </c>
    </row>
    <row r="7" spans="1:6" ht="14.25">
      <c r="A7" s="243" t="s">
        <v>289</v>
      </c>
      <c r="B7" s="358">
        <v>85432</v>
      </c>
      <c r="C7" s="162">
        <v>66036</v>
      </c>
      <c r="D7" s="162">
        <v>73101</v>
      </c>
      <c r="E7" s="162">
        <v>73178</v>
      </c>
      <c r="F7" s="96">
        <v>93008</v>
      </c>
    </row>
    <row r="8" spans="1:6" ht="14.25">
      <c r="A8" s="243" t="s">
        <v>290</v>
      </c>
      <c r="B8" s="358">
        <v>1181</v>
      </c>
      <c r="C8" s="358">
        <v>1164</v>
      </c>
      <c r="D8" s="358">
        <v>1073</v>
      </c>
      <c r="E8" s="358">
        <v>1088</v>
      </c>
      <c r="F8" s="96">
        <v>1065</v>
      </c>
    </row>
    <row r="9" spans="1:6" ht="14.25">
      <c r="A9" s="243" t="s">
        <v>291</v>
      </c>
      <c r="B9" s="358">
        <v>6291</v>
      </c>
      <c r="C9" s="358">
        <v>4972</v>
      </c>
      <c r="D9" s="358">
        <v>4523</v>
      </c>
      <c r="E9" s="358">
        <v>5010</v>
      </c>
      <c r="F9" s="96">
        <v>4661</v>
      </c>
    </row>
    <row r="10" spans="1:6" ht="14.25">
      <c r="A10" s="243" t="s">
        <v>292</v>
      </c>
      <c r="B10" s="358">
        <v>327</v>
      </c>
      <c r="C10" s="358">
        <v>748</v>
      </c>
      <c r="D10" s="358">
        <v>754</v>
      </c>
      <c r="E10" s="358">
        <v>928</v>
      </c>
      <c r="F10" s="96">
        <v>677</v>
      </c>
    </row>
    <row r="11" spans="1:6" ht="14.25">
      <c r="A11" s="242" t="s">
        <v>293</v>
      </c>
      <c r="B11" s="162" t="s">
        <v>16</v>
      </c>
      <c r="C11" s="162" t="s">
        <v>16</v>
      </c>
      <c r="D11" s="162">
        <v>115</v>
      </c>
      <c r="E11" s="358">
        <v>169</v>
      </c>
      <c r="F11" s="96">
        <v>135</v>
      </c>
    </row>
    <row r="12" spans="1:6" ht="14.25">
      <c r="A12" s="242" t="s">
        <v>294</v>
      </c>
      <c r="B12" s="358">
        <v>7</v>
      </c>
      <c r="C12" s="358">
        <v>90</v>
      </c>
      <c r="D12" s="358">
        <v>69</v>
      </c>
      <c r="E12" s="358">
        <v>77</v>
      </c>
      <c r="F12" s="96">
        <v>66</v>
      </c>
    </row>
    <row r="13" spans="1:6" ht="14.25">
      <c r="A13" s="242" t="s">
        <v>295</v>
      </c>
      <c r="B13" s="358">
        <v>35</v>
      </c>
      <c r="C13" s="358">
        <v>27</v>
      </c>
      <c r="D13" s="358">
        <v>15</v>
      </c>
      <c r="E13" s="358">
        <v>16</v>
      </c>
      <c r="F13" s="96">
        <v>18</v>
      </c>
    </row>
    <row r="14" spans="1:6" ht="14.25">
      <c r="A14" s="242" t="s">
        <v>296</v>
      </c>
      <c r="B14" s="358">
        <v>2559</v>
      </c>
      <c r="C14" s="358">
        <v>2450</v>
      </c>
      <c r="D14" s="358">
        <v>2085</v>
      </c>
      <c r="E14" s="358">
        <v>2203</v>
      </c>
      <c r="F14" s="96">
        <v>1880</v>
      </c>
    </row>
    <row r="15" spans="1:6" ht="14.25">
      <c r="A15" s="243" t="s">
        <v>297</v>
      </c>
      <c r="B15" s="358">
        <v>175</v>
      </c>
      <c r="C15" s="358" t="s">
        <v>16</v>
      </c>
      <c r="D15" s="162" t="s">
        <v>16</v>
      </c>
      <c r="E15" s="162" t="s">
        <v>16</v>
      </c>
      <c r="F15" s="96" t="s">
        <v>16</v>
      </c>
    </row>
    <row r="16" spans="1:6" ht="14.25">
      <c r="A16" s="243" t="s">
        <v>298</v>
      </c>
      <c r="B16" s="358">
        <v>8077</v>
      </c>
      <c r="C16" s="358" t="s">
        <v>16</v>
      </c>
      <c r="D16" s="162" t="s">
        <v>16</v>
      </c>
      <c r="E16" s="162" t="s">
        <v>16</v>
      </c>
      <c r="F16" s="96" t="s">
        <v>16</v>
      </c>
    </row>
    <row r="17" spans="1:6" ht="14.25">
      <c r="A17" s="244"/>
      <c r="B17" s="362"/>
      <c r="C17" s="362"/>
      <c r="D17" s="362"/>
      <c r="E17" s="362"/>
      <c r="F17" s="362"/>
    </row>
    <row r="18" ht="14.25">
      <c r="A18" s="234" t="s">
        <v>21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B1">
      <selection activeCell="G35" sqref="G35"/>
    </sheetView>
  </sheetViews>
  <sheetFormatPr defaultColWidth="8.796875" defaultRowHeight="15"/>
  <cols>
    <col min="1" max="2" width="3.59765625" style="245" customWidth="1"/>
    <col min="3" max="3" width="17.69921875" style="245" customWidth="1"/>
    <col min="4" max="8" width="10.59765625" style="170" customWidth="1"/>
    <col min="9" max="16384" width="10.59765625" style="245" customWidth="1"/>
  </cols>
  <sheetData>
    <row r="1" spans="1:3" ht="14.25">
      <c r="A1" s="246" t="s">
        <v>299</v>
      </c>
      <c r="B1" s="246"/>
      <c r="C1" s="246"/>
    </row>
    <row r="2" spans="1:8" ht="15.75" customHeight="1" thickBot="1">
      <c r="A2" s="247"/>
      <c r="B2" s="247"/>
      <c r="C2" s="247"/>
      <c r="D2" s="171"/>
      <c r="E2" s="171"/>
      <c r="F2" s="171"/>
      <c r="G2" s="171"/>
      <c r="H2" s="172" t="s">
        <v>287</v>
      </c>
    </row>
    <row r="3" spans="1:9" s="251" customFormat="1" ht="33.75" customHeight="1" thickTop="1">
      <c r="A3" s="248" t="s">
        <v>74</v>
      </c>
      <c r="B3" s="248"/>
      <c r="C3" s="249"/>
      <c r="D3" s="175" t="s">
        <v>75</v>
      </c>
      <c r="E3" s="175">
        <v>6</v>
      </c>
      <c r="F3" s="176">
        <v>7</v>
      </c>
      <c r="G3" s="176">
        <v>8</v>
      </c>
      <c r="H3" s="177">
        <v>9</v>
      </c>
      <c r="I3" s="250"/>
    </row>
    <row r="4" spans="1:8" ht="14.25">
      <c r="A4" s="252"/>
      <c r="B4" s="252"/>
      <c r="C4" s="253"/>
      <c r="D4" s="161"/>
      <c r="E4" s="161"/>
      <c r="F4" s="161"/>
      <c r="G4" s="161"/>
      <c r="H4" s="164"/>
    </row>
    <row r="5" spans="1:8" ht="14.25">
      <c r="A5" s="254" t="s">
        <v>300</v>
      </c>
      <c r="B5" s="254"/>
      <c r="C5" s="255"/>
      <c r="D5" s="161">
        <v>235053</v>
      </c>
      <c r="E5" s="161">
        <v>192047</v>
      </c>
      <c r="F5" s="161">
        <v>154103</v>
      </c>
      <c r="G5" s="161">
        <v>151076</v>
      </c>
      <c r="H5" s="164">
        <v>182751</v>
      </c>
    </row>
    <row r="6" spans="1:8" ht="14.25">
      <c r="A6" s="256"/>
      <c r="B6" s="256" t="s">
        <v>301</v>
      </c>
      <c r="C6" s="257"/>
      <c r="D6" s="161">
        <v>231563</v>
      </c>
      <c r="E6" s="161">
        <v>188706</v>
      </c>
      <c r="F6" s="161">
        <v>150392</v>
      </c>
      <c r="G6" s="161">
        <v>147050</v>
      </c>
      <c r="H6" s="164">
        <v>179125</v>
      </c>
    </row>
    <row r="7" spans="1:8" ht="14.25">
      <c r="A7" s="256"/>
      <c r="B7" s="256"/>
      <c r="C7" s="258" t="s">
        <v>302</v>
      </c>
      <c r="D7" s="161">
        <v>229511</v>
      </c>
      <c r="E7" s="161">
        <v>186855</v>
      </c>
      <c r="F7" s="161">
        <v>148986</v>
      </c>
      <c r="G7" s="161">
        <v>145049</v>
      </c>
      <c r="H7" s="164">
        <v>177527</v>
      </c>
    </row>
    <row r="8" spans="1:8" ht="14.25">
      <c r="A8" s="256"/>
      <c r="B8" s="256"/>
      <c r="C8" s="258" t="s">
        <v>303</v>
      </c>
      <c r="D8" s="161">
        <v>36717</v>
      </c>
      <c r="E8" s="161">
        <v>39422</v>
      </c>
      <c r="F8" s="161">
        <v>25085</v>
      </c>
      <c r="G8" s="161">
        <v>21037</v>
      </c>
      <c r="H8" s="164">
        <v>22168</v>
      </c>
    </row>
    <row r="9" spans="1:8" ht="14.25">
      <c r="A9" s="256"/>
      <c r="B9" s="256"/>
      <c r="C9" s="258" t="s">
        <v>304</v>
      </c>
      <c r="D9" s="161">
        <v>165662</v>
      </c>
      <c r="E9" s="161">
        <v>121494</v>
      </c>
      <c r="F9" s="161">
        <v>106834</v>
      </c>
      <c r="G9" s="161">
        <v>100731</v>
      </c>
      <c r="H9" s="164">
        <v>140038</v>
      </c>
    </row>
    <row r="10" spans="1:8" ht="14.25">
      <c r="A10" s="256"/>
      <c r="B10" s="256"/>
      <c r="C10" s="258" t="s">
        <v>305</v>
      </c>
      <c r="D10" s="161">
        <v>27132</v>
      </c>
      <c r="E10" s="161">
        <v>25939</v>
      </c>
      <c r="F10" s="161">
        <v>17067</v>
      </c>
      <c r="G10" s="161">
        <v>23281</v>
      </c>
      <c r="H10" s="164">
        <v>15322</v>
      </c>
    </row>
    <row r="11" spans="1:8" ht="14.25">
      <c r="A11" s="256"/>
      <c r="B11" s="256"/>
      <c r="C11" s="259" t="s">
        <v>306</v>
      </c>
      <c r="D11" s="161">
        <v>2052</v>
      </c>
      <c r="E11" s="161">
        <v>1851</v>
      </c>
      <c r="F11" s="161">
        <v>1406</v>
      </c>
      <c r="G11" s="161">
        <v>2001</v>
      </c>
      <c r="H11" s="164">
        <v>1597</v>
      </c>
    </row>
    <row r="12" spans="1:8" ht="14.25">
      <c r="A12" s="256"/>
      <c r="B12" s="256" t="s">
        <v>307</v>
      </c>
      <c r="C12" s="259"/>
      <c r="D12" s="161">
        <v>3490</v>
      </c>
      <c r="E12" s="161">
        <v>3341</v>
      </c>
      <c r="F12" s="161">
        <v>3711</v>
      </c>
      <c r="G12" s="161">
        <v>4026</v>
      </c>
      <c r="H12" s="164">
        <v>3626</v>
      </c>
    </row>
    <row r="13" spans="3:8" ht="14.25">
      <c r="C13" s="258" t="s">
        <v>308</v>
      </c>
      <c r="D13" s="161">
        <v>1524</v>
      </c>
      <c r="E13" s="161">
        <v>1285</v>
      </c>
      <c r="F13" s="161">
        <v>1621</v>
      </c>
      <c r="G13" s="161">
        <v>1940</v>
      </c>
      <c r="H13" s="164">
        <v>1579</v>
      </c>
    </row>
    <row r="14" spans="3:8" ht="14.25">
      <c r="C14" s="259" t="s">
        <v>309</v>
      </c>
      <c r="D14" s="161">
        <v>1966</v>
      </c>
      <c r="E14" s="161">
        <v>2056</v>
      </c>
      <c r="F14" s="161">
        <v>2090</v>
      </c>
      <c r="G14" s="161">
        <v>2086</v>
      </c>
      <c r="H14" s="164">
        <v>2047</v>
      </c>
    </row>
    <row r="15" spans="3:8" ht="14.25">
      <c r="C15" s="259"/>
      <c r="D15" s="161"/>
      <c r="E15" s="161"/>
      <c r="F15" s="161"/>
      <c r="G15" s="161"/>
      <c r="H15" s="164"/>
    </row>
    <row r="16" spans="1:8" ht="14.25">
      <c r="A16" s="260" t="s">
        <v>310</v>
      </c>
      <c r="C16" s="258"/>
      <c r="D16" s="161">
        <v>229511</v>
      </c>
      <c r="E16" s="161">
        <v>186855</v>
      </c>
      <c r="F16" s="161">
        <v>148986</v>
      </c>
      <c r="G16" s="161">
        <v>145049</v>
      </c>
      <c r="H16" s="164">
        <v>177527</v>
      </c>
    </row>
    <row r="17" spans="1:8" ht="14.25">
      <c r="A17" s="260"/>
      <c r="B17" s="245" t="s">
        <v>311</v>
      </c>
      <c r="C17" s="258"/>
      <c r="D17" s="161">
        <v>214501</v>
      </c>
      <c r="E17" s="161">
        <v>167967</v>
      </c>
      <c r="F17" s="161">
        <v>137209</v>
      </c>
      <c r="G17" s="161">
        <v>127489</v>
      </c>
      <c r="H17" s="164">
        <v>171556</v>
      </c>
    </row>
    <row r="18" spans="1:8" ht="14.25">
      <c r="A18" s="260"/>
      <c r="B18" s="245" t="s">
        <v>312</v>
      </c>
      <c r="C18" s="261"/>
      <c r="D18" s="161"/>
      <c r="E18" s="161"/>
      <c r="F18" s="161"/>
      <c r="G18" s="161"/>
      <c r="H18" s="164"/>
    </row>
    <row r="19" spans="1:8" ht="14.25">
      <c r="A19" s="260"/>
      <c r="C19" s="258" t="s">
        <v>313</v>
      </c>
      <c r="D19" s="161">
        <v>1065</v>
      </c>
      <c r="E19" s="161">
        <v>1048</v>
      </c>
      <c r="F19" s="162">
        <v>581</v>
      </c>
      <c r="G19" s="161">
        <v>568</v>
      </c>
      <c r="H19" s="164">
        <v>65</v>
      </c>
    </row>
    <row r="20" spans="1:8" ht="14.25">
      <c r="A20" s="260"/>
      <c r="C20" s="258" t="s">
        <v>314</v>
      </c>
      <c r="D20" s="162" t="s">
        <v>134</v>
      </c>
      <c r="E20" s="162" t="s">
        <v>134</v>
      </c>
      <c r="F20" s="161">
        <v>62</v>
      </c>
      <c r="G20" s="161">
        <v>67</v>
      </c>
      <c r="H20" s="164">
        <v>186</v>
      </c>
    </row>
    <row r="21" spans="1:8" ht="14.25">
      <c r="A21" s="260"/>
      <c r="C21" s="258" t="s">
        <v>315</v>
      </c>
      <c r="D21" s="161">
        <v>920</v>
      </c>
      <c r="E21" s="161">
        <v>1048</v>
      </c>
      <c r="F21" s="161">
        <v>1128</v>
      </c>
      <c r="G21" s="161">
        <v>1179</v>
      </c>
      <c r="H21" s="164">
        <v>1261</v>
      </c>
    </row>
    <row r="22" spans="1:8" ht="14.25">
      <c r="A22" s="260"/>
      <c r="C22" s="258" t="s">
        <v>316</v>
      </c>
      <c r="D22" s="161">
        <v>6359</v>
      </c>
      <c r="E22" s="161">
        <v>5160</v>
      </c>
      <c r="F22" s="161">
        <v>5799</v>
      </c>
      <c r="G22" s="161">
        <v>4468</v>
      </c>
      <c r="H22" s="164">
        <v>5586</v>
      </c>
    </row>
    <row r="23" spans="1:8" ht="14.25">
      <c r="A23" s="260"/>
      <c r="C23" s="258" t="s">
        <v>317</v>
      </c>
      <c r="D23" s="161">
        <v>1860</v>
      </c>
      <c r="E23" s="161">
        <v>1904</v>
      </c>
      <c r="F23" s="161">
        <v>4115</v>
      </c>
      <c r="G23" s="161">
        <v>1696</v>
      </c>
      <c r="H23" s="164">
        <v>3111</v>
      </c>
    </row>
    <row r="24" spans="1:8" ht="14.25">
      <c r="A24" s="260"/>
      <c r="C24" s="258" t="s">
        <v>318</v>
      </c>
      <c r="D24" s="161">
        <v>8750</v>
      </c>
      <c r="E24" s="161">
        <v>4993</v>
      </c>
      <c r="F24" s="161">
        <v>4230</v>
      </c>
      <c r="G24" s="161">
        <v>1108</v>
      </c>
      <c r="H24" s="164">
        <v>5799</v>
      </c>
    </row>
    <row r="25" spans="1:8" ht="14.25">
      <c r="A25" s="260"/>
      <c r="C25" s="258" t="s">
        <v>319</v>
      </c>
      <c r="D25" s="161">
        <v>3931</v>
      </c>
      <c r="E25" s="161">
        <v>3595</v>
      </c>
      <c r="F25" s="161">
        <v>5302</v>
      </c>
      <c r="G25" s="161">
        <v>5312</v>
      </c>
      <c r="H25" s="164">
        <v>4868</v>
      </c>
    </row>
    <row r="26" spans="1:8" ht="14.25">
      <c r="A26" s="260"/>
      <c r="C26" s="258" t="s">
        <v>320</v>
      </c>
      <c r="D26" s="161">
        <v>850</v>
      </c>
      <c r="E26" s="161">
        <v>145</v>
      </c>
      <c r="F26" s="161">
        <v>498</v>
      </c>
      <c r="G26" s="161">
        <v>157</v>
      </c>
      <c r="H26" s="164">
        <v>397</v>
      </c>
    </row>
    <row r="27" spans="1:8" ht="14.25">
      <c r="A27" s="260"/>
      <c r="C27" s="258" t="s">
        <v>321</v>
      </c>
      <c r="D27" s="161">
        <v>51173</v>
      </c>
      <c r="E27" s="161">
        <v>39255</v>
      </c>
      <c r="F27" s="161">
        <v>22735</v>
      </c>
      <c r="G27" s="161">
        <v>17883</v>
      </c>
      <c r="H27" s="164">
        <v>16069</v>
      </c>
    </row>
    <row r="28" spans="1:8" ht="14.25">
      <c r="A28" s="260"/>
      <c r="C28" s="258" t="s">
        <v>322</v>
      </c>
      <c r="D28" s="161">
        <v>47050</v>
      </c>
      <c r="E28" s="161">
        <v>22002</v>
      </c>
      <c r="F28" s="161">
        <v>12129</v>
      </c>
      <c r="G28" s="161">
        <v>10035</v>
      </c>
      <c r="H28" s="164">
        <v>59320</v>
      </c>
    </row>
    <row r="29" spans="1:8" ht="14.25">
      <c r="A29" s="260"/>
      <c r="C29" s="258" t="s">
        <v>323</v>
      </c>
      <c r="D29" s="161">
        <v>43962</v>
      </c>
      <c r="E29" s="161">
        <v>40647</v>
      </c>
      <c r="F29" s="161">
        <v>42716</v>
      </c>
      <c r="G29" s="161">
        <v>29890</v>
      </c>
      <c r="H29" s="164">
        <v>40606</v>
      </c>
    </row>
    <row r="30" spans="1:8" ht="14.25">
      <c r="A30" s="260"/>
      <c r="C30" s="258" t="s">
        <v>324</v>
      </c>
      <c r="D30" s="161">
        <v>3247</v>
      </c>
      <c r="E30" s="161">
        <v>2163</v>
      </c>
      <c r="F30" s="161">
        <v>2501</v>
      </c>
      <c r="G30" s="161">
        <v>2418</v>
      </c>
      <c r="H30" s="164">
        <v>2613</v>
      </c>
    </row>
    <row r="31" spans="3:8" ht="14.25">
      <c r="C31" s="258" t="s">
        <v>325</v>
      </c>
      <c r="D31" s="161">
        <v>20952</v>
      </c>
      <c r="E31" s="161">
        <v>25140</v>
      </c>
      <c r="F31" s="161">
        <v>10696</v>
      </c>
      <c r="G31" s="161">
        <v>12124</v>
      </c>
      <c r="H31" s="164">
        <v>10101</v>
      </c>
    </row>
    <row r="32" spans="3:8" ht="14.25">
      <c r="C32" s="258" t="s">
        <v>326</v>
      </c>
      <c r="D32" s="161">
        <v>12275</v>
      </c>
      <c r="E32" s="161">
        <v>9034</v>
      </c>
      <c r="F32" s="161">
        <v>7509</v>
      </c>
      <c r="G32" s="161">
        <v>11972</v>
      </c>
      <c r="H32" s="164">
        <v>6256</v>
      </c>
    </row>
    <row r="33" spans="2:8" ht="14.25">
      <c r="B33" s="245" t="s">
        <v>327</v>
      </c>
      <c r="C33" s="258"/>
      <c r="D33" s="161">
        <v>1523</v>
      </c>
      <c r="E33" s="161">
        <v>1584</v>
      </c>
      <c r="F33" s="161">
        <v>1480</v>
      </c>
      <c r="G33" s="161">
        <v>1193</v>
      </c>
      <c r="H33" s="164">
        <v>1314</v>
      </c>
    </row>
    <row r="34" spans="2:8" ht="14.25">
      <c r="B34" s="245" t="s">
        <v>328</v>
      </c>
      <c r="C34" s="258"/>
      <c r="D34" s="161">
        <v>13482</v>
      </c>
      <c r="E34" s="161">
        <v>17297</v>
      </c>
      <c r="F34" s="161">
        <v>10295</v>
      </c>
      <c r="G34" s="161">
        <v>16364</v>
      </c>
      <c r="H34" s="164">
        <v>4657</v>
      </c>
    </row>
    <row r="35" spans="3:8" ht="14.25">
      <c r="C35" s="258" t="s">
        <v>329</v>
      </c>
      <c r="D35" s="161">
        <v>3673</v>
      </c>
      <c r="E35" s="161">
        <v>4536</v>
      </c>
      <c r="F35" s="161">
        <v>6518</v>
      </c>
      <c r="G35" s="161">
        <v>10651</v>
      </c>
      <c r="H35" s="164">
        <v>1732</v>
      </c>
    </row>
    <row r="36" spans="3:8" ht="14.25">
      <c r="C36" s="258" t="s">
        <v>330</v>
      </c>
      <c r="D36" s="161">
        <v>2571</v>
      </c>
      <c r="E36" s="161">
        <v>3183</v>
      </c>
      <c r="F36" s="161">
        <v>2514</v>
      </c>
      <c r="G36" s="161">
        <v>1885</v>
      </c>
      <c r="H36" s="164">
        <v>2133</v>
      </c>
    </row>
    <row r="37" spans="2:8" ht="14.25">
      <c r="B37" s="245" t="s">
        <v>331</v>
      </c>
      <c r="C37" s="258"/>
      <c r="D37" s="161">
        <v>5</v>
      </c>
      <c r="E37" s="161">
        <v>7</v>
      </c>
      <c r="F37" s="161">
        <v>2</v>
      </c>
      <c r="G37" s="161">
        <v>5</v>
      </c>
      <c r="H37" s="164">
        <v>0</v>
      </c>
    </row>
    <row r="38" spans="1:8" ht="14.25">
      <c r="A38" s="262"/>
      <c r="B38" s="262"/>
      <c r="C38" s="263"/>
      <c r="D38" s="232"/>
      <c r="E38" s="232"/>
      <c r="F38" s="232"/>
      <c r="G38" s="232"/>
      <c r="H38" s="232"/>
    </row>
    <row r="39" ht="14.25">
      <c r="A39" s="245" t="s">
        <v>21</v>
      </c>
    </row>
  </sheetData>
  <printOptions/>
  <pageMargins left="0.7874015748031497" right="0.5905511811023623" top="0.984251968503937" bottom="0.984251968503937" header="0.5118110236220472" footer="0.5118110236220472"/>
  <pageSetup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pane xSplit="1" topLeftCell="B1" activePane="topRight" state="frozen"/>
      <selection pane="topLeft" activeCell="A3" sqref="A3"/>
      <selection pane="topRight" activeCell="E5" sqref="E5"/>
    </sheetView>
  </sheetViews>
  <sheetFormatPr defaultColWidth="8.796875" defaultRowHeight="15"/>
  <cols>
    <col min="1" max="1" width="9.3984375" style="28" customWidth="1"/>
    <col min="2" max="2" width="10.59765625" style="28" customWidth="1"/>
    <col min="3" max="9" width="6.09765625" style="28" customWidth="1"/>
    <col min="10" max="10" width="8.59765625" style="28" customWidth="1"/>
    <col min="11" max="17" width="6.09765625" style="28" customWidth="1"/>
    <col min="18" max="18" width="8.59765625" style="28" customWidth="1"/>
    <col min="19" max="16384" width="10.59765625" style="28" customWidth="1"/>
  </cols>
  <sheetData>
    <row r="1" ht="14.25">
      <c r="A1" s="29" t="s">
        <v>22</v>
      </c>
    </row>
    <row r="2" spans="1:18" ht="15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 t="s">
        <v>23</v>
      </c>
      <c r="R2" s="30"/>
    </row>
    <row r="3" spans="1:18" ht="15" thickTop="1">
      <c r="A3" s="31"/>
      <c r="B3" s="31"/>
      <c r="C3" s="32" t="s">
        <v>13</v>
      </c>
      <c r="D3" s="32"/>
      <c r="E3" s="32"/>
      <c r="F3" s="32"/>
      <c r="G3" s="32"/>
      <c r="H3" s="32"/>
      <c r="I3" s="32"/>
      <c r="J3" s="33"/>
      <c r="K3" s="32" t="s">
        <v>14</v>
      </c>
      <c r="L3" s="32"/>
      <c r="M3" s="32"/>
      <c r="N3" s="32"/>
      <c r="O3" s="32"/>
      <c r="P3" s="32"/>
      <c r="Q3" s="32"/>
      <c r="R3" s="32"/>
    </row>
    <row r="4" spans="1:18" ht="14.25">
      <c r="A4" s="34" t="s">
        <v>24</v>
      </c>
      <c r="B4" s="34" t="s">
        <v>25</v>
      </c>
      <c r="C4" s="35" t="s">
        <v>26</v>
      </c>
      <c r="D4" s="35" t="s">
        <v>27</v>
      </c>
      <c r="E4" s="35" t="s">
        <v>28</v>
      </c>
      <c r="F4" s="35" t="s">
        <v>29</v>
      </c>
      <c r="G4" s="35" t="s">
        <v>30</v>
      </c>
      <c r="H4" s="35" t="s">
        <v>31</v>
      </c>
      <c r="I4" s="35" t="s">
        <v>32</v>
      </c>
      <c r="J4" s="35" t="s">
        <v>33</v>
      </c>
      <c r="K4" s="35" t="s">
        <v>26</v>
      </c>
      <c r="L4" s="35" t="s">
        <v>27</v>
      </c>
      <c r="M4" s="35" t="s">
        <v>28</v>
      </c>
      <c r="N4" s="35" t="s">
        <v>29</v>
      </c>
      <c r="O4" s="35" t="s">
        <v>30</v>
      </c>
      <c r="P4" s="35" t="s">
        <v>31</v>
      </c>
      <c r="Q4" s="35" t="s">
        <v>32</v>
      </c>
      <c r="R4" s="36" t="s">
        <v>33</v>
      </c>
    </row>
    <row r="5" spans="1:2" ht="14.25">
      <c r="A5" s="31"/>
      <c r="B5" s="37"/>
    </row>
    <row r="6" spans="1:18" ht="14.25">
      <c r="A6" s="38" t="s">
        <v>34</v>
      </c>
      <c r="B6" s="39">
        <v>87900</v>
      </c>
      <c r="C6" s="39">
        <v>43210</v>
      </c>
      <c r="D6" s="39" t="s">
        <v>16</v>
      </c>
      <c r="E6" s="39">
        <v>590</v>
      </c>
      <c r="F6" s="39">
        <v>2240</v>
      </c>
      <c r="G6" s="39">
        <v>6050</v>
      </c>
      <c r="H6" s="39">
        <v>8870</v>
      </c>
      <c r="I6" s="39">
        <v>9010</v>
      </c>
      <c r="J6" s="39">
        <v>16450</v>
      </c>
      <c r="K6" s="39">
        <v>44690</v>
      </c>
      <c r="L6" s="39" t="s">
        <v>16</v>
      </c>
      <c r="M6" s="39">
        <v>220</v>
      </c>
      <c r="N6" s="39">
        <v>3360</v>
      </c>
      <c r="O6" s="39">
        <v>7530</v>
      </c>
      <c r="P6" s="39">
        <v>13840</v>
      </c>
      <c r="Q6" s="39">
        <v>9600</v>
      </c>
      <c r="R6" s="39">
        <v>10140</v>
      </c>
    </row>
    <row r="7" spans="1:18" ht="14.25">
      <c r="A7" s="38">
        <v>7</v>
      </c>
      <c r="B7" s="39">
        <v>89499</v>
      </c>
      <c r="C7" s="39">
        <v>46768</v>
      </c>
      <c r="D7" s="39">
        <v>20</v>
      </c>
      <c r="E7" s="39">
        <v>433</v>
      </c>
      <c r="F7" s="39">
        <v>2202</v>
      </c>
      <c r="G7" s="39">
        <v>6051</v>
      </c>
      <c r="H7" s="39">
        <v>8372</v>
      </c>
      <c r="I7" s="39">
        <v>9306</v>
      </c>
      <c r="J7" s="39">
        <v>20384</v>
      </c>
      <c r="K7" s="39">
        <v>42731</v>
      </c>
      <c r="L7" s="39">
        <v>5</v>
      </c>
      <c r="M7" s="39">
        <v>185</v>
      </c>
      <c r="N7" s="39">
        <v>2380</v>
      </c>
      <c r="O7" s="39">
        <v>6660</v>
      </c>
      <c r="P7" s="39">
        <v>11580</v>
      </c>
      <c r="Q7" s="39">
        <v>9218</v>
      </c>
      <c r="R7" s="39">
        <v>12703</v>
      </c>
    </row>
    <row r="8" spans="1:18" ht="14.25">
      <c r="A8" s="38">
        <v>8</v>
      </c>
      <c r="B8" s="39">
        <v>76480</v>
      </c>
      <c r="C8" s="39">
        <v>41200</v>
      </c>
      <c r="D8" s="39">
        <v>10</v>
      </c>
      <c r="E8" s="39">
        <v>360</v>
      </c>
      <c r="F8" s="39">
        <v>1750</v>
      </c>
      <c r="G8" s="39">
        <v>4630</v>
      </c>
      <c r="H8" s="39">
        <v>6880</v>
      </c>
      <c r="I8" s="39">
        <v>9420</v>
      </c>
      <c r="J8" s="39">
        <v>18160</v>
      </c>
      <c r="K8" s="39">
        <v>35280</v>
      </c>
      <c r="L8" s="39" t="s">
        <v>16</v>
      </c>
      <c r="M8" s="39">
        <v>140</v>
      </c>
      <c r="N8" s="39">
        <v>1370</v>
      </c>
      <c r="O8" s="39">
        <v>5800</v>
      </c>
      <c r="P8" s="39">
        <v>11050</v>
      </c>
      <c r="Q8" s="39">
        <v>8310</v>
      </c>
      <c r="R8" s="39">
        <v>8610</v>
      </c>
    </row>
    <row r="9" spans="1:18" ht="14.25">
      <c r="A9" s="38">
        <v>9</v>
      </c>
      <c r="B9" s="39">
        <v>71100</v>
      </c>
      <c r="C9" s="39">
        <v>39550</v>
      </c>
      <c r="D9" s="39">
        <v>10</v>
      </c>
      <c r="E9" s="39">
        <v>280</v>
      </c>
      <c r="F9" s="39">
        <v>1540</v>
      </c>
      <c r="G9" s="39">
        <v>4460</v>
      </c>
      <c r="H9" s="39">
        <v>5690</v>
      </c>
      <c r="I9" s="39">
        <v>8910</v>
      </c>
      <c r="J9" s="39">
        <v>18660</v>
      </c>
      <c r="K9" s="39">
        <v>31560</v>
      </c>
      <c r="L9" s="39" t="s">
        <v>16</v>
      </c>
      <c r="M9" s="39">
        <v>90</v>
      </c>
      <c r="N9" s="39">
        <v>1050</v>
      </c>
      <c r="O9" s="39">
        <v>5650</v>
      </c>
      <c r="P9" s="39">
        <v>8480</v>
      </c>
      <c r="Q9" s="39">
        <v>7820</v>
      </c>
      <c r="R9" s="39">
        <v>8460</v>
      </c>
    </row>
    <row r="10" spans="1:18" ht="14.25">
      <c r="A10" s="38">
        <v>10</v>
      </c>
      <c r="B10" s="39">
        <v>68720</v>
      </c>
      <c r="C10" s="39">
        <v>38860</v>
      </c>
      <c r="D10" s="39">
        <v>10</v>
      </c>
      <c r="E10" s="39">
        <v>340</v>
      </c>
      <c r="F10" s="39">
        <v>1230</v>
      </c>
      <c r="G10" s="39">
        <v>4240</v>
      </c>
      <c r="H10" s="39">
        <v>5680</v>
      </c>
      <c r="I10" s="39">
        <v>7300</v>
      </c>
      <c r="J10" s="39">
        <v>20050</v>
      </c>
      <c r="K10" s="39">
        <v>29860</v>
      </c>
      <c r="L10" s="39" t="s">
        <v>16</v>
      </c>
      <c r="M10" s="39">
        <v>120</v>
      </c>
      <c r="N10" s="39">
        <v>1150</v>
      </c>
      <c r="O10" s="39">
        <v>5430</v>
      </c>
      <c r="P10" s="39">
        <v>6810</v>
      </c>
      <c r="Q10" s="39">
        <v>7890</v>
      </c>
      <c r="R10" s="39">
        <v>8450</v>
      </c>
    </row>
    <row r="11" spans="1:18" ht="14.25">
      <c r="A11" s="38" t="s">
        <v>35</v>
      </c>
      <c r="B11" s="40" t="s">
        <v>16</v>
      </c>
      <c r="C11" s="41">
        <f>C10/$C$10*100</f>
        <v>100</v>
      </c>
      <c r="D11" s="41">
        <f aca="true" t="shared" si="0" ref="D11:J11">D10/$C$10*100</f>
        <v>0.02573340195573855</v>
      </c>
      <c r="E11" s="41">
        <f t="shared" si="0"/>
        <v>0.8749356664951106</v>
      </c>
      <c r="F11" s="41">
        <f t="shared" si="0"/>
        <v>3.165208440555842</v>
      </c>
      <c r="G11" s="41">
        <f t="shared" si="0"/>
        <v>10.910962429233145</v>
      </c>
      <c r="H11" s="41">
        <f t="shared" si="0"/>
        <v>14.616572310859496</v>
      </c>
      <c r="I11" s="41">
        <f t="shared" si="0"/>
        <v>18.78538342768914</v>
      </c>
      <c r="J11" s="41">
        <f t="shared" si="0"/>
        <v>51.595470921255796</v>
      </c>
      <c r="K11" s="41">
        <f>K10/$K$10*100</f>
        <v>100</v>
      </c>
      <c r="L11" s="41" t="s">
        <v>16</v>
      </c>
      <c r="M11" s="41">
        <f aca="true" t="shared" si="1" ref="M11:R11">M10/$K$10*100</f>
        <v>0.4018754186202277</v>
      </c>
      <c r="N11" s="41">
        <f t="shared" si="1"/>
        <v>3.8513060951105156</v>
      </c>
      <c r="O11" s="41">
        <f t="shared" si="1"/>
        <v>18.184862692565304</v>
      </c>
      <c r="P11" s="41">
        <f t="shared" si="1"/>
        <v>22.806430006697923</v>
      </c>
      <c r="Q11" s="41">
        <f t="shared" si="1"/>
        <v>26.423308774279974</v>
      </c>
      <c r="R11" s="41">
        <f t="shared" si="1"/>
        <v>28.2987273945077</v>
      </c>
    </row>
    <row r="12" spans="1:18" ht="14.25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ht="14.25">
      <c r="A13" s="363" t="s">
        <v>36</v>
      </c>
    </row>
    <row r="14" ht="14.25">
      <c r="A14" s="28" t="s">
        <v>21</v>
      </c>
    </row>
    <row r="18" ht="14.25">
      <c r="D18" s="332"/>
    </row>
  </sheetData>
  <printOptions/>
  <pageMargins left="0.5905511811023623" right="0.5905511811023623" top="0.984251968503937" bottom="0.984251968503937" header="0.5118110236220472" footer="0.5118110236220472"/>
  <pageSetup orientation="landscape" paperSize="9" scale="8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2" sqref="A2"/>
    </sheetView>
  </sheetViews>
  <sheetFormatPr defaultColWidth="8.796875" defaultRowHeight="15"/>
  <cols>
    <col min="1" max="1" width="19.59765625" style="304" customWidth="1"/>
    <col min="2" max="6" width="8.59765625" style="170" customWidth="1"/>
    <col min="7" max="16384" width="10.59765625" style="304" customWidth="1"/>
  </cols>
  <sheetData>
    <row r="1" ht="14.25">
      <c r="A1" s="305" t="s">
        <v>332</v>
      </c>
    </row>
    <row r="2" spans="1:6" ht="15.75" customHeight="1" thickBot="1">
      <c r="A2" s="306"/>
      <c r="B2" s="171"/>
      <c r="C2" s="171"/>
      <c r="D2" s="171"/>
      <c r="E2" s="171"/>
      <c r="F2" s="172" t="s">
        <v>333</v>
      </c>
    </row>
    <row r="3" spans="1:7" s="309" customFormat="1" ht="33.75" customHeight="1" thickTop="1">
      <c r="A3" s="307" t="s">
        <v>2</v>
      </c>
      <c r="B3" s="175" t="s">
        <v>75</v>
      </c>
      <c r="C3" s="176">
        <v>6</v>
      </c>
      <c r="D3" s="176">
        <v>7</v>
      </c>
      <c r="E3" s="176">
        <v>8</v>
      </c>
      <c r="F3" s="177">
        <v>9</v>
      </c>
      <c r="G3" s="308"/>
    </row>
    <row r="4" spans="1:6" ht="14.25">
      <c r="A4" s="310"/>
      <c r="B4" s="161"/>
      <c r="C4" s="161"/>
      <c r="D4" s="161"/>
      <c r="E4" s="161"/>
      <c r="F4" s="164"/>
    </row>
    <row r="5" spans="1:6" ht="14.25">
      <c r="A5" s="311" t="s">
        <v>39</v>
      </c>
      <c r="B5" s="163">
        <v>35483</v>
      </c>
      <c r="C5" s="163">
        <v>32309</v>
      </c>
      <c r="D5" s="163">
        <v>34272</v>
      </c>
      <c r="E5" s="163">
        <v>31868</v>
      </c>
      <c r="F5" s="163">
        <v>34719</v>
      </c>
    </row>
    <row r="6" spans="1:6" ht="15.75" customHeight="1">
      <c r="A6" s="312" t="s">
        <v>334</v>
      </c>
      <c r="B6" s="358">
        <v>100</v>
      </c>
      <c r="C6" s="358">
        <v>18</v>
      </c>
      <c r="D6" s="358">
        <v>23</v>
      </c>
      <c r="E6" s="358">
        <v>22</v>
      </c>
      <c r="F6" s="163">
        <v>18</v>
      </c>
    </row>
    <row r="7" spans="1:6" ht="14.25">
      <c r="A7" s="313" t="s">
        <v>335</v>
      </c>
      <c r="B7" s="358" t="s">
        <v>16</v>
      </c>
      <c r="C7" s="162" t="s">
        <v>16</v>
      </c>
      <c r="D7" s="162" t="s">
        <v>16</v>
      </c>
      <c r="E7" s="162" t="s">
        <v>16</v>
      </c>
      <c r="F7" s="163" t="s">
        <v>16</v>
      </c>
    </row>
    <row r="8" spans="1:6" ht="14.25">
      <c r="A8" s="313" t="s">
        <v>336</v>
      </c>
      <c r="B8" s="358">
        <v>34485</v>
      </c>
      <c r="C8" s="358">
        <v>31772</v>
      </c>
      <c r="D8" s="358">
        <v>33721</v>
      </c>
      <c r="E8" s="358">
        <v>31409</v>
      </c>
      <c r="F8" s="163">
        <f>SUM(F9:F15)</f>
        <v>34346</v>
      </c>
    </row>
    <row r="9" spans="1:6" ht="14.25">
      <c r="A9" s="314" t="s">
        <v>337</v>
      </c>
      <c r="B9" s="358">
        <v>3375</v>
      </c>
      <c r="C9" s="358">
        <v>3216</v>
      </c>
      <c r="D9" s="358">
        <v>3885</v>
      </c>
      <c r="E9" s="358">
        <v>3652</v>
      </c>
      <c r="F9" s="163">
        <v>3549</v>
      </c>
    </row>
    <row r="10" spans="1:6" ht="14.25">
      <c r="A10" s="314" t="s">
        <v>338</v>
      </c>
      <c r="B10" s="358">
        <v>2244</v>
      </c>
      <c r="C10" s="358">
        <v>2521</v>
      </c>
      <c r="D10" s="358">
        <v>2782</v>
      </c>
      <c r="E10" s="358">
        <v>3647</v>
      </c>
      <c r="F10" s="163">
        <v>4147</v>
      </c>
    </row>
    <row r="11" spans="1:6" ht="14.25">
      <c r="A11" s="315" t="s">
        <v>339</v>
      </c>
      <c r="B11" s="358">
        <v>2946</v>
      </c>
      <c r="C11" s="358">
        <v>3066</v>
      </c>
      <c r="D11" s="358">
        <v>3024</v>
      </c>
      <c r="E11" s="358">
        <v>3207</v>
      </c>
      <c r="F11" s="163">
        <v>3500</v>
      </c>
    </row>
    <row r="12" spans="1:6" ht="14.25">
      <c r="A12" s="315" t="s">
        <v>340</v>
      </c>
      <c r="B12" s="358">
        <v>1135</v>
      </c>
      <c r="C12" s="358">
        <v>1052</v>
      </c>
      <c r="D12" s="358">
        <v>1146</v>
      </c>
      <c r="E12" s="358">
        <v>1197</v>
      </c>
      <c r="F12" s="163">
        <v>1079</v>
      </c>
    </row>
    <row r="13" spans="1:6" ht="14.25">
      <c r="A13" s="315" t="s">
        <v>341</v>
      </c>
      <c r="B13" s="358">
        <v>2312</v>
      </c>
      <c r="C13" s="358">
        <v>1622</v>
      </c>
      <c r="D13" s="358">
        <v>3030</v>
      </c>
      <c r="E13" s="358">
        <v>1541</v>
      </c>
      <c r="F13" s="163">
        <v>1733</v>
      </c>
    </row>
    <row r="14" spans="1:6" ht="14.25">
      <c r="A14" s="315" t="s">
        <v>342</v>
      </c>
      <c r="B14" s="358">
        <v>9998</v>
      </c>
      <c r="C14" s="358">
        <v>9177</v>
      </c>
      <c r="D14" s="358">
        <v>9408</v>
      </c>
      <c r="E14" s="358">
        <v>8821</v>
      </c>
      <c r="F14" s="163">
        <v>10065</v>
      </c>
    </row>
    <row r="15" spans="1:6" ht="14.25">
      <c r="A15" s="314" t="s">
        <v>343</v>
      </c>
      <c r="B15" s="358">
        <v>12475</v>
      </c>
      <c r="C15" s="358">
        <v>11118</v>
      </c>
      <c r="D15" s="358">
        <v>10446</v>
      </c>
      <c r="E15" s="358">
        <v>9344</v>
      </c>
      <c r="F15" s="163">
        <v>10273</v>
      </c>
    </row>
    <row r="16" spans="1:6" ht="14.25">
      <c r="A16" s="313" t="s">
        <v>344</v>
      </c>
      <c r="B16" s="358">
        <v>430</v>
      </c>
      <c r="C16" s="358">
        <v>234</v>
      </c>
      <c r="D16" s="358">
        <v>327</v>
      </c>
      <c r="E16" s="358">
        <v>173</v>
      </c>
      <c r="F16" s="163">
        <v>129</v>
      </c>
    </row>
    <row r="17" spans="1:6" ht="14.25">
      <c r="A17" s="313" t="s">
        <v>345</v>
      </c>
      <c r="B17" s="358">
        <v>468</v>
      </c>
      <c r="C17" s="358">
        <v>283</v>
      </c>
      <c r="D17" s="358">
        <v>202</v>
      </c>
      <c r="E17" s="358">
        <v>265</v>
      </c>
      <c r="F17" s="163">
        <f>SUM(F18:F20)</f>
        <v>225</v>
      </c>
    </row>
    <row r="18" spans="1:6" ht="14.25">
      <c r="A18" s="314" t="s">
        <v>346</v>
      </c>
      <c r="B18" s="358">
        <v>466</v>
      </c>
      <c r="C18" s="358">
        <v>282</v>
      </c>
      <c r="D18" s="358">
        <v>200</v>
      </c>
      <c r="E18" s="358">
        <v>263</v>
      </c>
      <c r="F18" s="163">
        <v>225</v>
      </c>
    </row>
    <row r="19" spans="1:6" ht="14.25">
      <c r="A19" s="314" t="s">
        <v>347</v>
      </c>
      <c r="B19" s="358">
        <v>0</v>
      </c>
      <c r="C19" s="358">
        <v>0</v>
      </c>
      <c r="D19" s="358">
        <v>0</v>
      </c>
      <c r="E19" s="358">
        <v>1</v>
      </c>
      <c r="F19" s="163">
        <v>0</v>
      </c>
    </row>
    <row r="20" spans="1:6" ht="14.25">
      <c r="A20" s="314" t="s">
        <v>348</v>
      </c>
      <c r="B20" s="358">
        <v>2</v>
      </c>
      <c r="C20" s="358">
        <v>1</v>
      </c>
      <c r="D20" s="358">
        <v>2</v>
      </c>
      <c r="E20" s="358">
        <v>1</v>
      </c>
      <c r="F20" s="163">
        <v>0</v>
      </c>
    </row>
    <row r="21" spans="1:6" ht="14.25">
      <c r="A21" s="316"/>
      <c r="B21" s="232"/>
      <c r="C21" s="232"/>
      <c r="D21" s="232"/>
      <c r="E21" s="232"/>
      <c r="F21" s="232"/>
    </row>
    <row r="22" ht="14.25">
      <c r="A22" s="304" t="s">
        <v>21</v>
      </c>
    </row>
  </sheetData>
  <printOptions/>
  <pageMargins left="0.7874015748031497" right="0.7874015748031497" top="0.984251968503937" bottom="0.984251968503937" header="0.5118110236220472" footer="0.511811023622047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B5" sqref="B5"/>
    </sheetView>
  </sheetViews>
  <sheetFormatPr defaultColWidth="8.796875" defaultRowHeight="15"/>
  <cols>
    <col min="1" max="1" width="2.59765625" style="265" customWidth="1"/>
    <col min="2" max="2" width="19.8984375" style="265" customWidth="1"/>
    <col min="3" max="5" width="8.59765625" style="170" customWidth="1"/>
    <col min="6" max="8" width="9.69921875" style="170" customWidth="1"/>
    <col min="9" max="16384" width="10.59765625" style="265" customWidth="1"/>
  </cols>
  <sheetData>
    <row r="1" spans="1:2" ht="14.25">
      <c r="A1" s="264" t="s">
        <v>349</v>
      </c>
      <c r="B1" s="264"/>
    </row>
    <row r="2" spans="1:8" ht="15.75" customHeight="1" thickBot="1">
      <c r="A2" s="266"/>
      <c r="B2" s="266"/>
      <c r="C2" s="171"/>
      <c r="D2" s="171"/>
      <c r="E2" s="171"/>
      <c r="F2" s="171"/>
      <c r="G2" s="171"/>
      <c r="H2" s="172" t="s">
        <v>350</v>
      </c>
    </row>
    <row r="3" spans="1:9" s="270" customFormat="1" ht="33.75" customHeight="1" thickTop="1">
      <c r="A3" s="267" t="s">
        <v>127</v>
      </c>
      <c r="B3" s="268"/>
      <c r="C3" s="175" t="s">
        <v>161</v>
      </c>
      <c r="D3" s="175">
        <v>5</v>
      </c>
      <c r="E3" s="176">
        <v>6</v>
      </c>
      <c r="F3" s="176">
        <v>7</v>
      </c>
      <c r="G3" s="176">
        <v>8</v>
      </c>
      <c r="H3" s="177">
        <v>9</v>
      </c>
      <c r="I3" s="269"/>
    </row>
    <row r="4" spans="1:8" ht="14.25">
      <c r="A4" s="271"/>
      <c r="B4" s="272"/>
      <c r="C4" s="161"/>
      <c r="D4" s="161"/>
      <c r="E4" s="161"/>
      <c r="F4" s="161"/>
      <c r="G4" s="161"/>
      <c r="H4" s="164"/>
    </row>
    <row r="5" spans="1:8" s="275" customFormat="1" ht="14.25">
      <c r="A5" s="273" t="s">
        <v>351</v>
      </c>
      <c r="B5" s="274"/>
      <c r="C5" s="164">
        <v>1142</v>
      </c>
      <c r="D5" s="164">
        <v>1141</v>
      </c>
      <c r="E5" s="164">
        <v>1078</v>
      </c>
      <c r="F5" s="164">
        <v>1023</v>
      </c>
      <c r="G5" s="164">
        <v>997</v>
      </c>
      <c r="H5" s="164">
        <v>998</v>
      </c>
    </row>
    <row r="6" spans="1:8" ht="14.25">
      <c r="A6" s="276" t="s">
        <v>352</v>
      </c>
      <c r="B6" s="277"/>
      <c r="C6" s="161">
        <v>1368</v>
      </c>
      <c r="D6" s="161">
        <v>1325</v>
      </c>
      <c r="E6" s="161">
        <v>1251</v>
      </c>
      <c r="F6" s="161">
        <v>1082</v>
      </c>
      <c r="G6" s="161">
        <v>1076</v>
      </c>
      <c r="H6" s="164">
        <v>1068</v>
      </c>
    </row>
    <row r="7" spans="1:8" ht="14.25">
      <c r="A7" s="276"/>
      <c r="B7" s="277" t="s">
        <v>353</v>
      </c>
      <c r="C7" s="161">
        <v>39</v>
      </c>
      <c r="D7" s="161">
        <v>8</v>
      </c>
      <c r="E7" s="161">
        <v>5</v>
      </c>
      <c r="F7" s="161" t="s">
        <v>16</v>
      </c>
      <c r="G7" s="162" t="s">
        <v>16</v>
      </c>
      <c r="H7" s="163" t="s">
        <v>16</v>
      </c>
    </row>
    <row r="8" spans="1:8" ht="14.25">
      <c r="A8" s="276"/>
      <c r="B8" s="277" t="s">
        <v>354</v>
      </c>
      <c r="C8" s="161">
        <v>381</v>
      </c>
      <c r="D8" s="161">
        <v>333</v>
      </c>
      <c r="E8" s="161">
        <v>296</v>
      </c>
      <c r="F8" s="161">
        <v>211</v>
      </c>
      <c r="G8" s="161">
        <v>218</v>
      </c>
      <c r="H8" s="164">
        <v>222</v>
      </c>
    </row>
    <row r="9" spans="1:8" ht="14.25">
      <c r="A9" s="276"/>
      <c r="B9" s="277" t="s">
        <v>355</v>
      </c>
      <c r="C9" s="161">
        <v>948</v>
      </c>
      <c r="D9" s="161">
        <v>984</v>
      </c>
      <c r="E9" s="161">
        <v>950</v>
      </c>
      <c r="F9" s="161">
        <v>871</v>
      </c>
      <c r="G9" s="161">
        <v>858</v>
      </c>
      <c r="H9" s="164">
        <v>846</v>
      </c>
    </row>
    <row r="10" spans="1:8" ht="14.25">
      <c r="A10" s="276"/>
      <c r="B10" s="278" t="s">
        <v>356</v>
      </c>
      <c r="C10" s="161">
        <v>770</v>
      </c>
      <c r="D10" s="161">
        <v>807</v>
      </c>
      <c r="E10" s="161">
        <v>784</v>
      </c>
      <c r="F10" s="161">
        <v>721</v>
      </c>
      <c r="G10" s="161">
        <v>713</v>
      </c>
      <c r="H10" s="164">
        <f>28+75+379+220</f>
        <v>702</v>
      </c>
    </row>
    <row r="11" spans="1:8" ht="14.25">
      <c r="A11" s="276"/>
      <c r="B11" s="278" t="s">
        <v>357</v>
      </c>
      <c r="C11" s="161">
        <v>72</v>
      </c>
      <c r="D11" s="161">
        <v>72</v>
      </c>
      <c r="E11" s="161">
        <v>67</v>
      </c>
      <c r="F11" s="161">
        <v>60</v>
      </c>
      <c r="G11" s="161">
        <v>62</v>
      </c>
      <c r="H11" s="164">
        <f>52+1+10</f>
        <v>63</v>
      </c>
    </row>
    <row r="12" spans="2:8" ht="14.25">
      <c r="B12" s="279" t="s">
        <v>358</v>
      </c>
      <c r="C12" s="161">
        <v>11</v>
      </c>
      <c r="D12" s="161">
        <v>11</v>
      </c>
      <c r="E12" s="161">
        <v>9</v>
      </c>
      <c r="F12" s="161">
        <v>6</v>
      </c>
      <c r="G12" s="161">
        <v>5</v>
      </c>
      <c r="H12" s="164">
        <v>5</v>
      </c>
    </row>
    <row r="13" spans="2:8" ht="14.25">
      <c r="B13" s="279" t="s">
        <v>359</v>
      </c>
      <c r="C13" s="161">
        <v>95</v>
      </c>
      <c r="D13" s="161">
        <v>94</v>
      </c>
      <c r="E13" s="161">
        <v>90</v>
      </c>
      <c r="F13" s="161">
        <v>84</v>
      </c>
      <c r="G13" s="161">
        <v>78</v>
      </c>
      <c r="H13" s="164">
        <f>26+50</f>
        <v>76</v>
      </c>
    </row>
    <row r="14" spans="1:8" ht="14.25">
      <c r="A14" s="280"/>
      <c r="B14" s="281"/>
      <c r="C14" s="232"/>
      <c r="D14" s="232"/>
      <c r="E14" s="232"/>
      <c r="F14" s="232"/>
      <c r="G14" s="232"/>
      <c r="H14" s="232"/>
    </row>
    <row r="15" spans="1:8" ht="14.25">
      <c r="A15" s="271" t="s">
        <v>360</v>
      </c>
      <c r="B15" s="282"/>
      <c r="C15" s="283"/>
      <c r="D15" s="283"/>
      <c r="E15" s="283"/>
      <c r="F15" s="283"/>
      <c r="G15" s="283"/>
      <c r="H15" s="283"/>
    </row>
    <row r="16" spans="1:8" ht="14.25">
      <c r="A16" s="271" t="s">
        <v>361</v>
      </c>
      <c r="B16" s="282"/>
      <c r="C16" s="283"/>
      <c r="D16" s="283"/>
      <c r="E16" s="283"/>
      <c r="F16" s="283"/>
      <c r="G16" s="283"/>
      <c r="H16" s="283"/>
    </row>
    <row r="17" ht="14.25">
      <c r="A17" s="265" t="s">
        <v>21</v>
      </c>
    </row>
  </sheetData>
  <printOptions/>
  <pageMargins left="0.75" right="0.75" top="1" bottom="1" header="0.5" footer="0.5"/>
  <pageSetup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H12" sqref="H12"/>
    </sheetView>
  </sheetViews>
  <sheetFormatPr defaultColWidth="8.796875" defaultRowHeight="15"/>
  <cols>
    <col min="1" max="1" width="11.59765625" style="44" customWidth="1"/>
    <col min="2" max="2" width="10.5" style="44" customWidth="1"/>
    <col min="3" max="3" width="10.09765625" style="44" customWidth="1"/>
    <col min="4" max="4" width="10.19921875" style="44" customWidth="1"/>
    <col min="5" max="5" width="10.09765625" style="44" customWidth="1"/>
    <col min="6" max="6" width="9.3984375" style="44" customWidth="1"/>
    <col min="7" max="7" width="8.59765625" style="44" customWidth="1"/>
    <col min="8" max="16384" width="10.59765625" style="44" customWidth="1"/>
  </cols>
  <sheetData>
    <row r="1" ht="14.25">
      <c r="A1" s="45" t="s">
        <v>37</v>
      </c>
    </row>
    <row r="2" spans="1:6" ht="15" thickBot="1">
      <c r="A2" s="46"/>
      <c r="B2" s="46"/>
      <c r="C2" s="46"/>
      <c r="D2" s="46"/>
      <c r="E2" s="46" t="s">
        <v>38</v>
      </c>
      <c r="F2" s="46"/>
    </row>
    <row r="3" spans="1:6" ht="25.5" customHeight="1" thickTop="1">
      <c r="A3" s="47" t="s">
        <v>2</v>
      </c>
      <c r="B3" s="47" t="s">
        <v>3</v>
      </c>
      <c r="C3" s="47">
        <v>8</v>
      </c>
      <c r="D3" s="47">
        <v>9</v>
      </c>
      <c r="E3" s="48">
        <v>10</v>
      </c>
      <c r="F3" s="49" t="s">
        <v>4</v>
      </c>
    </row>
    <row r="4" ht="15.75" customHeight="1">
      <c r="A4" s="50"/>
    </row>
    <row r="5" spans="1:6" ht="15.75" customHeight="1">
      <c r="A5" s="51" t="s">
        <v>39</v>
      </c>
      <c r="B5" s="11">
        <v>100889</v>
      </c>
      <c r="C5" s="11">
        <v>100210</v>
      </c>
      <c r="D5" s="11">
        <v>99310</v>
      </c>
      <c r="E5" s="11">
        <f>SUM(E6:E13)</f>
        <v>97800</v>
      </c>
      <c r="F5" s="52">
        <f aca="true" t="shared" si="0" ref="F5:F13">E5/$E$5*100</f>
        <v>100</v>
      </c>
    </row>
    <row r="6" spans="1:6" ht="15.75" customHeight="1">
      <c r="A6" s="53" t="s">
        <v>40</v>
      </c>
      <c r="B6" s="10">
        <v>16776</v>
      </c>
      <c r="C6" s="10">
        <v>12180</v>
      </c>
      <c r="D6" s="10">
        <v>11610</v>
      </c>
      <c r="E6" s="11">
        <v>12100</v>
      </c>
      <c r="F6" s="52">
        <f t="shared" si="0"/>
        <v>12.372188139059306</v>
      </c>
    </row>
    <row r="7" spans="1:6" ht="15.75" customHeight="1">
      <c r="A7" s="53" t="s">
        <v>41</v>
      </c>
      <c r="B7" s="10">
        <v>31608</v>
      </c>
      <c r="C7" s="10">
        <v>36370</v>
      </c>
      <c r="D7" s="10">
        <v>36630</v>
      </c>
      <c r="E7" s="11">
        <v>35530</v>
      </c>
      <c r="F7" s="52">
        <f t="shared" si="0"/>
        <v>36.329243353783234</v>
      </c>
    </row>
    <row r="8" spans="1:6" ht="15.75" customHeight="1">
      <c r="A8" s="53" t="s">
        <v>42</v>
      </c>
      <c r="B8" s="10">
        <v>20159</v>
      </c>
      <c r="C8" s="10">
        <v>18810</v>
      </c>
      <c r="D8" s="10">
        <v>18730</v>
      </c>
      <c r="E8" s="11">
        <v>18390</v>
      </c>
      <c r="F8" s="52">
        <f t="shared" si="0"/>
        <v>18.803680981595093</v>
      </c>
    </row>
    <row r="9" spans="1:6" ht="15.75" customHeight="1">
      <c r="A9" s="53" t="s">
        <v>43</v>
      </c>
      <c r="B9" s="10">
        <v>12349</v>
      </c>
      <c r="C9" s="10">
        <v>12760</v>
      </c>
      <c r="D9" s="10">
        <v>12190</v>
      </c>
      <c r="E9" s="11">
        <v>12140</v>
      </c>
      <c r="F9" s="52">
        <f t="shared" si="0"/>
        <v>12.413087934560327</v>
      </c>
    </row>
    <row r="10" spans="1:6" ht="15.75" customHeight="1">
      <c r="A10" s="53" t="s">
        <v>44</v>
      </c>
      <c r="B10" s="10">
        <v>7458</v>
      </c>
      <c r="C10" s="10">
        <v>8190</v>
      </c>
      <c r="D10" s="10">
        <v>8050</v>
      </c>
      <c r="E10" s="11">
        <v>7590</v>
      </c>
      <c r="F10" s="52">
        <f t="shared" si="0"/>
        <v>7.760736196319018</v>
      </c>
    </row>
    <row r="11" spans="1:6" ht="15.75" customHeight="1">
      <c r="A11" s="53" t="s">
        <v>45</v>
      </c>
      <c r="B11" s="10">
        <v>4578</v>
      </c>
      <c r="C11" s="10">
        <v>4050</v>
      </c>
      <c r="D11" s="10">
        <v>4250</v>
      </c>
      <c r="E11" s="11">
        <v>4480</v>
      </c>
      <c r="F11" s="52">
        <f t="shared" si="0"/>
        <v>4.580777096114519</v>
      </c>
    </row>
    <row r="12" spans="1:6" ht="15.75" customHeight="1">
      <c r="A12" s="53" t="s">
        <v>46</v>
      </c>
      <c r="B12" s="10">
        <v>6141</v>
      </c>
      <c r="C12" s="10">
        <v>5840</v>
      </c>
      <c r="D12" s="10">
        <v>5740</v>
      </c>
      <c r="E12" s="11">
        <v>5460</v>
      </c>
      <c r="F12" s="52">
        <f t="shared" si="0"/>
        <v>5.58282208588957</v>
      </c>
    </row>
    <row r="13" spans="1:6" ht="15.75" customHeight="1">
      <c r="A13" s="54" t="s">
        <v>47</v>
      </c>
      <c r="B13" s="10">
        <v>1820</v>
      </c>
      <c r="C13" s="10">
        <v>2010</v>
      </c>
      <c r="D13" s="10">
        <v>2090</v>
      </c>
      <c r="E13" s="11">
        <v>2110</v>
      </c>
      <c r="F13" s="52">
        <f t="shared" si="0"/>
        <v>2.1574642126789367</v>
      </c>
    </row>
    <row r="14" spans="1:6" ht="15.75" customHeight="1">
      <c r="A14" s="55"/>
      <c r="B14" s="56"/>
      <c r="C14" s="56"/>
      <c r="D14" s="56"/>
      <c r="E14" s="56"/>
      <c r="F14" s="56"/>
    </row>
    <row r="15" ht="14.25">
      <c r="A15" s="44" t="s">
        <v>21</v>
      </c>
    </row>
  </sheetData>
  <printOptions/>
  <pageMargins left="0.984251968503937" right="0.5905511811023623" top="0.984251968503937" bottom="0.984251968503937" header="0.5118110236220472" footer="0.5118110236220472"/>
  <pageSetup orientation="portrait" paperSize="9" scale="95"/>
  <rowBreaks count="1" manualBreakCount="1">
    <brk id="17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6" sqref="A6"/>
    </sheetView>
  </sheetViews>
  <sheetFormatPr defaultColWidth="8.796875" defaultRowHeight="15"/>
  <cols>
    <col min="1" max="1" width="14" style="44" customWidth="1"/>
    <col min="2" max="7" width="8.59765625" style="44" customWidth="1"/>
    <col min="8" max="16384" width="10.59765625" style="44" customWidth="1"/>
  </cols>
  <sheetData>
    <row r="1" ht="14.25">
      <c r="A1" s="45" t="s">
        <v>48</v>
      </c>
    </row>
    <row r="2" spans="1:6" ht="15" thickBot="1">
      <c r="A2" s="46"/>
      <c r="B2" s="46"/>
      <c r="C2" s="46"/>
      <c r="D2" s="46"/>
      <c r="E2" s="46" t="s">
        <v>49</v>
      </c>
      <c r="F2" s="46"/>
    </row>
    <row r="3" spans="1:6" ht="25.5" customHeight="1" thickTop="1">
      <c r="A3" s="47" t="s">
        <v>2</v>
      </c>
      <c r="B3" s="47" t="s">
        <v>3</v>
      </c>
      <c r="C3" s="47">
        <v>8</v>
      </c>
      <c r="D3" s="47">
        <v>9</v>
      </c>
      <c r="E3" s="48">
        <v>10</v>
      </c>
      <c r="F3" s="49" t="s">
        <v>4</v>
      </c>
    </row>
    <row r="4" spans="1:5" ht="15.75" customHeight="1">
      <c r="A4" s="50"/>
      <c r="E4" s="45"/>
    </row>
    <row r="5" spans="1:6" ht="15.75" customHeight="1">
      <c r="A5" s="51" t="s">
        <v>50</v>
      </c>
      <c r="B5" s="10">
        <v>168700</v>
      </c>
      <c r="C5" s="10">
        <v>165300</v>
      </c>
      <c r="D5" s="10">
        <v>163000</v>
      </c>
      <c r="E5" s="11">
        <v>161400</v>
      </c>
      <c r="F5" s="52">
        <f>E5/$E$5*100</f>
        <v>100</v>
      </c>
    </row>
    <row r="6" spans="1:6" ht="15.75" customHeight="1">
      <c r="A6" s="53"/>
      <c r="B6" s="10"/>
      <c r="C6" s="10"/>
      <c r="D6" s="10"/>
      <c r="E6" s="11"/>
      <c r="F6" s="52" t="s">
        <v>51</v>
      </c>
    </row>
    <row r="7" spans="1:6" ht="15.75" customHeight="1">
      <c r="A7" s="57" t="s">
        <v>52</v>
      </c>
      <c r="B7" s="10">
        <v>114100</v>
      </c>
      <c r="C7" s="10">
        <v>113600</v>
      </c>
      <c r="D7" s="10">
        <v>113100</v>
      </c>
      <c r="E7" s="11">
        <v>112500</v>
      </c>
      <c r="F7" s="52">
        <f>E7/$E$5*100</f>
        <v>69.70260223048327</v>
      </c>
    </row>
    <row r="8" spans="1:6" ht="15.75" customHeight="1">
      <c r="A8" s="53"/>
      <c r="C8" s="10"/>
      <c r="D8" s="10"/>
      <c r="E8" s="11"/>
      <c r="F8" s="52" t="s">
        <v>51</v>
      </c>
    </row>
    <row r="9" spans="1:6" ht="15.75" customHeight="1">
      <c r="A9" s="57" t="s">
        <v>53</v>
      </c>
      <c r="B9" s="10">
        <v>54600</v>
      </c>
      <c r="C9" s="10">
        <v>51700</v>
      </c>
      <c r="D9" s="10">
        <v>49900</v>
      </c>
      <c r="E9" s="11">
        <v>48900</v>
      </c>
      <c r="F9" s="52">
        <f>E9/$E$5*100</f>
        <v>30.297397769516728</v>
      </c>
    </row>
    <row r="10" spans="1:6" ht="15.75" customHeight="1">
      <c r="A10" s="58" t="s">
        <v>54</v>
      </c>
      <c r="B10" s="10">
        <v>35800</v>
      </c>
      <c r="C10" s="10">
        <v>35100</v>
      </c>
      <c r="D10" s="10">
        <v>34500</v>
      </c>
      <c r="E10" s="11">
        <v>34000</v>
      </c>
      <c r="F10" s="52">
        <f>E10/$E$5*100</f>
        <v>21.065675340768276</v>
      </c>
    </row>
    <row r="11" spans="1:6" ht="15.75" customHeight="1">
      <c r="A11" s="58" t="s">
        <v>55</v>
      </c>
      <c r="B11" s="10">
        <v>12400</v>
      </c>
      <c r="C11" s="10">
        <v>10300</v>
      </c>
      <c r="D11" s="10">
        <v>9210</v>
      </c>
      <c r="E11" s="11">
        <v>8810</v>
      </c>
      <c r="F11" s="52">
        <f>E11/$E$5*100</f>
        <v>5.458488228004957</v>
      </c>
    </row>
    <row r="12" spans="1:6" ht="15.75" customHeight="1">
      <c r="A12" s="58" t="s">
        <v>56</v>
      </c>
      <c r="B12" s="10">
        <v>6450</v>
      </c>
      <c r="C12" s="10">
        <v>6370</v>
      </c>
      <c r="D12" s="10">
        <v>6220</v>
      </c>
      <c r="E12" s="11">
        <v>6120</v>
      </c>
      <c r="F12" s="52">
        <f>E12/$E$5*100</f>
        <v>3.7918215613382897</v>
      </c>
    </row>
    <row r="13" spans="1:6" ht="15.75" customHeight="1">
      <c r="A13" s="55"/>
      <c r="B13" s="56"/>
      <c r="C13" s="56"/>
      <c r="D13" s="56"/>
      <c r="E13" s="56"/>
      <c r="F13" s="56"/>
    </row>
    <row r="14" ht="14.25">
      <c r="A14" s="44" t="s">
        <v>21</v>
      </c>
    </row>
  </sheetData>
  <printOptions/>
  <pageMargins left="0.984251968503937" right="0.5905511811023623" top="0.984251968503937" bottom="0.984251968503937" header="0.5118110236220472" footer="0.5118110236220472"/>
  <pageSetup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K11" sqref="K11"/>
    </sheetView>
  </sheetViews>
  <sheetFormatPr defaultColWidth="8.796875" defaultRowHeight="15"/>
  <cols>
    <col min="1" max="1" width="3.09765625" style="61" customWidth="1"/>
    <col min="2" max="2" width="12.59765625" style="61" customWidth="1"/>
    <col min="3" max="8" width="8.59765625" style="61" customWidth="1"/>
    <col min="9" max="16384" width="10.59765625" style="61" customWidth="1"/>
  </cols>
  <sheetData>
    <row r="1" spans="1:8" ht="15">
      <c r="A1" s="60" t="s">
        <v>57</v>
      </c>
      <c r="B1" s="60"/>
      <c r="C1" s="59"/>
      <c r="D1" s="59"/>
      <c r="E1" s="59"/>
      <c r="F1" s="59"/>
      <c r="G1" s="59"/>
      <c r="H1" s="59"/>
    </row>
    <row r="2" spans="1:8" ht="15" thickBot="1">
      <c r="A2" s="62"/>
      <c r="B2" s="62"/>
      <c r="C2" s="62"/>
      <c r="D2" s="62"/>
      <c r="E2" s="62"/>
      <c r="F2" s="62"/>
      <c r="G2" s="62"/>
      <c r="H2" s="63" t="s">
        <v>58</v>
      </c>
    </row>
    <row r="3" spans="1:8" ht="15" thickTop="1">
      <c r="A3" s="64"/>
      <c r="B3" s="65" t="s">
        <v>59</v>
      </c>
      <c r="C3" s="66" t="s">
        <v>52</v>
      </c>
      <c r="D3" s="66"/>
      <c r="E3" s="67"/>
      <c r="F3" s="66" t="s">
        <v>53</v>
      </c>
      <c r="G3" s="66"/>
      <c r="H3" s="66"/>
    </row>
    <row r="4" spans="1:8" ht="14.25">
      <c r="A4" s="68"/>
      <c r="B4" s="69"/>
      <c r="C4" s="69" t="s">
        <v>3</v>
      </c>
      <c r="D4" s="69" t="s">
        <v>60</v>
      </c>
      <c r="E4" s="70" t="s">
        <v>61</v>
      </c>
      <c r="F4" s="69" t="s">
        <v>3</v>
      </c>
      <c r="G4" s="69" t="s">
        <v>60</v>
      </c>
      <c r="H4" s="70" t="s">
        <v>61</v>
      </c>
    </row>
    <row r="5" spans="1:8" ht="14.25">
      <c r="A5" s="62"/>
      <c r="B5" s="71"/>
      <c r="C5" s="62"/>
      <c r="D5" s="62"/>
      <c r="E5" s="72"/>
      <c r="F5" s="62"/>
      <c r="G5" s="62"/>
      <c r="H5" s="72"/>
    </row>
    <row r="6" spans="1:8" ht="14.25">
      <c r="A6" s="72" t="s">
        <v>62</v>
      </c>
      <c r="B6" s="73"/>
      <c r="C6" s="352">
        <v>3</v>
      </c>
      <c r="D6" s="352">
        <v>7</v>
      </c>
      <c r="E6" s="352">
        <v>5</v>
      </c>
      <c r="F6" s="352">
        <v>35</v>
      </c>
      <c r="G6" s="352">
        <v>22</v>
      </c>
      <c r="H6" s="352">
        <v>7</v>
      </c>
    </row>
    <row r="7" spans="1:8" ht="14.25">
      <c r="A7" s="59"/>
      <c r="B7" s="74" t="s">
        <v>63</v>
      </c>
      <c r="C7" s="353">
        <v>0</v>
      </c>
      <c r="D7" s="353">
        <v>0</v>
      </c>
      <c r="E7" s="352">
        <v>1</v>
      </c>
      <c r="F7" s="353">
        <v>23</v>
      </c>
      <c r="G7" s="353">
        <v>14</v>
      </c>
      <c r="H7" s="352">
        <v>5</v>
      </c>
    </row>
    <row r="8" spans="1:8" ht="14.25">
      <c r="A8" s="59"/>
      <c r="B8" s="74" t="s">
        <v>64</v>
      </c>
      <c r="C8" s="353" t="s">
        <v>16</v>
      </c>
      <c r="D8" s="353">
        <v>6</v>
      </c>
      <c r="E8" s="352">
        <v>4</v>
      </c>
      <c r="F8" s="353" t="s">
        <v>16</v>
      </c>
      <c r="G8" s="353" t="s">
        <v>65</v>
      </c>
      <c r="H8" s="354" t="s">
        <v>65</v>
      </c>
    </row>
    <row r="9" spans="1:8" ht="14.25">
      <c r="A9" s="59"/>
      <c r="B9" s="74" t="s">
        <v>66</v>
      </c>
      <c r="C9" s="353">
        <v>3</v>
      </c>
      <c r="D9" s="353">
        <v>1</v>
      </c>
      <c r="E9" s="352">
        <v>0</v>
      </c>
      <c r="F9" s="353">
        <v>12</v>
      </c>
      <c r="G9" s="353">
        <v>8</v>
      </c>
      <c r="H9" s="352">
        <v>2</v>
      </c>
    </row>
    <row r="10" spans="1:8" ht="14.25">
      <c r="A10" s="59"/>
      <c r="B10" s="71"/>
      <c r="C10" s="355" t="s">
        <v>67</v>
      </c>
      <c r="D10" s="353"/>
      <c r="E10" s="352"/>
      <c r="F10" s="353" t="s">
        <v>67</v>
      </c>
      <c r="G10" s="353"/>
      <c r="H10" s="352"/>
    </row>
    <row r="11" spans="1:8" ht="14.25">
      <c r="A11" s="72" t="s">
        <v>68</v>
      </c>
      <c r="B11" s="73"/>
      <c r="C11" s="352">
        <v>522</v>
      </c>
      <c r="D11" s="352">
        <v>459</v>
      </c>
      <c r="E11" s="352">
        <v>532</v>
      </c>
      <c r="F11" s="352">
        <v>3730</v>
      </c>
      <c r="G11" s="352">
        <v>2900</v>
      </c>
      <c r="H11" s="352">
        <v>1800</v>
      </c>
    </row>
    <row r="12" spans="1:8" ht="14.25">
      <c r="A12" s="59"/>
      <c r="B12" s="74" t="s">
        <v>69</v>
      </c>
      <c r="C12" s="353" t="s">
        <v>16</v>
      </c>
      <c r="D12" s="353">
        <v>11</v>
      </c>
      <c r="E12" s="352" t="s">
        <v>65</v>
      </c>
      <c r="F12" s="353" t="s">
        <v>16</v>
      </c>
      <c r="G12" s="353" t="s">
        <v>65</v>
      </c>
      <c r="H12" s="354" t="s">
        <v>65</v>
      </c>
    </row>
    <row r="13" spans="1:8" ht="14.25">
      <c r="A13" s="59"/>
      <c r="B13" s="74" t="s">
        <v>70</v>
      </c>
      <c r="C13" s="353">
        <v>510</v>
      </c>
      <c r="D13" s="353">
        <v>440</v>
      </c>
      <c r="E13" s="352">
        <v>530</v>
      </c>
      <c r="F13" s="353">
        <v>3720</v>
      </c>
      <c r="G13" s="353">
        <v>2900</v>
      </c>
      <c r="H13" s="352">
        <v>1800</v>
      </c>
    </row>
    <row r="14" spans="1:8" ht="14.25">
      <c r="A14" s="59"/>
      <c r="B14" s="74" t="s">
        <v>66</v>
      </c>
      <c r="C14" s="353">
        <v>12</v>
      </c>
      <c r="D14" s="353">
        <v>8</v>
      </c>
      <c r="E14" s="352">
        <v>2</v>
      </c>
      <c r="F14" s="353">
        <v>3</v>
      </c>
      <c r="G14" s="353">
        <v>1</v>
      </c>
      <c r="H14" s="352">
        <v>0</v>
      </c>
    </row>
    <row r="15" spans="1:8" ht="14.25">
      <c r="A15" s="75"/>
      <c r="B15" s="76"/>
      <c r="C15" s="75"/>
      <c r="D15" s="75"/>
      <c r="E15" s="75"/>
      <c r="F15" s="75" t="s">
        <v>67</v>
      </c>
      <c r="G15" s="75"/>
      <c r="H15" s="75"/>
    </row>
    <row r="16" spans="1:8" ht="14.25">
      <c r="A16" s="59"/>
      <c r="B16" s="62"/>
      <c r="C16" s="59"/>
      <c r="D16" s="59"/>
      <c r="E16" s="59"/>
      <c r="F16" s="59"/>
      <c r="G16" s="59"/>
      <c r="H16" s="59"/>
    </row>
    <row r="17" spans="1:8" ht="14.25">
      <c r="A17" s="59"/>
      <c r="B17" s="62" t="s">
        <v>71</v>
      </c>
      <c r="C17" s="59"/>
      <c r="D17" s="59"/>
      <c r="E17" s="59"/>
      <c r="F17" s="59"/>
      <c r="G17" s="59"/>
      <c r="H17" s="59"/>
    </row>
  </sheetData>
  <printOptions/>
  <pageMargins left="0.7874015748031497" right="0.5905511811023623" top="0.984251968503937" bottom="0.984251968503937" header="0.5118110236220472" footer="0.5118110236220472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G1">
      <selection activeCell="C1" sqref="C1"/>
    </sheetView>
  </sheetViews>
  <sheetFormatPr defaultColWidth="8.796875" defaultRowHeight="15"/>
  <cols>
    <col min="1" max="1" width="3.09765625" style="284" customWidth="1"/>
    <col min="2" max="2" width="32.3984375" style="284" customWidth="1"/>
    <col min="3" max="7" width="8.59765625" style="284" customWidth="1"/>
    <col min="8" max="8" width="11.19921875" style="284" customWidth="1"/>
    <col min="9" max="12" width="8.59765625" style="284" customWidth="1"/>
    <col min="13" max="13" width="11.5" style="284" customWidth="1"/>
    <col min="14" max="16384" width="10.59765625" style="284" customWidth="1"/>
  </cols>
  <sheetData>
    <row r="1" spans="1:2" ht="14.25">
      <c r="A1" s="285" t="s">
        <v>72</v>
      </c>
      <c r="B1" s="285"/>
    </row>
    <row r="2" spans="1:13" ht="15" thickBot="1">
      <c r="A2" s="286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</row>
    <row r="3" spans="1:13" ht="19.5" customHeight="1" thickTop="1">
      <c r="A3" s="287"/>
      <c r="B3" s="288"/>
      <c r="C3" s="288"/>
      <c r="D3" s="288"/>
      <c r="E3" s="288"/>
      <c r="F3" s="288"/>
      <c r="G3" s="288"/>
      <c r="H3" s="289" t="s">
        <v>73</v>
      </c>
      <c r="I3" s="289"/>
      <c r="J3" s="289"/>
      <c r="K3" s="289"/>
      <c r="L3" s="289"/>
      <c r="M3" s="289"/>
    </row>
    <row r="4" spans="1:13" s="293" customFormat="1" ht="19.5" customHeight="1">
      <c r="A4" s="290" t="s">
        <v>74</v>
      </c>
      <c r="B4" s="291"/>
      <c r="C4" s="292" t="s">
        <v>75</v>
      </c>
      <c r="D4" s="292">
        <v>6</v>
      </c>
      <c r="E4" s="292">
        <v>7</v>
      </c>
      <c r="F4" s="292">
        <v>8</v>
      </c>
      <c r="G4" s="292">
        <v>9</v>
      </c>
      <c r="H4" s="292" t="s">
        <v>40</v>
      </c>
      <c r="I4" s="292" t="s">
        <v>41</v>
      </c>
      <c r="J4" s="292" t="s">
        <v>42</v>
      </c>
      <c r="K4" s="292" t="s">
        <v>43</v>
      </c>
      <c r="L4" s="292" t="s">
        <v>76</v>
      </c>
      <c r="M4" s="294" t="s">
        <v>77</v>
      </c>
    </row>
    <row r="5" spans="1:13" ht="14.25">
      <c r="A5" s="295"/>
      <c r="B5" s="296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</row>
    <row r="6" spans="1:13" ht="14.25">
      <c r="A6" s="322" t="s">
        <v>78</v>
      </c>
      <c r="B6" s="296"/>
      <c r="C6" s="326">
        <v>6501.4</v>
      </c>
      <c r="D6" s="326">
        <v>7048.4</v>
      </c>
      <c r="E6" s="326">
        <v>6690.4</v>
      </c>
      <c r="F6" s="326">
        <v>6936.7</v>
      </c>
      <c r="G6" s="327">
        <v>6810</v>
      </c>
      <c r="H6" s="327">
        <v>4087.1</v>
      </c>
      <c r="I6" s="327">
        <v>5993.5</v>
      </c>
      <c r="J6" s="327">
        <v>8392.9</v>
      </c>
      <c r="K6" s="327">
        <v>7634.3</v>
      </c>
      <c r="L6" s="327">
        <v>6623.3</v>
      </c>
      <c r="M6" s="327">
        <v>7305.2</v>
      </c>
    </row>
    <row r="7" spans="1:13" ht="14.25">
      <c r="A7" s="287"/>
      <c r="B7" s="323" t="s">
        <v>79</v>
      </c>
      <c r="C7" s="326">
        <v>1116.6</v>
      </c>
      <c r="D7" s="326">
        <v>1477.4</v>
      </c>
      <c r="E7" s="326">
        <v>1187.9</v>
      </c>
      <c r="F7" s="326">
        <v>1415.5</v>
      </c>
      <c r="G7" s="327">
        <v>1186.3</v>
      </c>
      <c r="H7" s="327">
        <v>230.4</v>
      </c>
      <c r="I7" s="327">
        <v>165.8</v>
      </c>
      <c r="J7" s="327">
        <v>1005.4</v>
      </c>
      <c r="K7" s="327">
        <v>1356.6</v>
      </c>
      <c r="L7" s="327">
        <v>1691.1</v>
      </c>
      <c r="M7" s="327">
        <v>3681.4</v>
      </c>
    </row>
    <row r="8" spans="1:13" ht="14.25">
      <c r="A8" s="287"/>
      <c r="B8" s="323" t="s">
        <v>80</v>
      </c>
      <c r="C8" s="326">
        <v>5384.8</v>
      </c>
      <c r="D8" s="326">
        <v>5571</v>
      </c>
      <c r="E8" s="326">
        <v>5502.5</v>
      </c>
      <c r="F8" s="326">
        <v>5521.2</v>
      </c>
      <c r="G8" s="327">
        <v>5623.7</v>
      </c>
      <c r="H8" s="327">
        <v>3856.7</v>
      </c>
      <c r="I8" s="327">
        <v>5827.7</v>
      </c>
      <c r="J8" s="327">
        <v>7387.5</v>
      </c>
      <c r="K8" s="327">
        <v>6277.7</v>
      </c>
      <c r="L8" s="327">
        <v>4932.2</v>
      </c>
      <c r="M8" s="327">
        <v>3623.8</v>
      </c>
    </row>
    <row r="9" spans="1:13" ht="14.25">
      <c r="A9" s="322" t="s">
        <v>81</v>
      </c>
      <c r="B9" s="296"/>
      <c r="C9" s="326">
        <v>3213.2</v>
      </c>
      <c r="D9" s="326">
        <v>3654</v>
      </c>
      <c r="E9" s="326">
        <v>3178.6</v>
      </c>
      <c r="F9" s="326">
        <v>3287.4</v>
      </c>
      <c r="G9" s="327">
        <v>3189.3</v>
      </c>
      <c r="H9" s="327">
        <v>698.5</v>
      </c>
      <c r="I9" s="327">
        <v>1174.7</v>
      </c>
      <c r="J9" s="327">
        <v>2364.5</v>
      </c>
      <c r="K9" s="327">
        <v>2949.3</v>
      </c>
      <c r="L9" s="327">
        <v>4782.8</v>
      </c>
      <c r="M9" s="327">
        <v>9156.2</v>
      </c>
    </row>
    <row r="10" spans="1:13" ht="14.25">
      <c r="A10" s="322" t="s">
        <v>82</v>
      </c>
      <c r="B10" s="296"/>
      <c r="C10" s="326">
        <v>5794.3</v>
      </c>
      <c r="D10" s="326">
        <v>5921.7</v>
      </c>
      <c r="E10" s="326">
        <v>5915.7</v>
      </c>
      <c r="F10" s="326">
        <v>5976.5</v>
      </c>
      <c r="G10" s="327">
        <v>5827.3</v>
      </c>
      <c r="H10" s="327">
        <v>4220</v>
      </c>
      <c r="I10" s="327">
        <v>5950.8</v>
      </c>
      <c r="J10" s="327">
        <v>5986.6</v>
      </c>
      <c r="K10" s="327">
        <v>5883.3</v>
      </c>
      <c r="L10" s="327">
        <v>5979.2</v>
      </c>
      <c r="M10" s="327">
        <v>6156.3</v>
      </c>
    </row>
    <row r="11" spans="1:13" ht="15.75" customHeight="1">
      <c r="A11" s="287"/>
      <c r="B11" s="323" t="s">
        <v>83</v>
      </c>
      <c r="C11" s="326">
        <v>17.2</v>
      </c>
      <c r="D11" s="326">
        <v>21</v>
      </c>
      <c r="E11" s="326">
        <v>17.8</v>
      </c>
      <c r="F11" s="326">
        <v>20.4</v>
      </c>
      <c r="G11" s="327">
        <v>17.4</v>
      </c>
      <c r="H11" s="327">
        <v>5.6</v>
      </c>
      <c r="I11" s="327">
        <v>2.8</v>
      </c>
      <c r="J11" s="327">
        <v>12</v>
      </c>
      <c r="K11" s="327">
        <v>17.8</v>
      </c>
      <c r="L11" s="327">
        <v>25.5</v>
      </c>
      <c r="M11" s="327">
        <v>50.4</v>
      </c>
    </row>
    <row r="12" spans="1:13" ht="14.25">
      <c r="A12" s="298"/>
      <c r="B12" s="299" t="s">
        <v>84</v>
      </c>
      <c r="C12" s="326">
        <v>19.3</v>
      </c>
      <c r="D12" s="326">
        <v>24.9</v>
      </c>
      <c r="E12" s="326">
        <v>20.1</v>
      </c>
      <c r="F12" s="326">
        <v>23.7</v>
      </c>
      <c r="G12" s="327">
        <v>20.4</v>
      </c>
      <c r="H12" s="327">
        <v>5.5</v>
      </c>
      <c r="I12" s="327">
        <v>2.8</v>
      </c>
      <c r="J12" s="327">
        <v>16.8</v>
      </c>
      <c r="K12" s="327">
        <v>23.1</v>
      </c>
      <c r="L12" s="327">
        <v>28.3</v>
      </c>
      <c r="M12" s="327">
        <v>59.8</v>
      </c>
    </row>
    <row r="13" spans="1:13" ht="14.25">
      <c r="A13" s="287"/>
      <c r="B13" s="323" t="s">
        <v>85</v>
      </c>
      <c r="C13" s="326">
        <v>34.8</v>
      </c>
      <c r="D13" s="326">
        <v>40.4</v>
      </c>
      <c r="E13" s="326">
        <v>37.4</v>
      </c>
      <c r="F13" s="326">
        <v>43.1</v>
      </c>
      <c r="G13" s="327">
        <v>37.2</v>
      </c>
      <c r="H13" s="327">
        <v>33</v>
      </c>
      <c r="I13" s="327">
        <v>14.1</v>
      </c>
      <c r="J13" s="327">
        <v>42.5</v>
      </c>
      <c r="K13" s="327">
        <v>46</v>
      </c>
      <c r="L13" s="327">
        <v>35.4</v>
      </c>
      <c r="M13" s="327">
        <v>40.2</v>
      </c>
    </row>
    <row r="14" spans="1:13" ht="14.25">
      <c r="A14" s="322" t="s">
        <v>86</v>
      </c>
      <c r="B14" s="300"/>
      <c r="C14" s="326">
        <v>1226.6</v>
      </c>
      <c r="D14" s="326">
        <v>1602.5</v>
      </c>
      <c r="E14" s="326">
        <v>1308</v>
      </c>
      <c r="F14" s="326">
        <v>1516.9</v>
      </c>
      <c r="G14" s="327">
        <v>1303.3</v>
      </c>
      <c r="H14" s="327">
        <v>245.1</v>
      </c>
      <c r="I14" s="327">
        <v>201.6</v>
      </c>
      <c r="J14" s="327">
        <v>1085.7</v>
      </c>
      <c r="K14" s="327">
        <v>1428.4</v>
      </c>
      <c r="L14" s="327">
        <v>1852.4</v>
      </c>
      <c r="M14" s="327">
        <v>4128</v>
      </c>
    </row>
    <row r="15" spans="1:13" ht="14.25">
      <c r="A15" s="287"/>
      <c r="B15" s="300" t="s">
        <v>87</v>
      </c>
      <c r="C15" s="324">
        <v>116</v>
      </c>
      <c r="D15" s="324">
        <v>114</v>
      </c>
      <c r="E15" s="324">
        <v>101</v>
      </c>
      <c r="F15" s="324">
        <v>101</v>
      </c>
      <c r="G15" s="325">
        <v>100</v>
      </c>
      <c r="H15" s="325">
        <v>208</v>
      </c>
      <c r="I15" s="325">
        <v>115</v>
      </c>
      <c r="J15" s="325">
        <v>115</v>
      </c>
      <c r="K15" s="325">
        <v>112</v>
      </c>
      <c r="L15" s="325">
        <v>93</v>
      </c>
      <c r="M15" s="325">
        <v>80</v>
      </c>
    </row>
    <row r="16" spans="1:13" ht="15.75" customHeight="1">
      <c r="A16" s="287"/>
      <c r="B16" s="300" t="s">
        <v>88</v>
      </c>
      <c r="C16" s="324">
        <v>600</v>
      </c>
      <c r="D16" s="324">
        <v>800</v>
      </c>
      <c r="E16" s="324">
        <v>735</v>
      </c>
      <c r="F16" s="324">
        <v>883</v>
      </c>
      <c r="G16" s="325">
        <v>777</v>
      </c>
      <c r="H16" s="325">
        <v>269</v>
      </c>
      <c r="I16" s="325">
        <v>243</v>
      </c>
      <c r="J16" s="325">
        <v>794</v>
      </c>
      <c r="K16" s="325">
        <v>712</v>
      </c>
      <c r="L16" s="325">
        <v>811</v>
      </c>
      <c r="M16" s="325">
        <v>1191</v>
      </c>
    </row>
    <row r="17" spans="1:13" ht="24">
      <c r="A17" s="298"/>
      <c r="B17" s="300" t="s">
        <v>89</v>
      </c>
      <c r="C17" s="326">
        <v>69.5</v>
      </c>
      <c r="D17" s="326">
        <v>91.5</v>
      </c>
      <c r="E17" s="326">
        <v>74.4</v>
      </c>
      <c r="F17" s="326">
        <v>89</v>
      </c>
      <c r="G17" s="327">
        <v>77.8</v>
      </c>
      <c r="H17" s="327">
        <v>56.1</v>
      </c>
      <c r="I17" s="327">
        <v>27.9</v>
      </c>
      <c r="J17" s="327">
        <v>91</v>
      </c>
      <c r="K17" s="327">
        <v>79.7</v>
      </c>
      <c r="L17" s="327">
        <v>75.1</v>
      </c>
      <c r="M17" s="327">
        <v>95.1</v>
      </c>
    </row>
    <row r="18" spans="1:13" ht="14.25">
      <c r="A18" s="322" t="s">
        <v>90</v>
      </c>
      <c r="B18" s="296"/>
      <c r="C18" s="326"/>
      <c r="D18" s="326"/>
      <c r="E18" s="326"/>
      <c r="F18" s="326"/>
      <c r="G18" s="327"/>
      <c r="H18" s="327"/>
      <c r="I18" s="327"/>
      <c r="J18" s="327"/>
      <c r="K18" s="327"/>
      <c r="L18" s="327"/>
      <c r="M18" s="327"/>
    </row>
    <row r="19" spans="1:13" ht="14.25">
      <c r="A19" s="287"/>
      <c r="B19" s="323" t="s">
        <v>91</v>
      </c>
      <c r="C19" s="326">
        <v>1603.1</v>
      </c>
      <c r="D19" s="326">
        <v>1699.2</v>
      </c>
      <c r="E19" s="326">
        <v>1531.3</v>
      </c>
      <c r="F19" s="326">
        <v>1575.4</v>
      </c>
      <c r="G19" s="327">
        <v>1559.5</v>
      </c>
      <c r="H19" s="327">
        <v>1441</v>
      </c>
      <c r="I19" s="327">
        <v>1673.7</v>
      </c>
      <c r="J19" s="327">
        <v>1705.7</v>
      </c>
      <c r="K19" s="327">
        <v>1416.7</v>
      </c>
      <c r="L19" s="327">
        <v>1448.2</v>
      </c>
      <c r="M19" s="327">
        <v>1523.3</v>
      </c>
    </row>
    <row r="20" spans="1:13" ht="14.25">
      <c r="A20" s="287"/>
      <c r="B20" s="323" t="s">
        <v>92</v>
      </c>
      <c r="C20" s="326">
        <v>1254.2</v>
      </c>
      <c r="D20" s="326">
        <v>1298.6</v>
      </c>
      <c r="E20" s="326">
        <v>1217.2</v>
      </c>
      <c r="F20" s="326">
        <v>1234.8</v>
      </c>
      <c r="G20" s="327">
        <v>1216.6</v>
      </c>
      <c r="H20" s="327">
        <v>1042</v>
      </c>
      <c r="I20" s="327">
        <v>1447.9</v>
      </c>
      <c r="J20" s="327">
        <v>1192.5</v>
      </c>
      <c r="K20" s="327">
        <v>1056.2</v>
      </c>
      <c r="L20" s="327">
        <v>1212.8</v>
      </c>
      <c r="M20" s="327">
        <v>1140.1</v>
      </c>
    </row>
    <row r="21" spans="1:13" ht="14.25">
      <c r="A21" s="301"/>
      <c r="B21" s="302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</row>
    <row r="22" ht="14.25">
      <c r="A22" s="284" t="s">
        <v>21</v>
      </c>
    </row>
  </sheetData>
  <printOptions/>
  <pageMargins left="0.3937007874015748" right="0.3937007874015748" top="0.984251968503937" bottom="0.984251968503937" header="0.5118110236220472" footer="0.5118110236220472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D7" sqref="D7"/>
    </sheetView>
  </sheetViews>
  <sheetFormatPr defaultColWidth="8.796875" defaultRowHeight="15"/>
  <cols>
    <col min="1" max="1" width="3.09765625" style="77" customWidth="1"/>
    <col min="2" max="2" width="14.09765625" style="77" customWidth="1"/>
    <col min="3" max="7" width="8.59765625" style="77" customWidth="1"/>
    <col min="8" max="16384" width="10.59765625" style="77" customWidth="1"/>
  </cols>
  <sheetData>
    <row r="1" spans="1:2" ht="14.25">
      <c r="A1" s="78" t="s">
        <v>93</v>
      </c>
      <c r="B1" s="78"/>
    </row>
    <row r="2" spans="1:7" ht="15" thickBot="1">
      <c r="A2" s="79"/>
      <c r="B2" s="79"/>
      <c r="C2" s="79"/>
      <c r="D2" s="79"/>
      <c r="E2" s="79"/>
      <c r="F2" s="79" t="s">
        <v>94</v>
      </c>
      <c r="G2" s="79"/>
    </row>
    <row r="3" spans="1:7" ht="30" customHeight="1" thickTop="1">
      <c r="A3" s="80" t="s">
        <v>95</v>
      </c>
      <c r="B3" s="81"/>
      <c r="C3" s="82" t="s">
        <v>34</v>
      </c>
      <c r="D3" s="82">
        <v>7</v>
      </c>
      <c r="E3" s="82">
        <v>8</v>
      </c>
      <c r="F3" s="83">
        <v>9</v>
      </c>
      <c r="G3" s="84" t="s">
        <v>4</v>
      </c>
    </row>
    <row r="4" spans="1:6" ht="14.25">
      <c r="A4" s="85"/>
      <c r="B4" s="86"/>
      <c r="C4" s="87"/>
      <c r="D4" s="87"/>
      <c r="E4" s="87"/>
      <c r="F4" s="78"/>
    </row>
    <row r="5" spans="1:7" ht="14.25">
      <c r="A5" s="88" t="s">
        <v>96</v>
      </c>
      <c r="B5" s="89"/>
      <c r="C5" s="90">
        <v>35313</v>
      </c>
      <c r="D5" s="90">
        <v>31404</v>
      </c>
      <c r="E5" s="90">
        <v>32361</v>
      </c>
      <c r="F5" s="11">
        <v>30276</v>
      </c>
      <c r="G5" s="91">
        <f aca="true" t="shared" si="0" ref="G5:G25">F5/$F$5*100</f>
        <v>100</v>
      </c>
    </row>
    <row r="6" spans="1:7" ht="14.25">
      <c r="A6" s="92" t="s">
        <v>97</v>
      </c>
      <c r="B6" s="86"/>
      <c r="C6" s="90">
        <v>28900</v>
      </c>
      <c r="D6" s="90">
        <v>25228</v>
      </c>
      <c r="E6" s="90">
        <v>26158</v>
      </c>
      <c r="F6" s="11">
        <v>24141</v>
      </c>
      <c r="G6" s="91">
        <f t="shared" si="0"/>
        <v>79.73642489100278</v>
      </c>
    </row>
    <row r="7" spans="1:7" ht="14.25">
      <c r="A7" s="92"/>
      <c r="B7" s="86" t="s">
        <v>98</v>
      </c>
      <c r="C7" s="90">
        <v>16506</v>
      </c>
      <c r="D7" s="90">
        <v>13813</v>
      </c>
      <c r="E7" s="90">
        <v>14842</v>
      </c>
      <c r="F7" s="11">
        <v>12874</v>
      </c>
      <c r="G7" s="91">
        <f t="shared" si="0"/>
        <v>42.52212973972784</v>
      </c>
    </row>
    <row r="8" spans="1:7" ht="14.25">
      <c r="A8" s="92"/>
      <c r="B8" s="86" t="s">
        <v>99</v>
      </c>
      <c r="C8" s="90">
        <v>16</v>
      </c>
      <c r="D8" s="90">
        <v>11</v>
      </c>
      <c r="E8" s="90">
        <v>12</v>
      </c>
      <c r="F8" s="11">
        <v>12</v>
      </c>
      <c r="G8" s="91">
        <f t="shared" si="0"/>
        <v>0.03963535473642489</v>
      </c>
    </row>
    <row r="9" spans="1:7" ht="14.25">
      <c r="A9" s="92"/>
      <c r="B9" s="86" t="s">
        <v>100</v>
      </c>
      <c r="C9" s="90">
        <v>170</v>
      </c>
      <c r="D9" s="90">
        <v>200</v>
      </c>
      <c r="E9" s="90">
        <v>196</v>
      </c>
      <c r="F9" s="11">
        <v>183</v>
      </c>
      <c r="G9" s="91">
        <f t="shared" si="0"/>
        <v>0.6044391597304796</v>
      </c>
    </row>
    <row r="10" spans="1:7" ht="14.25">
      <c r="A10" s="92"/>
      <c r="B10" s="86" t="s">
        <v>101</v>
      </c>
      <c r="C10" s="90">
        <v>304</v>
      </c>
      <c r="D10" s="90">
        <v>286</v>
      </c>
      <c r="E10" s="90">
        <v>322</v>
      </c>
      <c r="F10" s="11">
        <v>251</v>
      </c>
      <c r="G10" s="91">
        <f t="shared" si="0"/>
        <v>0.8290395032368872</v>
      </c>
    </row>
    <row r="11" spans="1:7" ht="14.25">
      <c r="A11" s="92"/>
      <c r="B11" s="86" t="s">
        <v>102</v>
      </c>
      <c r="C11" s="90">
        <v>6112</v>
      </c>
      <c r="D11" s="90">
        <v>5730</v>
      </c>
      <c r="E11" s="90">
        <v>5295</v>
      </c>
      <c r="F11" s="11">
        <v>5616</v>
      </c>
      <c r="G11" s="91">
        <f t="shared" si="0"/>
        <v>18.549346016646847</v>
      </c>
    </row>
    <row r="12" spans="1:7" ht="14.25">
      <c r="A12" s="92"/>
      <c r="B12" s="86" t="s">
        <v>103</v>
      </c>
      <c r="C12" s="90">
        <v>3412</v>
      </c>
      <c r="D12" s="90">
        <v>2935</v>
      </c>
      <c r="E12" s="90">
        <v>3187</v>
      </c>
      <c r="F12" s="11">
        <v>3086</v>
      </c>
      <c r="G12" s="91">
        <f t="shared" si="0"/>
        <v>10.192892059717268</v>
      </c>
    </row>
    <row r="13" spans="1:7" ht="14.25">
      <c r="A13" s="92"/>
      <c r="B13" s="86" t="s">
        <v>104</v>
      </c>
      <c r="C13" s="90">
        <v>783</v>
      </c>
      <c r="D13" s="90">
        <v>843</v>
      </c>
      <c r="E13" s="90">
        <v>816</v>
      </c>
      <c r="F13" s="11">
        <v>804</v>
      </c>
      <c r="G13" s="91">
        <f t="shared" si="0"/>
        <v>2.6555687673404678</v>
      </c>
    </row>
    <row r="14" spans="1:7" ht="14.25">
      <c r="A14" s="92"/>
      <c r="B14" s="86" t="s">
        <v>105</v>
      </c>
      <c r="C14" s="90">
        <v>1270</v>
      </c>
      <c r="D14" s="90">
        <v>1056</v>
      </c>
      <c r="E14" s="90">
        <v>1160</v>
      </c>
      <c r="F14" s="11">
        <v>1009</v>
      </c>
      <c r="G14" s="91">
        <f t="shared" si="0"/>
        <v>3.3326727440877266</v>
      </c>
    </row>
    <row r="15" spans="1:7" ht="24">
      <c r="A15" s="92"/>
      <c r="B15" s="93" t="s">
        <v>106</v>
      </c>
      <c r="C15" s="90">
        <v>329</v>
      </c>
      <c r="D15" s="90">
        <v>355</v>
      </c>
      <c r="E15" s="90">
        <v>328</v>
      </c>
      <c r="F15" s="11">
        <v>307</v>
      </c>
      <c r="G15" s="91">
        <f t="shared" si="0"/>
        <v>1.01400449200687</v>
      </c>
    </row>
    <row r="16" spans="1:7" ht="14.25">
      <c r="A16" s="94" t="s">
        <v>107</v>
      </c>
      <c r="B16" s="95"/>
      <c r="C16" s="90">
        <v>212</v>
      </c>
      <c r="D16" s="90">
        <v>120</v>
      </c>
      <c r="E16" s="90">
        <v>56</v>
      </c>
      <c r="F16" s="11">
        <v>40</v>
      </c>
      <c r="G16" s="91">
        <f t="shared" si="0"/>
        <v>0.1321178491214163</v>
      </c>
    </row>
    <row r="17" spans="1:7" ht="14.25">
      <c r="A17" s="92" t="s">
        <v>108</v>
      </c>
      <c r="B17" s="86"/>
      <c r="C17" s="90">
        <v>6185</v>
      </c>
      <c r="D17" s="90">
        <v>6045</v>
      </c>
      <c r="E17" s="90">
        <v>6137</v>
      </c>
      <c r="F17" s="11">
        <v>6087</v>
      </c>
      <c r="G17" s="91">
        <f t="shared" si="0"/>
        <v>20.105033690051528</v>
      </c>
    </row>
    <row r="18" spans="1:7" ht="14.25">
      <c r="A18" s="92"/>
      <c r="B18" s="86" t="s">
        <v>109</v>
      </c>
      <c r="C18" s="90">
        <v>1586</v>
      </c>
      <c r="D18" s="90">
        <v>1470</v>
      </c>
      <c r="E18" s="90">
        <v>1486</v>
      </c>
      <c r="F18" s="11">
        <v>1430</v>
      </c>
      <c r="G18" s="91">
        <f t="shared" si="0"/>
        <v>4.723213106090633</v>
      </c>
    </row>
    <row r="19" spans="1:7" ht="14.25">
      <c r="A19" s="92"/>
      <c r="B19" s="86" t="s">
        <v>110</v>
      </c>
      <c r="C19" s="90">
        <v>1266</v>
      </c>
      <c r="D19" s="90">
        <v>1265</v>
      </c>
      <c r="E19" s="90">
        <v>1346</v>
      </c>
      <c r="F19" s="11">
        <v>1341</v>
      </c>
      <c r="G19" s="91">
        <f t="shared" si="0"/>
        <v>4.429250891795482</v>
      </c>
    </row>
    <row r="20" spans="1:7" ht="14.25">
      <c r="A20" s="92"/>
      <c r="B20" s="86" t="s">
        <v>111</v>
      </c>
      <c r="C20" s="90">
        <v>1149</v>
      </c>
      <c r="D20" s="90">
        <v>1148</v>
      </c>
      <c r="E20" s="90">
        <v>1223</v>
      </c>
      <c r="F20" s="11">
        <v>1216</v>
      </c>
      <c r="G20" s="91">
        <f t="shared" si="0"/>
        <v>4.016382613291055</v>
      </c>
    </row>
    <row r="21" spans="1:7" ht="14.25">
      <c r="A21" s="92"/>
      <c r="B21" s="86" t="s">
        <v>112</v>
      </c>
      <c r="C21" s="90">
        <v>1526</v>
      </c>
      <c r="D21" s="90">
        <v>1499</v>
      </c>
      <c r="E21" s="90">
        <v>1503</v>
      </c>
      <c r="F21" s="11">
        <v>1437</v>
      </c>
      <c r="G21" s="91">
        <f t="shared" si="0"/>
        <v>4.746333729686881</v>
      </c>
    </row>
    <row r="22" spans="1:7" ht="14.25">
      <c r="A22" s="92"/>
      <c r="B22" s="86" t="s">
        <v>113</v>
      </c>
      <c r="C22" s="90">
        <v>1775</v>
      </c>
      <c r="D22" s="90">
        <v>1785</v>
      </c>
      <c r="E22" s="90">
        <v>1777</v>
      </c>
      <c r="F22" s="11">
        <v>1857</v>
      </c>
      <c r="G22" s="91">
        <f t="shared" si="0"/>
        <v>6.133571145461752</v>
      </c>
    </row>
    <row r="23" spans="1:7" ht="14.25">
      <c r="A23" s="92"/>
      <c r="B23" s="86" t="s">
        <v>114</v>
      </c>
      <c r="C23" s="90">
        <v>1088</v>
      </c>
      <c r="D23" s="90">
        <v>1146</v>
      </c>
      <c r="E23" s="90">
        <v>1153</v>
      </c>
      <c r="F23" s="11">
        <v>1242</v>
      </c>
      <c r="G23" s="91">
        <f t="shared" si="0"/>
        <v>4.102259215219976</v>
      </c>
    </row>
    <row r="24" spans="1:7" ht="14.25">
      <c r="A24" s="92"/>
      <c r="B24" s="93" t="s">
        <v>115</v>
      </c>
      <c r="C24" s="90">
        <v>32</v>
      </c>
      <c r="D24" s="90">
        <v>26</v>
      </c>
      <c r="E24" s="90">
        <v>26</v>
      </c>
      <c r="F24" s="11">
        <v>22</v>
      </c>
      <c r="G24" s="91">
        <f t="shared" si="0"/>
        <v>0.07266481701677897</v>
      </c>
    </row>
    <row r="25" spans="1:7" ht="14.25">
      <c r="A25" s="92" t="s">
        <v>116</v>
      </c>
      <c r="B25" s="86"/>
      <c r="C25" s="90">
        <v>16</v>
      </c>
      <c r="D25" s="90">
        <v>10</v>
      </c>
      <c r="E25" s="90">
        <v>11</v>
      </c>
      <c r="F25" s="11">
        <v>8</v>
      </c>
      <c r="G25" s="91">
        <f t="shared" si="0"/>
        <v>0.02642356982428326</v>
      </c>
    </row>
    <row r="26" spans="1:7" ht="14.25">
      <c r="A26" s="97"/>
      <c r="B26" s="98"/>
      <c r="C26" s="99"/>
      <c r="D26" s="99"/>
      <c r="E26" s="99"/>
      <c r="F26" s="100"/>
      <c r="G26" s="101"/>
    </row>
    <row r="27" spans="1:6" ht="14.25">
      <c r="A27" s="77" t="s">
        <v>21</v>
      </c>
      <c r="F27" s="78"/>
    </row>
    <row r="28" ht="14.25">
      <c r="F28" s="78"/>
    </row>
    <row r="29" ht="14.25">
      <c r="F29" s="78"/>
    </row>
  </sheetData>
  <printOptions/>
  <pageMargins left="1.3779527559055118" right="0.7874015748031497" top="0.5905511811023623" bottom="0.5905511811023623" header="0.5118110236220472" footer="0.5118110236220472"/>
  <pageSetup orientation="portrait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5" sqref="A15"/>
    </sheetView>
  </sheetViews>
  <sheetFormatPr defaultColWidth="8.796875" defaultRowHeight="15"/>
  <cols>
    <col min="1" max="1" width="3.09765625" style="77" customWidth="1"/>
    <col min="2" max="2" width="15" style="77" customWidth="1"/>
    <col min="3" max="7" width="8.59765625" style="77" customWidth="1"/>
    <col min="8" max="16384" width="10.59765625" style="77" customWidth="1"/>
  </cols>
  <sheetData>
    <row r="1" spans="1:6" ht="14.25">
      <c r="A1" s="78" t="s">
        <v>117</v>
      </c>
      <c r="B1" s="78"/>
      <c r="F1" s="78"/>
    </row>
    <row r="2" spans="1:7" ht="15" thickBot="1">
      <c r="A2" s="79"/>
      <c r="B2" s="79"/>
      <c r="C2" s="79"/>
      <c r="D2" s="79"/>
      <c r="E2" s="79"/>
      <c r="F2" s="102"/>
      <c r="G2" s="79"/>
    </row>
    <row r="3" spans="1:7" ht="30" customHeight="1" thickTop="1">
      <c r="A3" s="80" t="s">
        <v>95</v>
      </c>
      <c r="B3" s="81"/>
      <c r="C3" s="82" t="s">
        <v>34</v>
      </c>
      <c r="D3" s="82">
        <v>7</v>
      </c>
      <c r="E3" s="82">
        <v>8</v>
      </c>
      <c r="F3" s="82">
        <v>9</v>
      </c>
      <c r="G3" s="83">
        <v>10</v>
      </c>
    </row>
    <row r="4" spans="1:7" ht="14.25">
      <c r="A4" s="85"/>
      <c r="B4" s="86"/>
      <c r="C4" s="87"/>
      <c r="D4" s="87"/>
      <c r="E4" s="87"/>
      <c r="F4" s="87"/>
      <c r="G4" s="78"/>
    </row>
    <row r="5" spans="1:7" ht="14.25">
      <c r="A5" s="94" t="s">
        <v>118</v>
      </c>
      <c r="B5" s="89"/>
      <c r="C5" s="90">
        <v>94200</v>
      </c>
      <c r="D5" s="90">
        <v>91600</v>
      </c>
      <c r="E5" s="90">
        <v>87500</v>
      </c>
      <c r="F5" s="90">
        <v>86900</v>
      </c>
      <c r="G5" s="11">
        <v>82200</v>
      </c>
    </row>
    <row r="6" spans="1:7" ht="14.25">
      <c r="A6" s="92" t="s">
        <v>119</v>
      </c>
      <c r="B6" s="86"/>
      <c r="C6" s="90">
        <v>290</v>
      </c>
      <c r="D6" s="90">
        <v>248</v>
      </c>
      <c r="E6" s="90">
        <v>136</v>
      </c>
      <c r="F6" s="90">
        <v>102</v>
      </c>
      <c r="G6" s="11">
        <v>98</v>
      </c>
    </row>
    <row r="7" spans="1:7" ht="14.25">
      <c r="A7" s="92" t="s">
        <v>120</v>
      </c>
      <c r="B7" s="86"/>
      <c r="C7" s="90">
        <v>94500</v>
      </c>
      <c r="D7" s="90">
        <v>91900</v>
      </c>
      <c r="E7" s="90">
        <v>87700</v>
      </c>
      <c r="F7" s="90">
        <v>87000</v>
      </c>
      <c r="G7" s="103">
        <v>82300</v>
      </c>
    </row>
    <row r="8" spans="1:7" ht="14.25">
      <c r="A8" s="92"/>
      <c r="B8" s="86"/>
      <c r="C8" s="90"/>
      <c r="D8" s="90"/>
      <c r="E8" s="90"/>
      <c r="F8" s="90"/>
      <c r="G8" s="11"/>
    </row>
    <row r="9" spans="1:7" ht="14.25">
      <c r="A9" s="94" t="s">
        <v>121</v>
      </c>
      <c r="B9" s="86"/>
      <c r="C9" s="90">
        <v>536900</v>
      </c>
      <c r="D9" s="90">
        <v>463500</v>
      </c>
      <c r="E9" s="90">
        <v>476000</v>
      </c>
      <c r="F9" s="90">
        <v>464900</v>
      </c>
      <c r="G9" s="11">
        <v>393700</v>
      </c>
    </row>
    <row r="10" spans="1:7" ht="14.25">
      <c r="A10" s="92" t="s">
        <v>122</v>
      </c>
      <c r="B10" s="86"/>
      <c r="C10" s="90">
        <v>432</v>
      </c>
      <c r="D10" s="90">
        <v>481</v>
      </c>
      <c r="E10" s="90">
        <v>215</v>
      </c>
      <c r="F10" s="90">
        <v>187</v>
      </c>
      <c r="G10" s="11">
        <v>178</v>
      </c>
    </row>
    <row r="11" spans="1:7" ht="14.25">
      <c r="A11" s="92" t="s">
        <v>120</v>
      </c>
      <c r="B11" s="86"/>
      <c r="C11" s="90">
        <v>537300</v>
      </c>
      <c r="D11" s="90">
        <v>464000</v>
      </c>
      <c r="E11" s="90">
        <v>476200</v>
      </c>
      <c r="F11" s="90">
        <v>465100</v>
      </c>
      <c r="G11" s="11">
        <v>393900</v>
      </c>
    </row>
    <row r="12" spans="1:7" ht="14.25">
      <c r="A12" s="92"/>
      <c r="B12" s="86"/>
      <c r="C12" s="90"/>
      <c r="D12" s="90"/>
      <c r="E12" s="90"/>
      <c r="F12" s="90"/>
      <c r="G12" s="11"/>
    </row>
    <row r="13" spans="1:7" ht="14.25">
      <c r="A13" s="94" t="s">
        <v>123</v>
      </c>
      <c r="B13" s="86"/>
      <c r="C13" s="90">
        <v>570</v>
      </c>
      <c r="D13" s="90">
        <v>506</v>
      </c>
      <c r="E13" s="90">
        <v>544</v>
      </c>
      <c r="F13" s="90">
        <v>535</v>
      </c>
      <c r="G13" s="11">
        <v>479</v>
      </c>
    </row>
    <row r="14" spans="1:7" ht="14.25">
      <c r="A14" s="356" t="s">
        <v>124</v>
      </c>
      <c r="B14" s="86"/>
      <c r="C14" s="90">
        <v>149</v>
      </c>
      <c r="D14" s="90">
        <v>194</v>
      </c>
      <c r="E14" s="90">
        <v>158</v>
      </c>
      <c r="F14" s="90">
        <v>183</v>
      </c>
      <c r="G14" s="11">
        <v>182</v>
      </c>
    </row>
    <row r="15" spans="1:7" ht="14.25">
      <c r="A15" s="97"/>
      <c r="B15" s="98"/>
      <c r="C15" s="99"/>
      <c r="D15" s="99"/>
      <c r="E15" s="99"/>
      <c r="F15" s="99"/>
      <c r="G15" s="99"/>
    </row>
    <row r="16" ht="14.25">
      <c r="A16" s="77" t="s">
        <v>21</v>
      </c>
    </row>
  </sheetData>
  <printOptions/>
  <pageMargins left="1.3779527559055118" right="0.7874015748031497" top="0.5905511811023623" bottom="0.5905511811023623" header="0.5118110236220472" footer="0.5118110236220472"/>
  <pageSetup orientation="portrait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selection activeCell="A2" sqref="A2"/>
    </sheetView>
  </sheetViews>
  <sheetFormatPr defaultColWidth="8.796875" defaultRowHeight="15"/>
  <cols>
    <col min="1" max="2" width="8.59765625" style="104" customWidth="1"/>
    <col min="3" max="6" width="10.59765625" style="104" customWidth="1"/>
    <col min="7" max="7" width="8.19921875" style="104" customWidth="1"/>
    <col min="8" max="8" width="10.59765625" style="104" customWidth="1"/>
    <col min="9" max="9" width="9.69921875" style="104" customWidth="1"/>
    <col min="10" max="10" width="8.59765625" style="104" customWidth="1"/>
    <col min="11" max="14" width="10.59765625" style="104" customWidth="1"/>
    <col min="15" max="15" width="9" style="104" customWidth="1"/>
    <col min="16" max="16384" width="10.59765625" style="104" customWidth="1"/>
  </cols>
  <sheetData>
    <row r="1" spans="1:10" ht="14.25">
      <c r="A1" s="105" t="s">
        <v>125</v>
      </c>
      <c r="B1" s="105"/>
      <c r="I1" s="105"/>
      <c r="J1" s="105"/>
    </row>
    <row r="2" spans="1:15" ht="15" thickBot="1">
      <c r="A2" s="106"/>
      <c r="B2" s="106"/>
      <c r="C2" s="106"/>
      <c r="D2" s="106"/>
      <c r="E2" s="106"/>
      <c r="F2" s="106"/>
      <c r="G2" s="106"/>
      <c r="I2" s="106"/>
      <c r="J2" s="106"/>
      <c r="K2" s="106"/>
      <c r="L2" s="106"/>
      <c r="M2" s="106"/>
      <c r="N2" s="106" t="s">
        <v>126</v>
      </c>
      <c r="O2" s="106"/>
    </row>
    <row r="3" spans="1:15" ht="15" thickTop="1">
      <c r="A3" s="107"/>
      <c r="B3" s="108"/>
      <c r="C3" s="108"/>
      <c r="D3" s="108"/>
      <c r="E3" s="108"/>
      <c r="F3" s="107"/>
      <c r="G3" s="109"/>
      <c r="I3" s="107"/>
      <c r="J3" s="108"/>
      <c r="K3" s="108"/>
      <c r="L3" s="108"/>
      <c r="M3" s="108"/>
      <c r="N3" s="107"/>
      <c r="O3" s="109"/>
    </row>
    <row r="4" spans="1:15" ht="14.25">
      <c r="A4" s="110" t="s">
        <v>127</v>
      </c>
      <c r="B4" s="111"/>
      <c r="C4" s="112" t="s">
        <v>34</v>
      </c>
      <c r="D4" s="112">
        <v>7</v>
      </c>
      <c r="E4" s="112">
        <v>8</v>
      </c>
      <c r="F4" s="113">
        <v>9</v>
      </c>
      <c r="G4" s="114" t="s">
        <v>128</v>
      </c>
      <c r="I4" s="110" t="s">
        <v>127</v>
      </c>
      <c r="J4" s="111"/>
      <c r="K4" s="112" t="s">
        <v>34</v>
      </c>
      <c r="L4" s="112">
        <v>7</v>
      </c>
      <c r="M4" s="112">
        <v>8</v>
      </c>
      <c r="N4" s="113">
        <v>9</v>
      </c>
      <c r="O4" s="114" t="s">
        <v>128</v>
      </c>
    </row>
    <row r="5" spans="1:15" ht="14.25">
      <c r="A5" s="115"/>
      <c r="B5" s="116"/>
      <c r="C5" s="116"/>
      <c r="D5" s="116"/>
      <c r="E5" s="116"/>
      <c r="F5" s="117"/>
      <c r="G5" s="118"/>
      <c r="I5" s="115"/>
      <c r="J5" s="116"/>
      <c r="K5" s="116"/>
      <c r="L5" s="116"/>
      <c r="M5" s="116"/>
      <c r="N5" s="117"/>
      <c r="O5" s="119"/>
    </row>
    <row r="6" spans="1:14" ht="14.25">
      <c r="A6" s="107"/>
      <c r="B6" s="108"/>
      <c r="F6" s="120"/>
      <c r="G6" s="120"/>
      <c r="I6" s="107" t="s">
        <v>51</v>
      </c>
      <c r="J6" s="108"/>
      <c r="N6" s="120"/>
    </row>
    <row r="7" spans="1:15" ht="15.75" customHeight="1">
      <c r="A7" s="121" t="s">
        <v>129</v>
      </c>
      <c r="B7" s="122" t="s">
        <v>130</v>
      </c>
      <c r="C7" s="90">
        <v>94200</v>
      </c>
      <c r="D7" s="90">
        <v>91600</v>
      </c>
      <c r="E7" s="90">
        <v>87500</v>
      </c>
      <c r="F7" s="11">
        <v>86900</v>
      </c>
      <c r="G7" s="90">
        <v>5</v>
      </c>
      <c r="I7" s="123" t="s">
        <v>131</v>
      </c>
      <c r="J7" s="122" t="s">
        <v>130</v>
      </c>
      <c r="K7" s="10">
        <v>984</v>
      </c>
      <c r="L7" s="10">
        <v>927</v>
      </c>
      <c r="M7" s="10">
        <v>906</v>
      </c>
      <c r="N7" s="11">
        <v>889</v>
      </c>
      <c r="O7" s="104">
        <v>1</v>
      </c>
    </row>
    <row r="8" spans="1:15" ht="14.25">
      <c r="A8" s="124"/>
      <c r="B8" s="125" t="s">
        <v>132</v>
      </c>
      <c r="C8" s="90">
        <v>536900</v>
      </c>
      <c r="D8" s="90">
        <v>463500</v>
      </c>
      <c r="E8" s="90">
        <v>476000</v>
      </c>
      <c r="F8" s="11">
        <v>464900</v>
      </c>
      <c r="G8" s="90">
        <v>6</v>
      </c>
      <c r="I8" s="124"/>
      <c r="J8" s="125" t="s">
        <v>132</v>
      </c>
      <c r="K8" s="10">
        <v>7840</v>
      </c>
      <c r="L8" s="10">
        <v>8180</v>
      </c>
      <c r="M8" s="10">
        <v>8800</v>
      </c>
      <c r="N8" s="11">
        <v>8640</v>
      </c>
      <c r="O8" s="104">
        <v>1</v>
      </c>
    </row>
    <row r="9" spans="1:14" ht="14.25">
      <c r="A9" s="124"/>
      <c r="B9" s="125"/>
      <c r="C9" s="10"/>
      <c r="D9" s="10"/>
      <c r="E9" s="10"/>
      <c r="F9" s="11"/>
      <c r="G9" s="90"/>
      <c r="I9" s="124"/>
      <c r="J9" s="125"/>
      <c r="K9" s="10"/>
      <c r="L9" s="10"/>
      <c r="M9" s="10"/>
      <c r="N9" s="11"/>
    </row>
    <row r="10" spans="1:15" ht="14.25">
      <c r="A10" s="124" t="s">
        <v>133</v>
      </c>
      <c r="B10" s="122" t="s">
        <v>130</v>
      </c>
      <c r="C10" s="10">
        <v>590</v>
      </c>
      <c r="D10" s="10">
        <v>374</v>
      </c>
      <c r="E10" s="10">
        <v>309</v>
      </c>
      <c r="F10" s="11">
        <v>324</v>
      </c>
      <c r="G10" s="126" t="s">
        <v>134</v>
      </c>
      <c r="I10" s="124" t="s">
        <v>135</v>
      </c>
      <c r="J10" s="122" t="s">
        <v>130</v>
      </c>
      <c r="K10" s="10">
        <v>2120</v>
      </c>
      <c r="L10" s="10">
        <v>2030</v>
      </c>
      <c r="M10" s="10">
        <v>1920</v>
      </c>
      <c r="N10" s="11">
        <v>1870</v>
      </c>
      <c r="O10" s="104">
        <v>5</v>
      </c>
    </row>
    <row r="11" spans="1:15" ht="28.5">
      <c r="A11" s="124"/>
      <c r="B11" s="125" t="s">
        <v>132</v>
      </c>
      <c r="C11" s="10">
        <v>1550</v>
      </c>
      <c r="D11" s="10">
        <v>1080</v>
      </c>
      <c r="E11" s="10">
        <v>1180</v>
      </c>
      <c r="F11" s="11">
        <v>1160</v>
      </c>
      <c r="G11" s="126" t="s">
        <v>134</v>
      </c>
      <c r="I11" s="124" t="s">
        <v>136</v>
      </c>
      <c r="J11" s="125" t="s">
        <v>132</v>
      </c>
      <c r="K11" s="10">
        <v>45600</v>
      </c>
      <c r="L11" s="10">
        <v>38800</v>
      </c>
      <c r="M11" s="10">
        <v>41400</v>
      </c>
      <c r="N11" s="11">
        <v>39700</v>
      </c>
      <c r="O11" s="104">
        <v>7</v>
      </c>
    </row>
    <row r="12" spans="1:14" ht="14.25">
      <c r="A12" s="124"/>
      <c r="B12" s="125"/>
      <c r="C12" s="10"/>
      <c r="D12" s="10"/>
      <c r="E12" s="10"/>
      <c r="F12" s="11"/>
      <c r="G12" s="90"/>
      <c r="I12" s="124"/>
      <c r="J12" s="125"/>
      <c r="K12" s="10"/>
      <c r="L12" s="10"/>
      <c r="M12" s="10"/>
      <c r="N12" s="11"/>
    </row>
    <row r="13" spans="1:15" ht="14.25">
      <c r="A13" s="124" t="s">
        <v>137</v>
      </c>
      <c r="B13" s="122" t="s">
        <v>130</v>
      </c>
      <c r="C13" s="10">
        <v>3890</v>
      </c>
      <c r="D13" s="10">
        <v>3780</v>
      </c>
      <c r="E13" s="10">
        <v>3730</v>
      </c>
      <c r="F13" s="11">
        <v>3610</v>
      </c>
      <c r="G13" s="90">
        <v>5</v>
      </c>
      <c r="I13" s="124" t="s">
        <v>138</v>
      </c>
      <c r="J13" s="122" t="s">
        <v>139</v>
      </c>
      <c r="K13" s="10">
        <v>2340</v>
      </c>
      <c r="L13" s="10">
        <v>2250</v>
      </c>
      <c r="M13" s="10">
        <v>2120</v>
      </c>
      <c r="N13" s="11">
        <v>2070</v>
      </c>
      <c r="O13" s="104">
        <v>6</v>
      </c>
    </row>
    <row r="14" spans="1:15" ht="14.25">
      <c r="A14" s="124"/>
      <c r="B14" s="125" t="s">
        <v>132</v>
      </c>
      <c r="C14" s="10">
        <v>4240</v>
      </c>
      <c r="D14" s="10">
        <v>4990</v>
      </c>
      <c r="E14" s="10">
        <v>4920</v>
      </c>
      <c r="F14" s="11">
        <v>4690</v>
      </c>
      <c r="G14" s="90">
        <v>9</v>
      </c>
      <c r="I14" s="124"/>
      <c r="J14" s="125" t="s">
        <v>132</v>
      </c>
      <c r="K14" s="10">
        <v>45400</v>
      </c>
      <c r="L14" s="10">
        <v>41000</v>
      </c>
      <c r="M14" s="10">
        <v>43500</v>
      </c>
      <c r="N14" s="11">
        <v>45000</v>
      </c>
      <c r="O14" s="104">
        <v>5</v>
      </c>
    </row>
    <row r="15" spans="1:14" ht="14.25">
      <c r="A15" s="124"/>
      <c r="B15" s="125"/>
      <c r="C15" s="10"/>
      <c r="D15" s="10"/>
      <c r="E15" s="10"/>
      <c r="F15" s="11"/>
      <c r="G15" s="11"/>
      <c r="I15" s="124"/>
      <c r="J15" s="125"/>
      <c r="K15" s="10"/>
      <c r="L15" s="10"/>
      <c r="M15" s="10"/>
      <c r="N15" s="11"/>
    </row>
    <row r="16" spans="1:15" ht="14.25">
      <c r="A16" s="124" t="s">
        <v>140</v>
      </c>
      <c r="B16" s="122" t="s">
        <v>130</v>
      </c>
      <c r="C16" s="10">
        <v>1720</v>
      </c>
      <c r="D16" s="10">
        <v>1630</v>
      </c>
      <c r="E16" s="10">
        <v>1570</v>
      </c>
      <c r="F16" s="11">
        <v>1540</v>
      </c>
      <c r="G16" s="126" t="s">
        <v>134</v>
      </c>
      <c r="I16" s="124" t="s">
        <v>141</v>
      </c>
      <c r="J16" s="122" t="s">
        <v>139</v>
      </c>
      <c r="K16" s="10">
        <v>373</v>
      </c>
      <c r="L16" s="10">
        <v>358</v>
      </c>
      <c r="M16" s="10">
        <v>346</v>
      </c>
      <c r="N16" s="328">
        <v>339</v>
      </c>
      <c r="O16" s="345" t="s">
        <v>134</v>
      </c>
    </row>
    <row r="17" spans="1:15" ht="14.25">
      <c r="A17" s="124"/>
      <c r="B17" s="125" t="s">
        <v>132</v>
      </c>
      <c r="C17" s="10">
        <v>54900</v>
      </c>
      <c r="D17" s="10">
        <v>57000</v>
      </c>
      <c r="E17" s="10">
        <v>56400</v>
      </c>
      <c r="F17" s="11">
        <v>55100</v>
      </c>
      <c r="G17" s="126" t="s">
        <v>134</v>
      </c>
      <c r="I17" s="124"/>
      <c r="J17" s="125" t="s">
        <v>132</v>
      </c>
      <c r="K17" s="10">
        <v>3360</v>
      </c>
      <c r="L17" s="10">
        <v>3170</v>
      </c>
      <c r="M17" s="10">
        <v>3550</v>
      </c>
      <c r="N17" s="328">
        <v>3240</v>
      </c>
      <c r="O17" s="345" t="s">
        <v>134</v>
      </c>
    </row>
    <row r="18" spans="1:14" ht="14.25">
      <c r="A18" s="124"/>
      <c r="B18" s="125"/>
      <c r="C18" s="10"/>
      <c r="D18" s="10"/>
      <c r="E18" s="10"/>
      <c r="F18" s="11"/>
      <c r="G18" s="126" t="s">
        <v>67</v>
      </c>
      <c r="I18" s="124"/>
      <c r="J18" s="125"/>
      <c r="K18" s="10"/>
      <c r="L18" s="10"/>
      <c r="M18" s="10"/>
      <c r="N18"/>
    </row>
    <row r="19" spans="1:15" ht="14.25">
      <c r="A19" s="124" t="s">
        <v>142</v>
      </c>
      <c r="B19" s="122" t="s">
        <v>130</v>
      </c>
      <c r="C19" s="10">
        <v>290</v>
      </c>
      <c r="D19" s="10">
        <v>281</v>
      </c>
      <c r="E19" s="10">
        <v>268</v>
      </c>
      <c r="F19" s="11">
        <v>238</v>
      </c>
      <c r="G19" s="126" t="s">
        <v>134</v>
      </c>
      <c r="I19" s="121" t="s">
        <v>143</v>
      </c>
      <c r="J19" s="122" t="s">
        <v>139</v>
      </c>
      <c r="K19" s="10">
        <v>1410</v>
      </c>
      <c r="L19" s="10">
        <v>1370</v>
      </c>
      <c r="M19" s="10">
        <v>1340</v>
      </c>
      <c r="N19" s="11">
        <v>1330</v>
      </c>
      <c r="O19" s="104">
        <v>4</v>
      </c>
    </row>
    <row r="20" spans="1:15" ht="14.25">
      <c r="A20" s="124"/>
      <c r="B20" s="125" t="s">
        <v>132</v>
      </c>
      <c r="C20" s="10">
        <v>3410</v>
      </c>
      <c r="D20" s="10">
        <v>3850</v>
      </c>
      <c r="E20" s="10">
        <v>3950</v>
      </c>
      <c r="F20" s="11">
        <v>3050</v>
      </c>
      <c r="G20" s="126" t="s">
        <v>134</v>
      </c>
      <c r="I20" s="124"/>
      <c r="J20" s="125" t="s">
        <v>132</v>
      </c>
      <c r="K20" s="10">
        <v>30700</v>
      </c>
      <c r="L20" s="10">
        <v>25100</v>
      </c>
      <c r="M20" s="10">
        <v>28600</v>
      </c>
      <c r="N20" s="11">
        <v>30500</v>
      </c>
      <c r="O20" s="104">
        <v>4</v>
      </c>
    </row>
    <row r="21" spans="1:14" ht="14.25">
      <c r="A21" s="124"/>
      <c r="B21" s="125"/>
      <c r="C21" s="10"/>
      <c r="D21" s="10"/>
      <c r="E21" s="10"/>
      <c r="F21" s="11"/>
      <c r="G21" s="126" t="s">
        <v>67</v>
      </c>
      <c r="I21" s="124"/>
      <c r="J21" s="125"/>
      <c r="K21" s="10"/>
      <c r="L21" s="10"/>
      <c r="M21" s="10"/>
      <c r="N21" s="11"/>
    </row>
    <row r="22" spans="1:15" ht="16.5" customHeight="1">
      <c r="A22" s="124" t="s">
        <v>144</v>
      </c>
      <c r="B22" s="122" t="s">
        <v>130</v>
      </c>
      <c r="C22" s="10">
        <v>1180</v>
      </c>
      <c r="D22" s="10">
        <v>1100</v>
      </c>
      <c r="E22" s="10">
        <v>1040</v>
      </c>
      <c r="F22" s="11">
        <v>995</v>
      </c>
      <c r="G22" s="126" t="s">
        <v>134</v>
      </c>
      <c r="I22" s="124" t="s">
        <v>145</v>
      </c>
      <c r="J22" s="122" t="s">
        <v>139</v>
      </c>
      <c r="K22" s="10">
        <v>2150</v>
      </c>
      <c r="L22" s="10">
        <v>1950</v>
      </c>
      <c r="M22" s="10">
        <v>1850</v>
      </c>
      <c r="N22" s="11">
        <v>1840</v>
      </c>
      <c r="O22" s="104">
        <v>2</v>
      </c>
    </row>
    <row r="23" spans="1:15" ht="14.25">
      <c r="A23" s="124"/>
      <c r="B23" s="125" t="s">
        <v>132</v>
      </c>
      <c r="C23" s="10">
        <v>34100</v>
      </c>
      <c r="D23" s="10">
        <v>36000</v>
      </c>
      <c r="E23" s="10">
        <v>34400</v>
      </c>
      <c r="F23" s="11">
        <v>31600</v>
      </c>
      <c r="G23" s="126" t="s">
        <v>134</v>
      </c>
      <c r="I23" s="124"/>
      <c r="J23" s="125" t="s">
        <v>132</v>
      </c>
      <c r="K23" s="10">
        <v>32000</v>
      </c>
      <c r="L23" s="10">
        <v>30800</v>
      </c>
      <c r="M23" s="10">
        <v>32400</v>
      </c>
      <c r="N23" s="11">
        <v>32300</v>
      </c>
      <c r="O23" s="104">
        <v>2</v>
      </c>
    </row>
    <row r="24" spans="1:14" ht="14.25">
      <c r="A24" s="124"/>
      <c r="B24" s="125"/>
      <c r="C24" s="10"/>
      <c r="D24" s="10"/>
      <c r="E24" s="10"/>
      <c r="F24" s="11"/>
      <c r="G24" s="126" t="s">
        <v>67</v>
      </c>
      <c r="I24" s="124"/>
      <c r="J24" s="125"/>
      <c r="K24" s="10"/>
      <c r="L24" s="10"/>
      <c r="M24" s="10"/>
      <c r="N24" s="11"/>
    </row>
    <row r="25" spans="1:15" ht="14.25">
      <c r="A25" s="124" t="s">
        <v>146</v>
      </c>
      <c r="B25" s="122" t="s">
        <v>130</v>
      </c>
      <c r="C25" s="10">
        <v>508</v>
      </c>
      <c r="D25" s="10">
        <v>474</v>
      </c>
      <c r="E25" s="10">
        <v>459</v>
      </c>
      <c r="F25" s="11">
        <v>442</v>
      </c>
      <c r="G25" s="126" t="s">
        <v>134</v>
      </c>
      <c r="I25" s="124" t="s">
        <v>147</v>
      </c>
      <c r="J25" s="122" t="s">
        <v>139</v>
      </c>
      <c r="K25" s="10">
        <v>703</v>
      </c>
      <c r="L25" s="10">
        <v>689</v>
      </c>
      <c r="M25" s="10">
        <v>677</v>
      </c>
      <c r="N25" s="11">
        <v>665</v>
      </c>
      <c r="O25" s="345" t="s">
        <v>134</v>
      </c>
    </row>
    <row r="26" spans="1:15" ht="14.25">
      <c r="A26" s="127"/>
      <c r="B26" s="125" t="s">
        <v>132</v>
      </c>
      <c r="C26" s="10">
        <v>13800</v>
      </c>
      <c r="D26" s="10">
        <v>13400</v>
      </c>
      <c r="E26" s="10">
        <v>12600</v>
      </c>
      <c r="F26" s="11">
        <v>12100</v>
      </c>
      <c r="G26" s="126" t="s">
        <v>134</v>
      </c>
      <c r="I26" s="124"/>
      <c r="J26" s="125" t="s">
        <v>132</v>
      </c>
      <c r="K26" s="10">
        <v>2430</v>
      </c>
      <c r="L26" s="10">
        <v>2460</v>
      </c>
      <c r="M26" s="10">
        <v>1510</v>
      </c>
      <c r="N26" s="11">
        <v>2060</v>
      </c>
      <c r="O26" s="345" t="s">
        <v>134</v>
      </c>
    </row>
    <row r="27" spans="1:15" ht="14.25">
      <c r="A27" s="127"/>
      <c r="B27" s="125"/>
      <c r="C27" s="128"/>
      <c r="D27" s="128"/>
      <c r="E27" s="128"/>
      <c r="F27" s="11"/>
      <c r="G27" s="126" t="s">
        <v>67</v>
      </c>
      <c r="I27" s="124"/>
      <c r="J27" s="125"/>
      <c r="K27" s="128"/>
      <c r="L27" s="128"/>
      <c r="M27" s="128"/>
      <c r="N27" s="11"/>
      <c r="O27" s="345" t="s">
        <v>67</v>
      </c>
    </row>
    <row r="28" spans="1:15" ht="14.25">
      <c r="A28" s="127" t="s">
        <v>148</v>
      </c>
      <c r="B28" s="122" t="s">
        <v>130</v>
      </c>
      <c r="C28" s="128">
        <v>906</v>
      </c>
      <c r="D28" s="128">
        <v>873</v>
      </c>
      <c r="E28" s="128">
        <v>857</v>
      </c>
      <c r="F28" s="11">
        <v>851</v>
      </c>
      <c r="G28" s="126" t="s">
        <v>134</v>
      </c>
      <c r="I28" s="124" t="s">
        <v>149</v>
      </c>
      <c r="J28" s="122" t="s">
        <v>139</v>
      </c>
      <c r="K28" s="128">
        <v>1370</v>
      </c>
      <c r="L28" s="128">
        <v>1380</v>
      </c>
      <c r="M28" s="128">
        <v>1400</v>
      </c>
      <c r="N28" s="11">
        <v>1410</v>
      </c>
      <c r="O28" s="345" t="s">
        <v>134</v>
      </c>
    </row>
    <row r="29" spans="1:15" ht="14.25">
      <c r="A29" s="127"/>
      <c r="B29" s="125" t="s">
        <v>132</v>
      </c>
      <c r="C29" s="10">
        <v>15400</v>
      </c>
      <c r="D29" s="10">
        <v>15500</v>
      </c>
      <c r="E29" s="10">
        <v>14700</v>
      </c>
      <c r="F29" s="11">
        <v>15000</v>
      </c>
      <c r="G29" s="126" t="s">
        <v>134</v>
      </c>
      <c r="I29" s="127"/>
      <c r="J29" s="125" t="s">
        <v>132</v>
      </c>
      <c r="K29" s="10">
        <v>11200</v>
      </c>
      <c r="L29" s="10">
        <v>6370</v>
      </c>
      <c r="M29" s="10">
        <v>8310</v>
      </c>
      <c r="N29" s="11">
        <v>10700</v>
      </c>
      <c r="O29" s="345" t="s">
        <v>134</v>
      </c>
    </row>
    <row r="30" spans="1:14" ht="14.25">
      <c r="A30" s="127"/>
      <c r="B30" s="125"/>
      <c r="C30" s="10"/>
      <c r="D30" s="10"/>
      <c r="E30" s="10"/>
      <c r="F30" s="11"/>
      <c r="G30" s="126" t="s">
        <v>67</v>
      </c>
      <c r="I30" s="127"/>
      <c r="J30" s="125"/>
      <c r="K30" s="10"/>
      <c r="L30" s="10"/>
      <c r="M30" s="10"/>
      <c r="N30" s="11"/>
    </row>
    <row r="31" spans="1:15" ht="14.25">
      <c r="A31" s="127" t="s">
        <v>150</v>
      </c>
      <c r="B31" s="122" t="s">
        <v>130</v>
      </c>
      <c r="C31" s="10">
        <v>536</v>
      </c>
      <c r="D31" s="10">
        <v>507</v>
      </c>
      <c r="E31" s="10">
        <v>501</v>
      </c>
      <c r="F31" s="11">
        <v>495</v>
      </c>
      <c r="G31" s="126" t="s">
        <v>134</v>
      </c>
      <c r="I31" s="124" t="s">
        <v>151</v>
      </c>
      <c r="J31" s="122" t="s">
        <v>130</v>
      </c>
      <c r="K31" s="10">
        <v>2180</v>
      </c>
      <c r="L31" s="10">
        <v>2110</v>
      </c>
      <c r="M31" s="10">
        <v>2030</v>
      </c>
      <c r="N31" s="11">
        <v>2020</v>
      </c>
      <c r="O31" s="104">
        <v>5</v>
      </c>
    </row>
    <row r="32" spans="1:15" ht="14.25">
      <c r="A32" s="127"/>
      <c r="B32" s="125" t="s">
        <v>132</v>
      </c>
      <c r="C32" s="10">
        <v>9450</v>
      </c>
      <c r="D32" s="10">
        <v>7330</v>
      </c>
      <c r="E32" s="10">
        <v>8200</v>
      </c>
      <c r="F32" s="11">
        <v>8380</v>
      </c>
      <c r="G32" s="126" t="s">
        <v>134</v>
      </c>
      <c r="I32" s="127"/>
      <c r="J32" s="125" t="s">
        <v>132</v>
      </c>
      <c r="K32" s="10">
        <v>6460</v>
      </c>
      <c r="L32" s="10">
        <v>5210</v>
      </c>
      <c r="M32" s="10">
        <v>5890</v>
      </c>
      <c r="N32" s="11">
        <v>5260</v>
      </c>
      <c r="O32" s="104">
        <v>5</v>
      </c>
    </row>
    <row r="33" spans="1:14" ht="14.25">
      <c r="A33" s="127"/>
      <c r="B33" s="125"/>
      <c r="C33" s="10"/>
      <c r="D33" s="10"/>
      <c r="E33" s="10"/>
      <c r="F33" s="11"/>
      <c r="G33" s="11"/>
      <c r="I33" s="127"/>
      <c r="J33" s="125"/>
      <c r="K33" s="10"/>
      <c r="L33" s="10"/>
      <c r="M33" s="10"/>
      <c r="N33" s="11"/>
    </row>
    <row r="34" spans="1:15" ht="28.5">
      <c r="A34" s="127" t="s">
        <v>152</v>
      </c>
      <c r="B34" s="122" t="s">
        <v>130</v>
      </c>
      <c r="C34" s="10">
        <v>657</v>
      </c>
      <c r="D34" s="10">
        <v>635</v>
      </c>
      <c r="E34" s="10">
        <v>628</v>
      </c>
      <c r="F34" s="11">
        <v>607</v>
      </c>
      <c r="G34" s="90">
        <v>4</v>
      </c>
      <c r="I34" s="127" t="s">
        <v>153</v>
      </c>
      <c r="J34" s="122" t="s">
        <v>139</v>
      </c>
      <c r="K34" s="10">
        <v>540</v>
      </c>
      <c r="L34" s="10">
        <v>397</v>
      </c>
      <c r="M34" s="10">
        <v>320</v>
      </c>
      <c r="N34" s="11">
        <v>275</v>
      </c>
      <c r="O34" s="104">
        <v>4</v>
      </c>
    </row>
    <row r="35" spans="1:15" ht="14.25">
      <c r="A35" s="127"/>
      <c r="B35" s="125" t="s">
        <v>132</v>
      </c>
      <c r="C35" s="10">
        <v>40700</v>
      </c>
      <c r="D35" s="10">
        <v>37700</v>
      </c>
      <c r="E35" s="10">
        <v>43100</v>
      </c>
      <c r="F35" s="11">
        <v>40700</v>
      </c>
      <c r="G35" s="90">
        <v>6</v>
      </c>
      <c r="I35" s="127" t="s">
        <v>154</v>
      </c>
      <c r="J35" s="125" t="s">
        <v>132</v>
      </c>
      <c r="K35" s="10">
        <v>3270</v>
      </c>
      <c r="L35" s="10">
        <v>2330</v>
      </c>
      <c r="M35" s="10">
        <v>1930</v>
      </c>
      <c r="N35" s="11">
        <v>2050</v>
      </c>
      <c r="O35" s="104">
        <v>4</v>
      </c>
    </row>
    <row r="36" spans="1:14" ht="14.25">
      <c r="A36" s="127"/>
      <c r="B36" s="125"/>
      <c r="C36" s="10"/>
      <c r="D36" s="10"/>
      <c r="E36" s="10"/>
      <c r="F36" s="11"/>
      <c r="G36" s="90"/>
      <c r="I36" s="127"/>
      <c r="J36" s="125"/>
      <c r="K36" s="10"/>
      <c r="L36" s="10"/>
      <c r="M36" s="10"/>
      <c r="N36" s="11"/>
    </row>
    <row r="37" spans="1:15" ht="14.25">
      <c r="A37" s="127" t="s">
        <v>155</v>
      </c>
      <c r="B37" s="122" t="s">
        <v>130</v>
      </c>
      <c r="C37" s="10">
        <v>1180</v>
      </c>
      <c r="D37" s="10">
        <v>1140</v>
      </c>
      <c r="E37" s="10">
        <v>1120</v>
      </c>
      <c r="F37" s="11">
        <v>1080</v>
      </c>
      <c r="G37" s="90">
        <v>2</v>
      </c>
      <c r="I37" s="127" t="s">
        <v>156</v>
      </c>
      <c r="J37" s="122" t="s">
        <v>130</v>
      </c>
      <c r="K37" s="10">
        <v>3450</v>
      </c>
      <c r="L37" s="10">
        <v>3270</v>
      </c>
      <c r="M37" s="10">
        <v>3210</v>
      </c>
      <c r="N37" s="11">
        <v>3120</v>
      </c>
      <c r="O37" s="345" t="s">
        <v>134</v>
      </c>
    </row>
    <row r="38" spans="1:15" ht="24">
      <c r="A38" s="127"/>
      <c r="B38" s="125" t="s">
        <v>132</v>
      </c>
      <c r="C38" s="10">
        <v>74800</v>
      </c>
      <c r="D38" s="10">
        <v>71700</v>
      </c>
      <c r="E38" s="10">
        <v>70700</v>
      </c>
      <c r="F38" s="11">
        <v>69300</v>
      </c>
      <c r="G38" s="90">
        <v>3</v>
      </c>
      <c r="I38" s="129" t="s">
        <v>157</v>
      </c>
      <c r="J38" s="125" t="s">
        <v>132</v>
      </c>
      <c r="K38" s="10">
        <v>154600</v>
      </c>
      <c r="L38" s="10">
        <v>148800</v>
      </c>
      <c r="M38" s="10">
        <v>149900</v>
      </c>
      <c r="N38" s="11">
        <v>150100</v>
      </c>
      <c r="O38" s="345" t="s">
        <v>134</v>
      </c>
    </row>
    <row r="39" spans="1:15" ht="14.25">
      <c r="A39" s="130"/>
      <c r="B39" s="116"/>
      <c r="C39" s="115"/>
      <c r="D39" s="115"/>
      <c r="E39" s="115"/>
      <c r="F39" s="115"/>
      <c r="G39" s="115"/>
      <c r="I39" s="130"/>
      <c r="J39" s="116"/>
      <c r="K39" s="115"/>
      <c r="L39" s="115"/>
      <c r="M39" s="115"/>
      <c r="N39" s="115"/>
      <c r="O39" s="115"/>
    </row>
    <row r="40" ht="14.25">
      <c r="A40" s="131" t="s">
        <v>21</v>
      </c>
    </row>
  </sheetData>
  <printOptions/>
  <pageMargins left="0.5118110236220472" right="0" top="0.7874015748031497" bottom="0.7874015748031497" header="0.5118110236220472" footer="0.5118110236220472"/>
  <pageSetup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統計調査課</cp:lastModifiedBy>
  <dcterms:created xsi:type="dcterms:W3CDTF">2002-02-25T06:28:06Z</dcterms:created>
  <dcterms:modified xsi:type="dcterms:W3CDTF">2003-05-13T05:41:02Z</dcterms:modified>
  <cp:category/>
  <cp:version/>
  <cp:contentType/>
  <cp:contentStatus/>
</cp:coreProperties>
</file>