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521" windowWidth="8385" windowHeight="10815" activeTab="0"/>
  </bookViews>
  <sheets>
    <sheet name="45" sheetId="1" r:id="rId1"/>
    <sheet name="46" sheetId="2" r:id="rId2"/>
    <sheet name="47" sheetId="3" r:id="rId3"/>
    <sheet name="48" sheetId="4" r:id="rId4"/>
    <sheet name="49" sheetId="5" r:id="rId5"/>
    <sheet name="50" sheetId="6" r:id="rId6"/>
    <sheet name="51" sheetId="7" r:id="rId7"/>
    <sheet name="52" sheetId="8" r:id="rId8"/>
    <sheet name="53" sheetId="9" r:id="rId9"/>
    <sheet name="54" sheetId="10" r:id="rId10"/>
  </sheets>
  <definedNames>
    <definedName name="_xlnm.Print_Area" localSheetId="5">'50'!$A$1:$K$35</definedName>
    <definedName name="_xlnm.Print_Area" localSheetId="7">'52'!$A$1:$H$22</definedName>
  </definedNames>
  <calcPr fullCalcOnLoad="1"/>
</workbook>
</file>

<file path=xl/sharedStrings.xml><?xml version="1.0" encoding="utf-8"?>
<sst xmlns="http://schemas.openxmlformats.org/spreadsheetml/2006/main" count="672" uniqueCount="299">
  <si>
    <t>４５.事業所数・従業者数・製造品出荷額等</t>
  </si>
  <si>
    <t>対前</t>
  </si>
  <si>
    <t>区　　　　　分</t>
  </si>
  <si>
    <t>平成６年</t>
  </si>
  <si>
    <t>年比</t>
  </si>
  <si>
    <t>％</t>
  </si>
  <si>
    <t>事業所数</t>
  </si>
  <si>
    <t>従業者数（人）</t>
  </si>
  <si>
    <t>1事業所当たり従業者数(人)</t>
  </si>
  <si>
    <t>製造品出荷額等(億円)</t>
  </si>
  <si>
    <t>1事業所当たり製造品出荷額等(万円)</t>
  </si>
  <si>
    <t>従業者1人当たり製造品出荷額等(万円)</t>
  </si>
  <si>
    <t>付　加　価　値　額(億円)</t>
  </si>
  <si>
    <t>　　注：従業者4人以上の事業所、1事業所当たり・従業者1人当たり製造品出荷額等は、</t>
  </si>
  <si>
    <t>　　　　内国消費税額控除後の額</t>
  </si>
  <si>
    <t>　資料：県統計調査課「福島県の工業」、平成10年は速報値。</t>
  </si>
  <si>
    <t>４６.産業「中分類」別製造品出荷額等</t>
  </si>
  <si>
    <t>　　　（単位：人、％、万円）</t>
  </si>
  <si>
    <t>区　　　分</t>
  </si>
  <si>
    <t>　</t>
  </si>
  <si>
    <t>１事業所当たり</t>
  </si>
  <si>
    <t>従業者１人当たり</t>
  </si>
  <si>
    <t>従業者数</t>
  </si>
  <si>
    <t>製造品出荷額等</t>
  </si>
  <si>
    <t>平成９年</t>
  </si>
  <si>
    <t>構成比</t>
  </si>
  <si>
    <t>平成１０年</t>
  </si>
  <si>
    <t>総数　</t>
  </si>
  <si>
    <t>食料品製造業</t>
  </si>
  <si>
    <t>飲料・飼料・たばこ製造業</t>
  </si>
  <si>
    <t>繊維工業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</si>
  <si>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</si>
  <si>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</si>
  <si>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</si>
  <si>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</si>
  <si>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</si>
  <si>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※化学工業</t>
  </si>
  <si>
    <t>※石油製品・石炭製品製造業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</si>
  <si>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</si>
  <si>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</si>
  <si>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</si>
  <si>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</si>
  <si>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</si>
  <si>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</si>
  <si>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</si>
  <si>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※一般機械器具製造業</t>
  </si>
  <si>
    <t>※電気機械器具製造業</t>
  </si>
  <si>
    <t>※輸送用機械器具製造業</t>
  </si>
  <si>
    <t>※精密機械器具製造業</t>
  </si>
  <si>
    <t>※武器製造業</t>
  </si>
  <si>
    <t>X</t>
  </si>
  <si>
    <t>その他の製造業</t>
  </si>
  <si>
    <t>（※重化学工業）</t>
  </si>
  <si>
    <t>（軽工業）</t>
  </si>
  <si>
    <t>　　注：従業者4人以上の事業所</t>
  </si>
  <si>
    <t>　　　　「武器製造業」が1又は2事業所であるため、事業所数以外の数字はすべて「一般機械器具</t>
  </si>
  <si>
    <t>　　　　製造業」の数字に合算したものである。</t>
  </si>
  <si>
    <t>　　　　1事業所当たり製造品出荷額等並びに従業者1人当たり製造品出荷額等は、内国消費</t>
  </si>
  <si>
    <t>　　　　税額控除後の額である。</t>
  </si>
  <si>
    <t>４７.１日当たりの工業用水量（平成９年）（産業中分類別…従業者30人以上の事業所）</t>
  </si>
  <si>
    <t>（単位：m3）</t>
  </si>
  <si>
    <t>水　　　　　　源　　　　　　別</t>
  </si>
  <si>
    <t>用　　　　　　途　　　　　　別</t>
  </si>
  <si>
    <t xml:space="preserve"> 区　分</t>
  </si>
  <si>
    <t>公共水道</t>
  </si>
  <si>
    <t>地表水</t>
  </si>
  <si>
    <t>その他の</t>
  </si>
  <si>
    <t>区　分</t>
  </si>
  <si>
    <t>製品処理用水</t>
  </si>
  <si>
    <t>総　数</t>
  </si>
  <si>
    <t>淡水計</t>
  </si>
  <si>
    <t>工業用水道</t>
  </si>
  <si>
    <t>上水道</t>
  </si>
  <si>
    <t>伏流水</t>
  </si>
  <si>
    <t>井戸水</t>
  </si>
  <si>
    <t>淡　水</t>
  </si>
  <si>
    <t>回収水</t>
  </si>
  <si>
    <t>海水計</t>
  </si>
  <si>
    <t>ボイラ用水</t>
  </si>
  <si>
    <t>原料用水</t>
  </si>
  <si>
    <t>と洗じょう用水</t>
  </si>
  <si>
    <t>冷却用水</t>
  </si>
  <si>
    <t>温調用水</t>
  </si>
  <si>
    <t>その他</t>
  </si>
  <si>
    <t xml:space="preserve"> </t>
  </si>
  <si>
    <t>-</t>
  </si>
  <si>
    <t>食料</t>
  </si>
  <si>
    <t>x</t>
  </si>
  <si>
    <t>[海水]</t>
  </si>
  <si>
    <t>飲料</t>
  </si>
  <si>
    <t>繊維</t>
  </si>
  <si>
    <t>衣服</t>
  </si>
  <si>
    <t>木材</t>
  </si>
  <si>
    <t>家具</t>
  </si>
  <si>
    <t>紙</t>
  </si>
  <si>
    <t>出版</t>
  </si>
  <si>
    <t>化学</t>
  </si>
  <si>
    <t>石油</t>
  </si>
  <si>
    <t>プラスチック</t>
  </si>
  <si>
    <t>ゴム</t>
  </si>
  <si>
    <t>皮革</t>
  </si>
  <si>
    <t>窯業</t>
  </si>
  <si>
    <t>鉄鋼</t>
  </si>
  <si>
    <t>非鉄</t>
  </si>
  <si>
    <t>Ｘ</t>
  </si>
  <si>
    <t>金属</t>
  </si>
  <si>
    <t>機械</t>
  </si>
  <si>
    <t>電気</t>
  </si>
  <si>
    <t>輸送</t>
  </si>
  <si>
    <t>精密</t>
  </si>
  <si>
    <t>武器</t>
  </si>
  <si>
    <t>　資料：県統計調査課「福島県の工業」</t>
  </si>
  <si>
    <t>48.鉱工業生産指数(原指数）</t>
  </si>
  <si>
    <t>（平成７年=100）</t>
  </si>
  <si>
    <t>区　　　　　　分</t>
  </si>
  <si>
    <t>産　　業　　総　　合</t>
  </si>
  <si>
    <t>公　益　事　業</t>
  </si>
  <si>
    <t>鉱　　　工　　　業</t>
  </si>
  <si>
    <t>製　造　工　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</si>
  <si>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</si>
  <si>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</si>
  <si>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</si>
  <si>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</si>
  <si>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</si>
  <si>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</si>
  <si>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</si>
  <si>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窯業・土石製品製造工業</t>
  </si>
  <si>
    <t>化学・石油・石炭製品工業</t>
  </si>
  <si>
    <t>プラスチック製品工業</t>
  </si>
  <si>
    <t>パルプ・紙・紙加工品工業</t>
  </si>
  <si>
    <t>食料品 ・たばこ工業</t>
  </si>
  <si>
    <t>その他工業</t>
  </si>
  <si>
    <t>　　ゴム・皮革製品 工業</t>
  </si>
  <si>
    <t>　　木材・木製品工業</t>
  </si>
  <si>
    <t xml:space="preserve">    出版・印刷業</t>
  </si>
  <si>
    <t xml:space="preserve">    その他製品工業</t>
  </si>
  <si>
    <r>
      <t xml:space="preserve">鉱 </t>
    </r>
    <r>
      <rPr>
        <sz val="12"/>
        <rFont val="Osaka"/>
        <family val="3"/>
      </rPr>
      <t xml:space="preserve">          </t>
    </r>
    <r>
      <rPr>
        <sz val="12"/>
        <rFont val="Osaka"/>
        <family val="3"/>
      </rPr>
      <t>業</t>
    </r>
  </si>
  <si>
    <t>　　注：公益事業は、ガス事業、電力事業である。</t>
  </si>
  <si>
    <t>　資料：県統計調査課「福島県鉱工業指数年報」</t>
  </si>
  <si>
    <t>49.工場立地（規模別・業種別・地域別）</t>
  </si>
  <si>
    <t>（単位：件）</t>
  </si>
  <si>
    <t>工　場　設　置　届　出　受　理　件　数</t>
  </si>
  <si>
    <t>区　　　　分</t>
  </si>
  <si>
    <t>総　　　　　数</t>
  </si>
  <si>
    <t>新　　　　　設</t>
  </si>
  <si>
    <t>増　　　　　設</t>
  </si>
  <si>
    <t>規　　模　　別</t>
  </si>
  <si>
    <t>特定工場</t>
  </si>
  <si>
    <t>その他工場</t>
  </si>
  <si>
    <t>業　　種　　別</t>
  </si>
  <si>
    <t>食料品</t>
  </si>
  <si>
    <t>パルプ・紙</t>
  </si>
  <si>
    <t>出版・印刷</t>
  </si>
  <si>
    <t>石油・石炭</t>
  </si>
  <si>
    <t>　　　　-</t>
  </si>
  <si>
    <t>窯業・土石</t>
  </si>
  <si>
    <t>非鉄金属</t>
  </si>
  <si>
    <t>一般機械</t>
  </si>
  <si>
    <t>電気機械</t>
  </si>
  <si>
    <t>輸送用機械</t>
  </si>
  <si>
    <t>精密機械</t>
  </si>
  <si>
    <t>地　　域　　別</t>
  </si>
  <si>
    <t>県北</t>
  </si>
  <si>
    <t>県中</t>
  </si>
  <si>
    <t>県南</t>
  </si>
  <si>
    <t>会津</t>
  </si>
  <si>
    <t>相双</t>
  </si>
  <si>
    <t>いわき</t>
  </si>
  <si>
    <r>
      <t>　　注：特  定  工  場～敷地面積　9,000</t>
    </r>
    <r>
      <rPr>
        <sz val="12"/>
        <rFont val="Osaka"/>
        <family val="3"/>
      </rPr>
      <t>m2</t>
    </r>
    <r>
      <rPr>
        <sz val="12"/>
        <rFont val="Osaka"/>
        <family val="3"/>
      </rPr>
      <t>以上、又は建築面積3,000</t>
    </r>
    <r>
      <rPr>
        <sz val="12"/>
        <rFont val="Osaka"/>
        <family val="3"/>
      </rPr>
      <t>m2</t>
    </r>
    <r>
      <rPr>
        <sz val="12"/>
        <rFont val="Osaka"/>
        <family val="3"/>
      </rPr>
      <t>以上</t>
    </r>
  </si>
  <si>
    <r>
      <t>　　　　そ の 他 工場～敷地面積1,000</t>
    </r>
    <r>
      <rPr>
        <sz val="12"/>
        <rFont val="Osaka"/>
        <family val="3"/>
      </rPr>
      <t>m2</t>
    </r>
    <r>
      <rPr>
        <sz val="12"/>
        <rFont val="Osaka"/>
        <family val="3"/>
      </rPr>
      <t>以上、9,000</t>
    </r>
    <r>
      <rPr>
        <sz val="12"/>
        <rFont val="Osaka"/>
        <family val="3"/>
      </rPr>
      <t>m2</t>
    </r>
    <r>
      <rPr>
        <sz val="12"/>
        <rFont val="Osaka"/>
        <family val="3"/>
      </rPr>
      <t>未満</t>
    </r>
  </si>
  <si>
    <t>　資料：県工業課「工場立地状況について」</t>
  </si>
  <si>
    <t>５０.建築物着工状況</t>
  </si>
  <si>
    <t>建　築　物　数（むね）</t>
  </si>
  <si>
    <r>
      <t>床　　面　　積（千m</t>
    </r>
    <r>
      <rPr>
        <sz val="12"/>
        <rFont val="Osaka"/>
        <family val="3"/>
      </rPr>
      <t>2</t>
    </r>
    <r>
      <rPr>
        <sz val="12"/>
        <rFont val="Osaka"/>
        <family val="3"/>
      </rPr>
      <t>）</t>
    </r>
  </si>
  <si>
    <t>工事費予定額（千万円）</t>
  </si>
  <si>
    <t>平成８年</t>
  </si>
  <si>
    <t>総　　　　　　　　　 　数</t>
  </si>
  <si>
    <t>建　　　築　　　主　　　別</t>
  </si>
  <si>
    <t>国</t>
  </si>
  <si>
    <t>県</t>
  </si>
  <si>
    <t>市町村</t>
  </si>
  <si>
    <t>会社</t>
  </si>
  <si>
    <t>会社でない団体</t>
  </si>
  <si>
    <t>個人</t>
  </si>
  <si>
    <t>構　　　　　造　　　　　別</t>
  </si>
  <si>
    <t>木造</t>
  </si>
  <si>
    <t>鉄骨鉄筋コンクリート造</t>
  </si>
  <si>
    <t>鉄筋コンクリート造</t>
  </si>
  <si>
    <t>鉄骨造</t>
  </si>
  <si>
    <t>コンクリートブロック造</t>
  </si>
  <si>
    <t>用　　　　　途　　　　　別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</si>
  <si>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</si>
  <si>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</si>
  <si>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</si>
  <si>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</si>
  <si>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</si>
  <si>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</si>
  <si>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</si>
  <si>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</si>
  <si>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　資料：建設省建設経済局「建設統計月報」</t>
  </si>
  <si>
    <t>５１.着工新設住宅の資金別・利用関係別戸数</t>
  </si>
  <si>
    <t>（単位：戸）</t>
  </si>
  <si>
    <t>総　　数</t>
  </si>
  <si>
    <t>持　　家</t>
  </si>
  <si>
    <t>貸　　家</t>
  </si>
  <si>
    <t>給与住宅</t>
  </si>
  <si>
    <t>分譲住宅</t>
  </si>
  <si>
    <t>総数</t>
  </si>
  <si>
    <t>民間資金による住宅</t>
  </si>
  <si>
    <t>公営住宅</t>
  </si>
  <si>
    <t>住宅金融公庫融資住宅</t>
  </si>
  <si>
    <t>公団建設住宅</t>
  </si>
  <si>
    <t>52.新設住宅の戸数と面積</t>
  </si>
  <si>
    <r>
      <t>（単位：戸、百m</t>
    </r>
    <r>
      <rPr>
        <sz val="12"/>
        <rFont val="Osaka"/>
        <family val="3"/>
      </rPr>
      <t>2</t>
    </r>
    <r>
      <rPr>
        <sz val="12"/>
        <rFont val="Osaka"/>
        <family val="3"/>
      </rPr>
      <t>）</t>
    </r>
  </si>
  <si>
    <t>戸　数</t>
  </si>
  <si>
    <t>延面積</t>
  </si>
  <si>
    <t>総  　　　　　数</t>
  </si>
  <si>
    <t>　利  用  関  係  別</t>
  </si>
  <si>
    <t>　種　　類　　別</t>
  </si>
  <si>
    <t>専用住宅</t>
  </si>
  <si>
    <t>併用住宅</t>
  </si>
  <si>
    <t>　建　て　方　別</t>
  </si>
  <si>
    <t>一戸建・長屋建</t>
  </si>
  <si>
    <t>共同</t>
  </si>
  <si>
    <t>53.　住宅の状況</t>
  </si>
  <si>
    <t>住宅数（百戸）</t>
  </si>
  <si>
    <t>世帯人員（百人）</t>
  </si>
  <si>
    <t>１住宅当たり</t>
  </si>
  <si>
    <t>１住宅当たり畳数</t>
  </si>
  <si>
    <t>１住宅当たり延べ面積（m2）</t>
  </si>
  <si>
    <t>１人当たり畳数</t>
  </si>
  <si>
    <t>１室当たり人員</t>
  </si>
  <si>
    <t>居住室数</t>
  </si>
  <si>
    <t>昭和63年</t>
  </si>
  <si>
    <t>平成5年</t>
  </si>
  <si>
    <t>総数（全国）</t>
  </si>
  <si>
    <t>住宅の所有の関係</t>
  </si>
  <si>
    <t>持ち家</t>
  </si>
  <si>
    <t>借家</t>
  </si>
  <si>
    <t>公営の借家</t>
  </si>
  <si>
    <t>公団・公社の借家</t>
  </si>
  <si>
    <t>民営借家（木造・設備専用）</t>
  </si>
  <si>
    <t>民営借家（木造・設備共用）</t>
  </si>
  <si>
    <t>民営借家（非木造・設備専用）</t>
  </si>
  <si>
    <t>民営借家（非木造・設備共用）</t>
  </si>
  <si>
    <t>住宅の種類</t>
  </si>
  <si>
    <t>農林漁業併用住宅</t>
  </si>
  <si>
    <t>店舗その他の併用住宅</t>
  </si>
  <si>
    <t>建築の時期</t>
  </si>
  <si>
    <t>終戦前</t>
  </si>
  <si>
    <t>終戦時～昭和25年</t>
  </si>
  <si>
    <t>昭和26年～昭和35年</t>
  </si>
  <si>
    <t>昭和36年～昭和45年</t>
  </si>
  <si>
    <t>昭和46年～昭和50年</t>
  </si>
  <si>
    <t>昭和51年～昭和55年</t>
  </si>
  <si>
    <t>昭和56年～昭和60年</t>
  </si>
  <si>
    <t>昭和61年～昭和63年</t>
  </si>
  <si>
    <t>…</t>
  </si>
  <si>
    <t>平成元年</t>
  </si>
  <si>
    <t>平成2年</t>
  </si>
  <si>
    <t>平成3年</t>
  </si>
  <si>
    <t>平成4年</t>
  </si>
  <si>
    <t>平成5年1月～9月</t>
  </si>
  <si>
    <t>不詳</t>
  </si>
  <si>
    <t>資料：総務庁統計局「住宅統計調査報告」</t>
  </si>
  <si>
    <t>54.公共工事着工状況</t>
  </si>
  <si>
    <t>（単位：件、百万円）</t>
  </si>
  <si>
    <t>平成８年度</t>
  </si>
  <si>
    <t>工事件数</t>
  </si>
  <si>
    <t>総工事費</t>
  </si>
  <si>
    <t>総　  　　　　　数</t>
  </si>
  <si>
    <t>　工　事　種　類　別</t>
  </si>
  <si>
    <t>治山治水</t>
  </si>
  <si>
    <t>農林水産</t>
  </si>
  <si>
    <t>道路</t>
  </si>
  <si>
    <t>港湾空港</t>
  </si>
  <si>
    <t>下水道</t>
  </si>
  <si>
    <t>公園</t>
  </si>
  <si>
    <t>教育病院</t>
  </si>
  <si>
    <t>住宅宿舎</t>
  </si>
  <si>
    <t>庁舎</t>
  </si>
  <si>
    <t>災害復旧</t>
  </si>
  <si>
    <t>土地造成</t>
  </si>
  <si>
    <t>鉄道軌道</t>
  </si>
  <si>
    <t>郵便</t>
  </si>
  <si>
    <t>電気・ガス</t>
  </si>
  <si>
    <t>上・工業用水道</t>
  </si>
  <si>
    <t>維持補修</t>
  </si>
  <si>
    <t>　工　事　種　別</t>
  </si>
  <si>
    <t>住宅・同設備</t>
  </si>
  <si>
    <t>非住宅・同設備</t>
  </si>
  <si>
    <t>屋外の電気等</t>
  </si>
  <si>
    <t>機械器具設置</t>
  </si>
  <si>
    <t>舗装</t>
  </si>
  <si>
    <t>橋梁等</t>
  </si>
  <si>
    <t>ずい道</t>
  </si>
  <si>
    <t>えん堤</t>
  </si>
  <si>
    <t>しゅんせつ・埋立</t>
  </si>
  <si>
    <t>その他土木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</si>
</sst>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0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0" xfId="16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1" fillId="0" borderId="3" xfId="16" applyFont="1" applyBorder="1" applyAlignment="1">
      <alignment horizontal="center"/>
    </xf>
    <xf numFmtId="38" fontId="0" fillId="0" borderId="4" xfId="16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1" fillId="0" borderId="0" xfId="16" applyFont="1" applyAlignment="1">
      <alignment/>
    </xf>
    <xf numFmtId="38" fontId="0" fillId="0" borderId="0" xfId="16" applyNumberFormat="1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80" fontId="0" fillId="0" borderId="0" xfId="16" applyNumberFormat="1" applyFont="1" applyAlignment="1">
      <alignment/>
    </xf>
    <xf numFmtId="0" fontId="0" fillId="0" borderId="3" xfId="0" applyFont="1" applyBorder="1" applyAlignment="1">
      <alignment horizontal="distributed"/>
    </xf>
    <xf numFmtId="38" fontId="0" fillId="0" borderId="4" xfId="16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0" xfId="16" applyFont="1" applyBorder="1" applyAlignment="1">
      <alignment horizontal="centerContinuous"/>
    </xf>
    <xf numFmtId="38" fontId="0" fillId="0" borderId="0" xfId="16" applyBorder="1" applyAlignment="1">
      <alignment horizontal="centerContinuous"/>
    </xf>
    <xf numFmtId="38" fontId="0" fillId="0" borderId="5" xfId="16" applyFont="1" applyBorder="1" applyAlignment="1">
      <alignment horizontal="centerContinuous"/>
    </xf>
    <xf numFmtId="38" fontId="0" fillId="0" borderId="6" xfId="16" applyFont="1" applyBorder="1" applyAlignment="1">
      <alignment wrapText="1"/>
    </xf>
    <xf numFmtId="38" fontId="0" fillId="0" borderId="0" xfId="16" applyFont="1" applyBorder="1" applyAlignment="1">
      <alignment wrapText="1"/>
    </xf>
    <xf numFmtId="38" fontId="0" fillId="0" borderId="4" xfId="16" applyFont="1" applyBorder="1" applyAlignment="1">
      <alignment/>
    </xf>
    <xf numFmtId="38" fontId="0" fillId="0" borderId="4" xfId="16" applyBorder="1" applyAlignment="1">
      <alignment/>
    </xf>
    <xf numFmtId="38" fontId="0" fillId="0" borderId="7" xfId="16" applyFont="1" applyBorder="1" applyAlignment="1">
      <alignment/>
    </xf>
    <xf numFmtId="38" fontId="0" fillId="0" borderId="8" xfId="16" applyFont="1" applyBorder="1" applyAlignment="1">
      <alignment wrapText="1"/>
    </xf>
    <xf numFmtId="38" fontId="0" fillId="0" borderId="4" xfId="16" applyFont="1" applyBorder="1" applyAlignment="1">
      <alignment wrapText="1"/>
    </xf>
    <xf numFmtId="0" fontId="0" fillId="0" borderId="3" xfId="0" applyBorder="1" applyAlignment="1">
      <alignment/>
    </xf>
    <xf numFmtId="38" fontId="5" fillId="0" borderId="3" xfId="16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distributed"/>
    </xf>
    <xf numFmtId="38" fontId="0" fillId="0" borderId="0" xfId="16" applyBorder="1" applyAlignment="1">
      <alignment/>
    </xf>
    <xf numFmtId="176" fontId="0" fillId="0" borderId="0" xfId="0" applyNumberFormat="1" applyBorder="1" applyAlignment="1">
      <alignment/>
    </xf>
    <xf numFmtId="38" fontId="5" fillId="0" borderId="0" xfId="16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0" fillId="0" borderId="0" xfId="0" applyNumberFormat="1" applyAlignment="1">
      <alignment/>
    </xf>
    <xf numFmtId="0" fontId="5" fillId="0" borderId="2" xfId="0" applyFont="1" applyBorder="1" applyAlignment="1">
      <alignment horizontal="distributed"/>
    </xf>
    <xf numFmtId="38" fontId="5" fillId="0" borderId="0" xfId="16" applyFont="1" applyBorder="1" applyAlignment="1">
      <alignment horizontal="right"/>
    </xf>
    <xf numFmtId="176" fontId="5" fillId="0" borderId="0" xfId="16" applyNumberFormat="1" applyFont="1" applyAlignment="1">
      <alignment horizontal="right"/>
    </xf>
    <xf numFmtId="38" fontId="0" fillId="0" borderId="0" xfId="16" applyFont="1" applyBorder="1" applyAlignment="1">
      <alignment horizontal="right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8" fontId="5" fillId="0" borderId="4" xfId="16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0" fillId="0" borderId="0" xfId="16" applyAlignment="1">
      <alignment horizontal="right"/>
    </xf>
    <xf numFmtId="38" fontId="0" fillId="0" borderId="0" xfId="16" applyFont="1" applyAlignment="1">
      <alignment horizontal="right"/>
    </xf>
    <xf numFmtId="0" fontId="0" fillId="0" borderId="2" xfId="0" applyBorder="1" applyAlignment="1">
      <alignment horizontal="right"/>
    </xf>
    <xf numFmtId="0" fontId="6" fillId="0" borderId="2" xfId="0" applyFont="1" applyBorder="1" applyAlignment="1">
      <alignment horizontal="distributed"/>
    </xf>
    <xf numFmtId="38" fontId="0" fillId="0" borderId="4" xfId="16" applyBorder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176" fontId="0" fillId="0" borderId="4" xfId="0" applyNumberFormat="1" applyBorder="1" applyAlignment="1">
      <alignment/>
    </xf>
    <xf numFmtId="0" fontId="0" fillId="0" borderId="0" xfId="20">
      <alignment/>
      <protection/>
    </xf>
    <xf numFmtId="0" fontId="0" fillId="0" borderId="0" xfId="20" applyFont="1">
      <alignment/>
      <protection/>
    </xf>
    <xf numFmtId="0" fontId="1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1" xfId="20" applyFont="1" applyBorder="1" applyAlignment="1">
      <alignment horizontal="right"/>
      <protection/>
    </xf>
    <xf numFmtId="0" fontId="0" fillId="0" borderId="0" xfId="20" applyBorder="1">
      <alignment/>
      <protection/>
    </xf>
    <xf numFmtId="0" fontId="0" fillId="0" borderId="2" xfId="20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4" xfId="20" applyBorder="1" applyAlignment="1">
      <alignment horizontal="centerContinuous"/>
      <protection/>
    </xf>
    <xf numFmtId="0" fontId="0" fillId="0" borderId="3" xfId="20" applyBorder="1" applyAlignment="1">
      <alignment horizontal="centerContinuous"/>
      <protection/>
    </xf>
    <xf numFmtId="0" fontId="0" fillId="0" borderId="3" xfId="20" applyFont="1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0" xfId="20" applyFont="1" applyBorder="1">
      <alignment/>
      <protection/>
    </xf>
    <xf numFmtId="0" fontId="1" fillId="0" borderId="2" xfId="20" applyFont="1" applyBorder="1">
      <alignment/>
      <protection/>
    </xf>
    <xf numFmtId="0" fontId="0" fillId="0" borderId="2" xfId="20" applyFont="1" applyBorder="1" applyAlignment="1">
      <alignment horizontal="right"/>
      <protection/>
    </xf>
    <xf numFmtId="0" fontId="0" fillId="0" borderId="2" xfId="20" applyFont="1" applyBorder="1" applyAlignment="1">
      <alignment horizontal="distributed"/>
      <protection/>
    </xf>
    <xf numFmtId="0" fontId="1" fillId="0" borderId="0" xfId="0" applyFont="1" applyAlignment="1">
      <alignment horizontal="right"/>
    </xf>
    <xf numFmtId="0" fontId="0" fillId="0" borderId="4" xfId="20" applyBorder="1">
      <alignment/>
      <protection/>
    </xf>
    <xf numFmtId="0" fontId="0" fillId="0" borderId="3" xfId="20" applyBorder="1">
      <alignment/>
      <protection/>
    </xf>
    <xf numFmtId="0" fontId="1" fillId="0" borderId="3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38" fontId="1" fillId="0" borderId="0" xfId="16" applyFont="1" applyAlignment="1">
      <alignment horizontal="right"/>
    </xf>
    <xf numFmtId="38" fontId="0" fillId="0" borderId="1" xfId="16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4" xfId="16" applyFont="1" applyBorder="1" applyAlignment="1">
      <alignment horizontal="centerContinuous"/>
    </xf>
    <xf numFmtId="38" fontId="0" fillId="0" borderId="3" xfId="16" applyBorder="1" applyAlignment="1">
      <alignment horizontal="centerContinuous"/>
    </xf>
    <xf numFmtId="38" fontId="0" fillId="0" borderId="4" xfId="16" applyBorder="1" applyAlignment="1">
      <alignment horizontal="centerContinuous"/>
    </xf>
    <xf numFmtId="38" fontId="1" fillId="0" borderId="4" xfId="16" applyFont="1" applyBorder="1" applyAlignment="1">
      <alignment horizontal="centerContinuous"/>
    </xf>
    <xf numFmtId="38" fontId="1" fillId="0" borderId="4" xfId="16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6" fillId="0" borderId="0" xfId="0" applyFont="1" applyBorder="1" applyAlignment="1">
      <alignment/>
    </xf>
    <xf numFmtId="0" fontId="0" fillId="0" borderId="4" xfId="0" applyBorder="1" applyAlignment="1">
      <alignment horizontal="distributed"/>
    </xf>
    <xf numFmtId="3" fontId="1" fillId="0" borderId="0" xfId="15" applyNumberFormat="1" applyFont="1" applyAlignment="1">
      <alignment/>
    </xf>
    <xf numFmtId="178" fontId="0" fillId="0" borderId="0" xfId="16" applyNumberFormat="1" applyAlignment="1">
      <alignment/>
    </xf>
    <xf numFmtId="0" fontId="1" fillId="0" borderId="4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185" fontId="0" fillId="0" borderId="0" xfId="16" applyNumberFormat="1" applyAlignment="1">
      <alignment horizontal="right"/>
    </xf>
    <xf numFmtId="185" fontId="0" fillId="0" borderId="0" xfId="16" applyNumberFormat="1" applyFont="1" applyAlignment="1" quotePrefix="1">
      <alignment horizontal="right"/>
    </xf>
    <xf numFmtId="185" fontId="0" fillId="0" borderId="0" xfId="16" applyNumberFormat="1" applyFont="1" applyAlignment="1">
      <alignment horizontal="right"/>
    </xf>
    <xf numFmtId="0" fontId="0" fillId="0" borderId="0" xfId="20" applyAlignment="1">
      <alignment horizontal="right"/>
      <protection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176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38" fontId="6" fillId="0" borderId="0" xfId="16" applyFont="1" applyAlignment="1">
      <alignment/>
    </xf>
    <xf numFmtId="180" fontId="1" fillId="0" borderId="0" xfId="16" applyNumberFormat="1" applyFont="1" applyAlignment="1">
      <alignment/>
    </xf>
    <xf numFmtId="0" fontId="0" fillId="0" borderId="13" xfId="0" applyBorder="1" applyAlignment="1">
      <alignment horizontal="center"/>
    </xf>
    <xf numFmtId="178" fontId="0" fillId="0" borderId="0" xfId="16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工場立地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8.796875" defaultRowHeight="15"/>
  <cols>
    <col min="1" max="1" width="37.5" style="0" customWidth="1"/>
    <col min="2" max="2" width="8.5" style="1" customWidth="1"/>
    <col min="3" max="4" width="7.19921875" style="1" customWidth="1"/>
    <col min="5" max="5" width="7.09765625" style="1" customWidth="1"/>
    <col min="6" max="6" width="8.19921875" style="1" customWidth="1"/>
    <col min="7" max="7" width="6.59765625" style="1" customWidth="1"/>
    <col min="8" max="16384" width="11" style="0" customWidth="1"/>
  </cols>
  <sheetData>
    <row r="1" ht="17.25">
      <c r="A1" s="3" t="s">
        <v>0</v>
      </c>
    </row>
    <row r="2" spans="1:7" ht="15" thickBot="1">
      <c r="A2" s="4"/>
      <c r="B2" s="5"/>
      <c r="C2" s="5"/>
      <c r="D2" s="5"/>
      <c r="E2" s="5"/>
      <c r="F2" s="5"/>
      <c r="G2" s="5"/>
    </row>
    <row r="3" spans="1:7" ht="15" thickTop="1">
      <c r="A3" s="6"/>
      <c r="B3" s="7"/>
      <c r="C3" s="7"/>
      <c r="D3" s="7"/>
      <c r="E3" s="7"/>
      <c r="F3" s="7"/>
      <c r="G3" s="8" t="s">
        <v>1</v>
      </c>
    </row>
    <row r="4" spans="1:7" ht="14.25">
      <c r="A4" s="9" t="s">
        <v>2</v>
      </c>
      <c r="B4" s="10" t="s">
        <v>3</v>
      </c>
      <c r="C4" s="10">
        <v>7</v>
      </c>
      <c r="D4" s="10">
        <v>8</v>
      </c>
      <c r="E4" s="10">
        <v>9</v>
      </c>
      <c r="F4" s="11">
        <v>10</v>
      </c>
      <c r="G4" s="12" t="s">
        <v>4</v>
      </c>
    </row>
    <row r="5" spans="1:7" ht="14.25">
      <c r="A5" s="13"/>
      <c r="B5" s="2"/>
      <c r="C5" s="2"/>
      <c r="D5" s="2"/>
      <c r="E5" s="2"/>
      <c r="F5" s="14"/>
      <c r="G5" s="70" t="s">
        <v>5</v>
      </c>
    </row>
    <row r="6" spans="1:8" ht="14.25">
      <c r="A6" s="13" t="s">
        <v>6</v>
      </c>
      <c r="B6" s="15">
        <v>7210</v>
      </c>
      <c r="C6" s="15">
        <v>7228</v>
      </c>
      <c r="D6" s="15">
        <v>6919</v>
      </c>
      <c r="E6" s="15">
        <v>6797</v>
      </c>
      <c r="F6" s="14">
        <v>6959</v>
      </c>
      <c r="G6" s="16">
        <f aca="true" t="shared" si="0" ref="G6:G12">((F6/E6)-1)*100+100</f>
        <v>102.38340444313667</v>
      </c>
      <c r="H6" s="17"/>
    </row>
    <row r="7" spans="1:7" ht="14.25">
      <c r="A7" s="13" t="s">
        <v>7</v>
      </c>
      <c r="B7" s="15">
        <v>225975</v>
      </c>
      <c r="C7" s="15">
        <v>222846</v>
      </c>
      <c r="D7" s="15">
        <v>219471</v>
      </c>
      <c r="E7" s="15">
        <v>218566</v>
      </c>
      <c r="F7" s="14">
        <v>214313</v>
      </c>
      <c r="G7" s="16">
        <f t="shared" si="0"/>
        <v>98.05413467785475</v>
      </c>
    </row>
    <row r="8" spans="1:7" ht="14.25">
      <c r="A8" s="13" t="s">
        <v>8</v>
      </c>
      <c r="B8" s="18">
        <v>31.341886269070734</v>
      </c>
      <c r="C8" s="18">
        <v>30.83093525179856</v>
      </c>
      <c r="D8" s="18">
        <v>31.720046249458015</v>
      </c>
      <c r="E8" s="18">
        <v>32.156245402383405</v>
      </c>
      <c r="F8" s="146">
        <f>F7/F6</f>
        <v>30.796522488863342</v>
      </c>
      <c r="G8" s="16">
        <f t="shared" si="0"/>
        <v>95.77151220080165</v>
      </c>
    </row>
    <row r="9" spans="1:7" ht="14.25">
      <c r="A9" s="13" t="s">
        <v>9</v>
      </c>
      <c r="B9" s="15">
        <v>48527.6713</v>
      </c>
      <c r="C9" s="15">
        <v>51868.4403</v>
      </c>
      <c r="D9" s="15">
        <v>55775.2747</v>
      </c>
      <c r="E9" s="15">
        <v>59067.0483</v>
      </c>
      <c r="F9" s="14">
        <v>55309.3595</v>
      </c>
      <c r="G9" s="16">
        <f t="shared" si="0"/>
        <v>93.63826548278695</v>
      </c>
    </row>
    <row r="10" spans="1:7" ht="19.5" customHeight="1">
      <c r="A10" s="13" t="s">
        <v>10</v>
      </c>
      <c r="B10" s="15">
        <v>64364</v>
      </c>
      <c r="C10" s="15">
        <v>68788</v>
      </c>
      <c r="D10" s="15">
        <v>77384</v>
      </c>
      <c r="E10" s="15">
        <v>83130</v>
      </c>
      <c r="F10" s="14">
        <v>75541</v>
      </c>
      <c r="G10" s="16">
        <f t="shared" si="0"/>
        <v>90.87092505713942</v>
      </c>
    </row>
    <row r="11" spans="1:7" ht="19.5" customHeight="1">
      <c r="A11" s="13" t="s">
        <v>11</v>
      </c>
      <c r="B11" s="15">
        <v>2054</v>
      </c>
      <c r="C11" s="15">
        <v>2231</v>
      </c>
      <c r="D11" s="15">
        <v>2440</v>
      </c>
      <c r="E11" s="15">
        <v>2585</v>
      </c>
      <c r="F11" s="14">
        <v>2453</v>
      </c>
      <c r="G11" s="16">
        <f t="shared" si="0"/>
        <v>94.8936170212766</v>
      </c>
    </row>
    <row r="12" spans="1:7" ht="14.25">
      <c r="A12" s="13" t="s">
        <v>12</v>
      </c>
      <c r="B12" s="15">
        <v>18473.9937</v>
      </c>
      <c r="C12" s="15">
        <v>20130.3156</v>
      </c>
      <c r="D12" s="15">
        <v>21709.2872</v>
      </c>
      <c r="E12" s="15">
        <v>23044.8803</v>
      </c>
      <c r="F12" s="14">
        <v>20882.5657</v>
      </c>
      <c r="G12" s="16">
        <f t="shared" si="0"/>
        <v>90.61694149914938</v>
      </c>
    </row>
    <row r="13" spans="1:7" ht="14.25">
      <c r="A13" s="19"/>
      <c r="B13" s="20"/>
      <c r="C13" s="20"/>
      <c r="D13" s="20"/>
      <c r="E13" s="20"/>
      <c r="F13" s="20"/>
      <c r="G13" s="20"/>
    </row>
    <row r="14" spans="1:7" ht="14.25">
      <c r="A14" s="21" t="s">
        <v>13</v>
      </c>
      <c r="B14" s="2"/>
      <c r="C14" s="2"/>
      <c r="D14" s="2"/>
      <c r="E14" s="2"/>
      <c r="F14" s="2"/>
      <c r="G14" s="2"/>
    </row>
    <row r="15" spans="1:7" ht="14.25">
      <c r="A15" s="21" t="s">
        <v>14</v>
      </c>
      <c r="B15" s="2"/>
      <c r="C15" s="2"/>
      <c r="D15" s="2"/>
      <c r="E15" s="2"/>
      <c r="F15" s="2"/>
      <c r="G15" s="2"/>
    </row>
    <row r="16" spans="1:7" ht="14.25">
      <c r="A16" s="21" t="s">
        <v>15</v>
      </c>
      <c r="B16" s="2"/>
      <c r="C16" s="2"/>
      <c r="D16" s="2"/>
      <c r="E16" s="2"/>
      <c r="F16" s="2"/>
      <c r="G16" s="2"/>
    </row>
    <row r="17" ht="14.25">
      <c r="A17" s="22"/>
    </row>
    <row r="18" ht="14.25">
      <c r="A18" s="22"/>
    </row>
    <row r="19" ht="14.25">
      <c r="A19" s="23"/>
    </row>
    <row r="20" ht="14.25">
      <c r="A20" s="23"/>
    </row>
  </sheetData>
  <printOptions/>
  <pageMargins left="0.5905511811023623" right="0" top="0.984251968503937" bottom="0.984251968503937" header="0.5118110236220472" footer="0.5118110236220472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E11" sqref="E11"/>
    </sheetView>
  </sheetViews>
  <sheetFormatPr defaultColWidth="8.796875" defaultRowHeight="15"/>
  <cols>
    <col min="1" max="1" width="2.59765625" style="0" customWidth="1"/>
    <col min="2" max="2" width="17.3984375" style="0" customWidth="1"/>
    <col min="3" max="3" width="10.59765625" style="1" customWidth="1"/>
    <col min="4" max="4" width="11" style="1" customWidth="1"/>
    <col min="5" max="5" width="9.19921875" style="1" customWidth="1"/>
    <col min="6" max="6" width="10.3984375" style="1" customWidth="1"/>
    <col min="7" max="7" width="9.09765625" style="1" customWidth="1"/>
    <col min="8" max="8" width="9.59765625" style="1" customWidth="1"/>
    <col min="9" max="16384" width="11" style="0" customWidth="1"/>
  </cols>
  <sheetData>
    <row r="1" spans="1:8" s="25" customFormat="1" ht="15.75" customHeight="1">
      <c r="A1" s="60" t="s">
        <v>265</v>
      </c>
      <c r="B1" s="60"/>
      <c r="C1" s="2"/>
      <c r="D1" s="2"/>
      <c r="E1" s="2"/>
      <c r="F1" s="2"/>
      <c r="G1" s="2"/>
      <c r="H1" s="2"/>
    </row>
    <row r="2" spans="1:8" ht="15.75" customHeight="1" thickBot="1">
      <c r="A2" s="26"/>
      <c r="B2" s="26"/>
      <c r="C2" s="103"/>
      <c r="D2" s="103"/>
      <c r="E2" s="103"/>
      <c r="F2" s="103"/>
      <c r="G2" s="103"/>
      <c r="H2" s="104" t="s">
        <v>266</v>
      </c>
    </row>
    <row r="3" spans="1:8" ht="15.75" customHeight="1" thickTop="1">
      <c r="A3" s="23"/>
      <c r="B3" s="62"/>
      <c r="C3" s="105" t="s">
        <v>267</v>
      </c>
      <c r="D3" s="106"/>
      <c r="E3" s="105">
        <v>9</v>
      </c>
      <c r="F3" s="106"/>
      <c r="G3" s="108">
        <v>10</v>
      </c>
      <c r="H3" s="108"/>
    </row>
    <row r="4" spans="1:8" ht="15.75" customHeight="1">
      <c r="A4" s="63" t="s">
        <v>142</v>
      </c>
      <c r="B4" s="64"/>
      <c r="C4" s="10" t="s">
        <v>268</v>
      </c>
      <c r="D4" s="10" t="s">
        <v>269</v>
      </c>
      <c r="E4" s="10" t="s">
        <v>268</v>
      </c>
      <c r="F4" s="10" t="s">
        <v>269</v>
      </c>
      <c r="G4" s="11" t="s">
        <v>268</v>
      </c>
      <c r="H4" s="109" t="s">
        <v>269</v>
      </c>
    </row>
    <row r="5" spans="1:8" ht="15.75" customHeight="1">
      <c r="A5" s="110"/>
      <c r="B5" s="40"/>
      <c r="G5" s="14"/>
      <c r="H5" s="14"/>
    </row>
    <row r="6" spans="1:8" ht="15.75" customHeight="1">
      <c r="A6" s="78" t="s">
        <v>270</v>
      </c>
      <c r="B6" s="42"/>
      <c r="C6" s="2">
        <v>8569</v>
      </c>
      <c r="D6" s="2">
        <v>333380</v>
      </c>
      <c r="E6" s="2">
        <v>8003</v>
      </c>
      <c r="F6" s="2">
        <v>343449</v>
      </c>
      <c r="G6" s="14">
        <v>10123</v>
      </c>
      <c r="H6" s="14">
        <v>441741</v>
      </c>
    </row>
    <row r="7" spans="1:8" ht="15.75" customHeight="1">
      <c r="A7" s="22" t="s">
        <v>271</v>
      </c>
      <c r="B7" s="40"/>
      <c r="C7" s="2"/>
      <c r="D7" s="2"/>
      <c r="E7" s="2" t="s">
        <v>19</v>
      </c>
      <c r="F7" s="2" t="s">
        <v>19</v>
      </c>
      <c r="G7" s="14"/>
      <c r="H7" s="14"/>
    </row>
    <row r="8" spans="1:8" ht="15.75" customHeight="1">
      <c r="A8" s="21"/>
      <c r="B8" s="13" t="s">
        <v>272</v>
      </c>
      <c r="C8" s="2">
        <v>675</v>
      </c>
      <c r="D8" s="2">
        <v>20980</v>
      </c>
      <c r="E8" s="2">
        <v>719</v>
      </c>
      <c r="F8" s="1">
        <v>21925</v>
      </c>
      <c r="G8" s="113">
        <v>889</v>
      </c>
      <c r="H8" s="113">
        <v>41147</v>
      </c>
    </row>
    <row r="9" spans="1:8" ht="15.75" customHeight="1">
      <c r="A9" s="22"/>
      <c r="B9" s="13" t="s">
        <v>273</v>
      </c>
      <c r="C9" s="70">
        <v>1316</v>
      </c>
      <c r="D9" s="70">
        <v>41372</v>
      </c>
      <c r="E9" s="70">
        <v>1552</v>
      </c>
      <c r="F9" s="69">
        <v>56133</v>
      </c>
      <c r="G9" s="113">
        <v>1293</v>
      </c>
      <c r="H9" s="113">
        <v>54375</v>
      </c>
    </row>
    <row r="10" spans="1:8" ht="15.75" customHeight="1">
      <c r="A10" s="111"/>
      <c r="B10" s="13" t="s">
        <v>274</v>
      </c>
      <c r="C10" s="2">
        <v>2872</v>
      </c>
      <c r="D10" s="2">
        <v>96260</v>
      </c>
      <c r="E10" s="2">
        <v>2474</v>
      </c>
      <c r="F10" s="1">
        <v>86096</v>
      </c>
      <c r="G10" s="113">
        <v>2897</v>
      </c>
      <c r="H10" s="113">
        <v>140359</v>
      </c>
    </row>
    <row r="11" spans="1:8" ht="15.75" customHeight="1">
      <c r="A11" s="21"/>
      <c r="B11" s="13" t="s">
        <v>275</v>
      </c>
      <c r="C11" s="70">
        <v>74</v>
      </c>
      <c r="D11" s="70">
        <v>9100</v>
      </c>
      <c r="E11" s="70">
        <v>124</v>
      </c>
      <c r="F11" s="69">
        <v>13072</v>
      </c>
      <c r="G11" s="113">
        <v>142</v>
      </c>
      <c r="H11" s="113">
        <v>9320</v>
      </c>
    </row>
    <row r="12" spans="1:8" ht="15.75" customHeight="1">
      <c r="A12" s="21"/>
      <c r="B12" s="13" t="s">
        <v>276</v>
      </c>
      <c r="C12" s="70">
        <v>587</v>
      </c>
      <c r="D12" s="70">
        <v>25759</v>
      </c>
      <c r="E12" s="70">
        <v>748</v>
      </c>
      <c r="F12" s="69">
        <v>34046</v>
      </c>
      <c r="G12" s="113">
        <v>871</v>
      </c>
      <c r="H12" s="113">
        <v>45469</v>
      </c>
    </row>
    <row r="13" spans="1:8" ht="15.75" customHeight="1">
      <c r="A13" s="21"/>
      <c r="B13" s="13" t="s">
        <v>277</v>
      </c>
      <c r="C13" s="70">
        <v>201</v>
      </c>
      <c r="D13" s="70">
        <v>8486</v>
      </c>
      <c r="E13" s="70">
        <v>129</v>
      </c>
      <c r="F13" s="70">
        <v>7624</v>
      </c>
      <c r="G13" s="113">
        <v>202</v>
      </c>
      <c r="H13" s="113">
        <v>6853</v>
      </c>
    </row>
    <row r="14" spans="1:8" ht="15.75" customHeight="1">
      <c r="A14" s="21"/>
      <c r="B14" s="13" t="s">
        <v>278</v>
      </c>
      <c r="C14" s="70">
        <v>463</v>
      </c>
      <c r="D14" s="70">
        <v>59352</v>
      </c>
      <c r="E14" s="70">
        <v>433</v>
      </c>
      <c r="F14" s="69">
        <v>29677</v>
      </c>
      <c r="G14" s="113">
        <v>454</v>
      </c>
      <c r="H14" s="113">
        <v>30971</v>
      </c>
    </row>
    <row r="15" spans="1:8" ht="15.75" customHeight="1">
      <c r="A15" s="21"/>
      <c r="B15" s="13" t="s">
        <v>279</v>
      </c>
      <c r="C15" s="70">
        <v>137</v>
      </c>
      <c r="D15" s="70">
        <v>10194</v>
      </c>
      <c r="E15" s="70">
        <v>113</v>
      </c>
      <c r="F15" s="69">
        <v>8125</v>
      </c>
      <c r="G15" s="113">
        <v>158</v>
      </c>
      <c r="H15" s="113">
        <v>9179</v>
      </c>
    </row>
    <row r="16" spans="1:8" ht="15.75" customHeight="1">
      <c r="A16" s="22"/>
      <c r="B16" s="40" t="s">
        <v>280</v>
      </c>
      <c r="C16" s="70">
        <v>110</v>
      </c>
      <c r="D16" s="70">
        <v>6259</v>
      </c>
      <c r="E16" s="2">
        <v>82</v>
      </c>
      <c r="F16" s="1">
        <v>5637</v>
      </c>
      <c r="G16" s="113">
        <v>79</v>
      </c>
      <c r="H16" s="113">
        <v>5781</v>
      </c>
    </row>
    <row r="17" spans="1:8" ht="15.75" customHeight="1">
      <c r="A17" s="22"/>
      <c r="B17" s="40" t="s">
        <v>281</v>
      </c>
      <c r="C17" s="2">
        <v>458</v>
      </c>
      <c r="D17" s="2">
        <v>9888</v>
      </c>
      <c r="E17" s="2">
        <v>189</v>
      </c>
      <c r="F17" s="1">
        <v>4164</v>
      </c>
      <c r="G17" s="113">
        <v>1474</v>
      </c>
      <c r="H17" s="113">
        <v>30740</v>
      </c>
    </row>
    <row r="18" spans="1:8" ht="15.75" customHeight="1">
      <c r="A18" s="22"/>
      <c r="B18" s="40" t="s">
        <v>282</v>
      </c>
      <c r="C18" s="2">
        <v>133</v>
      </c>
      <c r="D18" s="2">
        <v>8634</v>
      </c>
      <c r="E18" s="2">
        <v>110</v>
      </c>
      <c r="F18" s="1">
        <v>8455</v>
      </c>
      <c r="G18" s="113">
        <v>80</v>
      </c>
      <c r="H18" s="113">
        <v>10216</v>
      </c>
    </row>
    <row r="19" spans="1:8" ht="15.75" customHeight="1">
      <c r="A19" s="22"/>
      <c r="B19" s="40" t="s">
        <v>283</v>
      </c>
      <c r="C19" s="2">
        <v>1</v>
      </c>
      <c r="D19" s="2">
        <v>21</v>
      </c>
      <c r="E19" s="2">
        <v>2</v>
      </c>
      <c r="F19" s="1">
        <v>75</v>
      </c>
      <c r="G19" s="113">
        <v>1</v>
      </c>
      <c r="H19" s="113">
        <v>1</v>
      </c>
    </row>
    <row r="20" spans="1:8" ht="15.75" customHeight="1">
      <c r="A20" s="22"/>
      <c r="B20" s="40" t="s">
        <v>284</v>
      </c>
      <c r="C20" s="2">
        <v>21</v>
      </c>
      <c r="D20" s="2">
        <v>1208</v>
      </c>
      <c r="E20" s="2">
        <v>14</v>
      </c>
      <c r="F20" s="1">
        <v>750</v>
      </c>
      <c r="G20" s="113">
        <v>10</v>
      </c>
      <c r="H20" s="113">
        <v>487</v>
      </c>
    </row>
    <row r="21" spans="1:8" ht="15.75" customHeight="1">
      <c r="A21" s="22"/>
      <c r="B21" s="40" t="s">
        <v>285</v>
      </c>
      <c r="C21" s="2">
        <v>3</v>
      </c>
      <c r="D21" s="148">
        <v>-40</v>
      </c>
      <c r="E21" s="2">
        <v>9</v>
      </c>
      <c r="F21" s="114">
        <v>624</v>
      </c>
      <c r="G21" s="113">
        <v>7</v>
      </c>
      <c r="H21" s="113">
        <v>144</v>
      </c>
    </row>
    <row r="22" spans="1:8" ht="15.75" customHeight="1">
      <c r="A22" s="22"/>
      <c r="B22" s="40" t="s">
        <v>286</v>
      </c>
      <c r="C22" s="2">
        <v>270</v>
      </c>
      <c r="D22" s="2">
        <v>9034</v>
      </c>
      <c r="E22" s="2">
        <v>289</v>
      </c>
      <c r="F22" s="1">
        <v>13921</v>
      </c>
      <c r="G22" s="113">
        <v>408</v>
      </c>
      <c r="H22" s="113">
        <v>22518</v>
      </c>
    </row>
    <row r="23" spans="1:8" ht="15.75" customHeight="1">
      <c r="A23" s="22"/>
      <c r="B23" s="40" t="s">
        <v>83</v>
      </c>
      <c r="C23" s="2">
        <v>600</v>
      </c>
      <c r="D23" s="2">
        <v>19056</v>
      </c>
      <c r="E23" s="2">
        <v>552</v>
      </c>
      <c r="F23" s="1">
        <v>46463</v>
      </c>
      <c r="G23" s="113">
        <v>584</v>
      </c>
      <c r="H23" s="113">
        <v>27299</v>
      </c>
    </row>
    <row r="24" spans="1:8" ht="15.75" customHeight="1">
      <c r="A24" s="22"/>
      <c r="B24" s="40" t="s">
        <v>287</v>
      </c>
      <c r="C24" s="2">
        <v>648</v>
      </c>
      <c r="D24" s="2">
        <v>7817</v>
      </c>
      <c r="E24" s="2">
        <v>462</v>
      </c>
      <c r="F24" s="1">
        <v>6661</v>
      </c>
      <c r="G24" s="113">
        <v>576</v>
      </c>
      <c r="H24" s="113">
        <v>6883</v>
      </c>
    </row>
    <row r="25" spans="1:8" ht="15.75" customHeight="1">
      <c r="A25" s="22"/>
      <c r="B25" s="40"/>
      <c r="C25" s="2"/>
      <c r="D25" s="2"/>
      <c r="E25" s="2"/>
      <c r="G25" s="113"/>
      <c r="H25" s="113"/>
    </row>
    <row r="26" spans="1:8" ht="15.75" customHeight="1">
      <c r="A26" s="22" t="s">
        <v>288</v>
      </c>
      <c r="B26" s="40"/>
      <c r="C26" s="2"/>
      <c r="D26" s="2"/>
      <c r="E26" s="2" t="s">
        <v>19</v>
      </c>
      <c r="F26" s="2" t="s">
        <v>19</v>
      </c>
      <c r="G26" s="113"/>
      <c r="H26" s="113"/>
    </row>
    <row r="27" spans="1:8" ht="15.75" customHeight="1">
      <c r="A27" s="22"/>
      <c r="B27" s="40" t="s">
        <v>289</v>
      </c>
      <c r="C27" s="2">
        <v>157</v>
      </c>
      <c r="D27" s="2">
        <v>11021</v>
      </c>
      <c r="E27" s="2">
        <v>149</v>
      </c>
      <c r="F27" s="1">
        <v>8525</v>
      </c>
      <c r="G27" s="113">
        <v>194</v>
      </c>
      <c r="H27" s="113">
        <v>11766</v>
      </c>
    </row>
    <row r="28" spans="1:8" ht="15.75" customHeight="1">
      <c r="A28" s="22"/>
      <c r="B28" s="40" t="s">
        <v>290</v>
      </c>
      <c r="C28" s="2">
        <v>921</v>
      </c>
      <c r="D28" s="2">
        <v>78056</v>
      </c>
      <c r="E28" s="2">
        <v>813</v>
      </c>
      <c r="F28" s="1">
        <v>52616</v>
      </c>
      <c r="G28" s="113">
        <v>891</v>
      </c>
      <c r="H28" s="113">
        <v>53556</v>
      </c>
    </row>
    <row r="29" spans="1:8" ht="15.75" customHeight="1">
      <c r="A29" s="22"/>
      <c r="B29" s="40" t="s">
        <v>291</v>
      </c>
      <c r="C29" s="2">
        <v>84</v>
      </c>
      <c r="D29" s="2">
        <v>2257</v>
      </c>
      <c r="E29" s="2">
        <v>101</v>
      </c>
      <c r="F29" s="1">
        <v>5813</v>
      </c>
      <c r="G29" s="113">
        <v>119</v>
      </c>
      <c r="H29" s="113">
        <v>4760</v>
      </c>
    </row>
    <row r="30" spans="1:8" ht="15.75" customHeight="1">
      <c r="A30" s="22"/>
      <c r="B30" s="40" t="s">
        <v>292</v>
      </c>
      <c r="C30" s="2">
        <v>173</v>
      </c>
      <c r="D30" s="2">
        <v>4600</v>
      </c>
      <c r="E30" s="2">
        <v>138</v>
      </c>
      <c r="F30" s="1">
        <v>27906</v>
      </c>
      <c r="G30" s="113">
        <v>206</v>
      </c>
      <c r="H30" s="113">
        <v>6242</v>
      </c>
    </row>
    <row r="31" spans="1:8" ht="15.75" customHeight="1">
      <c r="A31" s="22"/>
      <c r="B31" s="40" t="s">
        <v>293</v>
      </c>
      <c r="C31" s="2">
        <v>1457</v>
      </c>
      <c r="D31" s="2">
        <v>25575</v>
      </c>
      <c r="E31" s="2">
        <v>1275</v>
      </c>
      <c r="F31" s="1">
        <v>29169</v>
      </c>
      <c r="G31" s="113">
        <v>1390</v>
      </c>
      <c r="H31" s="113">
        <v>31277</v>
      </c>
    </row>
    <row r="32" spans="1:8" ht="15.75" customHeight="1">
      <c r="A32" s="22"/>
      <c r="B32" s="40" t="s">
        <v>294</v>
      </c>
      <c r="C32" s="2">
        <v>321</v>
      </c>
      <c r="D32" s="2">
        <v>23621</v>
      </c>
      <c r="E32" s="2">
        <v>308</v>
      </c>
      <c r="F32" s="1">
        <v>16877</v>
      </c>
      <c r="G32" s="113">
        <v>308</v>
      </c>
      <c r="H32" s="113">
        <v>26179</v>
      </c>
    </row>
    <row r="33" spans="1:8" ht="15.75" customHeight="1">
      <c r="A33" s="22"/>
      <c r="B33" s="40" t="s">
        <v>295</v>
      </c>
      <c r="C33" s="2">
        <v>27</v>
      </c>
      <c r="D33" s="2">
        <v>5284</v>
      </c>
      <c r="E33" s="2">
        <v>36</v>
      </c>
      <c r="F33" s="1">
        <v>5805</v>
      </c>
      <c r="G33" s="113">
        <v>30</v>
      </c>
      <c r="H33" s="113">
        <v>8310</v>
      </c>
    </row>
    <row r="34" spans="1:8" ht="15.75" customHeight="1">
      <c r="A34" s="22"/>
      <c r="B34" s="40" t="s">
        <v>296</v>
      </c>
      <c r="C34" s="2">
        <v>79</v>
      </c>
      <c r="D34" s="2">
        <v>2787</v>
      </c>
      <c r="E34" s="2">
        <v>86</v>
      </c>
      <c r="F34" s="2">
        <v>5640</v>
      </c>
      <c r="G34" s="113">
        <v>88</v>
      </c>
      <c r="H34" s="113">
        <v>3782</v>
      </c>
    </row>
    <row r="35" spans="1:8" ht="15.75" customHeight="1">
      <c r="A35" s="22"/>
      <c r="B35" s="13" t="s">
        <v>297</v>
      </c>
      <c r="C35" s="2">
        <v>33</v>
      </c>
      <c r="D35" s="2">
        <v>2191</v>
      </c>
      <c r="E35" s="2">
        <v>14</v>
      </c>
      <c r="F35" s="1">
        <v>358</v>
      </c>
      <c r="G35" s="113">
        <v>16</v>
      </c>
      <c r="H35" s="113">
        <v>369</v>
      </c>
    </row>
    <row r="36" spans="1:8" ht="15.75" customHeight="1">
      <c r="A36" s="22"/>
      <c r="B36" s="40" t="s">
        <v>298</v>
      </c>
      <c r="C36" s="2">
        <v>5317</v>
      </c>
      <c r="D36" s="2">
        <v>177987</v>
      </c>
      <c r="E36" s="2">
        <v>5082</v>
      </c>
      <c r="F36" s="1">
        <v>190741</v>
      </c>
      <c r="G36" s="113">
        <v>6881</v>
      </c>
      <c r="H36" s="113">
        <v>295499</v>
      </c>
    </row>
    <row r="37" spans="1:8" ht="15.75" customHeight="1">
      <c r="A37" s="112"/>
      <c r="B37" s="54"/>
      <c r="C37" s="55"/>
      <c r="D37" s="55"/>
      <c r="E37" s="55"/>
      <c r="F37" s="55"/>
      <c r="G37" s="55"/>
      <c r="H37" s="55"/>
    </row>
    <row r="38" spans="1:2" ht="14.25">
      <c r="A38" s="81" t="s">
        <v>199</v>
      </c>
      <c r="B38" s="81"/>
    </row>
    <row r="39" spans="1:2" ht="14.25">
      <c r="A39" s="22"/>
      <c r="B39" s="22"/>
    </row>
    <row r="40" spans="1:2" ht="14.25">
      <c r="A40" s="23"/>
      <c r="B40" s="23"/>
    </row>
    <row r="41" spans="1:2" ht="14.25">
      <c r="A41" s="23"/>
      <c r="B41" s="23"/>
    </row>
  </sheetData>
  <printOptions/>
  <pageMargins left="0.984251968503937" right="0.5905511811023623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C1">
      <selection activeCell="B40" sqref="B40"/>
    </sheetView>
  </sheetViews>
  <sheetFormatPr defaultColWidth="8.796875" defaultRowHeight="15"/>
  <cols>
    <col min="1" max="1" width="31.59765625" style="0" customWidth="1"/>
    <col min="2" max="2" width="8.59765625" style="0" customWidth="1"/>
    <col min="3" max="4" width="6.59765625" style="0" customWidth="1"/>
    <col min="5" max="5" width="8.09765625" style="0" customWidth="1"/>
    <col min="6" max="6" width="8.69921875" style="0" customWidth="1"/>
    <col min="7" max="7" width="6.3984375" style="0" customWidth="1"/>
    <col min="8" max="8" width="11.69921875" style="0" customWidth="1"/>
    <col min="9" max="9" width="11.09765625" style="0" customWidth="1"/>
    <col min="10" max="10" width="6.69921875" style="0" customWidth="1"/>
    <col min="11" max="11" width="16.5" style="0" customWidth="1"/>
    <col min="12" max="12" width="16" style="0" customWidth="1"/>
    <col min="13" max="16384" width="11" style="0" customWidth="1"/>
  </cols>
  <sheetData>
    <row r="1" s="25" customFormat="1" ht="17.25">
      <c r="A1" s="3" t="s">
        <v>16</v>
      </c>
    </row>
    <row r="2" spans="1:12" ht="1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 t="s">
        <v>17</v>
      </c>
      <c r="L2" s="26"/>
    </row>
    <row r="3" spans="1:12" ht="18.75" customHeight="1" thickTop="1">
      <c r="A3" s="27" t="s">
        <v>18</v>
      </c>
      <c r="B3" s="28" t="s">
        <v>19</v>
      </c>
      <c r="C3" s="28" t="s">
        <v>19</v>
      </c>
      <c r="D3" s="29"/>
      <c r="E3" s="30" t="s">
        <v>19</v>
      </c>
      <c r="F3" s="28" t="s">
        <v>19</v>
      </c>
      <c r="G3" s="29"/>
      <c r="H3" s="30" t="s">
        <v>19</v>
      </c>
      <c r="I3" s="28" t="s">
        <v>19</v>
      </c>
      <c r="J3" s="29"/>
      <c r="K3" s="31" t="s">
        <v>20</v>
      </c>
      <c r="L3" s="32" t="s">
        <v>21</v>
      </c>
    </row>
    <row r="4" spans="1:12" ht="18" customHeight="1">
      <c r="A4" s="27"/>
      <c r="B4" s="33"/>
      <c r="C4" s="33" t="s">
        <v>6</v>
      </c>
      <c r="D4" s="34"/>
      <c r="E4" s="35"/>
      <c r="F4" s="33" t="s">
        <v>22</v>
      </c>
      <c r="G4" s="34"/>
      <c r="H4" s="35"/>
      <c r="I4" s="33" t="s">
        <v>23</v>
      </c>
      <c r="J4" s="34"/>
      <c r="K4" s="36" t="s">
        <v>23</v>
      </c>
      <c r="L4" s="37" t="s">
        <v>23</v>
      </c>
    </row>
    <row r="5" spans="1:12" ht="14.25">
      <c r="A5" s="38"/>
      <c r="B5" s="39" t="s">
        <v>24</v>
      </c>
      <c r="C5" s="39">
        <v>10</v>
      </c>
      <c r="D5" s="10" t="s">
        <v>25</v>
      </c>
      <c r="E5" s="39" t="s">
        <v>24</v>
      </c>
      <c r="F5" s="39">
        <v>10</v>
      </c>
      <c r="G5" s="10" t="s">
        <v>25</v>
      </c>
      <c r="H5" s="39" t="s">
        <v>24</v>
      </c>
      <c r="I5" s="39">
        <v>10</v>
      </c>
      <c r="J5" s="10" t="s">
        <v>25</v>
      </c>
      <c r="K5" s="10" t="s">
        <v>26</v>
      </c>
      <c r="L5" s="12" t="s">
        <v>26</v>
      </c>
    </row>
    <row r="6" spans="1:12" ht="14.25">
      <c r="A6" s="40"/>
      <c r="D6" s="24"/>
      <c r="G6" s="24"/>
      <c r="H6" s="25"/>
      <c r="I6" s="25"/>
      <c r="J6" s="24"/>
      <c r="K6" s="41"/>
      <c r="L6" s="41"/>
    </row>
    <row r="7" spans="1:12" ht="14.25">
      <c r="A7" s="42" t="s">
        <v>27</v>
      </c>
      <c r="B7" s="43">
        <v>6797</v>
      </c>
      <c r="C7" s="43">
        <f>SUM(C9:C35)</f>
        <v>6959</v>
      </c>
      <c r="D7" s="44">
        <f>C7/C7*100</f>
        <v>100</v>
      </c>
      <c r="E7" s="45">
        <v>218566</v>
      </c>
      <c r="F7" s="45">
        <f>SUM(F9:F35)</f>
        <v>214313</v>
      </c>
      <c r="G7" s="44">
        <f>F7/F7*100</f>
        <v>100</v>
      </c>
      <c r="H7" s="46">
        <v>590670483</v>
      </c>
      <c r="I7" s="47">
        <f>SUM(I9:I35)</f>
        <v>553093595</v>
      </c>
      <c r="J7" s="44">
        <f>I7/$I$7*100</f>
        <v>100</v>
      </c>
      <c r="K7" s="46">
        <v>75541</v>
      </c>
      <c r="L7" s="46">
        <v>2453</v>
      </c>
    </row>
    <row r="8" spans="1:10" ht="14.25">
      <c r="A8" s="40"/>
      <c r="B8" s="43"/>
      <c r="D8" s="23"/>
      <c r="E8" s="48"/>
      <c r="F8" s="45"/>
      <c r="G8" s="44"/>
      <c r="H8" s="46"/>
      <c r="I8" s="1"/>
      <c r="J8" s="44"/>
    </row>
    <row r="9" spans="1:13" ht="14.25">
      <c r="A9" s="40" t="s">
        <v>28</v>
      </c>
      <c r="B9" s="43">
        <v>831</v>
      </c>
      <c r="C9" s="141">
        <v>884</v>
      </c>
      <c r="D9" s="44">
        <f>C9/C7*100</f>
        <v>12.70297456531111</v>
      </c>
      <c r="E9" s="45">
        <v>18050</v>
      </c>
      <c r="F9" s="1">
        <v>18795</v>
      </c>
      <c r="G9" s="44">
        <f>F9/F7*100</f>
        <v>8.769883301526272</v>
      </c>
      <c r="H9" s="49">
        <v>30154312</v>
      </c>
      <c r="I9" s="1">
        <v>30442359</v>
      </c>
      <c r="J9" s="44">
        <f>I9/$I$7*100</f>
        <v>5.5040158257482625</v>
      </c>
      <c r="K9" s="1">
        <v>33945</v>
      </c>
      <c r="L9" s="1">
        <v>1597</v>
      </c>
      <c r="M9" s="1"/>
    </row>
    <row r="10" spans="1:13" ht="14.25">
      <c r="A10" s="40" t="s">
        <v>29</v>
      </c>
      <c r="B10" s="43">
        <v>111</v>
      </c>
      <c r="C10" s="141">
        <v>115</v>
      </c>
      <c r="D10" s="44">
        <f>C10/C7*100</f>
        <v>1.652536283948843</v>
      </c>
      <c r="E10" s="45">
        <v>2817</v>
      </c>
      <c r="F10" s="1">
        <v>2771</v>
      </c>
      <c r="G10" s="44">
        <f>F10/F7*100</f>
        <v>1.2929686953194626</v>
      </c>
      <c r="H10" s="49">
        <v>45915461</v>
      </c>
      <c r="I10" s="1">
        <v>46886529</v>
      </c>
      <c r="J10" s="44">
        <f>I10/$I$7*100</f>
        <v>8.477141920256734</v>
      </c>
      <c r="K10" s="1">
        <v>220859</v>
      </c>
      <c r="L10" s="1">
        <v>9166</v>
      </c>
      <c r="M10" s="1"/>
    </row>
    <row r="11" spans="1:13" ht="14.25">
      <c r="A11" s="40" t="s">
        <v>30</v>
      </c>
      <c r="B11" s="43">
        <v>105</v>
      </c>
      <c r="C11" s="141">
        <v>96</v>
      </c>
      <c r="D11" s="44">
        <f>C11/C7*100</f>
        <v>1.3795085500790343</v>
      </c>
      <c r="E11" s="45">
        <v>1683</v>
      </c>
      <c r="F11" s="1">
        <v>1445</v>
      </c>
      <c r="G11" s="44">
        <f>F11/F7*100</f>
        <v>0.674247479154321</v>
      </c>
      <c r="H11" s="49">
        <v>1721438</v>
      </c>
      <c r="I11" s="1">
        <v>1374933</v>
      </c>
      <c r="J11" s="44">
        <f>I11/$I$7*100</f>
        <v>0.24858957189695896</v>
      </c>
      <c r="K11" s="1">
        <v>14010</v>
      </c>
      <c r="L11" s="1">
        <v>931</v>
      </c>
      <c r="M11" s="1"/>
    </row>
    <row r="12" spans="1:13" ht="21" customHeight="1">
      <c r="A12" s="40" t="s">
        <v>31</v>
      </c>
      <c r="B12" s="43">
        <v>934</v>
      </c>
      <c r="C12" s="141">
        <v>893</v>
      </c>
      <c r="D12" s="44">
        <f>C12/C7*100</f>
        <v>12.832303491881017</v>
      </c>
      <c r="E12" s="45">
        <v>22635</v>
      </c>
      <c r="F12" s="1">
        <v>21392</v>
      </c>
      <c r="G12" s="44">
        <f>F12/F7*100</f>
        <v>9.981662334996011</v>
      </c>
      <c r="H12" s="49">
        <v>13486508</v>
      </c>
      <c r="I12" s="1">
        <v>12467880</v>
      </c>
      <c r="J12" s="44">
        <f>I12/$I$7*100</f>
        <v>2.254207988071169</v>
      </c>
      <c r="K12" s="1">
        <v>13709</v>
      </c>
      <c r="L12" s="1">
        <v>572</v>
      </c>
      <c r="M12" s="1"/>
    </row>
    <row r="13" spans="1:13" ht="27">
      <c r="A13" s="50" t="s">
        <v>32</v>
      </c>
      <c r="B13" s="43">
        <v>406</v>
      </c>
      <c r="C13">
        <v>409</v>
      </c>
      <c r="D13" s="44">
        <f>C13/C7*100</f>
        <v>5.877281218565885</v>
      </c>
      <c r="E13" s="45">
        <v>4762</v>
      </c>
      <c r="F13" s="1">
        <v>4467</v>
      </c>
      <c r="G13" s="44">
        <f>F13/F7*100</f>
        <v>2.084334594728271</v>
      </c>
      <c r="H13" s="49">
        <v>9243069</v>
      </c>
      <c r="I13" s="1">
        <v>7600571</v>
      </c>
      <c r="J13" s="44">
        <f>I13/$I$7*100</f>
        <v>1.3741925541553233</v>
      </c>
      <c r="K13" s="1">
        <v>18366</v>
      </c>
      <c r="L13" s="1">
        <v>1682</v>
      </c>
      <c r="M13" s="1"/>
    </row>
    <row r="14" spans="1:13" ht="14.25">
      <c r="A14" s="50"/>
      <c r="B14" s="43"/>
      <c r="C14" s="141"/>
      <c r="D14" s="44"/>
      <c r="E14" s="45"/>
      <c r="F14" s="1"/>
      <c r="G14" s="44"/>
      <c r="H14" s="49"/>
      <c r="I14" s="1"/>
      <c r="J14" s="44"/>
      <c r="K14" s="1"/>
      <c r="L14" s="1"/>
      <c r="M14" s="1"/>
    </row>
    <row r="15" spans="1:13" ht="14.25">
      <c r="A15" s="40" t="s">
        <v>33</v>
      </c>
      <c r="B15" s="43">
        <v>208</v>
      </c>
      <c r="C15" s="141">
        <v>204</v>
      </c>
      <c r="D15" s="44">
        <f>C15/C7*100</f>
        <v>2.931455668917948</v>
      </c>
      <c r="E15" s="45">
        <v>4053</v>
      </c>
      <c r="F15" s="1">
        <v>3859</v>
      </c>
      <c r="G15" s="44">
        <f>F15/F7*100</f>
        <v>1.8006373855062454</v>
      </c>
      <c r="H15" s="49">
        <v>6767982</v>
      </c>
      <c r="I15" s="1">
        <v>5663703</v>
      </c>
      <c r="J15" s="44">
        <f>I15/$I$7*100</f>
        <v>1.0240044453959007</v>
      </c>
      <c r="K15" s="1">
        <v>27387</v>
      </c>
      <c r="L15" s="1">
        <v>1448</v>
      </c>
      <c r="M15" s="1"/>
    </row>
    <row r="16" spans="1:13" ht="14.25">
      <c r="A16" s="40" t="s">
        <v>34</v>
      </c>
      <c r="B16" s="43">
        <v>113</v>
      </c>
      <c r="C16" s="141">
        <v>123</v>
      </c>
      <c r="D16" s="44">
        <f>C16/C7*100</f>
        <v>1.7674953297887628</v>
      </c>
      <c r="E16" s="45">
        <v>3838</v>
      </c>
      <c r="F16" s="1">
        <v>3803</v>
      </c>
      <c r="G16" s="44">
        <f>F16/F7*100</f>
        <v>1.7745073793936905</v>
      </c>
      <c r="H16" s="49">
        <v>12671387</v>
      </c>
      <c r="I16" s="1">
        <v>12256925</v>
      </c>
      <c r="J16" s="44">
        <f>I16/$I$7*100</f>
        <v>2.21606706546656</v>
      </c>
      <c r="K16" s="1">
        <v>98379</v>
      </c>
      <c r="L16" s="1">
        <v>3182</v>
      </c>
      <c r="M16" s="1"/>
    </row>
    <row r="17" spans="1:13" ht="14.25">
      <c r="A17" s="40" t="s">
        <v>35</v>
      </c>
      <c r="B17" s="43">
        <v>278</v>
      </c>
      <c r="C17" s="141">
        <v>294</v>
      </c>
      <c r="D17" s="44">
        <f>C17/C7*100</f>
        <v>4.224744934617043</v>
      </c>
      <c r="E17" s="45">
        <v>5269</v>
      </c>
      <c r="F17" s="1">
        <v>5116</v>
      </c>
      <c r="G17" s="44">
        <f>F17/F7*100</f>
        <v>2.3871627012827035</v>
      </c>
      <c r="H17" s="49">
        <v>8144280</v>
      </c>
      <c r="I17" s="1">
        <v>7779248</v>
      </c>
      <c r="J17" s="44">
        <f>I17/$I$7*100</f>
        <v>1.4064975747911166</v>
      </c>
      <c r="K17" s="1">
        <v>25943</v>
      </c>
      <c r="L17" s="1">
        <v>1491</v>
      </c>
      <c r="M17" s="1"/>
    </row>
    <row r="18" spans="1:13" ht="14.25">
      <c r="A18" s="40" t="s">
        <v>36</v>
      </c>
      <c r="B18" s="43">
        <v>110</v>
      </c>
      <c r="C18" s="141">
        <v>114</v>
      </c>
      <c r="D18" s="44">
        <f>C18/C7*100</f>
        <v>1.6381664032188534</v>
      </c>
      <c r="E18" s="45">
        <v>7817</v>
      </c>
      <c r="F18" s="1">
        <v>7825</v>
      </c>
      <c r="G18" s="44">
        <f>F18/F7*100</f>
        <v>3.6512017469775517</v>
      </c>
      <c r="H18" s="49">
        <v>46643599</v>
      </c>
      <c r="I18" s="1">
        <v>49543051</v>
      </c>
      <c r="J18" s="44">
        <f>I18/$I$7*100</f>
        <v>8.95744435442251</v>
      </c>
      <c r="K18" s="1">
        <v>431007</v>
      </c>
      <c r="L18" s="1">
        <v>6279</v>
      </c>
      <c r="M18" s="1"/>
    </row>
    <row r="19" spans="1:13" ht="21" customHeight="1">
      <c r="A19" s="40" t="s">
        <v>37</v>
      </c>
      <c r="B19" s="43">
        <v>29</v>
      </c>
      <c r="C19" s="141">
        <v>32</v>
      </c>
      <c r="D19" s="44">
        <f>C19/C7*100</f>
        <v>0.45983618335967813</v>
      </c>
      <c r="E19" s="45">
        <v>409</v>
      </c>
      <c r="F19" s="1">
        <v>410</v>
      </c>
      <c r="G19" s="44">
        <f>F19/F7*100</f>
        <v>0.1913089733240634</v>
      </c>
      <c r="H19" s="49">
        <v>1813450</v>
      </c>
      <c r="I19" s="1">
        <v>1691007</v>
      </c>
      <c r="J19" s="44">
        <f>I19/$I$7*100</f>
        <v>0.30573613856439613</v>
      </c>
      <c r="K19" s="1">
        <v>51625</v>
      </c>
      <c r="L19" s="1">
        <v>4029</v>
      </c>
      <c r="M19" s="1"/>
    </row>
    <row r="20" spans="1:13" ht="14.25">
      <c r="A20" s="40"/>
      <c r="B20" s="43"/>
      <c r="C20" s="141"/>
      <c r="D20" s="44"/>
      <c r="E20" s="45"/>
      <c r="F20" s="1"/>
      <c r="G20" s="44"/>
      <c r="H20" s="49"/>
      <c r="I20" s="1"/>
      <c r="J20" s="44"/>
      <c r="K20" s="1"/>
      <c r="L20" s="1"/>
      <c r="M20" s="1"/>
    </row>
    <row r="21" spans="1:13" ht="14.25">
      <c r="A21" s="40" t="s">
        <v>38</v>
      </c>
      <c r="B21" s="43">
        <v>246</v>
      </c>
      <c r="C21" s="141">
        <v>260</v>
      </c>
      <c r="D21" s="44">
        <f>C21/C7*100</f>
        <v>3.7361689897973847</v>
      </c>
      <c r="E21" s="45">
        <v>8194</v>
      </c>
      <c r="F21" s="1">
        <v>7832</v>
      </c>
      <c r="G21" s="44">
        <f>F21/F7*100</f>
        <v>3.654467997741621</v>
      </c>
      <c r="H21" s="49">
        <v>19743075</v>
      </c>
      <c r="I21" s="1">
        <v>18327512</v>
      </c>
      <c r="J21" s="44">
        <f>I21/$I$7*100</f>
        <v>3.3136366368516703</v>
      </c>
      <c r="K21" s="1">
        <v>69470</v>
      </c>
      <c r="L21" s="1">
        <v>2306</v>
      </c>
      <c r="M21" s="1"/>
    </row>
    <row r="22" spans="1:13" ht="14.25">
      <c r="A22" s="40" t="s">
        <v>39</v>
      </c>
      <c r="B22" s="43">
        <v>71</v>
      </c>
      <c r="C22" s="141">
        <v>69</v>
      </c>
      <c r="D22" s="44">
        <f>C22/C7*100</f>
        <v>0.9915217703693059</v>
      </c>
      <c r="E22" s="45">
        <v>4832</v>
      </c>
      <c r="F22" s="1">
        <v>4849</v>
      </c>
      <c r="G22" s="44">
        <f>F22/F7*100</f>
        <v>2.262578564996057</v>
      </c>
      <c r="H22" s="49">
        <v>13670614</v>
      </c>
      <c r="I22" s="1">
        <v>12745822</v>
      </c>
      <c r="J22" s="44">
        <f>I22/$I$7*100</f>
        <v>2.304460242393514</v>
      </c>
      <c r="K22" s="1">
        <v>180716</v>
      </c>
      <c r="L22" s="1">
        <v>2572</v>
      </c>
      <c r="M22" s="1"/>
    </row>
    <row r="23" spans="1:13" ht="21" customHeight="1">
      <c r="A23" s="40" t="s">
        <v>40</v>
      </c>
      <c r="B23" s="43">
        <v>84</v>
      </c>
      <c r="C23" s="141">
        <v>81</v>
      </c>
      <c r="D23" s="44">
        <f>C23/C7*100</f>
        <v>1.163960339129185</v>
      </c>
      <c r="E23" s="45">
        <v>1785</v>
      </c>
      <c r="F23" s="1">
        <v>1623</v>
      </c>
      <c r="G23" s="44">
        <f>F23/F7*100</f>
        <v>0.7573035700120851</v>
      </c>
      <c r="H23" s="49">
        <v>2039755</v>
      </c>
      <c r="I23" s="1">
        <v>1789943</v>
      </c>
      <c r="J23" s="44">
        <f>I23/$I$7*100</f>
        <v>0.3236238886476348</v>
      </c>
      <c r="K23" s="1">
        <v>21768</v>
      </c>
      <c r="L23" s="1">
        <v>1086</v>
      </c>
      <c r="M23" s="1"/>
    </row>
    <row r="24" spans="1:13" ht="14.25">
      <c r="A24" s="40" t="s">
        <v>41</v>
      </c>
      <c r="B24" s="43">
        <v>450</v>
      </c>
      <c r="C24" s="141">
        <v>454</v>
      </c>
      <c r="D24" s="44">
        <f>C24/C7*100</f>
        <v>6.5239258514154335</v>
      </c>
      <c r="E24" s="45">
        <v>11045</v>
      </c>
      <c r="F24" s="1">
        <v>10863</v>
      </c>
      <c r="G24" s="44">
        <f>F24/F7*100</f>
        <v>5.06875457858366</v>
      </c>
      <c r="H24" s="49">
        <v>22901743</v>
      </c>
      <c r="I24" s="1">
        <v>22223434</v>
      </c>
      <c r="J24" s="44">
        <f>I24/$I$7*100</f>
        <v>4.018024110367794</v>
      </c>
      <c r="K24" s="1">
        <v>48080</v>
      </c>
      <c r="L24" s="1">
        <v>2009</v>
      </c>
      <c r="M24" s="1"/>
    </row>
    <row r="25" spans="1:13" ht="14.25">
      <c r="A25" s="40" t="s">
        <v>42</v>
      </c>
      <c r="B25" s="43">
        <v>81</v>
      </c>
      <c r="C25" s="141">
        <v>73</v>
      </c>
      <c r="D25" s="44">
        <f>C25/C7*100</f>
        <v>1.0490012932892656</v>
      </c>
      <c r="E25" s="45">
        <v>3022</v>
      </c>
      <c r="F25" s="1">
        <v>2819</v>
      </c>
      <c r="G25" s="44">
        <f>F25/F7*100</f>
        <v>1.3153658434159383</v>
      </c>
      <c r="H25" s="49">
        <v>7355055</v>
      </c>
      <c r="I25" s="1">
        <v>6969985</v>
      </c>
      <c r="J25" s="44">
        <f>I25/$I$7*100</f>
        <v>1.260181832335267</v>
      </c>
      <c r="K25" s="1">
        <v>94340</v>
      </c>
      <c r="L25" s="1">
        <v>2443</v>
      </c>
      <c r="M25" s="1"/>
    </row>
    <row r="26" spans="1:13" ht="14.25">
      <c r="A26" s="40"/>
      <c r="B26" s="43"/>
      <c r="C26" s="141"/>
      <c r="D26" s="44"/>
      <c r="E26" s="45"/>
      <c r="F26" s="1"/>
      <c r="G26" s="44"/>
      <c r="H26" s="49"/>
      <c r="I26" s="1"/>
      <c r="J26" s="44"/>
      <c r="K26" s="1"/>
      <c r="L26" s="1"/>
      <c r="M26" s="1"/>
    </row>
    <row r="27" spans="1:13" ht="14.25">
      <c r="A27" s="40" t="s">
        <v>43</v>
      </c>
      <c r="B27" s="43">
        <v>67</v>
      </c>
      <c r="C27" s="141">
        <v>72</v>
      </c>
      <c r="D27" s="44">
        <f>C27/C7*100</f>
        <v>1.0346314125592757</v>
      </c>
      <c r="E27" s="45">
        <v>3876</v>
      </c>
      <c r="F27" s="1">
        <v>3817</v>
      </c>
      <c r="G27" s="44">
        <f>F27/F7*100</f>
        <v>1.781039880921829</v>
      </c>
      <c r="H27" s="49">
        <v>15775719</v>
      </c>
      <c r="I27" s="1">
        <v>14452492</v>
      </c>
      <c r="J27" s="44">
        <f>I27/$I$7*100</f>
        <v>2.6130282705588015</v>
      </c>
      <c r="K27" s="1">
        <v>199249</v>
      </c>
      <c r="L27" s="1">
        <v>3758</v>
      </c>
      <c r="M27" s="1"/>
    </row>
    <row r="28" spans="1:13" ht="14.25">
      <c r="A28" s="40" t="s">
        <v>44</v>
      </c>
      <c r="B28" s="43">
        <v>547</v>
      </c>
      <c r="C28" s="141">
        <v>568</v>
      </c>
      <c r="D28" s="44">
        <f>C28/C7*100</f>
        <v>8.162092254634286</v>
      </c>
      <c r="E28" s="45">
        <v>12853</v>
      </c>
      <c r="F28" s="1">
        <v>12638</v>
      </c>
      <c r="G28" s="44">
        <f>F28/F7*100</f>
        <v>5.896982450901252</v>
      </c>
      <c r="H28" s="49">
        <v>25713823</v>
      </c>
      <c r="I28" s="1">
        <v>23709839</v>
      </c>
      <c r="J28" s="44">
        <f>I28/$I$7*100</f>
        <v>4.286767956515569</v>
      </c>
      <c r="K28" s="1">
        <v>41149</v>
      </c>
      <c r="L28" s="1">
        <v>1849</v>
      </c>
      <c r="M28" s="1"/>
    </row>
    <row r="29" spans="1:13" ht="14.25">
      <c r="A29" s="40" t="s">
        <v>45</v>
      </c>
      <c r="B29" s="43">
        <v>520</v>
      </c>
      <c r="C29" s="141">
        <v>553</v>
      </c>
      <c r="D29" s="44">
        <f>C29/C7*100</f>
        <v>7.946544043684438</v>
      </c>
      <c r="E29" s="45">
        <v>15633</v>
      </c>
      <c r="F29" s="1">
        <v>15663</v>
      </c>
      <c r="G29" s="44">
        <f>F29/F7*100</f>
        <v>7.308469388231231</v>
      </c>
      <c r="H29" s="1">
        <v>28165279</v>
      </c>
      <c r="I29" s="1">
        <v>28174282</v>
      </c>
      <c r="J29" s="44">
        <f>I29/$I$7*100</f>
        <v>5.093944723767773</v>
      </c>
      <c r="K29" s="1">
        <v>50008</v>
      </c>
      <c r="L29" s="1">
        <v>1764</v>
      </c>
      <c r="M29" s="1"/>
    </row>
    <row r="30" spans="1:13" ht="14.25">
      <c r="A30" s="40" t="s">
        <v>46</v>
      </c>
      <c r="B30" s="43">
        <v>1021</v>
      </c>
      <c r="C30" s="141">
        <v>1044</v>
      </c>
      <c r="D30" s="44">
        <f>C30/C7*100</f>
        <v>15.002155482109497</v>
      </c>
      <c r="E30" s="45">
        <v>63429</v>
      </c>
      <c r="F30" s="1">
        <v>61853</v>
      </c>
      <c r="G30" s="44">
        <f>F30/F7*100</f>
        <v>28.861058358569007</v>
      </c>
      <c r="H30" s="49">
        <v>226924036</v>
      </c>
      <c r="I30" s="1">
        <v>199769276</v>
      </c>
      <c r="J30" s="44">
        <f>I30/$I$7*100</f>
        <v>36.1185299931018</v>
      </c>
      <c r="K30" s="1">
        <v>148428</v>
      </c>
      <c r="L30" s="1">
        <v>3200</v>
      </c>
      <c r="M30" s="1"/>
    </row>
    <row r="31" spans="1:13" ht="14.25">
      <c r="A31" s="40" t="s">
        <v>47</v>
      </c>
      <c r="B31" s="43">
        <v>143</v>
      </c>
      <c r="C31" s="141">
        <v>138</v>
      </c>
      <c r="D31" s="44">
        <f>C31/C7*100</f>
        <v>1.9830435407386118</v>
      </c>
      <c r="E31" s="45">
        <v>10696</v>
      </c>
      <c r="F31" s="1">
        <v>10325</v>
      </c>
      <c r="G31" s="44">
        <f>F31/F7*100</f>
        <v>4.817719877002329</v>
      </c>
      <c r="H31" s="49">
        <v>32281352</v>
      </c>
      <c r="I31" s="1">
        <v>29914980</v>
      </c>
      <c r="J31" s="44">
        <f>I31/$I$7*100</f>
        <v>5.408665056047159</v>
      </c>
      <c r="K31" s="1">
        <v>215581</v>
      </c>
      <c r="L31" s="1">
        <v>2881</v>
      </c>
      <c r="M31" s="1"/>
    </row>
    <row r="32" spans="1:13" ht="14.25">
      <c r="A32" s="40"/>
      <c r="B32" s="43"/>
      <c r="C32" s="141"/>
      <c r="D32" s="44"/>
      <c r="E32" s="45"/>
      <c r="F32" s="1"/>
      <c r="G32" s="44"/>
      <c r="H32" s="49"/>
      <c r="I32" s="1"/>
      <c r="J32" s="44"/>
      <c r="K32" s="1"/>
      <c r="L32" s="1"/>
      <c r="M32" s="1"/>
    </row>
    <row r="33" spans="1:13" ht="14.25">
      <c r="A33" s="40" t="s">
        <v>48</v>
      </c>
      <c r="B33" s="43">
        <v>187</v>
      </c>
      <c r="C33" s="141">
        <v>192</v>
      </c>
      <c r="D33" s="44">
        <f>C33/C7*100</f>
        <v>2.7590171001580686</v>
      </c>
      <c r="E33" s="45">
        <v>8461</v>
      </c>
      <c r="F33" s="1">
        <v>8563</v>
      </c>
      <c r="G33" s="44">
        <f>F33/F7*100</f>
        <v>3.9955578989608656</v>
      </c>
      <c r="H33" s="49">
        <v>14966570</v>
      </c>
      <c r="I33" s="1">
        <v>14629500</v>
      </c>
      <c r="J33" s="44">
        <f>I33/$I$7*100</f>
        <v>2.6450315339486075</v>
      </c>
      <c r="K33" s="1">
        <v>75188</v>
      </c>
      <c r="L33" s="1">
        <v>1686</v>
      </c>
      <c r="M33" s="1"/>
    </row>
    <row r="34" spans="1:13" ht="14.25">
      <c r="A34" s="40" t="s">
        <v>49</v>
      </c>
      <c r="B34" s="43">
        <v>2</v>
      </c>
      <c r="C34" s="141">
        <v>2</v>
      </c>
      <c r="D34" s="44">
        <f>C34/C7*100</f>
        <v>0.028739761459979883</v>
      </c>
      <c r="E34" s="51" t="s">
        <v>50</v>
      </c>
      <c r="F34" s="51" t="s">
        <v>50</v>
      </c>
      <c r="G34" s="52" t="s">
        <v>50</v>
      </c>
      <c r="H34" s="53" t="s">
        <v>50</v>
      </c>
      <c r="I34" s="53" t="s">
        <v>50</v>
      </c>
      <c r="J34" s="53" t="s">
        <v>50</v>
      </c>
      <c r="K34" s="53" t="s">
        <v>50</v>
      </c>
      <c r="L34" s="53" t="s">
        <v>50</v>
      </c>
      <c r="M34" s="1"/>
    </row>
    <row r="35" spans="1:13" ht="14.25">
      <c r="A35" s="40" t="s">
        <v>51</v>
      </c>
      <c r="B35" s="43">
        <v>253</v>
      </c>
      <c r="C35" s="141">
        <v>289</v>
      </c>
      <c r="D35" s="44">
        <f>C35/C7*100</f>
        <v>4.1528955309670925</v>
      </c>
      <c r="E35" s="45">
        <v>3407</v>
      </c>
      <c r="F35" s="1">
        <v>3585</v>
      </c>
      <c r="G35" s="44">
        <f>F35/F7*100</f>
        <v>1.6727869984555301</v>
      </c>
      <c r="H35" s="49">
        <v>4571976</v>
      </c>
      <c r="I35" s="1">
        <v>4680324</v>
      </c>
      <c r="J35" s="44">
        <f>I35/$I$7*100</f>
        <v>0.8462083166954771</v>
      </c>
      <c r="K35" s="1">
        <v>15932</v>
      </c>
      <c r="L35" s="1">
        <v>1284</v>
      </c>
      <c r="M35" s="1"/>
    </row>
    <row r="36" spans="1:13" ht="14.25">
      <c r="A36" s="40"/>
      <c r="B36" s="43"/>
      <c r="C36" s="141"/>
      <c r="D36" s="44"/>
      <c r="E36" s="45"/>
      <c r="F36" s="1"/>
      <c r="G36" s="44"/>
      <c r="H36" s="49"/>
      <c r="I36" s="1"/>
      <c r="J36" s="44"/>
      <c r="K36" s="1"/>
      <c r="L36" s="1"/>
      <c r="M36" s="1"/>
    </row>
    <row r="37" spans="1:13" ht="14.25">
      <c r="A37" s="40" t="s">
        <v>52</v>
      </c>
      <c r="B37" s="43">
        <v>2707</v>
      </c>
      <c r="C37" s="141">
        <v>2788</v>
      </c>
      <c r="D37" s="44">
        <f>C37/C7*100</f>
        <v>40.06322747521195</v>
      </c>
      <c r="E37" s="45">
        <v>126196</v>
      </c>
      <c r="F37" s="145">
        <v>123913</v>
      </c>
      <c r="G37" s="44">
        <f>F37/F7*100</f>
        <v>57.818704418304065</v>
      </c>
      <c r="H37" s="49">
        <v>399638883</v>
      </c>
      <c r="I37" s="1">
        <v>368854412</v>
      </c>
      <c r="J37" s="44">
        <f>I37/$I$7*100</f>
        <v>66.68932985926187</v>
      </c>
      <c r="K37" s="1">
        <v>130969</v>
      </c>
      <c r="L37" s="1">
        <v>2947</v>
      </c>
      <c r="M37" s="1"/>
    </row>
    <row r="38" spans="1:13" ht="14.25">
      <c r="A38" s="40" t="s">
        <v>53</v>
      </c>
      <c r="B38" s="43">
        <v>4090</v>
      </c>
      <c r="C38" s="141">
        <v>4171</v>
      </c>
      <c r="D38" s="44">
        <f>C38/C7*100</f>
        <v>59.93677252478804</v>
      </c>
      <c r="E38" s="45">
        <v>92370</v>
      </c>
      <c r="F38" s="1">
        <v>90400</v>
      </c>
      <c r="G38" s="44">
        <f>F38/F7*100</f>
        <v>42.181295581695935</v>
      </c>
      <c r="H38" s="49">
        <v>191031600</v>
      </c>
      <c r="I38" s="2">
        <v>184239183</v>
      </c>
      <c r="J38" s="44">
        <f>I38/$I$7*100</f>
        <v>33.31067014073811</v>
      </c>
      <c r="K38" s="1">
        <v>38491</v>
      </c>
      <c r="L38" s="1">
        <v>1776</v>
      </c>
      <c r="M38" s="1"/>
    </row>
    <row r="39" spans="1:13" ht="14.25">
      <c r="A39" s="54"/>
      <c r="B39" s="55"/>
      <c r="C39" s="55"/>
      <c r="D39" s="56"/>
      <c r="E39" s="57"/>
      <c r="F39" s="57"/>
      <c r="G39" s="56"/>
      <c r="H39" s="20"/>
      <c r="I39" s="20"/>
      <c r="J39" s="56"/>
      <c r="K39" s="58"/>
      <c r="L39" s="58"/>
      <c r="M39" s="1"/>
    </row>
    <row r="40" spans="1:12" ht="14.25">
      <c r="A40" s="22" t="s">
        <v>54</v>
      </c>
      <c r="H40" s="25"/>
      <c r="I40" s="25"/>
      <c r="K40" s="25"/>
      <c r="L40" s="25"/>
    </row>
    <row r="41" ht="14.25">
      <c r="A41" s="59" t="s">
        <v>55</v>
      </c>
    </row>
    <row r="42" ht="14.25">
      <c r="A42" s="59" t="s">
        <v>56</v>
      </c>
    </row>
    <row r="43" ht="14.25">
      <c r="A43" s="22" t="s">
        <v>57</v>
      </c>
    </row>
    <row r="44" ht="14.25">
      <c r="A44" t="s">
        <v>58</v>
      </c>
    </row>
    <row r="45" ht="14.25">
      <c r="A45" s="22" t="s">
        <v>15</v>
      </c>
    </row>
  </sheetData>
  <printOptions/>
  <pageMargins left="1.5748031496062993" right="1.1811023622047245" top="0.5905511811023623" bottom="0.3937007874015748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6"/>
  <sheetViews>
    <sheetView workbookViewId="0" topLeftCell="A1">
      <selection activeCell="A1" sqref="A1"/>
    </sheetView>
  </sheetViews>
  <sheetFormatPr defaultColWidth="8.796875" defaultRowHeight="15"/>
  <cols>
    <col min="1" max="10" width="8.59765625" style="0" customWidth="1"/>
    <col min="11" max="11" width="11" style="0" customWidth="1"/>
    <col min="12" max="12" width="8.59765625" style="0" customWidth="1"/>
    <col min="13" max="19" width="10.59765625" style="0" customWidth="1"/>
    <col min="20" max="16384" width="11" style="0" customWidth="1"/>
  </cols>
  <sheetData>
    <row r="1" spans="1:12" ht="14.25">
      <c r="A1" s="60" t="s">
        <v>59</v>
      </c>
      <c r="L1" s="60"/>
    </row>
    <row r="2" spans="1:19" ht="15" thickBot="1">
      <c r="A2" s="26"/>
      <c r="B2" s="26"/>
      <c r="C2" s="26"/>
      <c r="D2" s="26"/>
      <c r="E2" s="26"/>
      <c r="F2" s="26"/>
      <c r="G2" s="26"/>
      <c r="H2" s="26"/>
      <c r="I2" s="26"/>
      <c r="J2" s="61" t="s">
        <v>60</v>
      </c>
      <c r="L2" s="26"/>
      <c r="M2" s="26"/>
      <c r="N2" s="26"/>
      <c r="O2" s="26"/>
      <c r="P2" s="26"/>
      <c r="Q2" s="26"/>
      <c r="R2" s="26"/>
      <c r="S2" s="61" t="s">
        <v>60</v>
      </c>
    </row>
    <row r="3" spans="1:19" ht="15" thickTop="1">
      <c r="A3" s="62"/>
      <c r="B3" s="63" t="s">
        <v>61</v>
      </c>
      <c r="C3" s="63"/>
      <c r="D3" s="63"/>
      <c r="E3" s="63"/>
      <c r="F3" s="63"/>
      <c r="G3" s="63"/>
      <c r="H3" s="63"/>
      <c r="I3" s="63"/>
      <c r="J3" s="63"/>
      <c r="L3" s="62"/>
      <c r="M3" s="63" t="s">
        <v>62</v>
      </c>
      <c r="N3" s="63"/>
      <c r="O3" s="63"/>
      <c r="P3" s="63"/>
      <c r="Q3" s="63"/>
      <c r="R3" s="63"/>
      <c r="S3" s="63"/>
    </row>
    <row r="4" spans="1:18" ht="14.25">
      <c r="A4" s="27" t="s">
        <v>63</v>
      </c>
      <c r="B4" s="62"/>
      <c r="C4" s="62"/>
      <c r="D4" s="63" t="s">
        <v>64</v>
      </c>
      <c r="E4" s="64"/>
      <c r="F4" s="27" t="s">
        <v>65</v>
      </c>
      <c r="G4" s="62"/>
      <c r="H4" s="27" t="s">
        <v>66</v>
      </c>
      <c r="I4" s="62"/>
      <c r="L4" s="27" t="s">
        <v>67</v>
      </c>
      <c r="M4" s="62"/>
      <c r="N4" s="62"/>
      <c r="O4" s="65"/>
      <c r="P4" s="65" t="s">
        <v>68</v>
      </c>
      <c r="Q4" s="27"/>
      <c r="R4" s="62"/>
    </row>
    <row r="5" spans="1:19" ht="14.25">
      <c r="A5" s="38"/>
      <c r="B5" s="66" t="s">
        <v>69</v>
      </c>
      <c r="C5" s="67" t="s">
        <v>70</v>
      </c>
      <c r="D5" s="67" t="s">
        <v>71</v>
      </c>
      <c r="E5" s="67" t="s">
        <v>72</v>
      </c>
      <c r="F5" s="67" t="s">
        <v>73</v>
      </c>
      <c r="G5" s="67" t="s">
        <v>74</v>
      </c>
      <c r="H5" s="67" t="s">
        <v>75</v>
      </c>
      <c r="I5" s="67" t="s">
        <v>76</v>
      </c>
      <c r="J5" s="68" t="s">
        <v>77</v>
      </c>
      <c r="L5" s="38"/>
      <c r="M5" s="66" t="s">
        <v>69</v>
      </c>
      <c r="N5" s="67" t="s">
        <v>78</v>
      </c>
      <c r="O5" s="67" t="s">
        <v>79</v>
      </c>
      <c r="P5" s="67" t="s">
        <v>80</v>
      </c>
      <c r="Q5" s="67" t="s">
        <v>81</v>
      </c>
      <c r="R5" s="67" t="s">
        <v>82</v>
      </c>
      <c r="S5" s="68" t="s">
        <v>83</v>
      </c>
    </row>
    <row r="6" spans="1:26" ht="14.25">
      <c r="A6" s="62"/>
      <c r="B6" s="1"/>
      <c r="D6" s="1"/>
      <c r="E6" s="1"/>
      <c r="F6" s="1"/>
      <c r="G6" s="1"/>
      <c r="H6" s="1"/>
      <c r="I6" s="1"/>
      <c r="J6" s="1"/>
      <c r="L6" s="62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6" ht="14.25">
      <c r="A7" s="42" t="s">
        <v>27</v>
      </c>
      <c r="B7" s="69">
        <f>C7+J7</f>
        <v>1738603</v>
      </c>
      <c r="C7" s="69">
        <v>1187891</v>
      </c>
      <c r="D7" s="69">
        <v>284792</v>
      </c>
      <c r="E7" s="69">
        <v>76310</v>
      </c>
      <c r="F7" s="69">
        <v>127672</v>
      </c>
      <c r="G7" s="69">
        <v>99558</v>
      </c>
      <c r="H7" s="69">
        <v>9233</v>
      </c>
      <c r="I7" s="69">
        <v>590326</v>
      </c>
      <c r="J7" s="70">
        <v>550712</v>
      </c>
      <c r="L7" s="42" t="s">
        <v>27</v>
      </c>
      <c r="M7" s="69">
        <f>SUM(N7:S7)</f>
        <v>1738603</v>
      </c>
      <c r="N7" s="69">
        <f aca="true" t="shared" si="0" ref="N7:S7">SUM(N9:N10)</f>
        <v>25750</v>
      </c>
      <c r="O7" s="69">
        <f t="shared" si="0"/>
        <v>129684</v>
      </c>
      <c r="P7" s="69">
        <f t="shared" si="0"/>
        <v>227888</v>
      </c>
      <c r="Q7" s="69">
        <f t="shared" si="0"/>
        <v>1236619</v>
      </c>
      <c r="R7" s="69">
        <f t="shared" si="0"/>
        <v>51162</v>
      </c>
      <c r="S7" s="69">
        <f t="shared" si="0"/>
        <v>67500</v>
      </c>
      <c r="T7" s="69"/>
      <c r="U7" s="69"/>
      <c r="V7" s="69"/>
      <c r="W7" s="69"/>
      <c r="X7" s="69"/>
      <c r="Y7" s="69"/>
      <c r="Z7" s="69"/>
    </row>
    <row r="8" spans="1:26" ht="14.25">
      <c r="A8" s="42"/>
      <c r="B8" s="69"/>
      <c r="C8" s="1"/>
      <c r="D8" s="69"/>
      <c r="E8" s="69"/>
      <c r="F8" s="69"/>
      <c r="G8" s="69"/>
      <c r="H8" s="69"/>
      <c r="I8" s="69"/>
      <c r="J8" s="70"/>
      <c r="L8" s="42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ht="14.25">
      <c r="A9" s="42"/>
      <c r="B9" s="69"/>
      <c r="C9" s="70" t="s">
        <v>84</v>
      </c>
      <c r="D9" s="69"/>
      <c r="E9" s="69"/>
      <c r="F9" s="69"/>
      <c r="G9" s="69"/>
      <c r="H9" s="69"/>
      <c r="I9" s="69"/>
      <c r="J9" s="69"/>
      <c r="L9" s="42" t="s">
        <v>70</v>
      </c>
      <c r="M9" s="69">
        <v>1187891</v>
      </c>
      <c r="N9" s="69">
        <v>25750</v>
      </c>
      <c r="O9" s="69">
        <v>18084</v>
      </c>
      <c r="P9" s="69">
        <v>209888</v>
      </c>
      <c r="Q9" s="69">
        <v>815507</v>
      </c>
      <c r="R9" s="69">
        <v>51162</v>
      </c>
      <c r="S9" s="69">
        <v>67500</v>
      </c>
      <c r="T9" s="69"/>
      <c r="U9" s="69"/>
      <c r="V9" s="69"/>
      <c r="W9" s="69"/>
      <c r="X9" s="69"/>
      <c r="Y9" s="69"/>
      <c r="Z9" s="69"/>
    </row>
    <row r="10" spans="1:26" ht="14.25">
      <c r="A10" s="42"/>
      <c r="B10" s="69"/>
      <c r="C10" s="69"/>
      <c r="D10" s="69"/>
      <c r="E10" s="69"/>
      <c r="F10" s="69"/>
      <c r="G10" s="69"/>
      <c r="H10" s="69"/>
      <c r="I10" s="69"/>
      <c r="J10" s="69"/>
      <c r="L10" s="42" t="s">
        <v>77</v>
      </c>
      <c r="M10" s="69">
        <f>SUM(N10:S10)</f>
        <v>550712</v>
      </c>
      <c r="N10" s="70" t="s">
        <v>85</v>
      </c>
      <c r="O10" s="69">
        <v>111600</v>
      </c>
      <c r="P10" s="70">
        <v>18000</v>
      </c>
      <c r="Q10" s="70">
        <v>421112</v>
      </c>
      <c r="R10" s="70" t="s">
        <v>85</v>
      </c>
      <c r="S10" s="70" t="s">
        <v>85</v>
      </c>
      <c r="T10" s="69"/>
      <c r="U10" s="69"/>
      <c r="V10" s="69"/>
      <c r="W10" s="69"/>
      <c r="X10" s="69"/>
      <c r="Y10" s="69"/>
      <c r="Z10" s="69"/>
    </row>
    <row r="11" spans="1:26" ht="14.25">
      <c r="A11" s="40"/>
      <c r="B11" s="69"/>
      <c r="C11" s="69"/>
      <c r="D11" s="69"/>
      <c r="E11" s="69"/>
      <c r="F11" s="69"/>
      <c r="G11" s="69"/>
      <c r="H11" s="69"/>
      <c r="I11" s="69"/>
      <c r="J11" s="69"/>
      <c r="L11" s="40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14.25">
      <c r="A12" s="40" t="s">
        <v>86</v>
      </c>
      <c r="B12" s="70" t="s">
        <v>87</v>
      </c>
      <c r="C12" s="69">
        <f>SUM(D12:I12)</f>
        <v>32692</v>
      </c>
      <c r="D12" s="69">
        <v>62</v>
      </c>
      <c r="E12" s="69">
        <v>8946</v>
      </c>
      <c r="F12" s="69">
        <v>2680</v>
      </c>
      <c r="G12" s="69">
        <v>20489</v>
      </c>
      <c r="H12" s="69">
        <v>1</v>
      </c>
      <c r="I12" s="69">
        <v>514</v>
      </c>
      <c r="J12" s="70" t="s">
        <v>87</v>
      </c>
      <c r="L12" s="40" t="s">
        <v>86</v>
      </c>
      <c r="M12" s="70">
        <f>SUM(N12:S12)</f>
        <v>32692</v>
      </c>
      <c r="N12" s="69">
        <v>2244</v>
      </c>
      <c r="O12" s="69">
        <v>3582</v>
      </c>
      <c r="P12" s="69">
        <v>17941</v>
      </c>
      <c r="Q12" s="69">
        <v>6850</v>
      </c>
      <c r="R12" s="69">
        <v>431</v>
      </c>
      <c r="S12" s="69">
        <v>1644</v>
      </c>
      <c r="T12" s="69"/>
      <c r="U12" s="69"/>
      <c r="V12" s="69"/>
      <c r="W12" s="69"/>
      <c r="X12" s="69"/>
      <c r="Y12" s="69"/>
      <c r="Z12" s="69"/>
    </row>
    <row r="13" spans="1:26" ht="14.25">
      <c r="A13" s="40"/>
      <c r="B13" s="70" t="s">
        <v>84</v>
      </c>
      <c r="C13" s="69"/>
      <c r="D13" s="69"/>
      <c r="E13" s="69"/>
      <c r="F13" s="69"/>
      <c r="G13" s="69"/>
      <c r="H13" s="69"/>
      <c r="I13" s="69"/>
      <c r="J13" s="70"/>
      <c r="L13" s="71" t="s">
        <v>88</v>
      </c>
      <c r="M13" s="70" t="s">
        <v>87</v>
      </c>
      <c r="N13" s="70" t="s">
        <v>85</v>
      </c>
      <c r="O13" s="70" t="s">
        <v>85</v>
      </c>
      <c r="P13" s="70" t="s">
        <v>87</v>
      </c>
      <c r="Q13" s="70" t="s">
        <v>85</v>
      </c>
      <c r="R13" s="70" t="s">
        <v>85</v>
      </c>
      <c r="S13" s="70" t="s">
        <v>85</v>
      </c>
      <c r="T13" s="69"/>
      <c r="U13" s="69"/>
      <c r="V13" s="69"/>
      <c r="W13" s="69"/>
      <c r="X13" s="69"/>
      <c r="Y13" s="69"/>
      <c r="Z13" s="69"/>
    </row>
    <row r="14" spans="1:26" ht="14.25">
      <c r="A14" s="40" t="s">
        <v>89</v>
      </c>
      <c r="B14" s="69">
        <f>C14</f>
        <v>16891</v>
      </c>
      <c r="C14" s="69">
        <v>16891</v>
      </c>
      <c r="D14" s="70" t="s">
        <v>87</v>
      </c>
      <c r="E14" s="69">
        <v>9759</v>
      </c>
      <c r="F14" s="69">
        <v>1922</v>
      </c>
      <c r="G14" s="69">
        <v>4615</v>
      </c>
      <c r="H14" s="70" t="s">
        <v>85</v>
      </c>
      <c r="I14" s="70" t="s">
        <v>87</v>
      </c>
      <c r="J14" s="70" t="s">
        <v>85</v>
      </c>
      <c r="L14" s="40" t="s">
        <v>89</v>
      </c>
      <c r="M14" s="70">
        <f>SUM(N14:S14)</f>
        <v>16891</v>
      </c>
      <c r="N14" s="69">
        <v>897</v>
      </c>
      <c r="O14" s="69">
        <v>3615</v>
      </c>
      <c r="P14" s="69">
        <v>10111</v>
      </c>
      <c r="Q14" s="69">
        <v>1356</v>
      </c>
      <c r="R14" s="69">
        <v>31</v>
      </c>
      <c r="S14" s="69">
        <v>881</v>
      </c>
      <c r="T14" s="69"/>
      <c r="U14" s="69"/>
      <c r="V14" s="69"/>
      <c r="W14" s="69"/>
      <c r="X14" s="69"/>
      <c r="Y14" s="69"/>
      <c r="Z14" s="69"/>
    </row>
    <row r="15" spans="1:26" ht="14.25">
      <c r="A15" s="40" t="s">
        <v>90</v>
      </c>
      <c r="B15" s="69">
        <f>C15</f>
        <v>5084</v>
      </c>
      <c r="C15" s="69">
        <v>5084</v>
      </c>
      <c r="D15" s="70" t="s">
        <v>87</v>
      </c>
      <c r="E15" s="70" t="s">
        <v>87</v>
      </c>
      <c r="F15" s="69">
        <v>1525</v>
      </c>
      <c r="G15" s="69">
        <v>2130</v>
      </c>
      <c r="H15" s="70" t="s">
        <v>85</v>
      </c>
      <c r="I15" s="70" t="s">
        <v>87</v>
      </c>
      <c r="J15" s="70" t="s">
        <v>85</v>
      </c>
      <c r="L15" s="40" t="s">
        <v>90</v>
      </c>
      <c r="M15" s="70">
        <v>5084</v>
      </c>
      <c r="N15" s="70" t="s">
        <v>87</v>
      </c>
      <c r="O15" s="70" t="s">
        <v>85</v>
      </c>
      <c r="P15" s="70" t="s">
        <v>87</v>
      </c>
      <c r="Q15" s="70" t="s">
        <v>87</v>
      </c>
      <c r="R15" s="70">
        <v>101</v>
      </c>
      <c r="S15" s="70" t="s">
        <v>87</v>
      </c>
      <c r="T15" s="69"/>
      <c r="U15" s="69"/>
      <c r="V15" s="69"/>
      <c r="W15" s="69"/>
      <c r="X15" s="69"/>
      <c r="Y15" s="69"/>
      <c r="Z15" s="69"/>
    </row>
    <row r="16" spans="1:26" ht="14.25">
      <c r="A16" s="40" t="s">
        <v>91</v>
      </c>
      <c r="B16" s="69">
        <f>C16</f>
        <v>2529</v>
      </c>
      <c r="C16" s="69">
        <f aca="true" t="shared" si="1" ref="C16:C30">SUM(D16:I16)</f>
        <v>2529</v>
      </c>
      <c r="D16" s="69">
        <v>263</v>
      </c>
      <c r="E16" s="69">
        <v>1708</v>
      </c>
      <c r="F16" s="70" t="s">
        <v>85</v>
      </c>
      <c r="G16" s="69">
        <v>505</v>
      </c>
      <c r="H16" s="69">
        <v>53</v>
      </c>
      <c r="I16" s="70" t="s">
        <v>85</v>
      </c>
      <c r="J16" s="70" t="s">
        <v>85</v>
      </c>
      <c r="L16" s="40" t="s">
        <v>91</v>
      </c>
      <c r="M16" s="70">
        <v>2529</v>
      </c>
      <c r="N16" s="69">
        <v>898</v>
      </c>
      <c r="O16" s="70" t="s">
        <v>85</v>
      </c>
      <c r="P16" s="69">
        <v>337</v>
      </c>
      <c r="Q16" s="69">
        <v>25</v>
      </c>
      <c r="R16" s="69">
        <v>23</v>
      </c>
      <c r="S16" s="69">
        <v>1246</v>
      </c>
      <c r="T16" s="69"/>
      <c r="U16" s="69"/>
      <c r="V16" s="69"/>
      <c r="W16" s="69"/>
      <c r="X16" s="69"/>
      <c r="Y16" s="69"/>
      <c r="Z16" s="69"/>
    </row>
    <row r="17" spans="1:26" ht="14.25">
      <c r="A17" s="40" t="s">
        <v>92</v>
      </c>
      <c r="B17" s="69">
        <f>C17</f>
        <v>681</v>
      </c>
      <c r="C17" s="69">
        <f t="shared" si="1"/>
        <v>681</v>
      </c>
      <c r="D17" s="69">
        <v>300</v>
      </c>
      <c r="E17" s="69">
        <v>353</v>
      </c>
      <c r="F17" s="70" t="s">
        <v>85</v>
      </c>
      <c r="G17" s="69">
        <v>28</v>
      </c>
      <c r="H17" s="70" t="s">
        <v>85</v>
      </c>
      <c r="I17" s="70" t="s">
        <v>85</v>
      </c>
      <c r="J17" s="70" t="s">
        <v>85</v>
      </c>
      <c r="L17" s="40" t="s">
        <v>92</v>
      </c>
      <c r="M17" s="70">
        <f>SUM(N17:S17)</f>
        <v>681</v>
      </c>
      <c r="N17" s="69">
        <v>213</v>
      </c>
      <c r="O17" s="70" t="s">
        <v>85</v>
      </c>
      <c r="P17" s="69">
        <v>125</v>
      </c>
      <c r="Q17" s="69">
        <v>200</v>
      </c>
      <c r="R17" s="70" t="s">
        <v>85</v>
      </c>
      <c r="S17" s="69">
        <v>143</v>
      </c>
      <c r="T17" s="69"/>
      <c r="U17" s="69"/>
      <c r="V17" s="69"/>
      <c r="W17" s="69"/>
      <c r="X17" s="69"/>
      <c r="Y17" s="69"/>
      <c r="Z17" s="69"/>
    </row>
    <row r="18" spans="1:26" ht="14.25">
      <c r="A18" s="40"/>
      <c r="B18" s="70" t="s">
        <v>84</v>
      </c>
      <c r="C18" s="69"/>
      <c r="D18" s="69"/>
      <c r="E18" s="69"/>
      <c r="F18" s="69"/>
      <c r="G18" s="69"/>
      <c r="H18" s="69"/>
      <c r="I18" s="69"/>
      <c r="J18" s="70"/>
      <c r="L18" s="40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4.25">
      <c r="A19" s="40" t="s">
        <v>93</v>
      </c>
      <c r="B19" s="69">
        <f>C19</f>
        <v>726</v>
      </c>
      <c r="C19" s="69">
        <f t="shared" si="1"/>
        <v>726</v>
      </c>
      <c r="D19" s="70" t="s">
        <v>85</v>
      </c>
      <c r="E19" s="69">
        <v>539</v>
      </c>
      <c r="F19" s="69">
        <v>5</v>
      </c>
      <c r="G19" s="69">
        <v>182</v>
      </c>
      <c r="H19" s="70" t="s">
        <v>85</v>
      </c>
      <c r="I19" s="70" t="s">
        <v>85</v>
      </c>
      <c r="J19" s="70" t="s">
        <v>85</v>
      </c>
      <c r="L19" s="40" t="s">
        <v>93</v>
      </c>
      <c r="M19" s="70">
        <f>SUM(N19:S19)</f>
        <v>726</v>
      </c>
      <c r="N19" s="69">
        <v>69</v>
      </c>
      <c r="O19" s="70" t="s">
        <v>85</v>
      </c>
      <c r="P19" s="69">
        <v>134</v>
      </c>
      <c r="Q19" s="69">
        <v>103</v>
      </c>
      <c r="R19" s="70" t="s">
        <v>85</v>
      </c>
      <c r="S19" s="69">
        <v>420</v>
      </c>
      <c r="T19" s="69"/>
      <c r="U19" s="69"/>
      <c r="V19" s="69"/>
      <c r="W19" s="69"/>
      <c r="X19" s="69"/>
      <c r="Y19" s="69"/>
      <c r="Z19" s="69"/>
    </row>
    <row r="20" spans="1:26" ht="14.25">
      <c r="A20" s="40" t="s">
        <v>94</v>
      </c>
      <c r="B20" s="69">
        <f>C20</f>
        <v>96450</v>
      </c>
      <c r="C20" s="69">
        <f t="shared" si="1"/>
        <v>96450</v>
      </c>
      <c r="D20" s="69">
        <v>38384</v>
      </c>
      <c r="E20" s="69">
        <v>636</v>
      </c>
      <c r="F20" s="69">
        <v>15487</v>
      </c>
      <c r="G20" s="69">
        <v>9388</v>
      </c>
      <c r="H20" s="69">
        <v>6000</v>
      </c>
      <c r="I20" s="69">
        <v>26555</v>
      </c>
      <c r="J20" s="70" t="s">
        <v>85</v>
      </c>
      <c r="L20" s="40" t="s">
        <v>94</v>
      </c>
      <c r="M20" s="70">
        <f>SUM(N20:S20)</f>
        <v>96450</v>
      </c>
      <c r="N20" s="69">
        <v>5120</v>
      </c>
      <c r="O20" s="70" t="s">
        <v>85</v>
      </c>
      <c r="P20" s="69">
        <v>65867</v>
      </c>
      <c r="Q20" s="69">
        <v>17789</v>
      </c>
      <c r="R20" s="69">
        <v>25</v>
      </c>
      <c r="S20" s="69">
        <v>7649</v>
      </c>
      <c r="T20" s="69"/>
      <c r="U20" s="69"/>
      <c r="V20" s="69"/>
      <c r="W20" s="69"/>
      <c r="X20" s="69"/>
      <c r="Y20" s="69"/>
      <c r="Z20" s="69"/>
    </row>
    <row r="21" spans="1:26" ht="14.25">
      <c r="A21" s="40" t="s">
        <v>95</v>
      </c>
      <c r="B21" s="69">
        <f>C21</f>
        <v>596</v>
      </c>
      <c r="C21" s="69">
        <f t="shared" si="1"/>
        <v>596</v>
      </c>
      <c r="D21" s="70" t="s">
        <v>85</v>
      </c>
      <c r="E21" s="69">
        <v>530</v>
      </c>
      <c r="F21" s="70" t="s">
        <v>85</v>
      </c>
      <c r="G21" s="69">
        <v>61</v>
      </c>
      <c r="H21" s="70" t="s">
        <v>85</v>
      </c>
      <c r="I21" s="69">
        <v>5</v>
      </c>
      <c r="J21" s="70" t="s">
        <v>85</v>
      </c>
      <c r="L21" s="40" t="s">
        <v>95</v>
      </c>
      <c r="M21" s="70">
        <f>SUM(N21:S21)</f>
        <v>596</v>
      </c>
      <c r="N21" s="69">
        <v>3</v>
      </c>
      <c r="O21" s="70" t="s">
        <v>85</v>
      </c>
      <c r="P21" s="69">
        <v>82</v>
      </c>
      <c r="Q21" s="69">
        <v>45</v>
      </c>
      <c r="R21" s="69">
        <v>32</v>
      </c>
      <c r="S21" s="69">
        <v>434</v>
      </c>
      <c r="T21" s="69"/>
      <c r="U21" s="69"/>
      <c r="V21" s="69"/>
      <c r="W21" s="69"/>
      <c r="X21" s="69"/>
      <c r="Y21" s="69"/>
      <c r="Z21" s="69"/>
    </row>
    <row r="22" spans="1:26" ht="14.25">
      <c r="A22" s="40" t="s">
        <v>96</v>
      </c>
      <c r="B22" s="69">
        <f>SUM(C22+J22)</f>
        <v>850905</v>
      </c>
      <c r="C22" s="69">
        <f t="shared" si="1"/>
        <v>610800</v>
      </c>
      <c r="D22" s="69">
        <v>188852</v>
      </c>
      <c r="E22" s="69">
        <v>6168</v>
      </c>
      <c r="F22" s="69">
        <v>78131</v>
      </c>
      <c r="G22" s="69">
        <v>7276</v>
      </c>
      <c r="H22" s="69">
        <v>154</v>
      </c>
      <c r="I22" s="69">
        <v>330219</v>
      </c>
      <c r="J22" s="69">
        <v>240105</v>
      </c>
      <c r="L22" s="40" t="s">
        <v>96</v>
      </c>
      <c r="M22" s="70">
        <v>610800</v>
      </c>
      <c r="N22" s="69">
        <v>9127</v>
      </c>
      <c r="O22" s="70">
        <v>9625</v>
      </c>
      <c r="P22" s="69">
        <v>52404</v>
      </c>
      <c r="Q22" s="69">
        <v>509766</v>
      </c>
      <c r="R22" s="69">
        <v>5768</v>
      </c>
      <c r="S22" s="69">
        <v>24110</v>
      </c>
      <c r="T22" s="69"/>
      <c r="U22" s="69"/>
      <c r="V22" s="69"/>
      <c r="W22" s="69"/>
      <c r="X22" s="69"/>
      <c r="Y22" s="69"/>
      <c r="Z22" s="69"/>
    </row>
    <row r="23" spans="1:26" ht="14.25">
      <c r="A23" s="40"/>
      <c r="B23" s="70" t="s">
        <v>84</v>
      </c>
      <c r="C23" s="69"/>
      <c r="D23" s="69"/>
      <c r="E23" s="69"/>
      <c r="F23" s="69"/>
      <c r="G23" s="69"/>
      <c r="H23" s="69"/>
      <c r="I23" s="69"/>
      <c r="J23" s="69"/>
      <c r="L23" s="71" t="s">
        <v>88</v>
      </c>
      <c r="M23" s="70">
        <v>240105</v>
      </c>
      <c r="N23" s="70" t="s">
        <v>85</v>
      </c>
      <c r="O23" s="69">
        <v>111600</v>
      </c>
      <c r="P23" s="70" t="s">
        <v>87</v>
      </c>
      <c r="Q23" s="70" t="s">
        <v>87</v>
      </c>
      <c r="R23" s="70" t="s">
        <v>85</v>
      </c>
      <c r="S23" s="70" t="s">
        <v>85</v>
      </c>
      <c r="T23" s="69"/>
      <c r="U23" s="69"/>
      <c r="V23" s="69"/>
      <c r="W23" s="69"/>
      <c r="X23" s="69"/>
      <c r="Y23" s="69"/>
      <c r="Z23" s="69"/>
    </row>
    <row r="24" spans="1:26" ht="14.25">
      <c r="A24" s="40" t="s">
        <v>97</v>
      </c>
      <c r="B24" s="70" t="s">
        <v>87</v>
      </c>
      <c r="C24" s="70" t="s">
        <v>87</v>
      </c>
      <c r="D24" s="70" t="s">
        <v>87</v>
      </c>
      <c r="E24" s="70" t="s">
        <v>87</v>
      </c>
      <c r="F24" s="70" t="s">
        <v>85</v>
      </c>
      <c r="G24" s="70" t="s">
        <v>85</v>
      </c>
      <c r="H24" s="70" t="s">
        <v>85</v>
      </c>
      <c r="I24" s="70" t="s">
        <v>85</v>
      </c>
      <c r="J24" s="70" t="s">
        <v>87</v>
      </c>
      <c r="K24" s="70" t="s">
        <v>19</v>
      </c>
      <c r="L24" s="62" t="s">
        <v>97</v>
      </c>
      <c r="M24" s="70" t="s">
        <v>87</v>
      </c>
      <c r="N24" s="70" t="s">
        <v>87</v>
      </c>
      <c r="O24" s="70" t="s">
        <v>85</v>
      </c>
      <c r="P24" s="70" t="s">
        <v>87</v>
      </c>
      <c r="Q24" s="70" t="s">
        <v>87</v>
      </c>
      <c r="R24" s="70" t="s">
        <v>85</v>
      </c>
      <c r="S24" s="70" t="s">
        <v>87</v>
      </c>
      <c r="T24" s="69"/>
      <c r="U24" s="69"/>
      <c r="V24" s="69"/>
      <c r="W24" s="69"/>
      <c r="X24" s="69"/>
      <c r="Y24" s="69"/>
      <c r="Z24" s="69"/>
    </row>
    <row r="25" spans="1:26" ht="14.25">
      <c r="A25" s="40"/>
      <c r="B25" s="70" t="s">
        <v>84</v>
      </c>
      <c r="C25" s="69"/>
      <c r="D25" s="69"/>
      <c r="E25" s="69"/>
      <c r="F25" s="69"/>
      <c r="G25" s="69"/>
      <c r="H25" s="69"/>
      <c r="I25" s="69"/>
      <c r="J25" s="70"/>
      <c r="L25" s="71" t="s">
        <v>88</v>
      </c>
      <c r="M25" s="70" t="s">
        <v>87</v>
      </c>
      <c r="N25" s="70" t="s">
        <v>85</v>
      </c>
      <c r="O25" s="70" t="s">
        <v>85</v>
      </c>
      <c r="P25" s="70" t="s">
        <v>85</v>
      </c>
      <c r="Q25" s="70" t="s">
        <v>87</v>
      </c>
      <c r="R25" s="70" t="s">
        <v>85</v>
      </c>
      <c r="S25" s="70" t="s">
        <v>85</v>
      </c>
      <c r="T25" s="69"/>
      <c r="U25" s="69"/>
      <c r="V25" s="69"/>
      <c r="W25" s="69"/>
      <c r="X25" s="69"/>
      <c r="Y25" s="69"/>
      <c r="Z25" s="69"/>
    </row>
    <row r="26" spans="1:26" ht="14.25">
      <c r="A26" s="40"/>
      <c r="B26" s="70" t="s">
        <v>84</v>
      </c>
      <c r="C26" s="69"/>
      <c r="D26" s="69"/>
      <c r="E26" s="69"/>
      <c r="F26" s="69"/>
      <c r="G26" s="69"/>
      <c r="H26" s="69"/>
      <c r="I26" s="69"/>
      <c r="J26" s="70"/>
      <c r="L26" s="40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24">
      <c r="A27" s="72" t="s">
        <v>98</v>
      </c>
      <c r="B27" s="69">
        <f>C27</f>
        <v>60672</v>
      </c>
      <c r="C27" s="69">
        <f t="shared" si="1"/>
        <v>60672</v>
      </c>
      <c r="D27" s="69">
        <v>74</v>
      </c>
      <c r="E27" s="69">
        <v>2278</v>
      </c>
      <c r="F27" s="69">
        <v>1000</v>
      </c>
      <c r="G27" s="69">
        <v>5238</v>
      </c>
      <c r="H27" s="69">
        <v>600</v>
      </c>
      <c r="I27" s="69">
        <v>51482</v>
      </c>
      <c r="J27" s="70" t="s">
        <v>85</v>
      </c>
      <c r="L27" s="72" t="s">
        <v>98</v>
      </c>
      <c r="M27" s="70">
        <f>SUM(N27:S27)</f>
        <v>60672</v>
      </c>
      <c r="N27" s="69">
        <v>572</v>
      </c>
      <c r="O27" s="70" t="s">
        <v>85</v>
      </c>
      <c r="P27" s="69">
        <v>996</v>
      </c>
      <c r="Q27" s="69">
        <v>58133</v>
      </c>
      <c r="R27" s="69">
        <v>109</v>
      </c>
      <c r="S27" s="69">
        <v>862</v>
      </c>
      <c r="T27" s="69"/>
      <c r="U27" s="69"/>
      <c r="V27" s="69"/>
      <c r="W27" s="69"/>
      <c r="X27" s="69"/>
      <c r="Y27" s="69"/>
      <c r="Z27" s="69"/>
    </row>
    <row r="28" spans="1:26" ht="14.25">
      <c r="A28" s="40" t="s">
        <v>99</v>
      </c>
      <c r="B28" s="69">
        <f>C28</f>
        <v>46540</v>
      </c>
      <c r="C28" s="69">
        <f t="shared" si="1"/>
        <v>46540</v>
      </c>
      <c r="D28" s="69">
        <v>285</v>
      </c>
      <c r="E28" s="69">
        <v>1147</v>
      </c>
      <c r="F28" s="70" t="s">
        <v>85</v>
      </c>
      <c r="G28" s="69">
        <v>6325</v>
      </c>
      <c r="H28" s="70" t="s">
        <v>85</v>
      </c>
      <c r="I28" s="69">
        <v>38783</v>
      </c>
      <c r="J28" s="70" t="s">
        <v>85</v>
      </c>
      <c r="L28" s="40" t="s">
        <v>99</v>
      </c>
      <c r="M28" s="70">
        <f>SUM(N28:S28)</f>
        <v>46540</v>
      </c>
      <c r="N28" s="69">
        <v>504</v>
      </c>
      <c r="O28" s="70" t="s">
        <v>85</v>
      </c>
      <c r="P28" s="69">
        <v>164</v>
      </c>
      <c r="Q28" s="69">
        <v>42957</v>
      </c>
      <c r="R28" s="69">
        <v>255</v>
      </c>
      <c r="S28" s="69">
        <v>2660</v>
      </c>
      <c r="T28" s="69"/>
      <c r="U28" s="69"/>
      <c r="V28" s="69"/>
      <c r="W28" s="69"/>
      <c r="X28" s="69"/>
      <c r="Y28" s="69"/>
      <c r="Z28" s="69"/>
    </row>
    <row r="29" spans="1:26" ht="14.25">
      <c r="A29" s="40" t="s">
        <v>100</v>
      </c>
      <c r="B29" s="70" t="s">
        <v>87</v>
      </c>
      <c r="C29" s="70" t="s">
        <v>87</v>
      </c>
      <c r="D29" s="70" t="s">
        <v>85</v>
      </c>
      <c r="E29" s="70" t="s">
        <v>87</v>
      </c>
      <c r="F29" s="70" t="s">
        <v>85</v>
      </c>
      <c r="G29" s="69">
        <v>20</v>
      </c>
      <c r="H29" s="70" t="s">
        <v>85</v>
      </c>
      <c r="I29" s="69">
        <v>240</v>
      </c>
      <c r="J29" s="70" t="s">
        <v>85</v>
      </c>
      <c r="L29" s="40" t="s">
        <v>100</v>
      </c>
      <c r="M29" s="70" t="s">
        <v>87</v>
      </c>
      <c r="N29" s="70" t="s">
        <v>85</v>
      </c>
      <c r="O29" s="70" t="s">
        <v>85</v>
      </c>
      <c r="P29" s="70" t="s">
        <v>85</v>
      </c>
      <c r="Q29" s="69">
        <v>240</v>
      </c>
      <c r="R29" s="69">
        <v>2</v>
      </c>
      <c r="S29" s="70" t="s">
        <v>87</v>
      </c>
      <c r="T29" s="69"/>
      <c r="U29" s="69"/>
      <c r="V29" s="69"/>
      <c r="W29" s="69"/>
      <c r="X29" s="69"/>
      <c r="Y29" s="69"/>
      <c r="Z29" s="69"/>
    </row>
    <row r="30" spans="1:26" ht="14.25">
      <c r="A30" s="40" t="s">
        <v>101</v>
      </c>
      <c r="B30" s="69">
        <f>C30</f>
        <v>35787</v>
      </c>
      <c r="C30" s="69">
        <f t="shared" si="1"/>
        <v>35787</v>
      </c>
      <c r="D30" s="69">
        <v>49</v>
      </c>
      <c r="E30" s="69">
        <v>1975</v>
      </c>
      <c r="F30" s="69">
        <v>8429</v>
      </c>
      <c r="G30" s="69">
        <v>7894</v>
      </c>
      <c r="H30" s="69">
        <v>521</v>
      </c>
      <c r="I30" s="69">
        <v>16919</v>
      </c>
      <c r="J30" s="70" t="s">
        <v>85</v>
      </c>
      <c r="L30" s="40" t="s">
        <v>101</v>
      </c>
      <c r="M30" s="70">
        <f>SUM(N30:S30)</f>
        <v>35787</v>
      </c>
      <c r="N30" s="69">
        <v>1209</v>
      </c>
      <c r="O30" s="69">
        <v>1262</v>
      </c>
      <c r="P30" s="69">
        <v>9845</v>
      </c>
      <c r="Q30" s="69">
        <v>17695</v>
      </c>
      <c r="R30" s="69">
        <v>3398</v>
      </c>
      <c r="S30" s="69">
        <v>2378</v>
      </c>
      <c r="T30" s="69"/>
      <c r="U30" s="69"/>
      <c r="V30" s="69"/>
      <c r="W30" s="69"/>
      <c r="X30" s="69"/>
      <c r="Y30" s="69"/>
      <c r="Z30" s="69"/>
    </row>
    <row r="31" spans="1:26" ht="14.25">
      <c r="A31" s="40" t="s">
        <v>102</v>
      </c>
      <c r="B31" s="69">
        <f>C31</f>
        <v>11565</v>
      </c>
      <c r="C31" s="69">
        <f aca="true" t="shared" si="2" ref="C31:C42">SUM(D31:I31)</f>
        <v>11565</v>
      </c>
      <c r="D31" s="69">
        <v>237</v>
      </c>
      <c r="E31" s="69">
        <v>728</v>
      </c>
      <c r="F31" s="69">
        <v>3899</v>
      </c>
      <c r="G31" s="69">
        <v>3514</v>
      </c>
      <c r="H31" s="69">
        <v>677</v>
      </c>
      <c r="I31" s="69">
        <v>2510</v>
      </c>
      <c r="J31" s="70" t="s">
        <v>85</v>
      </c>
      <c r="L31" s="40" t="s">
        <v>102</v>
      </c>
      <c r="M31" s="70">
        <v>11565</v>
      </c>
      <c r="N31" s="69">
        <v>71</v>
      </c>
      <c r="O31" s="70" t="s">
        <v>85</v>
      </c>
      <c r="P31" s="69">
        <v>625</v>
      </c>
      <c r="Q31" s="69">
        <v>8771</v>
      </c>
      <c r="R31" s="69">
        <v>241</v>
      </c>
      <c r="S31" s="69">
        <v>1857</v>
      </c>
      <c r="T31" s="69"/>
      <c r="U31" s="69"/>
      <c r="V31" s="69"/>
      <c r="W31" s="69"/>
      <c r="X31" s="69"/>
      <c r="Y31" s="69"/>
      <c r="Z31" s="69"/>
    </row>
    <row r="32" spans="1:26" ht="14.25">
      <c r="A32" s="40"/>
      <c r="B32" s="70" t="s">
        <v>84</v>
      </c>
      <c r="C32" s="69"/>
      <c r="D32" s="69"/>
      <c r="E32" s="69"/>
      <c r="F32" s="69"/>
      <c r="G32" s="69"/>
      <c r="H32" s="69"/>
      <c r="I32" s="69"/>
      <c r="J32" s="69"/>
      <c r="L32" s="4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4.25">
      <c r="A33" s="40" t="s">
        <v>103</v>
      </c>
      <c r="B33" s="70" t="s">
        <v>87</v>
      </c>
      <c r="C33" s="69">
        <v>145984</v>
      </c>
      <c r="D33" s="69">
        <v>41900</v>
      </c>
      <c r="E33" s="69">
        <v>3679</v>
      </c>
      <c r="F33" s="69">
        <v>12202</v>
      </c>
      <c r="G33" s="69">
        <v>6806</v>
      </c>
      <c r="H33" s="69">
        <v>487</v>
      </c>
      <c r="I33" s="69">
        <v>80910</v>
      </c>
      <c r="J33" s="70" t="s">
        <v>87</v>
      </c>
      <c r="L33" s="40" t="s">
        <v>103</v>
      </c>
      <c r="M33" s="70">
        <f aca="true" t="shared" si="3" ref="M33:M38">SUM(N33:S33)</f>
        <v>145984</v>
      </c>
      <c r="N33" s="69">
        <v>916</v>
      </c>
      <c r="O33" s="70" t="s">
        <v>85</v>
      </c>
      <c r="P33" s="69">
        <v>11167</v>
      </c>
      <c r="Q33" s="69">
        <v>125514</v>
      </c>
      <c r="R33" s="69">
        <v>4540</v>
      </c>
      <c r="S33" s="69">
        <v>3847</v>
      </c>
      <c r="T33" s="69"/>
      <c r="U33" s="69"/>
      <c r="V33" s="69"/>
      <c r="W33" s="69"/>
      <c r="X33" s="69"/>
      <c r="Y33" s="69"/>
      <c r="Z33" s="69"/>
    </row>
    <row r="34" spans="1:26" ht="14.25">
      <c r="A34" s="40"/>
      <c r="B34" s="70" t="s">
        <v>84</v>
      </c>
      <c r="C34" s="69"/>
      <c r="D34" s="69"/>
      <c r="E34" s="69"/>
      <c r="F34" s="69"/>
      <c r="G34" s="69"/>
      <c r="H34" s="69"/>
      <c r="I34" s="69"/>
      <c r="J34" s="69"/>
      <c r="L34" s="71" t="s">
        <v>88</v>
      </c>
      <c r="M34" s="70" t="s">
        <v>104</v>
      </c>
      <c r="N34" s="70" t="s">
        <v>85</v>
      </c>
      <c r="O34" s="70" t="s">
        <v>85</v>
      </c>
      <c r="P34" s="70" t="s">
        <v>85</v>
      </c>
      <c r="Q34" s="70" t="s">
        <v>87</v>
      </c>
      <c r="R34" s="70" t="s">
        <v>85</v>
      </c>
      <c r="S34" s="70" t="s">
        <v>85</v>
      </c>
      <c r="T34" s="69"/>
      <c r="U34" s="69"/>
      <c r="V34" s="69"/>
      <c r="W34" s="69"/>
      <c r="X34" s="69"/>
      <c r="Y34" s="69"/>
      <c r="Z34" s="69"/>
    </row>
    <row r="35" spans="1:26" ht="14.25">
      <c r="A35" s="40" t="s">
        <v>105</v>
      </c>
      <c r="B35" s="69">
        <f>C35</f>
        <v>9100</v>
      </c>
      <c r="C35" s="69">
        <f t="shared" si="2"/>
        <v>9100</v>
      </c>
      <c r="D35" s="69">
        <v>620</v>
      </c>
      <c r="E35" s="69">
        <v>2866</v>
      </c>
      <c r="F35" s="70" t="s">
        <v>85</v>
      </c>
      <c r="G35" s="69">
        <v>5219</v>
      </c>
      <c r="H35" s="69">
        <v>2</v>
      </c>
      <c r="I35" s="69">
        <v>393</v>
      </c>
      <c r="J35" s="70" t="s">
        <v>85</v>
      </c>
      <c r="L35" s="40" t="s">
        <v>105</v>
      </c>
      <c r="M35" s="70">
        <v>9100</v>
      </c>
      <c r="N35" s="69">
        <v>333</v>
      </c>
      <c r="O35" s="70" t="s">
        <v>85</v>
      </c>
      <c r="P35" s="69">
        <v>2578</v>
      </c>
      <c r="Q35" s="69">
        <v>4715</v>
      </c>
      <c r="R35" s="69">
        <v>153</v>
      </c>
      <c r="S35" s="69">
        <v>1321</v>
      </c>
      <c r="T35" s="69"/>
      <c r="U35" s="69"/>
      <c r="V35" s="69"/>
      <c r="W35" s="69"/>
      <c r="X35" s="69"/>
      <c r="Y35" s="69"/>
      <c r="Z35" s="69"/>
    </row>
    <row r="36" spans="1:26" ht="14.25">
      <c r="A36" s="40" t="s">
        <v>106</v>
      </c>
      <c r="B36" s="123">
        <v>6645</v>
      </c>
      <c r="C36" s="124">
        <f t="shared" si="2"/>
        <v>6645</v>
      </c>
      <c r="D36" s="69">
        <v>587</v>
      </c>
      <c r="E36" s="69">
        <v>1704</v>
      </c>
      <c r="F36" s="70" t="s">
        <v>85</v>
      </c>
      <c r="G36" s="125">
        <v>4232</v>
      </c>
      <c r="H36" s="70" t="s">
        <v>85</v>
      </c>
      <c r="I36" s="69">
        <v>122</v>
      </c>
      <c r="J36" s="70" t="s">
        <v>85</v>
      </c>
      <c r="L36" s="40" t="s">
        <v>106</v>
      </c>
      <c r="M36" s="123">
        <v>6645</v>
      </c>
      <c r="N36" s="123">
        <v>289</v>
      </c>
      <c r="O36" s="123" t="s">
        <v>85</v>
      </c>
      <c r="P36" s="123">
        <v>1543</v>
      </c>
      <c r="Q36" s="123">
        <v>2597</v>
      </c>
      <c r="R36" s="123">
        <v>604</v>
      </c>
      <c r="S36" s="123">
        <v>1612</v>
      </c>
      <c r="T36" s="69"/>
      <c r="U36" s="69"/>
      <c r="V36" s="69"/>
      <c r="W36" s="69"/>
      <c r="X36" s="69"/>
      <c r="Y36" s="69"/>
      <c r="Z36" s="69"/>
    </row>
    <row r="37" spans="1:26" ht="14.25">
      <c r="A37" s="40" t="s">
        <v>107</v>
      </c>
      <c r="B37" s="69">
        <f>C37</f>
        <v>87717</v>
      </c>
      <c r="C37" s="69">
        <f t="shared" si="2"/>
        <v>87717</v>
      </c>
      <c r="D37" s="69">
        <v>10020</v>
      </c>
      <c r="E37" s="69">
        <v>28716</v>
      </c>
      <c r="F37" s="70" t="s">
        <v>85</v>
      </c>
      <c r="G37" s="69">
        <v>10046</v>
      </c>
      <c r="H37" s="69">
        <v>70</v>
      </c>
      <c r="I37" s="69">
        <v>38865</v>
      </c>
      <c r="J37" s="70" t="s">
        <v>85</v>
      </c>
      <c r="L37" s="40" t="s">
        <v>107</v>
      </c>
      <c r="M37" s="70">
        <f t="shared" si="3"/>
        <v>87717</v>
      </c>
      <c r="N37" s="69">
        <v>2192</v>
      </c>
      <c r="O37" s="70" t="s">
        <v>85</v>
      </c>
      <c r="P37" s="69">
        <v>27176</v>
      </c>
      <c r="Q37" s="69">
        <v>11081</v>
      </c>
      <c r="R37" s="69">
        <v>34343</v>
      </c>
      <c r="S37" s="69">
        <v>12925</v>
      </c>
      <c r="T37" s="69"/>
      <c r="U37" s="69"/>
      <c r="V37" s="69"/>
      <c r="W37" s="69"/>
      <c r="X37" s="69"/>
      <c r="Y37" s="69"/>
      <c r="Z37" s="69"/>
    </row>
    <row r="38" spans="1:26" ht="14.25">
      <c r="A38" s="40" t="s">
        <v>108</v>
      </c>
      <c r="B38" s="69">
        <f>C38</f>
        <v>10052</v>
      </c>
      <c r="C38" s="69">
        <f t="shared" si="2"/>
        <v>10052</v>
      </c>
      <c r="D38" s="69">
        <v>589</v>
      </c>
      <c r="E38" s="69">
        <v>2021</v>
      </c>
      <c r="F38" s="69">
        <v>2328</v>
      </c>
      <c r="G38" s="69">
        <v>2918</v>
      </c>
      <c r="H38" s="70" t="s">
        <v>85</v>
      </c>
      <c r="I38" s="69">
        <v>2196</v>
      </c>
      <c r="J38" s="70" t="s">
        <v>85</v>
      </c>
      <c r="L38" s="40" t="s">
        <v>108</v>
      </c>
      <c r="M38" s="70">
        <f t="shared" si="3"/>
        <v>10052</v>
      </c>
      <c r="N38" s="69">
        <v>338</v>
      </c>
      <c r="O38" s="70" t="s">
        <v>85</v>
      </c>
      <c r="P38" s="69">
        <v>1867</v>
      </c>
      <c r="Q38" s="69">
        <v>5648</v>
      </c>
      <c r="R38" s="69">
        <v>232</v>
      </c>
      <c r="S38" s="69">
        <v>1967</v>
      </c>
      <c r="T38" s="69"/>
      <c r="U38" s="69"/>
      <c r="V38" s="69"/>
      <c r="W38" s="69"/>
      <c r="X38" s="69"/>
      <c r="Y38" s="69"/>
      <c r="Z38" s="69"/>
    </row>
    <row r="39" spans="1:26" ht="14.25">
      <c r="A39" s="40"/>
      <c r="B39" s="70" t="s">
        <v>84</v>
      </c>
      <c r="C39" s="69"/>
      <c r="D39" s="69"/>
      <c r="E39" s="69"/>
      <c r="F39" s="69"/>
      <c r="G39" s="69"/>
      <c r="H39" s="69"/>
      <c r="I39" s="69"/>
      <c r="J39" s="70" t="s">
        <v>19</v>
      </c>
      <c r="L39" s="40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4.25">
      <c r="A40" s="40" t="s">
        <v>109</v>
      </c>
      <c r="B40" s="69">
        <f>C40</f>
        <v>4468</v>
      </c>
      <c r="C40" s="69">
        <f t="shared" si="2"/>
        <v>4468</v>
      </c>
      <c r="D40" s="69">
        <v>5</v>
      </c>
      <c r="E40" s="69">
        <v>1684</v>
      </c>
      <c r="F40" s="69">
        <v>4</v>
      </c>
      <c r="G40" s="69">
        <v>2638</v>
      </c>
      <c r="H40" s="69">
        <v>30</v>
      </c>
      <c r="I40" s="69">
        <v>107</v>
      </c>
      <c r="J40" s="70"/>
      <c r="L40" s="40" t="s">
        <v>109</v>
      </c>
      <c r="M40" s="70">
        <f>SUM(N40:S40)</f>
        <v>4468</v>
      </c>
      <c r="N40" s="69">
        <v>103</v>
      </c>
      <c r="O40" s="70" t="s">
        <v>85</v>
      </c>
      <c r="P40" s="69">
        <v>1775</v>
      </c>
      <c r="Q40" s="69">
        <v>1370</v>
      </c>
      <c r="R40" s="69">
        <v>219</v>
      </c>
      <c r="S40" s="69">
        <v>1001</v>
      </c>
      <c r="T40" s="69"/>
      <c r="U40" s="69"/>
      <c r="V40" s="69"/>
      <c r="W40" s="69"/>
      <c r="X40" s="69"/>
      <c r="Y40" s="69"/>
      <c r="Z40" s="69"/>
    </row>
    <row r="41" spans="1:26" ht="14.25">
      <c r="A41" s="40" t="s">
        <v>110</v>
      </c>
      <c r="B41" s="70" t="s">
        <v>87</v>
      </c>
      <c r="C41" s="70" t="s">
        <v>87</v>
      </c>
      <c r="D41" s="70" t="s">
        <v>85</v>
      </c>
      <c r="E41" s="70" t="s">
        <v>85</v>
      </c>
      <c r="F41" s="70" t="s">
        <v>85</v>
      </c>
      <c r="G41" s="70" t="s">
        <v>87</v>
      </c>
      <c r="H41" s="70" t="s">
        <v>85</v>
      </c>
      <c r="I41" s="70" t="s">
        <v>85</v>
      </c>
      <c r="J41" s="70" t="s">
        <v>85</v>
      </c>
      <c r="L41" s="40" t="s">
        <v>110</v>
      </c>
      <c r="M41" s="70" t="s">
        <v>104</v>
      </c>
      <c r="N41" s="70" t="s">
        <v>87</v>
      </c>
      <c r="O41" s="70" t="s">
        <v>85</v>
      </c>
      <c r="P41" s="70" t="s">
        <v>87</v>
      </c>
      <c r="Q41" s="70" t="s">
        <v>87</v>
      </c>
      <c r="R41" s="70" t="s">
        <v>87</v>
      </c>
      <c r="S41" s="70" t="s">
        <v>87</v>
      </c>
      <c r="T41" s="69"/>
      <c r="U41" s="69"/>
      <c r="V41" s="69"/>
      <c r="W41" s="69"/>
      <c r="X41" s="69"/>
      <c r="Y41" s="69"/>
      <c r="Z41" s="69"/>
    </row>
    <row r="42" spans="1:26" ht="14.25">
      <c r="A42" s="40" t="s">
        <v>83</v>
      </c>
      <c r="B42" s="69">
        <f>C42</f>
        <v>949</v>
      </c>
      <c r="C42" s="69">
        <f t="shared" si="2"/>
        <v>949</v>
      </c>
      <c r="D42" s="70" t="s">
        <v>85</v>
      </c>
      <c r="E42" s="69">
        <v>205</v>
      </c>
      <c r="F42" s="69">
        <v>60</v>
      </c>
      <c r="G42" s="69">
        <v>34</v>
      </c>
      <c r="H42" s="69">
        <v>638</v>
      </c>
      <c r="I42" s="69">
        <v>12</v>
      </c>
      <c r="J42" s="70" t="s">
        <v>85</v>
      </c>
      <c r="L42" s="40" t="s">
        <v>83</v>
      </c>
      <c r="M42" s="70">
        <f>SUM(N42:S42)</f>
        <v>949</v>
      </c>
      <c r="N42" s="69">
        <v>39</v>
      </c>
      <c r="O42" s="70" t="s">
        <v>85</v>
      </c>
      <c r="P42" s="69">
        <v>124</v>
      </c>
      <c r="Q42" s="69">
        <v>5</v>
      </c>
      <c r="R42" s="69">
        <v>655</v>
      </c>
      <c r="S42" s="69">
        <v>126</v>
      </c>
      <c r="T42" s="69"/>
      <c r="U42" s="69"/>
      <c r="V42" s="69"/>
      <c r="W42" s="69"/>
      <c r="X42" s="69"/>
      <c r="Y42" s="69"/>
      <c r="Z42" s="69"/>
    </row>
    <row r="43" spans="1:26" ht="14.25">
      <c r="A43" s="38"/>
      <c r="B43" s="55"/>
      <c r="C43" s="55"/>
      <c r="D43" s="55"/>
      <c r="E43" s="55"/>
      <c r="F43" s="55"/>
      <c r="G43" s="55"/>
      <c r="H43" s="55"/>
      <c r="I43" s="55"/>
      <c r="J43" s="55"/>
      <c r="L43" s="38"/>
      <c r="M43" s="73"/>
      <c r="N43" s="73"/>
      <c r="O43" s="73"/>
      <c r="P43" s="73"/>
      <c r="Q43" s="73"/>
      <c r="R43" s="73"/>
      <c r="S43" s="73"/>
      <c r="T43" s="69"/>
      <c r="U43" s="69"/>
      <c r="V43" s="69"/>
      <c r="W43" s="69"/>
      <c r="X43" s="69"/>
      <c r="Y43" s="69"/>
      <c r="Z43" s="69"/>
    </row>
    <row r="44" spans="1:26" ht="14.25">
      <c r="A44" t="s">
        <v>111</v>
      </c>
      <c r="B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3:26" ht="14.25"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3:26" ht="14.25"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3:26" ht="14.25"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3:26" ht="14.25"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3:26" ht="14.25"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3:26" ht="14.25"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3:26" ht="14.25"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3:26" ht="14.25"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3:26" ht="14.25"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3:26" ht="14.25"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3:26" ht="14.25"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3:26" ht="14.25"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3:26" ht="14.25"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3:26" ht="14.25"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3:26" ht="14.25"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3:26" ht="14.25"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3:26" ht="14.25"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3:26" ht="14.25"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3:26" ht="14.25"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3:26" ht="14.25"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3:26" ht="14.25"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3:26" ht="14.25"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3:26" ht="14.25"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3:26" ht="14.25"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3:26" ht="14.25"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3:26" ht="14.25"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3:26" ht="14.25"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3:26" ht="14.25"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3:26" ht="14.25"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3:26" ht="14.25"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3:26" ht="14.25"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3:26" ht="14.25"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3:26" ht="14.25"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3:26" ht="14.25"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3:26" ht="14.25"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3:26" ht="14.25"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3:26" ht="14.25"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3:26" ht="14.25"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3:26" ht="14.25"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3:26" ht="14.25"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3:26" ht="14.25"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3:26" ht="14.25"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3:26" ht="14.25"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3:26" ht="14.25"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3:26" ht="14.25"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3:26" ht="14.25"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3:26" ht="14.25"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3:26" ht="14.25"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3:26" ht="14.25"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3:26" ht="14.25"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3:26" ht="14.25"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3:26" ht="14.25"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3:26" ht="14.25"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3:26" ht="14.25"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3:26" ht="14.25"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3:26" ht="14.25"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3:26" ht="14.25"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3:26" ht="14.25"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3:26" ht="14.25"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3:26" ht="14.25"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3:26" ht="14.25"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3:26" ht="14.25"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3:26" ht="14.25"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3:26" ht="14.25"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3:26" ht="14.25"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3:26" ht="14.25"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3:26" ht="14.25"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3:26" ht="14.25"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3:26" ht="14.25"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3:26" ht="14.25"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3:26" ht="14.25"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3:26" ht="14.25"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</sheetData>
  <printOptions/>
  <pageMargins left="0.7874015748031497" right="0.5905511811023623" top="0.984251968503937" bottom="0.984251968503937" header="0.5118110236220472" footer="0.5118110236220472"/>
  <pageSetup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5" sqref="G5"/>
    </sheetView>
  </sheetViews>
  <sheetFormatPr defaultColWidth="8.796875" defaultRowHeight="15"/>
  <cols>
    <col min="1" max="3" width="1.59765625" style="0" customWidth="1"/>
    <col min="4" max="4" width="25" style="0" customWidth="1"/>
    <col min="5" max="9" width="9.09765625" style="0" customWidth="1"/>
    <col min="10" max="16384" width="11" style="0" customWidth="1"/>
  </cols>
  <sheetData>
    <row r="1" spans="1:4" ht="14.25">
      <c r="A1" s="117" t="s">
        <v>112</v>
      </c>
      <c r="B1" s="117"/>
      <c r="C1" s="117"/>
      <c r="D1" s="117"/>
    </row>
    <row r="2" spans="1:8" ht="15" thickBot="1">
      <c r="A2" s="26"/>
      <c r="B2" s="26"/>
      <c r="C2" s="26"/>
      <c r="D2" s="26"/>
      <c r="E2" s="26"/>
      <c r="F2" s="26"/>
      <c r="G2" s="26"/>
      <c r="H2" s="61" t="s">
        <v>113</v>
      </c>
    </row>
    <row r="3" spans="1:9" s="77" customFormat="1" ht="30.75" customHeight="1" thickTop="1">
      <c r="A3" s="74" t="s">
        <v>114</v>
      </c>
      <c r="B3" s="74"/>
      <c r="C3" s="74"/>
      <c r="D3" s="75"/>
      <c r="E3" s="76">
        <v>6</v>
      </c>
      <c r="F3" s="76">
        <v>8</v>
      </c>
      <c r="G3" s="76">
        <v>9</v>
      </c>
      <c r="H3" s="115">
        <v>10</v>
      </c>
      <c r="I3"/>
    </row>
    <row r="4" spans="1:4" ht="14.25">
      <c r="A4" s="23"/>
      <c r="B4" s="23"/>
      <c r="C4" s="23"/>
      <c r="D4" s="62"/>
    </row>
    <row r="5" spans="1:8" ht="14.25">
      <c r="A5" s="119" t="s">
        <v>115</v>
      </c>
      <c r="B5" s="120"/>
      <c r="C5" s="120"/>
      <c r="D5" s="121"/>
      <c r="E5" s="116">
        <v>95</v>
      </c>
      <c r="F5">
        <v>96.8</v>
      </c>
      <c r="G5" s="139">
        <v>100</v>
      </c>
      <c r="H5" s="118">
        <v>97</v>
      </c>
    </row>
    <row r="6" spans="2:8" ht="14.25">
      <c r="B6" s="120" t="s">
        <v>116</v>
      </c>
      <c r="C6" s="120"/>
      <c r="D6" s="121"/>
      <c r="E6" s="116">
        <v>89.2</v>
      </c>
      <c r="F6" s="116">
        <v>86.9</v>
      </c>
      <c r="G6" s="139">
        <v>91.5</v>
      </c>
      <c r="H6" s="118">
        <v>95.4</v>
      </c>
    </row>
    <row r="7" spans="2:8" ht="14.25">
      <c r="B7" s="120" t="s">
        <v>117</v>
      </c>
      <c r="C7" s="120"/>
      <c r="D7" s="121"/>
      <c r="E7" s="116">
        <v>97.5</v>
      </c>
      <c r="F7" s="116">
        <v>101.1</v>
      </c>
      <c r="G7" s="139">
        <v>103.7</v>
      </c>
      <c r="H7" s="118">
        <v>97.7</v>
      </c>
    </row>
    <row r="8" spans="2:8" ht="14.25">
      <c r="B8" s="120"/>
      <c r="C8" s="120" t="s">
        <v>118</v>
      </c>
      <c r="D8" s="121"/>
      <c r="E8" s="116">
        <v>97.4</v>
      </c>
      <c r="F8" s="116">
        <v>101.1</v>
      </c>
      <c r="G8" s="139">
        <v>103.6</v>
      </c>
      <c r="H8" s="118">
        <v>97.7</v>
      </c>
    </row>
    <row r="9" spans="2:8" ht="14.25">
      <c r="B9" s="120"/>
      <c r="C9" s="120"/>
      <c r="D9" s="122" t="s">
        <v>119</v>
      </c>
      <c r="E9" s="116">
        <v>107.7</v>
      </c>
      <c r="F9" s="116">
        <v>91.6</v>
      </c>
      <c r="G9" s="139">
        <v>89.6</v>
      </c>
      <c r="H9" s="118">
        <v>70.7</v>
      </c>
    </row>
    <row r="10" spans="2:8" ht="14.25">
      <c r="B10" s="120"/>
      <c r="C10" s="120"/>
      <c r="D10" s="122" t="s">
        <v>120</v>
      </c>
      <c r="E10" s="116">
        <v>88.9</v>
      </c>
      <c r="F10" s="116">
        <v>101.7</v>
      </c>
      <c r="G10" s="139">
        <v>106.1</v>
      </c>
      <c r="H10" s="118">
        <v>96.5</v>
      </c>
    </row>
    <row r="11" spans="2:8" ht="14.25">
      <c r="B11" s="120"/>
      <c r="C11" s="120"/>
      <c r="D11" s="122" t="s">
        <v>121</v>
      </c>
      <c r="E11" s="116">
        <v>81.8</v>
      </c>
      <c r="F11" s="116">
        <v>82.6</v>
      </c>
      <c r="G11" s="139">
        <v>90</v>
      </c>
      <c r="H11" s="118">
        <v>77.5</v>
      </c>
    </row>
    <row r="12" spans="2:8" ht="14.25">
      <c r="B12" s="120"/>
      <c r="C12" s="120"/>
      <c r="D12" s="121" t="s">
        <v>122</v>
      </c>
      <c r="E12" s="116">
        <v>94.4</v>
      </c>
      <c r="F12" s="116">
        <v>103.6</v>
      </c>
      <c r="G12" s="139">
        <v>111.4</v>
      </c>
      <c r="H12" s="118">
        <v>101.9</v>
      </c>
    </row>
    <row r="13" spans="2:8" ht="14.25">
      <c r="B13" s="120"/>
      <c r="C13" s="120"/>
      <c r="D13" s="121" t="s">
        <v>123</v>
      </c>
      <c r="E13" s="116">
        <v>98.3</v>
      </c>
      <c r="F13" s="116">
        <v>104.6</v>
      </c>
      <c r="G13" s="139">
        <v>109</v>
      </c>
      <c r="H13" s="118">
        <v>105.8</v>
      </c>
    </row>
    <row r="14" spans="2:8" ht="14.25">
      <c r="B14" s="120"/>
      <c r="C14" s="120"/>
      <c r="D14" s="121" t="s">
        <v>124</v>
      </c>
      <c r="E14" s="116">
        <v>94.3</v>
      </c>
      <c r="F14" s="116">
        <v>94.1</v>
      </c>
      <c r="G14" s="139">
        <v>95.9</v>
      </c>
      <c r="H14" s="118">
        <v>87.2</v>
      </c>
    </row>
    <row r="15" spans="2:8" ht="14.25">
      <c r="B15" s="120"/>
      <c r="C15" s="120"/>
      <c r="D15" s="121" t="s">
        <v>125</v>
      </c>
      <c r="E15" s="116">
        <v>119.7</v>
      </c>
      <c r="F15" s="116">
        <v>96</v>
      </c>
      <c r="G15" s="139">
        <v>102.5</v>
      </c>
      <c r="H15" s="118">
        <v>115</v>
      </c>
    </row>
    <row r="16" spans="2:8" ht="15.75" customHeight="1">
      <c r="B16" s="120"/>
      <c r="C16" s="120"/>
      <c r="D16" s="122" t="s">
        <v>126</v>
      </c>
      <c r="E16" s="116">
        <v>97.7</v>
      </c>
      <c r="F16" s="116">
        <v>99.9</v>
      </c>
      <c r="G16" s="139">
        <v>101.7</v>
      </c>
      <c r="H16" s="118">
        <v>84.7</v>
      </c>
    </row>
    <row r="17" spans="2:8" ht="15" customHeight="1">
      <c r="B17" s="120"/>
      <c r="C17" s="120"/>
      <c r="D17" s="122" t="s">
        <v>127</v>
      </c>
      <c r="E17" s="116">
        <v>100.2</v>
      </c>
      <c r="F17" s="116">
        <v>99.1</v>
      </c>
      <c r="G17" s="139">
        <v>105.2</v>
      </c>
      <c r="H17" s="118">
        <v>100.9</v>
      </c>
    </row>
    <row r="18" spans="2:8" ht="14.25">
      <c r="B18" s="120"/>
      <c r="C18" s="120"/>
      <c r="D18" s="122" t="s">
        <v>128</v>
      </c>
      <c r="E18" s="116">
        <v>101.8</v>
      </c>
      <c r="F18" s="116">
        <v>104.1</v>
      </c>
      <c r="G18" s="139">
        <v>102.9</v>
      </c>
      <c r="H18" s="118">
        <v>88.4</v>
      </c>
    </row>
    <row r="19" spans="2:8" ht="21" customHeight="1">
      <c r="B19" s="120"/>
      <c r="C19" s="120"/>
      <c r="D19" s="122" t="s">
        <v>129</v>
      </c>
      <c r="E19" s="116">
        <v>95</v>
      </c>
      <c r="F19" s="116">
        <v>99.5</v>
      </c>
      <c r="G19" s="139">
        <v>108.3</v>
      </c>
      <c r="H19" s="118">
        <v>106.8</v>
      </c>
    </row>
    <row r="20" spans="2:8" ht="14.25">
      <c r="B20" s="120"/>
      <c r="C20" s="120"/>
      <c r="D20" s="122" t="s">
        <v>30</v>
      </c>
      <c r="E20" s="116">
        <v>96.4</v>
      </c>
      <c r="F20" s="116">
        <v>101.7</v>
      </c>
      <c r="G20" s="139">
        <v>96.8</v>
      </c>
      <c r="H20" s="118">
        <v>87.1</v>
      </c>
    </row>
    <row r="21" spans="2:8" ht="14.25">
      <c r="B21" s="120"/>
      <c r="C21" s="120"/>
      <c r="D21" s="122" t="s">
        <v>130</v>
      </c>
      <c r="E21" s="116">
        <v>97.5</v>
      </c>
      <c r="F21" s="116">
        <v>99.6</v>
      </c>
      <c r="G21" s="139">
        <v>96.5</v>
      </c>
      <c r="H21" s="118">
        <v>93.7</v>
      </c>
    </row>
    <row r="22" spans="2:8" ht="14.25">
      <c r="B22" s="120"/>
      <c r="C22" s="120"/>
      <c r="D22" s="122" t="s">
        <v>131</v>
      </c>
      <c r="E22" s="116">
        <v>94.6</v>
      </c>
      <c r="F22" s="116">
        <v>105.5</v>
      </c>
      <c r="G22" s="139">
        <v>101.4</v>
      </c>
      <c r="H22" s="118">
        <v>96.4</v>
      </c>
    </row>
    <row r="23" spans="2:8" ht="14.25">
      <c r="B23" s="120"/>
      <c r="C23" s="120"/>
      <c r="D23" s="121" t="s">
        <v>132</v>
      </c>
      <c r="E23" s="116">
        <v>90.6</v>
      </c>
      <c r="F23" s="116">
        <v>103.6</v>
      </c>
      <c r="G23" s="139">
        <v>111.4</v>
      </c>
      <c r="H23" s="118">
        <v>111.5</v>
      </c>
    </row>
    <row r="24" spans="2:8" ht="14.25">
      <c r="B24" s="120"/>
      <c r="C24" s="120"/>
      <c r="D24" s="121" t="s">
        <v>133</v>
      </c>
      <c r="E24" s="116">
        <v>103</v>
      </c>
      <c r="F24" s="116">
        <v>110.6</v>
      </c>
      <c r="G24" s="139">
        <v>98.9</v>
      </c>
      <c r="H24" s="118">
        <v>85.3</v>
      </c>
    </row>
    <row r="25" spans="2:8" ht="14.25">
      <c r="B25" s="120"/>
      <c r="C25" s="120"/>
      <c r="D25" s="121" t="s">
        <v>134</v>
      </c>
      <c r="E25" s="116">
        <v>93.2</v>
      </c>
      <c r="F25" s="116">
        <v>99.6</v>
      </c>
      <c r="G25" s="139">
        <v>98.5</v>
      </c>
      <c r="H25" s="118">
        <v>94.9</v>
      </c>
    </row>
    <row r="26" spans="2:8" ht="14.25">
      <c r="B26" s="120"/>
      <c r="C26" s="120"/>
      <c r="D26" s="121" t="s">
        <v>135</v>
      </c>
      <c r="E26" s="116">
        <v>94.4</v>
      </c>
      <c r="F26" s="116">
        <v>107</v>
      </c>
      <c r="G26" s="139">
        <v>80</v>
      </c>
      <c r="H26" s="118">
        <v>72.3</v>
      </c>
    </row>
    <row r="27" spans="2:8" ht="14.25">
      <c r="B27" s="120"/>
      <c r="C27" s="120" t="s">
        <v>136</v>
      </c>
      <c r="D27" s="121"/>
      <c r="E27" s="116">
        <v>114.5</v>
      </c>
      <c r="F27" s="116">
        <v>101.2</v>
      </c>
      <c r="G27" s="139">
        <v>102.4</v>
      </c>
      <c r="H27" s="118">
        <v>100.8</v>
      </c>
    </row>
    <row r="28" spans="1:8" ht="14.25">
      <c r="A28" s="56"/>
      <c r="B28" s="56"/>
      <c r="C28" s="56"/>
      <c r="D28" s="38"/>
      <c r="E28" s="56"/>
      <c r="F28" s="56"/>
      <c r="G28" s="56"/>
      <c r="H28" s="79"/>
    </row>
    <row r="29" ht="14.25">
      <c r="A29" t="s">
        <v>137</v>
      </c>
    </row>
    <row r="30" ht="14.25">
      <c r="A30" t="s">
        <v>138</v>
      </c>
    </row>
    <row r="31" ht="14.25">
      <c r="A31" t="s">
        <v>138</v>
      </c>
    </row>
  </sheetData>
  <printOptions/>
  <pageMargins left="0.75" right="0.75" top="1" bottom="1" header="0.512" footer="0.512"/>
  <pageSetup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9">
      <pane ySplit="9960" topLeftCell="BM43" activePane="topLeft" state="split"/>
      <selection pane="topLeft" activeCell="I50" sqref="I50"/>
      <selection pane="bottomLeft" activeCell="A19" sqref="A19"/>
    </sheetView>
  </sheetViews>
  <sheetFormatPr defaultColWidth="8.796875" defaultRowHeight="15"/>
  <cols>
    <col min="1" max="1" width="3.09765625" style="80" customWidth="1"/>
    <col min="2" max="2" width="16.8984375" style="80" customWidth="1"/>
    <col min="3" max="7" width="8.59765625" style="80" customWidth="1"/>
    <col min="8" max="16384" width="10.59765625" style="80" customWidth="1"/>
  </cols>
  <sheetData>
    <row r="1" spans="1:2" ht="14.25">
      <c r="A1" s="82" t="s">
        <v>139</v>
      </c>
      <c r="B1" s="82"/>
    </row>
    <row r="2" spans="1:7" ht="15" thickBot="1">
      <c r="A2" s="83"/>
      <c r="B2" s="83"/>
      <c r="C2" s="83"/>
      <c r="D2" s="83"/>
      <c r="E2" s="83"/>
      <c r="F2" s="83"/>
      <c r="G2" s="84" t="s">
        <v>140</v>
      </c>
    </row>
    <row r="3" spans="1:7" ht="15" thickTop="1">
      <c r="A3" s="85"/>
      <c r="B3" s="86"/>
      <c r="C3" s="87" t="s">
        <v>141</v>
      </c>
      <c r="D3" s="88"/>
      <c r="E3" s="88"/>
      <c r="F3" s="88"/>
      <c r="G3" s="88"/>
    </row>
    <row r="4" spans="1:7" ht="14.25">
      <c r="A4" s="88" t="s">
        <v>142</v>
      </c>
      <c r="B4" s="89"/>
      <c r="C4" s="90" t="s">
        <v>3</v>
      </c>
      <c r="D4" s="91">
        <v>7</v>
      </c>
      <c r="E4" s="91">
        <v>8</v>
      </c>
      <c r="F4" s="91">
        <v>9</v>
      </c>
      <c r="G4" s="92">
        <v>10</v>
      </c>
    </row>
    <row r="5" spans="1:7" ht="14.25">
      <c r="A5" s="85"/>
      <c r="B5" s="86"/>
      <c r="C5" s="1"/>
      <c r="D5" s="1"/>
      <c r="E5" s="1"/>
      <c r="F5" s="1"/>
      <c r="G5" s="14"/>
    </row>
    <row r="6" spans="1:7" ht="14.25">
      <c r="A6" s="93" t="s">
        <v>143</v>
      </c>
      <c r="B6" s="94"/>
      <c r="C6" s="1">
        <v>86</v>
      </c>
      <c r="D6" s="1">
        <v>98</v>
      </c>
      <c r="E6" s="1">
        <v>110</v>
      </c>
      <c r="F6" s="1">
        <v>112</v>
      </c>
      <c r="G6" s="14">
        <f>SUM(G7:G8)</f>
        <v>85</v>
      </c>
    </row>
    <row r="7" spans="1:7" ht="14.25">
      <c r="A7"/>
      <c r="B7" s="95" t="s">
        <v>144</v>
      </c>
      <c r="C7" s="1">
        <v>50</v>
      </c>
      <c r="D7" s="1">
        <v>58</v>
      </c>
      <c r="E7" s="1">
        <v>62</v>
      </c>
      <c r="F7" s="1">
        <v>63</v>
      </c>
      <c r="G7" s="14">
        <v>46</v>
      </c>
    </row>
    <row r="8" spans="1:7" ht="14.25">
      <c r="A8"/>
      <c r="B8" s="95" t="s">
        <v>145</v>
      </c>
      <c r="C8" s="1">
        <v>36</v>
      </c>
      <c r="D8" s="1">
        <v>40</v>
      </c>
      <c r="E8" s="1">
        <v>48</v>
      </c>
      <c r="F8" s="1">
        <v>49</v>
      </c>
      <c r="G8" s="14">
        <v>39</v>
      </c>
    </row>
    <row r="9" spans="1:7" ht="14.25">
      <c r="A9" s="85"/>
      <c r="B9" s="86"/>
      <c r="C9" s="1"/>
      <c r="D9" s="1"/>
      <c r="E9" s="1"/>
      <c r="F9" s="1"/>
      <c r="G9" s="14"/>
    </row>
    <row r="10" spans="1:7" ht="14.25">
      <c r="A10" s="93" t="s">
        <v>146</v>
      </c>
      <c r="B10" s="94"/>
      <c r="C10" s="1"/>
      <c r="D10" s="1"/>
      <c r="E10" s="1"/>
      <c r="F10" s="1"/>
      <c r="G10" s="14"/>
    </row>
    <row r="11" spans="1:7" ht="14.25">
      <c r="A11"/>
      <c r="B11" s="96" t="s">
        <v>147</v>
      </c>
      <c r="C11" s="1">
        <v>51</v>
      </c>
      <c r="D11" s="1">
        <v>52</v>
      </c>
      <c r="E11" s="1">
        <v>64</v>
      </c>
      <c r="F11" s="1">
        <v>68</v>
      </c>
      <c r="G11" s="14">
        <f>SUM(G12:G13)</f>
        <v>47</v>
      </c>
    </row>
    <row r="12" spans="1:7" ht="14.25">
      <c r="A12"/>
      <c r="B12" s="95" t="s">
        <v>144</v>
      </c>
      <c r="C12" s="1">
        <v>22</v>
      </c>
      <c r="D12" s="1">
        <v>20</v>
      </c>
      <c r="E12" s="1">
        <v>24</v>
      </c>
      <c r="F12" s="1">
        <v>25</v>
      </c>
      <c r="G12" s="14">
        <v>16</v>
      </c>
    </row>
    <row r="13" spans="1:7" ht="14.25">
      <c r="A13"/>
      <c r="B13" s="95" t="s">
        <v>145</v>
      </c>
      <c r="C13" s="1">
        <v>29</v>
      </c>
      <c r="D13" s="1">
        <v>32</v>
      </c>
      <c r="E13" s="1">
        <v>40</v>
      </c>
      <c r="F13" s="1">
        <v>43</v>
      </c>
      <c r="G13" s="14">
        <v>31</v>
      </c>
    </row>
    <row r="14" spans="1:7" ht="14.25">
      <c r="A14"/>
      <c r="B14" s="96" t="s">
        <v>148</v>
      </c>
      <c r="C14" s="1">
        <v>35</v>
      </c>
      <c r="D14" s="1">
        <v>46</v>
      </c>
      <c r="E14" s="1">
        <v>46</v>
      </c>
      <c r="F14" s="1">
        <v>44</v>
      </c>
      <c r="G14" s="14">
        <f>SUM(G15:G16)</f>
        <v>38</v>
      </c>
    </row>
    <row r="15" spans="1:7" ht="14.25">
      <c r="A15"/>
      <c r="B15" s="95" t="s">
        <v>144</v>
      </c>
      <c r="C15" s="1">
        <v>28</v>
      </c>
      <c r="D15" s="1">
        <v>38</v>
      </c>
      <c r="E15" s="1">
        <v>38</v>
      </c>
      <c r="F15" s="1">
        <v>38</v>
      </c>
      <c r="G15" s="14">
        <v>30</v>
      </c>
    </row>
    <row r="16" spans="1:7" ht="14.25">
      <c r="A16"/>
      <c r="B16" s="95" t="s">
        <v>145</v>
      </c>
      <c r="C16" s="1">
        <v>7</v>
      </c>
      <c r="D16" s="1">
        <v>8</v>
      </c>
      <c r="E16" s="1">
        <v>8</v>
      </c>
      <c r="F16" s="1">
        <v>6</v>
      </c>
      <c r="G16" s="14">
        <v>8</v>
      </c>
    </row>
    <row r="17" spans="1:7" ht="14.25">
      <c r="A17" s="85"/>
      <c r="B17" s="86"/>
      <c r="C17" s="1"/>
      <c r="D17" s="1"/>
      <c r="E17" s="1"/>
      <c r="F17" s="1"/>
      <c r="G17" s="14"/>
    </row>
    <row r="18" spans="1:7" ht="14.25">
      <c r="A18" s="93" t="s">
        <v>149</v>
      </c>
      <c r="B18" s="94"/>
      <c r="C18" s="1"/>
      <c r="D18" s="1"/>
      <c r="E18" s="1"/>
      <c r="F18" s="1"/>
      <c r="G18" s="14"/>
    </row>
    <row r="19" spans="1:7" ht="14.25">
      <c r="A19"/>
      <c r="B19" s="96" t="s">
        <v>150</v>
      </c>
      <c r="C19" s="69">
        <v>7</v>
      </c>
      <c r="D19" s="69">
        <v>6</v>
      </c>
      <c r="E19" s="69">
        <v>9</v>
      </c>
      <c r="F19" s="69">
        <v>7</v>
      </c>
      <c r="G19" s="97">
        <v>3</v>
      </c>
    </row>
    <row r="20" spans="1:7" ht="14.25">
      <c r="A20"/>
      <c r="B20" s="96" t="s">
        <v>89</v>
      </c>
      <c r="C20" s="70" t="s">
        <v>85</v>
      </c>
      <c r="D20" s="70">
        <v>2</v>
      </c>
      <c r="E20" s="69">
        <v>3</v>
      </c>
      <c r="F20" s="69" t="s">
        <v>85</v>
      </c>
      <c r="G20" s="97" t="s">
        <v>85</v>
      </c>
    </row>
    <row r="21" spans="1:7" ht="14.25">
      <c r="A21"/>
      <c r="B21" s="96" t="s">
        <v>90</v>
      </c>
      <c r="C21" s="69" t="s">
        <v>85</v>
      </c>
      <c r="D21" s="70" t="s">
        <v>85</v>
      </c>
      <c r="E21" s="70">
        <v>2</v>
      </c>
      <c r="F21" s="70" t="s">
        <v>85</v>
      </c>
      <c r="G21" s="97" t="s">
        <v>85</v>
      </c>
    </row>
    <row r="22" spans="1:7" ht="14.25">
      <c r="A22"/>
      <c r="B22" s="96" t="s">
        <v>91</v>
      </c>
      <c r="C22" s="69">
        <v>4</v>
      </c>
      <c r="D22" s="69">
        <v>2</v>
      </c>
      <c r="E22" s="126">
        <v>3</v>
      </c>
      <c r="F22" s="126">
        <v>2</v>
      </c>
      <c r="G22" s="97" t="s">
        <v>85</v>
      </c>
    </row>
    <row r="23" spans="1:7" ht="14.25">
      <c r="A23"/>
      <c r="B23" s="96" t="s">
        <v>92</v>
      </c>
      <c r="C23" s="70">
        <v>4</v>
      </c>
      <c r="D23" s="69">
        <v>3</v>
      </c>
      <c r="E23" s="69">
        <v>7</v>
      </c>
      <c r="F23" s="69">
        <v>4</v>
      </c>
      <c r="G23" s="97">
        <v>3</v>
      </c>
    </row>
    <row r="24" spans="1:7" ht="14.25">
      <c r="A24"/>
      <c r="B24" s="96" t="s">
        <v>93</v>
      </c>
      <c r="C24" s="69">
        <v>1</v>
      </c>
      <c r="D24" s="69" t="s">
        <v>85</v>
      </c>
      <c r="E24" s="70">
        <v>1</v>
      </c>
      <c r="F24" s="70">
        <v>1</v>
      </c>
      <c r="G24" s="97" t="s">
        <v>85</v>
      </c>
    </row>
    <row r="25" spans="1:7" ht="14.25">
      <c r="A25"/>
      <c r="B25" s="96" t="s">
        <v>151</v>
      </c>
      <c r="C25" s="69">
        <v>2</v>
      </c>
      <c r="D25" s="69">
        <v>3</v>
      </c>
      <c r="E25" s="69">
        <v>4</v>
      </c>
      <c r="F25" s="69">
        <v>5</v>
      </c>
      <c r="G25" s="97">
        <v>1</v>
      </c>
    </row>
    <row r="26" spans="1:7" ht="14.25">
      <c r="A26"/>
      <c r="B26" s="96" t="s">
        <v>152</v>
      </c>
      <c r="C26" s="69">
        <v>1</v>
      </c>
      <c r="D26" s="69">
        <v>3</v>
      </c>
      <c r="E26" s="69">
        <v>1</v>
      </c>
      <c r="F26" s="69">
        <v>2</v>
      </c>
      <c r="G26" s="97" t="s">
        <v>85</v>
      </c>
    </row>
    <row r="27" spans="1:7" ht="14.25">
      <c r="A27"/>
      <c r="B27" s="96" t="s">
        <v>96</v>
      </c>
      <c r="C27" s="69">
        <v>12</v>
      </c>
      <c r="D27" s="69">
        <v>7</v>
      </c>
      <c r="E27" s="69">
        <v>12</v>
      </c>
      <c r="F27" s="69">
        <v>11</v>
      </c>
      <c r="G27" s="97">
        <v>13</v>
      </c>
    </row>
    <row r="28" spans="1:7" ht="14.25">
      <c r="A28"/>
      <c r="B28" s="96" t="s">
        <v>153</v>
      </c>
      <c r="C28" s="69">
        <v>1</v>
      </c>
      <c r="D28" s="69" t="s">
        <v>85</v>
      </c>
      <c r="E28" s="70">
        <v>1</v>
      </c>
      <c r="F28" s="70">
        <v>1</v>
      </c>
      <c r="G28" s="97" t="s">
        <v>85</v>
      </c>
    </row>
    <row r="29" spans="1:7" ht="14.25">
      <c r="A29"/>
      <c r="B29" s="96" t="s">
        <v>98</v>
      </c>
      <c r="C29" s="69">
        <v>6</v>
      </c>
      <c r="D29" s="69">
        <v>5</v>
      </c>
      <c r="E29" s="69">
        <v>8</v>
      </c>
      <c r="F29" s="69">
        <v>7</v>
      </c>
      <c r="G29" s="97">
        <v>7</v>
      </c>
    </row>
    <row r="30" spans="1:7" ht="14.25">
      <c r="A30"/>
      <c r="B30" s="96" t="s">
        <v>99</v>
      </c>
      <c r="C30" s="69" t="s">
        <v>85</v>
      </c>
      <c r="D30" s="70">
        <v>2</v>
      </c>
      <c r="E30" s="69" t="s">
        <v>85</v>
      </c>
      <c r="F30" s="70">
        <v>4</v>
      </c>
      <c r="G30" s="97">
        <v>1</v>
      </c>
    </row>
    <row r="31" spans="1:7" ht="14.25">
      <c r="A31"/>
      <c r="B31" s="96" t="s">
        <v>100</v>
      </c>
      <c r="C31" s="69">
        <v>1</v>
      </c>
      <c r="D31" s="69" t="s">
        <v>85</v>
      </c>
      <c r="E31" s="70">
        <v>1</v>
      </c>
      <c r="F31" s="70" t="s">
        <v>154</v>
      </c>
      <c r="G31" s="97" t="s">
        <v>85</v>
      </c>
    </row>
    <row r="32" spans="1:7" ht="14.25">
      <c r="A32"/>
      <c r="B32" s="96" t="s">
        <v>155</v>
      </c>
      <c r="C32" s="69">
        <v>10</v>
      </c>
      <c r="D32" s="69">
        <v>15</v>
      </c>
      <c r="E32" s="69">
        <v>13</v>
      </c>
      <c r="F32" s="69">
        <v>7</v>
      </c>
      <c r="G32" s="97">
        <v>2</v>
      </c>
    </row>
    <row r="33" spans="1:7" ht="14.25">
      <c r="A33"/>
      <c r="B33" s="96" t="s">
        <v>102</v>
      </c>
      <c r="C33" s="69">
        <v>2</v>
      </c>
      <c r="D33" s="69">
        <v>1</v>
      </c>
      <c r="E33" s="69">
        <v>4</v>
      </c>
      <c r="F33" s="69">
        <v>1</v>
      </c>
      <c r="G33" s="97" t="s">
        <v>85</v>
      </c>
    </row>
    <row r="34" spans="1:7" ht="14.25">
      <c r="A34"/>
      <c r="B34" s="96" t="s">
        <v>156</v>
      </c>
      <c r="C34" s="69">
        <v>3</v>
      </c>
      <c r="D34" s="69">
        <v>2</v>
      </c>
      <c r="E34" s="69">
        <v>3</v>
      </c>
      <c r="F34" s="69">
        <v>2</v>
      </c>
      <c r="G34" s="97">
        <v>3</v>
      </c>
    </row>
    <row r="35" spans="1:7" ht="14.25">
      <c r="A35"/>
      <c r="B35" s="96" t="s">
        <v>105</v>
      </c>
      <c r="C35" s="69">
        <v>6</v>
      </c>
      <c r="D35" s="69">
        <v>5</v>
      </c>
      <c r="E35" s="69">
        <v>7</v>
      </c>
      <c r="F35" s="69">
        <v>16</v>
      </c>
      <c r="G35" s="97">
        <v>10</v>
      </c>
    </row>
    <row r="36" spans="1:7" ht="14.25">
      <c r="A36"/>
      <c r="B36" s="96" t="s">
        <v>157</v>
      </c>
      <c r="C36" s="69">
        <v>9</v>
      </c>
      <c r="D36" s="69">
        <v>18</v>
      </c>
      <c r="E36" s="69">
        <v>10</v>
      </c>
      <c r="F36" s="69">
        <v>12</v>
      </c>
      <c r="G36" s="97">
        <v>11</v>
      </c>
    </row>
    <row r="37" spans="1:7" ht="14.25">
      <c r="A37"/>
      <c r="B37" s="96" t="s">
        <v>158</v>
      </c>
      <c r="C37" s="69">
        <v>10</v>
      </c>
      <c r="D37" s="69">
        <v>16</v>
      </c>
      <c r="E37" s="69">
        <v>14</v>
      </c>
      <c r="F37" s="69">
        <v>16</v>
      </c>
      <c r="G37" s="97">
        <v>14</v>
      </c>
    </row>
    <row r="38" spans="1:7" ht="14.25">
      <c r="A38"/>
      <c r="B38" s="96" t="s">
        <v>159</v>
      </c>
      <c r="C38" s="69">
        <v>2</v>
      </c>
      <c r="D38" s="69">
        <v>2</v>
      </c>
      <c r="E38" s="69">
        <v>1</v>
      </c>
      <c r="F38" s="69">
        <v>10</v>
      </c>
      <c r="G38" s="97">
        <v>9</v>
      </c>
    </row>
    <row r="39" spans="1:7" ht="14.25">
      <c r="A39"/>
      <c r="B39" s="96" t="s">
        <v>160</v>
      </c>
      <c r="C39" s="69" t="s">
        <v>85</v>
      </c>
      <c r="D39" s="70">
        <v>3</v>
      </c>
      <c r="E39" s="69">
        <v>5</v>
      </c>
      <c r="F39" s="69">
        <v>2</v>
      </c>
      <c r="G39" s="97">
        <v>7</v>
      </c>
    </row>
    <row r="40" spans="1:7" ht="14.25">
      <c r="A40"/>
      <c r="B40" s="96" t="s">
        <v>83</v>
      </c>
      <c r="C40" s="69">
        <v>5</v>
      </c>
      <c r="D40" s="69">
        <v>3</v>
      </c>
      <c r="E40" s="69">
        <v>1</v>
      </c>
      <c r="F40" s="69">
        <v>2</v>
      </c>
      <c r="G40" s="97">
        <v>1</v>
      </c>
    </row>
    <row r="41" spans="1:7" ht="14.25">
      <c r="A41" s="85"/>
      <c r="B41" s="86"/>
      <c r="C41" s="1"/>
      <c r="D41" s="1"/>
      <c r="E41" s="1"/>
      <c r="F41" s="1"/>
      <c r="G41" s="60"/>
    </row>
    <row r="42" spans="1:7" ht="14.25">
      <c r="A42" s="93" t="s">
        <v>161</v>
      </c>
      <c r="B42" s="94"/>
      <c r="C42" s="1"/>
      <c r="D42" s="1"/>
      <c r="E42" s="1"/>
      <c r="F42" s="1"/>
      <c r="G42" s="60"/>
    </row>
    <row r="43" spans="1:7" ht="14.25">
      <c r="A43"/>
      <c r="B43" s="96" t="s">
        <v>162</v>
      </c>
      <c r="C43" s="1">
        <v>11</v>
      </c>
      <c r="D43" s="1">
        <v>20</v>
      </c>
      <c r="E43" s="1">
        <v>23</v>
      </c>
      <c r="F43" s="1">
        <v>14</v>
      </c>
      <c r="G43" s="60">
        <v>16</v>
      </c>
    </row>
    <row r="44" spans="1:7" ht="14.25">
      <c r="A44"/>
      <c r="B44" s="96" t="s">
        <v>163</v>
      </c>
      <c r="C44" s="1">
        <v>13</v>
      </c>
      <c r="D44" s="1">
        <v>23</v>
      </c>
      <c r="E44" s="1">
        <v>27</v>
      </c>
      <c r="F44" s="1">
        <v>28</v>
      </c>
      <c r="G44" s="60">
        <v>12</v>
      </c>
    </row>
    <row r="45" spans="1:7" ht="14.25">
      <c r="A45"/>
      <c r="B45" s="96" t="s">
        <v>164</v>
      </c>
      <c r="C45" s="1">
        <v>5</v>
      </c>
      <c r="D45" s="1">
        <v>10</v>
      </c>
      <c r="E45" s="1">
        <v>5</v>
      </c>
      <c r="F45" s="1">
        <v>18</v>
      </c>
      <c r="G45" s="60">
        <v>8</v>
      </c>
    </row>
    <row r="46" spans="1:7" ht="14.25">
      <c r="A46"/>
      <c r="B46" s="96" t="s">
        <v>165</v>
      </c>
      <c r="C46" s="1">
        <v>12</v>
      </c>
      <c r="D46" s="1">
        <v>8</v>
      </c>
      <c r="E46" s="1">
        <v>23</v>
      </c>
      <c r="F46" s="1">
        <v>14</v>
      </c>
      <c r="G46" s="60">
        <v>11</v>
      </c>
    </row>
    <row r="47" spans="1:7" ht="14.25">
      <c r="A47"/>
      <c r="B47" s="96" t="s">
        <v>166</v>
      </c>
      <c r="C47" s="1">
        <v>19</v>
      </c>
      <c r="D47" s="1">
        <v>16</v>
      </c>
      <c r="E47" s="1">
        <v>10</v>
      </c>
      <c r="F47" s="1">
        <v>10</v>
      </c>
      <c r="G47" s="60">
        <v>14</v>
      </c>
    </row>
    <row r="48" spans="1:7" ht="14.25">
      <c r="A48"/>
      <c r="B48" s="96" t="s">
        <v>167</v>
      </c>
      <c r="C48" s="1">
        <v>26</v>
      </c>
      <c r="D48" s="1">
        <v>21</v>
      </c>
      <c r="E48" s="1">
        <v>22</v>
      </c>
      <c r="F48" s="1">
        <v>28</v>
      </c>
      <c r="G48" s="60">
        <v>24</v>
      </c>
    </row>
    <row r="49" spans="1:7" ht="14.25">
      <c r="A49" s="98"/>
      <c r="B49" s="99"/>
      <c r="C49" s="55"/>
      <c r="D49" s="55"/>
      <c r="E49" s="55"/>
      <c r="F49" s="55"/>
      <c r="G49" s="55"/>
    </row>
    <row r="50" ht="14.25">
      <c r="A50" s="81" t="s">
        <v>168</v>
      </c>
    </row>
    <row r="51" ht="14.25">
      <c r="A51" s="81" t="s">
        <v>169</v>
      </c>
    </row>
    <row r="52" ht="14.25">
      <c r="A52" s="81" t="s">
        <v>170</v>
      </c>
    </row>
  </sheetData>
  <printOptions/>
  <pageMargins left="1.5748031496062993" right="0.7874015748031497" top="0.984251968503937" bottom="0.984251968503937" header="0.5118110236220472" footer="0.5118110236220472"/>
  <pageSetup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F5" sqref="F5"/>
    </sheetView>
  </sheetViews>
  <sheetFormatPr defaultColWidth="8.796875" defaultRowHeight="15"/>
  <cols>
    <col min="1" max="1" width="3.09765625" style="80" customWidth="1"/>
    <col min="2" max="2" width="18.59765625" style="80" customWidth="1"/>
    <col min="3" max="7" width="8.59765625" style="80" customWidth="1"/>
    <col min="8" max="8" width="10.69921875" style="80" customWidth="1"/>
    <col min="9" max="10" width="8.59765625" style="80" customWidth="1"/>
    <col min="11" max="11" width="12.19921875" style="80" customWidth="1"/>
    <col min="12" max="16384" width="10.59765625" style="80" customWidth="1"/>
  </cols>
  <sheetData>
    <row r="1" spans="1:2" ht="14.25">
      <c r="A1" s="82" t="s">
        <v>171</v>
      </c>
      <c r="B1" s="82"/>
    </row>
    <row r="2" spans="1:11" ht="1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4" t="s">
        <v>19</v>
      </c>
    </row>
    <row r="3" spans="1:11" ht="15" thickTop="1">
      <c r="A3" s="85"/>
      <c r="B3" s="86"/>
      <c r="C3" s="87" t="s">
        <v>172</v>
      </c>
      <c r="D3" s="88"/>
      <c r="E3" s="89"/>
      <c r="F3" s="87" t="s">
        <v>173</v>
      </c>
      <c r="G3" s="88"/>
      <c r="H3" s="89"/>
      <c r="I3" s="87" t="s">
        <v>174</v>
      </c>
      <c r="J3" s="88"/>
      <c r="K3" s="88"/>
    </row>
    <row r="4" spans="1:11" ht="14.25">
      <c r="A4" s="88" t="s">
        <v>142</v>
      </c>
      <c r="B4" s="89"/>
      <c r="C4" s="90" t="s">
        <v>175</v>
      </c>
      <c r="D4" s="91">
        <v>9</v>
      </c>
      <c r="E4" s="100">
        <v>10</v>
      </c>
      <c r="F4" s="90" t="s">
        <v>175</v>
      </c>
      <c r="G4" s="91">
        <v>9</v>
      </c>
      <c r="H4" s="100">
        <v>10</v>
      </c>
      <c r="I4" s="90" t="s">
        <v>175</v>
      </c>
      <c r="J4" s="91">
        <v>9</v>
      </c>
      <c r="K4" s="100">
        <v>10</v>
      </c>
    </row>
    <row r="5" spans="1:11" ht="14.25">
      <c r="A5" s="85"/>
      <c r="B5" s="86"/>
      <c r="C5" s="1"/>
      <c r="D5" s="1"/>
      <c r="E5" s="14"/>
      <c r="F5" s="1"/>
      <c r="G5" s="1"/>
      <c r="H5" s="14"/>
      <c r="I5" s="1"/>
      <c r="J5" s="1"/>
      <c r="K5" s="14"/>
    </row>
    <row r="6" spans="1:14" ht="14.25">
      <c r="A6" s="93" t="s">
        <v>176</v>
      </c>
      <c r="B6" s="94"/>
      <c r="C6" s="1">
        <v>23348</v>
      </c>
      <c r="D6" s="1">
        <v>18901</v>
      </c>
      <c r="E6" s="14">
        <f>SUM(E9:E14)</f>
        <v>16995</v>
      </c>
      <c r="F6" s="1">
        <v>4668.119</v>
      </c>
      <c r="G6" s="1">
        <v>4004.5689999999995</v>
      </c>
      <c r="H6" s="14">
        <f>SUM(H9:H14)</f>
        <v>3483.4610000000002</v>
      </c>
      <c r="I6" s="1">
        <v>69971.919</v>
      </c>
      <c r="J6" s="1">
        <v>60287.371</v>
      </c>
      <c r="K6" s="14">
        <f>N6/1000</f>
        <v>50274.032</v>
      </c>
      <c r="M6" s="14">
        <f>SUM(M9:M14)</f>
        <v>3483461</v>
      </c>
      <c r="N6" s="14">
        <f>SUM(N9:N14)</f>
        <v>50274032</v>
      </c>
    </row>
    <row r="7" spans="1:14" ht="14.25">
      <c r="A7" s="93"/>
      <c r="B7" s="94"/>
      <c r="C7" s="1"/>
      <c r="D7" s="1"/>
      <c r="E7" s="14"/>
      <c r="F7" s="1"/>
      <c r="G7" s="1"/>
      <c r="H7" s="14"/>
      <c r="I7" s="1"/>
      <c r="J7" s="1"/>
      <c r="K7" s="14"/>
      <c r="M7" s="14"/>
      <c r="N7" s="14"/>
    </row>
    <row r="8" spans="1:14" ht="14.25">
      <c r="A8" t="s">
        <v>177</v>
      </c>
      <c r="B8" s="96"/>
      <c r="C8" s="1"/>
      <c r="D8" s="1"/>
      <c r="E8" s="14"/>
      <c r="F8" s="1"/>
      <c r="G8" s="1"/>
      <c r="H8" s="14"/>
      <c r="I8" s="1"/>
      <c r="J8" s="1"/>
      <c r="K8" s="14"/>
      <c r="M8" s="14"/>
      <c r="N8" s="14"/>
    </row>
    <row r="9" spans="1:14" ht="14.25">
      <c r="A9"/>
      <c r="B9" s="96" t="s">
        <v>178</v>
      </c>
      <c r="C9" s="1">
        <v>126</v>
      </c>
      <c r="D9" s="1">
        <v>53</v>
      </c>
      <c r="E9" s="14">
        <v>82</v>
      </c>
      <c r="F9" s="1">
        <v>50.509</v>
      </c>
      <c r="G9" s="1">
        <v>30.031</v>
      </c>
      <c r="H9" s="14">
        <f>M9/1000</f>
        <v>37.416</v>
      </c>
      <c r="I9" s="1">
        <v>995.741</v>
      </c>
      <c r="J9" s="1">
        <v>551.056</v>
      </c>
      <c r="K9" s="14">
        <f aca="true" t="shared" si="0" ref="K9:K14">N9/1000</f>
        <v>725.036</v>
      </c>
      <c r="M9" s="14">
        <v>37416</v>
      </c>
      <c r="N9" s="14">
        <v>725036</v>
      </c>
    </row>
    <row r="10" spans="1:14" ht="14.25">
      <c r="A10" s="85"/>
      <c r="B10" s="96" t="s">
        <v>179</v>
      </c>
      <c r="C10" s="1">
        <v>291</v>
      </c>
      <c r="D10" s="1">
        <v>207</v>
      </c>
      <c r="E10" s="14">
        <v>154</v>
      </c>
      <c r="F10" s="1">
        <v>87.199</v>
      </c>
      <c r="G10" s="1">
        <v>87.544</v>
      </c>
      <c r="H10" s="14">
        <f aca="true" t="shared" si="1" ref="H10:H25">M10/1000</f>
        <v>58.864</v>
      </c>
      <c r="I10" s="1">
        <v>2067.039</v>
      </c>
      <c r="J10" s="1">
        <v>2384.827</v>
      </c>
      <c r="K10" s="14">
        <f t="shared" si="0"/>
        <v>1054.592</v>
      </c>
      <c r="M10" s="14">
        <v>58864</v>
      </c>
      <c r="N10" s="14">
        <v>1054592</v>
      </c>
    </row>
    <row r="11" spans="1:14" ht="14.25">
      <c r="A11" s="101"/>
      <c r="B11" s="96" t="s">
        <v>180</v>
      </c>
      <c r="C11" s="1">
        <v>472</v>
      </c>
      <c r="D11" s="1">
        <v>417</v>
      </c>
      <c r="E11" s="14">
        <v>369</v>
      </c>
      <c r="F11" s="1">
        <v>211.196</v>
      </c>
      <c r="G11" s="1">
        <v>211.841</v>
      </c>
      <c r="H11" s="14">
        <f t="shared" si="1"/>
        <v>167.453</v>
      </c>
      <c r="I11" s="1">
        <v>5078.654</v>
      </c>
      <c r="J11" s="1">
        <v>4682.21</v>
      </c>
      <c r="K11" s="14">
        <f t="shared" si="0"/>
        <v>4172.443</v>
      </c>
      <c r="M11" s="14">
        <v>167453</v>
      </c>
      <c r="N11" s="14">
        <v>4172443</v>
      </c>
    </row>
    <row r="12" spans="1:14" ht="14.25">
      <c r="A12"/>
      <c r="B12" s="96" t="s">
        <v>181</v>
      </c>
      <c r="C12" s="1">
        <v>3284</v>
      </c>
      <c r="D12" s="1">
        <v>3125</v>
      </c>
      <c r="E12" s="14">
        <v>2570</v>
      </c>
      <c r="F12" s="1">
        <v>1507.407</v>
      </c>
      <c r="G12" s="1">
        <v>1340.368</v>
      </c>
      <c r="H12" s="14">
        <f t="shared" si="1"/>
        <v>1238.333</v>
      </c>
      <c r="I12" s="1">
        <v>18445.366</v>
      </c>
      <c r="J12" s="1">
        <v>16059.114</v>
      </c>
      <c r="K12" s="14">
        <f t="shared" si="0"/>
        <v>14542.964</v>
      </c>
      <c r="M12" s="14">
        <v>1238333</v>
      </c>
      <c r="N12" s="14">
        <v>14542964</v>
      </c>
    </row>
    <row r="13" spans="1:14" ht="14.25">
      <c r="A13"/>
      <c r="B13" s="96" t="s">
        <v>182</v>
      </c>
      <c r="C13" s="1">
        <v>540</v>
      </c>
      <c r="D13" s="1">
        <v>554</v>
      </c>
      <c r="E13" s="14">
        <v>421</v>
      </c>
      <c r="F13" s="1">
        <v>201.434</v>
      </c>
      <c r="G13" s="1">
        <v>322.801</v>
      </c>
      <c r="H13" s="14">
        <f t="shared" si="1"/>
        <v>146.001</v>
      </c>
      <c r="I13" s="1">
        <v>3419.203</v>
      </c>
      <c r="J13" s="1">
        <v>6140.803</v>
      </c>
      <c r="K13" s="14">
        <f t="shared" si="0"/>
        <v>2780.632</v>
      </c>
      <c r="M13" s="14">
        <v>146001</v>
      </c>
      <c r="N13" s="14">
        <v>2780632</v>
      </c>
    </row>
    <row r="14" spans="1:14" ht="14.25">
      <c r="A14"/>
      <c r="B14" s="96" t="s">
        <v>183</v>
      </c>
      <c r="C14" s="1">
        <v>18635</v>
      </c>
      <c r="D14" s="1">
        <v>14545</v>
      </c>
      <c r="E14" s="14">
        <v>13399</v>
      </c>
      <c r="F14" s="1">
        <v>2610.374</v>
      </c>
      <c r="G14" s="1">
        <v>2011.984</v>
      </c>
      <c r="H14" s="14">
        <f t="shared" si="1"/>
        <v>1835.394</v>
      </c>
      <c r="I14" s="1">
        <v>39965.916</v>
      </c>
      <c r="J14" s="1">
        <v>30469.361</v>
      </c>
      <c r="K14" s="14">
        <f t="shared" si="0"/>
        <v>26998.365</v>
      </c>
      <c r="M14" s="14">
        <v>1835394</v>
      </c>
      <c r="N14" s="14">
        <v>26998365</v>
      </c>
    </row>
    <row r="15" spans="1:14" ht="14.25">
      <c r="A15"/>
      <c r="B15" s="96"/>
      <c r="C15" s="1"/>
      <c r="D15" s="1"/>
      <c r="E15" s="14"/>
      <c r="F15" s="1"/>
      <c r="G15" s="1"/>
      <c r="H15" s="14"/>
      <c r="I15" s="1"/>
      <c r="J15" s="1"/>
      <c r="K15" s="14"/>
      <c r="M15" s="14"/>
      <c r="N15" s="14"/>
    </row>
    <row r="16" spans="1:14" ht="14.25">
      <c r="A16" s="101" t="s">
        <v>184</v>
      </c>
      <c r="B16" s="94"/>
      <c r="C16" s="1"/>
      <c r="D16" s="1"/>
      <c r="E16" s="14"/>
      <c r="F16" s="1"/>
      <c r="G16" s="1"/>
      <c r="H16" s="14"/>
      <c r="I16" s="1"/>
      <c r="J16" s="1"/>
      <c r="K16" s="14"/>
      <c r="M16" s="14"/>
      <c r="N16" s="14"/>
    </row>
    <row r="17" spans="1:14" ht="14.25">
      <c r="A17"/>
      <c r="B17" s="96" t="s">
        <v>185</v>
      </c>
      <c r="C17" s="1">
        <v>17533</v>
      </c>
      <c r="D17" s="1">
        <v>13569</v>
      </c>
      <c r="E17" s="14">
        <v>12375</v>
      </c>
      <c r="F17" s="1">
        <v>2318.944</v>
      </c>
      <c r="G17" s="1">
        <v>1763.871</v>
      </c>
      <c r="H17" s="14">
        <f t="shared" si="1"/>
        <v>1583.974</v>
      </c>
      <c r="I17" s="1">
        <v>35128.742</v>
      </c>
      <c r="J17" s="1">
        <v>26512.093</v>
      </c>
      <c r="K17" s="14">
        <f aca="true" t="shared" si="2" ref="K17:K22">N17/1000</f>
        <v>23389.697</v>
      </c>
      <c r="M17" s="14">
        <v>1583974</v>
      </c>
      <c r="N17" s="14">
        <v>23389697</v>
      </c>
    </row>
    <row r="18" spans="1:14" ht="28.5">
      <c r="A18"/>
      <c r="B18" s="96" t="s">
        <v>186</v>
      </c>
      <c r="C18" s="70">
        <v>35</v>
      </c>
      <c r="D18" s="70">
        <v>30</v>
      </c>
      <c r="E18" s="14">
        <v>29</v>
      </c>
      <c r="F18" s="70">
        <v>99.492</v>
      </c>
      <c r="G18" s="70">
        <v>118.291</v>
      </c>
      <c r="H18" s="14">
        <f t="shared" si="1"/>
        <v>91.723</v>
      </c>
      <c r="I18" s="70">
        <v>2520.819</v>
      </c>
      <c r="J18" s="70">
        <v>2553.832</v>
      </c>
      <c r="K18" s="102">
        <f t="shared" si="2"/>
        <v>2316.03</v>
      </c>
      <c r="M18" s="14">
        <v>91723</v>
      </c>
      <c r="N18" s="102">
        <v>2316030</v>
      </c>
    </row>
    <row r="19" spans="1:14" ht="14.25">
      <c r="A19"/>
      <c r="B19" s="96" t="s">
        <v>187</v>
      </c>
      <c r="C19" s="1">
        <v>554</v>
      </c>
      <c r="D19" s="70">
        <v>496</v>
      </c>
      <c r="E19" s="14">
        <v>405</v>
      </c>
      <c r="F19" s="1">
        <v>475.977</v>
      </c>
      <c r="G19" s="70">
        <v>424.896</v>
      </c>
      <c r="H19" s="14">
        <f t="shared" si="1"/>
        <v>394.101</v>
      </c>
      <c r="I19" s="1">
        <v>9994.761</v>
      </c>
      <c r="J19" s="70">
        <v>9589.072</v>
      </c>
      <c r="K19" s="102">
        <f t="shared" si="2"/>
        <v>8122.689</v>
      </c>
      <c r="M19" s="14">
        <v>394101</v>
      </c>
      <c r="N19" s="102">
        <v>8122689</v>
      </c>
    </row>
    <row r="20" spans="1:14" ht="14.25">
      <c r="A20"/>
      <c r="B20" s="96" t="s">
        <v>188</v>
      </c>
      <c r="C20" s="1">
        <v>5042</v>
      </c>
      <c r="D20" s="1">
        <v>4614</v>
      </c>
      <c r="E20" s="14">
        <v>3990</v>
      </c>
      <c r="F20" s="1">
        <v>1754.74</v>
      </c>
      <c r="G20" s="1">
        <v>1675.464</v>
      </c>
      <c r="H20" s="14">
        <f t="shared" si="1"/>
        <v>1397.103</v>
      </c>
      <c r="I20" s="1">
        <v>22212.271</v>
      </c>
      <c r="J20" s="1">
        <v>21478.765</v>
      </c>
      <c r="K20" s="14">
        <f t="shared" si="2"/>
        <v>16305.999</v>
      </c>
      <c r="M20" s="14">
        <v>1397103</v>
      </c>
      <c r="N20" s="14">
        <v>16305999</v>
      </c>
    </row>
    <row r="21" spans="1:14" ht="28.5">
      <c r="A21"/>
      <c r="B21" s="96" t="s">
        <v>189</v>
      </c>
      <c r="C21" s="70">
        <v>64</v>
      </c>
      <c r="D21" s="1">
        <v>73</v>
      </c>
      <c r="E21" s="14">
        <v>56</v>
      </c>
      <c r="F21" s="70">
        <v>1.919</v>
      </c>
      <c r="G21" s="1">
        <v>4.733</v>
      </c>
      <c r="H21" s="14">
        <f t="shared" si="1"/>
        <v>2.785</v>
      </c>
      <c r="I21" s="70">
        <v>22.859</v>
      </c>
      <c r="J21" s="1">
        <v>31.138</v>
      </c>
      <c r="K21" s="14">
        <f t="shared" si="2"/>
        <v>44.744</v>
      </c>
      <c r="M21" s="14">
        <v>2785</v>
      </c>
      <c r="N21" s="14">
        <v>44744</v>
      </c>
    </row>
    <row r="22" spans="1:14" ht="14.25">
      <c r="A22"/>
      <c r="B22" s="96" t="s">
        <v>83</v>
      </c>
      <c r="C22" s="1">
        <v>120</v>
      </c>
      <c r="D22" s="1">
        <v>119</v>
      </c>
      <c r="E22" s="14">
        <v>140</v>
      </c>
      <c r="F22" s="1">
        <v>17.047</v>
      </c>
      <c r="G22" s="1">
        <v>17.314</v>
      </c>
      <c r="H22" s="14">
        <f t="shared" si="1"/>
        <v>13.775</v>
      </c>
      <c r="I22" s="1">
        <v>92.467</v>
      </c>
      <c r="J22" s="1">
        <v>122.471</v>
      </c>
      <c r="K22" s="14">
        <f t="shared" si="2"/>
        <v>94.873</v>
      </c>
      <c r="M22" s="14">
        <v>13775</v>
      </c>
      <c r="N22" s="14">
        <v>94873</v>
      </c>
    </row>
    <row r="23" spans="1:14" ht="14.25">
      <c r="A23"/>
      <c r="B23" s="96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</row>
    <row r="24" spans="1:14" ht="14.25">
      <c r="A24" t="s">
        <v>190</v>
      </c>
      <c r="B24" s="96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</row>
    <row r="25" spans="1:14" ht="14.25">
      <c r="A25"/>
      <c r="B25" s="96" t="s">
        <v>191</v>
      </c>
      <c r="C25" s="1">
        <v>18368</v>
      </c>
      <c r="D25" s="1">
        <v>14209</v>
      </c>
      <c r="E25" s="14">
        <v>12783</v>
      </c>
      <c r="F25" s="1">
        <v>2686.027</v>
      </c>
      <c r="G25" s="1">
        <v>2049.785</v>
      </c>
      <c r="H25" s="14">
        <f t="shared" si="1"/>
        <v>1900.423</v>
      </c>
      <c r="I25" s="1">
        <v>42075.285</v>
      </c>
      <c r="J25" s="1">
        <v>32239.354</v>
      </c>
      <c r="K25" s="14">
        <f aca="true" t="shared" si="3" ref="K25:K33">N25/1000</f>
        <v>29093.103</v>
      </c>
      <c r="M25" s="14">
        <v>1900423</v>
      </c>
      <c r="N25" s="14">
        <v>29093103</v>
      </c>
    </row>
    <row r="26" spans="1:14" ht="14.25">
      <c r="A26"/>
      <c r="B26" s="96" t="s">
        <v>192</v>
      </c>
      <c r="C26" s="1">
        <v>741</v>
      </c>
      <c r="D26" s="1">
        <v>597</v>
      </c>
      <c r="E26" s="14">
        <v>539</v>
      </c>
      <c r="F26" s="1">
        <v>149.687</v>
      </c>
      <c r="G26" s="1">
        <v>113.06</v>
      </c>
      <c r="H26" s="14">
        <f aca="true" t="shared" si="4" ref="H26:H33">M26/1000</f>
        <v>94.68</v>
      </c>
      <c r="I26" s="1">
        <v>2323.141</v>
      </c>
      <c r="J26" s="1">
        <v>1711.79</v>
      </c>
      <c r="K26" s="14">
        <f t="shared" si="3"/>
        <v>1389.587</v>
      </c>
      <c r="M26" s="14">
        <v>94680</v>
      </c>
      <c r="N26" s="14">
        <v>1389587</v>
      </c>
    </row>
    <row r="27" spans="1:14" ht="14.25">
      <c r="A27"/>
      <c r="B27" s="96" t="s">
        <v>193</v>
      </c>
      <c r="C27" s="1">
        <v>558</v>
      </c>
      <c r="D27" s="1">
        <v>516</v>
      </c>
      <c r="E27" s="14">
        <v>529</v>
      </c>
      <c r="F27" s="1">
        <v>125.23</v>
      </c>
      <c r="G27" s="1">
        <v>131.354</v>
      </c>
      <c r="H27" s="14">
        <v>126</v>
      </c>
      <c r="I27" s="1">
        <v>748.775</v>
      </c>
      <c r="J27" s="1">
        <v>820.666</v>
      </c>
      <c r="K27" s="14">
        <f t="shared" si="3"/>
        <v>695.989</v>
      </c>
      <c r="M27" s="14">
        <v>442658</v>
      </c>
      <c r="N27" s="14">
        <v>695989</v>
      </c>
    </row>
    <row r="28" spans="1:14" ht="14.25">
      <c r="A28"/>
      <c r="B28" s="96" t="s">
        <v>194</v>
      </c>
      <c r="C28" s="1">
        <v>1059</v>
      </c>
      <c r="D28" s="70">
        <v>1059</v>
      </c>
      <c r="E28" s="14">
        <v>862</v>
      </c>
      <c r="F28" s="1">
        <v>579.984</v>
      </c>
      <c r="G28" s="70">
        <v>528.4</v>
      </c>
      <c r="H28" s="14">
        <v>443</v>
      </c>
      <c r="I28" s="1">
        <v>6304.807</v>
      </c>
      <c r="J28" s="70">
        <v>5585.257</v>
      </c>
      <c r="K28" s="102">
        <f t="shared" si="3"/>
        <v>4509.456</v>
      </c>
      <c r="M28" s="14">
        <v>95570</v>
      </c>
      <c r="N28" s="102">
        <v>4509456</v>
      </c>
    </row>
    <row r="29" spans="1:14" ht="14.25">
      <c r="A29"/>
      <c r="B29" s="96" t="s">
        <v>195</v>
      </c>
      <c r="C29" s="1">
        <v>239</v>
      </c>
      <c r="D29" s="1">
        <v>250</v>
      </c>
      <c r="E29" s="14">
        <v>211</v>
      </c>
      <c r="F29" s="1">
        <v>114.25</v>
      </c>
      <c r="G29" s="1">
        <v>109.061</v>
      </c>
      <c r="H29" s="14">
        <v>96</v>
      </c>
      <c r="I29" s="1">
        <v>1441.818</v>
      </c>
      <c r="J29" s="1">
        <v>1130.951</v>
      </c>
      <c r="K29" s="14">
        <f t="shared" si="3"/>
        <v>1445.17</v>
      </c>
      <c r="M29" s="14">
        <v>335919</v>
      </c>
      <c r="N29" s="14">
        <v>1445170</v>
      </c>
    </row>
    <row r="30" spans="1:14" ht="14.25">
      <c r="A30"/>
      <c r="B30" s="96" t="s">
        <v>196</v>
      </c>
      <c r="C30" s="1">
        <v>885</v>
      </c>
      <c r="D30" s="1">
        <v>810</v>
      </c>
      <c r="E30" s="14">
        <v>776</v>
      </c>
      <c r="F30" s="1">
        <v>404.354</v>
      </c>
      <c r="G30" s="1">
        <v>405.167</v>
      </c>
      <c r="H30" s="14">
        <v>336</v>
      </c>
      <c r="I30" s="1">
        <v>4640.596</v>
      </c>
      <c r="J30" s="1">
        <v>5472.533</v>
      </c>
      <c r="K30" s="14">
        <f t="shared" si="3"/>
        <v>3410.15</v>
      </c>
      <c r="M30" s="14">
        <v>242039</v>
      </c>
      <c r="N30" s="14">
        <v>3410150</v>
      </c>
    </row>
    <row r="31" spans="1:14" ht="14.25">
      <c r="A31"/>
      <c r="B31" s="96" t="s">
        <v>197</v>
      </c>
      <c r="C31" s="1">
        <v>662</v>
      </c>
      <c r="D31" s="1">
        <v>654</v>
      </c>
      <c r="E31" s="14">
        <v>615</v>
      </c>
      <c r="F31" s="1">
        <v>299.177</v>
      </c>
      <c r="G31" s="1">
        <v>331.643</v>
      </c>
      <c r="H31" s="14">
        <f t="shared" si="4"/>
        <v>242.039</v>
      </c>
      <c r="I31" s="1">
        <v>5338.196</v>
      </c>
      <c r="J31" s="1">
        <v>5762.39</v>
      </c>
      <c r="K31" s="14">
        <f t="shared" si="3"/>
        <v>4107.367</v>
      </c>
      <c r="M31" s="14">
        <v>242039</v>
      </c>
      <c r="N31" s="14">
        <v>4107367</v>
      </c>
    </row>
    <row r="32" spans="1:14" ht="14.25">
      <c r="A32"/>
      <c r="B32" s="96" t="s">
        <v>198</v>
      </c>
      <c r="C32" s="1">
        <v>617</v>
      </c>
      <c r="D32" s="1">
        <v>596</v>
      </c>
      <c r="E32" s="14">
        <v>540</v>
      </c>
      <c r="F32" s="1">
        <v>271.386</v>
      </c>
      <c r="G32" s="1">
        <v>296.869</v>
      </c>
      <c r="H32" s="14">
        <f t="shared" si="4"/>
        <v>230.489</v>
      </c>
      <c r="I32" s="1">
        <v>6329.118</v>
      </c>
      <c r="J32" s="1">
        <v>6929.692</v>
      </c>
      <c r="K32" s="14">
        <f t="shared" si="3"/>
        <v>5416.766</v>
      </c>
      <c r="M32" s="14">
        <v>230489</v>
      </c>
      <c r="N32" s="14">
        <v>5416766</v>
      </c>
    </row>
    <row r="33" spans="1:14" ht="14.25">
      <c r="A33"/>
      <c r="B33" s="96" t="s">
        <v>83</v>
      </c>
      <c r="C33" s="1">
        <v>219</v>
      </c>
      <c r="D33" s="1">
        <v>210</v>
      </c>
      <c r="E33" s="14">
        <v>140</v>
      </c>
      <c r="F33" s="1">
        <v>38.024</v>
      </c>
      <c r="G33" s="1">
        <v>39.23</v>
      </c>
      <c r="H33" s="14">
        <f t="shared" si="4"/>
        <v>15.221</v>
      </c>
      <c r="I33" s="1">
        <v>770.183</v>
      </c>
      <c r="J33" s="1">
        <v>634.738</v>
      </c>
      <c r="K33" s="14">
        <f t="shared" si="3"/>
        <v>206.444</v>
      </c>
      <c r="M33" s="14">
        <v>15221</v>
      </c>
      <c r="N33" s="14">
        <v>206444</v>
      </c>
    </row>
    <row r="34" spans="1:11" ht="14.25">
      <c r="A34" s="98"/>
      <c r="B34" s="99"/>
      <c r="C34" s="56"/>
      <c r="D34" s="55"/>
      <c r="E34" s="55"/>
      <c r="F34" s="55"/>
      <c r="G34" s="55"/>
      <c r="H34" s="55"/>
      <c r="I34" s="55"/>
      <c r="J34" s="55"/>
      <c r="K34" s="55"/>
    </row>
    <row r="35" ht="14.25">
      <c r="A35" s="81" t="s">
        <v>199</v>
      </c>
    </row>
  </sheetData>
  <printOptions/>
  <pageMargins left="1.1811023622047245" right="0.7874015748031497" top="0.5905511811023623" bottom="0.5905511811023623" header="0.5118110236220472" footer="0.5118110236220472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E1">
      <selection activeCell="L14" sqref="L14"/>
    </sheetView>
  </sheetViews>
  <sheetFormatPr defaultColWidth="8.796875" defaultRowHeight="15"/>
  <cols>
    <col min="1" max="1" width="20.59765625" style="0" customWidth="1"/>
    <col min="2" max="2" width="8.5" style="1" customWidth="1"/>
    <col min="3" max="3" width="6.59765625" style="1" customWidth="1"/>
    <col min="4" max="4" width="9.09765625" style="1" customWidth="1"/>
    <col min="5" max="5" width="6.59765625" style="1" customWidth="1"/>
    <col min="6" max="6" width="8.09765625" style="1" customWidth="1"/>
    <col min="7" max="7" width="6.59765625" style="1" customWidth="1"/>
    <col min="8" max="8" width="8.09765625" style="1" customWidth="1"/>
    <col min="9" max="9" width="6.59765625" style="1" customWidth="1"/>
    <col min="10" max="10" width="8.59765625" style="1" customWidth="1"/>
    <col min="11" max="11" width="6.59765625" style="1" customWidth="1"/>
    <col min="12" max="16384" width="11" style="0" customWidth="1"/>
  </cols>
  <sheetData>
    <row r="1" spans="1:11" s="25" customFormat="1" ht="15.75" customHeight="1">
      <c r="A1" s="60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26"/>
      <c r="B2" s="103"/>
      <c r="C2" s="103"/>
      <c r="D2" s="103"/>
      <c r="E2" s="103"/>
      <c r="F2" s="103"/>
      <c r="G2" s="103"/>
      <c r="H2" s="103"/>
      <c r="I2" s="103"/>
      <c r="J2" s="103"/>
      <c r="K2" s="104" t="s">
        <v>201</v>
      </c>
    </row>
    <row r="3" spans="1:11" ht="15.75" customHeight="1" thickTop="1">
      <c r="A3" s="62"/>
      <c r="B3" s="105" t="s">
        <v>202</v>
      </c>
      <c r="C3" s="106"/>
      <c r="D3" s="105" t="s">
        <v>203</v>
      </c>
      <c r="E3" s="106"/>
      <c r="F3" s="105" t="s">
        <v>204</v>
      </c>
      <c r="G3" s="106"/>
      <c r="H3" s="105" t="s">
        <v>205</v>
      </c>
      <c r="I3" s="106"/>
      <c r="J3" s="105" t="s">
        <v>206</v>
      </c>
      <c r="K3" s="107"/>
    </row>
    <row r="4" spans="1:11" ht="15.75" customHeight="1">
      <c r="A4" s="67" t="s">
        <v>18</v>
      </c>
      <c r="B4" s="10" t="s">
        <v>24</v>
      </c>
      <c r="C4" s="11">
        <v>10</v>
      </c>
      <c r="D4" s="10" t="s">
        <v>24</v>
      </c>
      <c r="E4" s="11">
        <v>10</v>
      </c>
      <c r="F4" s="10" t="s">
        <v>24</v>
      </c>
      <c r="G4" s="11">
        <v>10</v>
      </c>
      <c r="H4" s="10" t="s">
        <v>24</v>
      </c>
      <c r="I4" s="11">
        <v>10</v>
      </c>
      <c r="J4" s="10" t="s">
        <v>24</v>
      </c>
      <c r="K4" s="109">
        <v>10</v>
      </c>
    </row>
    <row r="5" spans="1:11" ht="15.75" customHeight="1">
      <c r="A5" s="40"/>
      <c r="C5" s="14"/>
      <c r="E5" s="14"/>
      <c r="G5" s="14"/>
      <c r="I5" s="14"/>
      <c r="K5" s="14"/>
    </row>
    <row r="6" spans="1:11" s="60" customFormat="1" ht="15.75" customHeight="1">
      <c r="A6" s="42" t="s">
        <v>207</v>
      </c>
      <c r="B6" s="102">
        <v>19232</v>
      </c>
      <c r="C6" s="102">
        <v>17590</v>
      </c>
      <c r="D6" s="102">
        <v>10122</v>
      </c>
      <c r="E6" s="102">
        <v>9008</v>
      </c>
      <c r="F6" s="102">
        <v>7385</v>
      </c>
      <c r="G6" s="102">
        <v>6957</v>
      </c>
      <c r="H6" s="102">
        <v>233</v>
      </c>
      <c r="I6" s="102">
        <v>374</v>
      </c>
      <c r="J6" s="102">
        <v>1492</v>
      </c>
      <c r="K6" s="102">
        <v>1251</v>
      </c>
    </row>
    <row r="7" spans="1:11" ht="15.75" customHeight="1">
      <c r="A7" s="40"/>
      <c r="B7" s="70"/>
      <c r="C7" s="102"/>
      <c r="D7" s="70"/>
      <c r="E7" s="102"/>
      <c r="F7" s="70"/>
      <c r="G7" s="102"/>
      <c r="H7" s="70"/>
      <c r="I7" s="102"/>
      <c r="J7" s="70"/>
      <c r="K7" s="102"/>
    </row>
    <row r="8" spans="1:11" ht="15.75" customHeight="1">
      <c r="A8" s="13" t="s">
        <v>208</v>
      </c>
      <c r="B8" s="70">
        <v>9865</v>
      </c>
      <c r="C8" s="102">
        <v>9540</v>
      </c>
      <c r="D8" s="70">
        <v>3739</v>
      </c>
      <c r="E8" s="102">
        <v>3633</v>
      </c>
      <c r="F8" s="70">
        <v>5697</v>
      </c>
      <c r="G8" s="102">
        <v>5113</v>
      </c>
      <c r="H8" s="70">
        <v>107</v>
      </c>
      <c r="I8" s="102">
        <v>210</v>
      </c>
      <c r="J8" s="69">
        <v>322</v>
      </c>
      <c r="K8" s="102">
        <v>584</v>
      </c>
    </row>
    <row r="9" spans="1:11" ht="15.75" customHeight="1">
      <c r="A9" s="40" t="s">
        <v>209</v>
      </c>
      <c r="B9" s="70">
        <v>610</v>
      </c>
      <c r="C9" s="102">
        <v>416</v>
      </c>
      <c r="D9" s="70" t="s">
        <v>85</v>
      </c>
      <c r="E9" s="102" t="s">
        <v>85</v>
      </c>
      <c r="F9" s="70">
        <v>610</v>
      </c>
      <c r="G9" s="102">
        <v>416</v>
      </c>
      <c r="H9" s="70" t="s">
        <v>85</v>
      </c>
      <c r="I9" s="102" t="s">
        <v>85</v>
      </c>
      <c r="J9" s="69" t="s">
        <v>85</v>
      </c>
      <c r="K9" s="102" t="s">
        <v>85</v>
      </c>
    </row>
    <row r="10" spans="1:11" ht="15.75" customHeight="1">
      <c r="A10" s="72" t="s">
        <v>210</v>
      </c>
      <c r="B10" s="70">
        <v>7552</v>
      </c>
      <c r="C10" s="102">
        <v>6223</v>
      </c>
      <c r="D10" s="70">
        <v>5866</v>
      </c>
      <c r="E10" s="102">
        <v>4808</v>
      </c>
      <c r="F10" s="70">
        <v>570</v>
      </c>
      <c r="G10" s="102">
        <v>762</v>
      </c>
      <c r="H10" s="70">
        <v>22</v>
      </c>
      <c r="I10" s="102" t="s">
        <v>85</v>
      </c>
      <c r="J10" s="69">
        <v>1094</v>
      </c>
      <c r="K10" s="102">
        <v>653</v>
      </c>
    </row>
    <row r="11" spans="1:11" ht="15.75" customHeight="1">
      <c r="A11" s="13" t="s">
        <v>211</v>
      </c>
      <c r="B11" s="70" t="s">
        <v>85</v>
      </c>
      <c r="C11" s="102" t="s">
        <v>85</v>
      </c>
      <c r="D11" s="70" t="s">
        <v>85</v>
      </c>
      <c r="E11" s="102" t="s">
        <v>85</v>
      </c>
      <c r="F11" s="70" t="s">
        <v>85</v>
      </c>
      <c r="G11" s="102" t="s">
        <v>85</v>
      </c>
      <c r="H11" s="70" t="s">
        <v>85</v>
      </c>
      <c r="I11" s="102" t="s">
        <v>85</v>
      </c>
      <c r="J11" s="69" t="s">
        <v>85</v>
      </c>
      <c r="K11" s="102" t="s">
        <v>85</v>
      </c>
    </row>
    <row r="12" spans="1:11" ht="15.75" customHeight="1">
      <c r="A12" s="40" t="s">
        <v>83</v>
      </c>
      <c r="B12" s="70">
        <v>1205</v>
      </c>
      <c r="C12" s="102">
        <v>1411</v>
      </c>
      <c r="D12" s="70">
        <v>517</v>
      </c>
      <c r="E12" s="102">
        <v>567</v>
      </c>
      <c r="F12" s="70">
        <v>508</v>
      </c>
      <c r="G12" s="102">
        <v>666</v>
      </c>
      <c r="H12" s="70">
        <v>104</v>
      </c>
      <c r="I12" s="102">
        <v>164</v>
      </c>
      <c r="J12" s="69">
        <v>76</v>
      </c>
      <c r="K12" s="102">
        <v>14</v>
      </c>
    </row>
    <row r="13" spans="1:11" ht="15.7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ht="14.25">
      <c r="A14" s="81" t="s">
        <v>199</v>
      </c>
    </row>
    <row r="15" ht="14.25">
      <c r="A15" s="22"/>
    </row>
    <row r="16" ht="14.25">
      <c r="A16" s="23"/>
    </row>
    <row r="17" ht="14.25">
      <c r="A17" s="23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8.796875" defaultRowHeight="15"/>
  <cols>
    <col min="1" max="1" width="3.09765625" style="0" customWidth="1"/>
    <col min="2" max="2" width="16.8984375" style="0" customWidth="1"/>
    <col min="3" max="7" width="7.59765625" style="1" customWidth="1"/>
    <col min="8" max="8" width="10.09765625" style="1" customWidth="1"/>
    <col min="9" max="16384" width="11" style="0" customWidth="1"/>
  </cols>
  <sheetData>
    <row r="1" spans="1:8" s="25" customFormat="1" ht="15.75" customHeight="1">
      <c r="A1" s="60" t="s">
        <v>212</v>
      </c>
      <c r="B1" s="60"/>
      <c r="C1" s="2"/>
      <c r="D1" s="2"/>
      <c r="E1" s="2"/>
      <c r="F1" s="2"/>
      <c r="G1" s="2"/>
      <c r="H1" s="2"/>
    </row>
    <row r="2" spans="1:8" ht="15.75" customHeight="1" thickBot="1">
      <c r="A2" s="26"/>
      <c r="B2" s="26"/>
      <c r="C2" s="103"/>
      <c r="D2" s="103"/>
      <c r="E2" s="103"/>
      <c r="F2" s="103"/>
      <c r="G2" s="103"/>
      <c r="H2" s="104" t="s">
        <v>213</v>
      </c>
    </row>
    <row r="3" spans="1:8" ht="15.75" customHeight="1" thickTop="1">
      <c r="A3" s="23"/>
      <c r="B3" s="62"/>
      <c r="C3" s="105" t="s">
        <v>175</v>
      </c>
      <c r="D3" s="106"/>
      <c r="E3" s="105">
        <v>9</v>
      </c>
      <c r="F3" s="106"/>
      <c r="G3" s="108">
        <v>10</v>
      </c>
      <c r="H3" s="107"/>
    </row>
    <row r="4" spans="1:8" ht="15.75" customHeight="1">
      <c r="A4" s="63" t="s">
        <v>142</v>
      </c>
      <c r="B4" s="64"/>
      <c r="C4" s="10" t="s">
        <v>214</v>
      </c>
      <c r="D4" s="10" t="s">
        <v>215</v>
      </c>
      <c r="E4" s="10" t="s">
        <v>214</v>
      </c>
      <c r="F4" s="10" t="s">
        <v>215</v>
      </c>
      <c r="G4" s="11" t="s">
        <v>214</v>
      </c>
      <c r="H4" s="109" t="s">
        <v>215</v>
      </c>
    </row>
    <row r="5" spans="1:8" ht="15.75" customHeight="1">
      <c r="A5" s="110"/>
      <c r="B5" s="40"/>
      <c r="G5" s="14"/>
      <c r="H5" s="14"/>
    </row>
    <row r="6" spans="1:10" ht="15.75" customHeight="1">
      <c r="A6" s="78" t="s">
        <v>216</v>
      </c>
      <c r="B6" s="42"/>
      <c r="C6" s="2">
        <v>23884</v>
      </c>
      <c r="D6" s="2">
        <v>26144.38</v>
      </c>
      <c r="E6" s="2">
        <v>19232</v>
      </c>
      <c r="F6" s="2">
        <v>19882.97</v>
      </c>
      <c r="G6" s="14">
        <v>17590</v>
      </c>
      <c r="H6" s="14">
        <f>J6/100</f>
        <v>17704.88</v>
      </c>
      <c r="J6">
        <v>1770488</v>
      </c>
    </row>
    <row r="7" spans="1:8" ht="15.75" customHeight="1">
      <c r="A7" s="22" t="s">
        <v>217</v>
      </c>
      <c r="B7" s="40"/>
      <c r="C7" s="2"/>
      <c r="D7" s="2"/>
      <c r="E7" s="2"/>
      <c r="F7" s="2"/>
      <c r="G7" s="14"/>
      <c r="H7" s="14"/>
    </row>
    <row r="8" spans="1:10" ht="15.75" customHeight="1">
      <c r="A8" s="21"/>
      <c r="B8" s="13" t="s">
        <v>203</v>
      </c>
      <c r="C8" s="2">
        <v>13733</v>
      </c>
      <c r="D8" s="2">
        <v>20050.62</v>
      </c>
      <c r="E8" s="2">
        <v>10122</v>
      </c>
      <c r="F8" s="1">
        <v>14577.65</v>
      </c>
      <c r="G8" s="14">
        <v>9008</v>
      </c>
      <c r="H8" s="14">
        <f aca="true" t="shared" si="0" ref="H8:H20">J8/100</f>
        <v>12927.94</v>
      </c>
      <c r="J8">
        <v>1292794</v>
      </c>
    </row>
    <row r="9" spans="1:10" ht="15.75" customHeight="1">
      <c r="A9" s="22"/>
      <c r="B9" s="13" t="s">
        <v>204</v>
      </c>
      <c r="C9" s="70">
        <v>8031</v>
      </c>
      <c r="D9" s="70">
        <v>3926.89</v>
      </c>
      <c r="E9" s="70">
        <v>7385</v>
      </c>
      <c r="F9" s="69">
        <v>3561.29</v>
      </c>
      <c r="G9" s="14">
        <v>6957</v>
      </c>
      <c r="H9" s="14">
        <f t="shared" si="0"/>
        <v>3261.28</v>
      </c>
      <c r="J9">
        <v>326128</v>
      </c>
    </row>
    <row r="10" spans="1:10" ht="15.75" customHeight="1">
      <c r="A10" s="111"/>
      <c r="B10" s="13" t="s">
        <v>205</v>
      </c>
      <c r="C10" s="2">
        <v>278</v>
      </c>
      <c r="D10" s="2">
        <v>242.74</v>
      </c>
      <c r="E10" s="2">
        <v>233</v>
      </c>
      <c r="F10" s="1">
        <v>188.71</v>
      </c>
      <c r="G10" s="14">
        <v>374</v>
      </c>
      <c r="H10" s="14">
        <f t="shared" si="0"/>
        <v>226.04</v>
      </c>
      <c r="J10">
        <v>22604</v>
      </c>
    </row>
    <row r="11" spans="1:10" ht="15.75" customHeight="1">
      <c r="A11" s="21"/>
      <c r="B11" s="13" t="s">
        <v>206</v>
      </c>
      <c r="C11" s="70">
        <v>1842</v>
      </c>
      <c r="D11" s="70">
        <v>1924.13</v>
      </c>
      <c r="E11" s="70">
        <v>1492</v>
      </c>
      <c r="F11" s="69">
        <v>1555.32</v>
      </c>
      <c r="G11" s="14">
        <v>1251</v>
      </c>
      <c r="H11" s="14">
        <f t="shared" si="0"/>
        <v>1289.62</v>
      </c>
      <c r="J11">
        <v>128962</v>
      </c>
    </row>
    <row r="12" spans="1:8" ht="15.75" customHeight="1">
      <c r="A12" s="21"/>
      <c r="B12" s="13"/>
      <c r="C12" s="70"/>
      <c r="D12" s="70"/>
      <c r="E12" s="70"/>
      <c r="F12" s="69"/>
      <c r="G12" s="14"/>
      <c r="H12" s="14"/>
    </row>
    <row r="13" spans="1:8" ht="15.75" customHeight="1">
      <c r="A13" s="21" t="s">
        <v>218</v>
      </c>
      <c r="B13" s="13"/>
      <c r="C13" s="70"/>
      <c r="D13" s="70"/>
      <c r="E13" s="70"/>
      <c r="F13" s="70"/>
      <c r="G13" s="14"/>
      <c r="H13" s="14"/>
    </row>
    <row r="14" spans="1:10" ht="15.75" customHeight="1">
      <c r="A14" s="21"/>
      <c r="B14" s="13" t="s">
        <v>219</v>
      </c>
      <c r="C14" s="70">
        <v>23092</v>
      </c>
      <c r="D14" s="70">
        <v>25226.28</v>
      </c>
      <c r="E14" s="70">
        <v>18634</v>
      </c>
      <c r="F14" s="69">
        <v>19156.02</v>
      </c>
      <c r="G14" s="14">
        <f>9366+800+6848</f>
        <v>17014</v>
      </c>
      <c r="H14" s="14">
        <f t="shared" si="0"/>
        <v>17001.07</v>
      </c>
      <c r="J14">
        <v>1700107</v>
      </c>
    </row>
    <row r="15" spans="1:10" ht="15.75" customHeight="1">
      <c r="A15" s="21"/>
      <c r="B15" s="13" t="s">
        <v>220</v>
      </c>
      <c r="C15" s="70">
        <v>787</v>
      </c>
      <c r="D15" s="70">
        <v>914.91</v>
      </c>
      <c r="E15" s="70">
        <v>596</v>
      </c>
      <c r="F15" s="69">
        <v>725.56</v>
      </c>
      <c r="G15" s="14">
        <f>455+2+119</f>
        <v>576</v>
      </c>
      <c r="H15" s="14">
        <f t="shared" si="0"/>
        <v>703.81</v>
      </c>
      <c r="J15">
        <v>70381</v>
      </c>
    </row>
    <row r="16" spans="1:8" ht="15.75" customHeight="1">
      <c r="A16" s="22"/>
      <c r="B16" s="40" t="s">
        <v>83</v>
      </c>
      <c r="C16" s="70">
        <v>5</v>
      </c>
      <c r="D16" s="70">
        <v>3.19</v>
      </c>
      <c r="E16" s="2">
        <v>2</v>
      </c>
      <c r="F16" s="1">
        <v>1.39</v>
      </c>
      <c r="G16" s="102" t="s">
        <v>85</v>
      </c>
      <c r="H16" s="102" t="s">
        <v>85</v>
      </c>
    </row>
    <row r="17" spans="1:8" ht="15.75" customHeight="1">
      <c r="A17" s="22"/>
      <c r="B17" s="40"/>
      <c r="C17" s="2"/>
      <c r="D17" s="2"/>
      <c r="E17" s="2"/>
      <c r="G17" s="14"/>
      <c r="H17" s="14"/>
    </row>
    <row r="18" spans="1:8" ht="15.75" customHeight="1">
      <c r="A18" s="22" t="s">
        <v>221</v>
      </c>
      <c r="B18" s="40"/>
      <c r="C18" s="2"/>
      <c r="D18" s="2"/>
      <c r="E18" s="2"/>
      <c r="F18" s="2"/>
      <c r="G18" s="14"/>
      <c r="H18" s="14"/>
    </row>
    <row r="19" spans="1:10" ht="15.75" customHeight="1">
      <c r="A19" s="22"/>
      <c r="B19" s="13" t="s">
        <v>222</v>
      </c>
      <c r="C19" s="2">
        <v>15648</v>
      </c>
      <c r="D19" s="2">
        <v>21946.57</v>
      </c>
      <c r="E19" s="2">
        <v>11847</v>
      </c>
      <c r="F19" s="1">
        <v>16227.47</v>
      </c>
      <c r="G19" s="14">
        <f>9821+802</f>
        <v>10623</v>
      </c>
      <c r="H19" s="14">
        <f t="shared" si="0"/>
        <v>14207.35</v>
      </c>
      <c r="J19">
        <v>1420735</v>
      </c>
    </row>
    <row r="20" spans="1:10" ht="15.75" customHeight="1">
      <c r="A20" s="22"/>
      <c r="B20" s="40" t="s">
        <v>223</v>
      </c>
      <c r="C20" s="2">
        <v>8236</v>
      </c>
      <c r="D20" s="2">
        <v>4197.81</v>
      </c>
      <c r="E20" s="2">
        <v>7385</v>
      </c>
      <c r="F20" s="1">
        <v>3655.5</v>
      </c>
      <c r="G20" s="14">
        <v>6967</v>
      </c>
      <c r="H20" s="14">
        <f t="shared" si="0"/>
        <v>3497.53</v>
      </c>
      <c r="J20">
        <v>349753</v>
      </c>
    </row>
    <row r="21" spans="1:8" ht="15.75" customHeight="1">
      <c r="A21" s="112"/>
      <c r="B21" s="54"/>
      <c r="C21" s="55"/>
      <c r="D21" s="55"/>
      <c r="E21" s="55"/>
      <c r="F21" s="55"/>
      <c r="G21" s="55"/>
      <c r="H21" s="55"/>
    </row>
    <row r="22" spans="1:2" ht="14.25">
      <c r="A22" s="81" t="s">
        <v>199</v>
      </c>
      <c r="B22" s="81"/>
    </row>
    <row r="23" spans="1:2" ht="14.25">
      <c r="A23" s="22"/>
      <c r="B23" s="22"/>
    </row>
    <row r="24" spans="1:2" ht="14.25">
      <c r="A24" s="23"/>
      <c r="B24" s="23"/>
    </row>
    <row r="25" spans="1:2" ht="14.25">
      <c r="A25" s="23"/>
      <c r="B25" s="23"/>
    </row>
  </sheetData>
  <printOptions/>
  <pageMargins left="0.75" right="0.75" top="1" bottom="1" header="0.512" footer="0.512"/>
  <pageSetup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M37">
      <selection activeCell="C12" sqref="C12"/>
    </sheetView>
  </sheetViews>
  <sheetFormatPr defaultColWidth="8.796875" defaultRowHeight="15"/>
  <cols>
    <col min="1" max="2" width="2.59765625" style="0" customWidth="1"/>
    <col min="3" max="3" width="25.8984375" style="0" customWidth="1"/>
    <col min="4" max="11" width="11" style="0" customWidth="1"/>
    <col min="12" max="12" width="11.5" style="0" customWidth="1"/>
    <col min="13" max="13" width="12" style="0" customWidth="1"/>
    <col min="14" max="16384" width="11" style="0" customWidth="1"/>
  </cols>
  <sheetData>
    <row r="1" spans="1:3" ht="14.25">
      <c r="A1" s="60" t="s">
        <v>224</v>
      </c>
      <c r="C1" s="60"/>
    </row>
    <row r="2" ht="15" thickBot="1"/>
    <row r="3" spans="1:17" ht="15" thickTop="1">
      <c r="A3" s="128"/>
      <c r="B3" s="129"/>
      <c r="C3" s="129"/>
      <c r="D3" s="133" t="s">
        <v>225</v>
      </c>
      <c r="E3" s="134"/>
      <c r="F3" s="133" t="s">
        <v>226</v>
      </c>
      <c r="G3" s="134"/>
      <c r="H3" s="133" t="s">
        <v>227</v>
      </c>
      <c r="I3" s="134"/>
      <c r="J3" s="133" t="s">
        <v>228</v>
      </c>
      <c r="K3" s="134"/>
      <c r="L3" s="133" t="s">
        <v>229</v>
      </c>
      <c r="M3" s="134"/>
      <c r="N3" s="133" t="s">
        <v>230</v>
      </c>
      <c r="O3" s="134"/>
      <c r="P3" s="133" t="s">
        <v>231</v>
      </c>
      <c r="Q3" s="134"/>
    </row>
    <row r="4" spans="1:16" ht="14.25">
      <c r="A4" s="135" t="s">
        <v>114</v>
      </c>
      <c r="B4" s="136"/>
      <c r="C4" s="136"/>
      <c r="D4" s="127"/>
      <c r="F4" s="127"/>
      <c r="H4" s="135" t="s">
        <v>232</v>
      </c>
      <c r="I4" s="136"/>
      <c r="J4" s="127"/>
      <c r="L4" s="127"/>
      <c r="N4" s="127"/>
      <c r="P4" s="127"/>
    </row>
    <row r="5" spans="1:17" ht="14.25">
      <c r="A5" s="127"/>
      <c r="D5" s="137" t="s">
        <v>233</v>
      </c>
      <c r="E5" s="137" t="s">
        <v>234</v>
      </c>
      <c r="F5" s="137" t="s">
        <v>233</v>
      </c>
      <c r="G5" s="137" t="s">
        <v>234</v>
      </c>
      <c r="H5" s="137" t="s">
        <v>233</v>
      </c>
      <c r="I5" s="137" t="s">
        <v>234</v>
      </c>
      <c r="J5" s="147" t="s">
        <v>233</v>
      </c>
      <c r="K5" s="137" t="s">
        <v>234</v>
      </c>
      <c r="L5" s="137" t="s">
        <v>233</v>
      </c>
      <c r="M5" s="137" t="s">
        <v>234</v>
      </c>
      <c r="N5" s="137" t="s">
        <v>233</v>
      </c>
      <c r="O5" s="137" t="s">
        <v>234</v>
      </c>
      <c r="P5" s="137" t="s">
        <v>233</v>
      </c>
      <c r="Q5" s="137" t="s">
        <v>234</v>
      </c>
    </row>
    <row r="6" spans="1:17" ht="14.25">
      <c r="A6" s="130"/>
      <c r="B6" s="131"/>
      <c r="C6" s="131"/>
      <c r="D6" s="130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4.25">
      <c r="A7" s="132" t="s">
        <v>235</v>
      </c>
      <c r="D7" s="140">
        <v>374134</v>
      </c>
      <c r="E7" s="141">
        <v>407733</v>
      </c>
      <c r="F7" s="141">
        <v>1195428</v>
      </c>
      <c r="G7" s="141">
        <v>1216728</v>
      </c>
      <c r="H7" s="139">
        <v>4.9</v>
      </c>
      <c r="I7" s="139">
        <v>4.9</v>
      </c>
      <c r="J7" s="139">
        <v>30.6</v>
      </c>
      <c r="K7" s="139">
        <v>31.4</v>
      </c>
      <c r="L7" s="139">
        <v>89.3</v>
      </c>
      <c r="M7" s="139">
        <v>91.9</v>
      </c>
      <c r="N7" s="139">
        <v>9.6</v>
      </c>
      <c r="O7" s="139">
        <v>10.4</v>
      </c>
      <c r="P7" s="139">
        <v>0.7</v>
      </c>
      <c r="Q7" s="139">
        <v>0.6</v>
      </c>
    </row>
    <row r="8" spans="1:17" ht="14.25">
      <c r="A8" s="132" t="s">
        <v>207</v>
      </c>
      <c r="D8" s="140">
        <v>5669</v>
      </c>
      <c r="E8" s="141">
        <v>6074</v>
      </c>
      <c r="F8" s="141">
        <v>20506</v>
      </c>
      <c r="G8" s="141">
        <v>20647</v>
      </c>
      <c r="H8" s="139">
        <v>5.5</v>
      </c>
      <c r="I8" s="139">
        <v>5.5</v>
      </c>
      <c r="J8" s="139">
        <v>36.6</v>
      </c>
      <c r="K8" s="139">
        <v>37.3</v>
      </c>
      <c r="L8" s="139">
        <v>111.5</v>
      </c>
      <c r="M8" s="139">
        <v>113</v>
      </c>
      <c r="N8" s="139">
        <v>10.1</v>
      </c>
      <c r="O8" s="139">
        <v>11</v>
      </c>
      <c r="P8" s="139">
        <v>0.7</v>
      </c>
      <c r="Q8" s="139">
        <v>0.6</v>
      </c>
    </row>
    <row r="9" spans="1:17" ht="14.25">
      <c r="A9" s="127" t="s">
        <v>236</v>
      </c>
      <c r="D9" s="140"/>
      <c r="E9" s="141"/>
      <c r="F9" s="141"/>
      <c r="G9" s="141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ht="14.25">
      <c r="A10" s="127"/>
      <c r="B10" t="s">
        <v>237</v>
      </c>
      <c r="D10" s="140">
        <v>3963</v>
      </c>
      <c r="E10" s="141">
        <v>4168</v>
      </c>
      <c r="F10" s="141">
        <v>16146</v>
      </c>
      <c r="G10" s="141">
        <v>16168</v>
      </c>
      <c r="H10" s="139">
        <v>6.5</v>
      </c>
      <c r="I10" s="139">
        <v>6.6</v>
      </c>
      <c r="J10" s="139">
        <v>44.9</v>
      </c>
      <c r="K10" s="139">
        <v>46.3</v>
      </c>
      <c r="L10" s="139">
        <v>137.9</v>
      </c>
      <c r="M10" s="139">
        <v>141.6</v>
      </c>
      <c r="N10" s="139">
        <v>11</v>
      </c>
      <c r="O10" s="139">
        <v>12</v>
      </c>
      <c r="P10" s="139">
        <v>0.6</v>
      </c>
      <c r="Q10" s="139">
        <v>0.6</v>
      </c>
    </row>
    <row r="11" spans="1:17" ht="14.25">
      <c r="A11" s="127"/>
      <c r="B11" t="s">
        <v>238</v>
      </c>
      <c r="D11" s="140">
        <v>1702</v>
      </c>
      <c r="E11" s="141">
        <v>1884</v>
      </c>
      <c r="F11" s="141">
        <v>4353</v>
      </c>
      <c r="G11" s="141">
        <v>4451</v>
      </c>
      <c r="H11" s="139">
        <v>3</v>
      </c>
      <c r="I11" s="139">
        <v>3</v>
      </c>
      <c r="J11" s="139">
        <v>17.3</v>
      </c>
      <c r="K11" s="139">
        <v>17.4</v>
      </c>
      <c r="L11" s="139">
        <v>50.1</v>
      </c>
      <c r="M11" s="139">
        <v>49.7</v>
      </c>
      <c r="N11" s="139">
        <v>6.8</v>
      </c>
      <c r="O11" s="139">
        <v>7.4</v>
      </c>
      <c r="P11" s="139">
        <v>0.8</v>
      </c>
      <c r="Q11" s="139">
        <v>0.8</v>
      </c>
    </row>
    <row r="12" spans="1:17" ht="14.25">
      <c r="A12" s="127"/>
      <c r="C12" t="s">
        <v>239</v>
      </c>
      <c r="D12" s="140">
        <v>386</v>
      </c>
      <c r="E12" s="141">
        <v>390</v>
      </c>
      <c r="F12" s="141">
        <v>1187</v>
      </c>
      <c r="G12" s="141">
        <v>1165</v>
      </c>
      <c r="H12" s="139">
        <v>3</v>
      </c>
      <c r="I12" s="139">
        <v>3.2</v>
      </c>
      <c r="J12" s="139">
        <v>15.7</v>
      </c>
      <c r="K12" s="139">
        <v>17.5</v>
      </c>
      <c r="L12" s="139">
        <v>45.9</v>
      </c>
      <c r="M12" s="139">
        <v>50</v>
      </c>
      <c r="N12" s="139">
        <v>5.1</v>
      </c>
      <c r="O12" s="139">
        <v>5.9</v>
      </c>
      <c r="P12" s="139">
        <v>1</v>
      </c>
      <c r="Q12" s="139">
        <v>0.9</v>
      </c>
    </row>
    <row r="13" spans="1:17" ht="14.25">
      <c r="A13" s="127"/>
      <c r="C13" t="s">
        <v>240</v>
      </c>
      <c r="D13" s="140">
        <v>14</v>
      </c>
      <c r="E13" s="141">
        <v>19</v>
      </c>
      <c r="F13" s="141">
        <v>42</v>
      </c>
      <c r="G13" s="141">
        <v>65</v>
      </c>
      <c r="H13" s="139">
        <v>2.6</v>
      </c>
      <c r="I13" s="139">
        <v>3</v>
      </c>
      <c r="J13" s="139">
        <v>13.7</v>
      </c>
      <c r="K13" s="139">
        <v>16.1</v>
      </c>
      <c r="L13" s="139">
        <v>41.8</v>
      </c>
      <c r="M13" s="139">
        <v>52.4</v>
      </c>
      <c r="N13" s="139">
        <v>4.7</v>
      </c>
      <c r="O13" s="139">
        <v>4.8</v>
      </c>
      <c r="P13" s="139">
        <v>1.1</v>
      </c>
      <c r="Q13" s="139">
        <v>1.1</v>
      </c>
    </row>
    <row r="14" spans="1:17" ht="14.25">
      <c r="A14" s="127"/>
      <c r="C14" t="s">
        <v>241</v>
      </c>
      <c r="D14" s="140">
        <v>794</v>
      </c>
      <c r="E14" s="141">
        <v>790</v>
      </c>
      <c r="F14" s="141">
        <v>1992</v>
      </c>
      <c r="G14" s="141">
        <v>1838</v>
      </c>
      <c r="H14" s="139">
        <v>3.1</v>
      </c>
      <c r="I14" s="139">
        <v>3</v>
      </c>
      <c r="J14" s="139">
        <v>18.1</v>
      </c>
      <c r="K14" s="139">
        <v>17.8</v>
      </c>
      <c r="L14" s="139">
        <v>53.7</v>
      </c>
      <c r="M14" s="139">
        <v>51.8</v>
      </c>
      <c r="N14" s="139">
        <v>7.2</v>
      </c>
      <c r="O14" s="139">
        <v>7.7</v>
      </c>
      <c r="P14" s="139">
        <v>0.8</v>
      </c>
      <c r="Q14" s="139">
        <v>0.8</v>
      </c>
    </row>
    <row r="15" spans="1:17" ht="14.25">
      <c r="A15" s="127"/>
      <c r="C15" t="s">
        <v>242</v>
      </c>
      <c r="D15" s="140">
        <v>33</v>
      </c>
      <c r="E15" s="141">
        <v>19</v>
      </c>
      <c r="F15" s="141">
        <v>54</v>
      </c>
      <c r="G15" s="141">
        <v>26</v>
      </c>
      <c r="H15" s="139">
        <v>1.8</v>
      </c>
      <c r="I15" s="139">
        <v>1.6</v>
      </c>
      <c r="J15" s="139">
        <v>10.4</v>
      </c>
      <c r="K15" s="139">
        <v>9.3</v>
      </c>
      <c r="L15" s="139">
        <v>29.5</v>
      </c>
      <c r="M15" s="139">
        <v>25.5</v>
      </c>
      <c r="N15" s="139">
        <v>6.4</v>
      </c>
      <c r="O15" s="139">
        <v>6.9</v>
      </c>
      <c r="P15" s="139">
        <v>0.9</v>
      </c>
      <c r="Q15" s="139">
        <v>0.9</v>
      </c>
    </row>
    <row r="16" spans="1:17" ht="14.25">
      <c r="A16" s="127"/>
      <c r="C16" t="s">
        <v>243</v>
      </c>
      <c r="D16" s="140">
        <v>298</v>
      </c>
      <c r="E16" s="141">
        <v>429</v>
      </c>
      <c r="F16" s="141">
        <v>560</v>
      </c>
      <c r="G16" s="141">
        <v>732</v>
      </c>
      <c r="H16" s="139">
        <v>2.6</v>
      </c>
      <c r="I16" s="139">
        <v>2.4</v>
      </c>
      <c r="J16" s="139">
        <v>15.6</v>
      </c>
      <c r="K16" s="139">
        <v>14.8</v>
      </c>
      <c r="L16" s="139">
        <v>42</v>
      </c>
      <c r="M16" s="139">
        <v>39.1</v>
      </c>
      <c r="N16" s="139">
        <v>8.3</v>
      </c>
      <c r="O16" s="139">
        <v>8.7</v>
      </c>
      <c r="P16" s="139">
        <v>0.7</v>
      </c>
      <c r="Q16" s="139">
        <v>0.7</v>
      </c>
    </row>
    <row r="17" spans="1:17" ht="14.25">
      <c r="A17" s="127"/>
      <c r="C17" t="s">
        <v>244</v>
      </c>
      <c r="D17" s="140">
        <v>2</v>
      </c>
      <c r="E17" s="141">
        <v>1</v>
      </c>
      <c r="F17" s="141">
        <v>3</v>
      </c>
      <c r="G17" s="141">
        <v>1</v>
      </c>
      <c r="H17" s="139">
        <v>1.4</v>
      </c>
      <c r="I17" s="139">
        <v>1.5</v>
      </c>
      <c r="J17" s="139">
        <v>9</v>
      </c>
      <c r="K17" s="139">
        <v>8.6</v>
      </c>
      <c r="L17" s="139">
        <v>26</v>
      </c>
      <c r="M17" s="139">
        <v>25</v>
      </c>
      <c r="N17" s="139">
        <v>7.1</v>
      </c>
      <c r="O17" s="139">
        <v>8.4</v>
      </c>
      <c r="P17" s="139">
        <v>0.9</v>
      </c>
      <c r="Q17" s="139">
        <v>0.7</v>
      </c>
    </row>
    <row r="18" spans="1:17" ht="14.25">
      <c r="A18" s="127"/>
      <c r="C18" t="s">
        <v>205</v>
      </c>
      <c r="D18" s="140">
        <v>175</v>
      </c>
      <c r="E18" s="141">
        <v>235</v>
      </c>
      <c r="F18" s="141">
        <v>516</v>
      </c>
      <c r="G18" s="141">
        <v>624</v>
      </c>
      <c r="H18" s="139">
        <v>3.6</v>
      </c>
      <c r="I18" s="139">
        <v>3.6</v>
      </c>
      <c r="J18" s="139">
        <v>21.1</v>
      </c>
      <c r="K18" s="139">
        <v>21.5</v>
      </c>
      <c r="L18" s="139">
        <v>61.8</v>
      </c>
      <c r="M18" s="139">
        <v>63.3</v>
      </c>
      <c r="N18" s="139">
        <v>7.1</v>
      </c>
      <c r="O18" s="139">
        <v>8.1</v>
      </c>
      <c r="P18" s="139">
        <v>0.8</v>
      </c>
      <c r="Q18" s="139">
        <v>0.8</v>
      </c>
    </row>
    <row r="19" spans="1:17" ht="14.25">
      <c r="A19" s="127" t="s">
        <v>245</v>
      </c>
      <c r="D19" s="140"/>
      <c r="E19" s="141"/>
      <c r="F19" s="141"/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4.25">
      <c r="A20" s="127" t="s">
        <v>219</v>
      </c>
      <c r="D20" s="140">
        <v>5183</v>
      </c>
      <c r="E20" s="141">
        <v>5651</v>
      </c>
      <c r="F20" s="141">
        <v>18544</v>
      </c>
      <c r="G20" s="141">
        <v>19011</v>
      </c>
      <c r="H20" s="139">
        <v>5.4</v>
      </c>
      <c r="I20" s="139">
        <v>5.4</v>
      </c>
      <c r="J20" s="139">
        <v>36.1</v>
      </c>
      <c r="K20" s="139">
        <v>36.7</v>
      </c>
      <c r="L20" s="139">
        <v>106.2</v>
      </c>
      <c r="M20" s="139">
        <v>108.6</v>
      </c>
      <c r="N20" s="139">
        <v>10.1</v>
      </c>
      <c r="O20" s="139">
        <v>10.9</v>
      </c>
      <c r="P20" s="139">
        <v>0.7</v>
      </c>
      <c r="Q20" s="139">
        <v>0.6</v>
      </c>
    </row>
    <row r="21" spans="1:17" ht="14.25">
      <c r="A21" s="127"/>
      <c r="B21" t="s">
        <v>237</v>
      </c>
      <c r="D21" s="140">
        <v>3540</v>
      </c>
      <c r="E21" s="141">
        <v>3786</v>
      </c>
      <c r="F21" s="141">
        <v>14370</v>
      </c>
      <c r="G21" s="141">
        <v>14646</v>
      </c>
      <c r="H21" s="139">
        <v>6.5</v>
      </c>
      <c r="I21" s="139">
        <v>6.6</v>
      </c>
      <c r="J21" s="139">
        <v>44.9</v>
      </c>
      <c r="K21" s="139">
        <v>46.2</v>
      </c>
      <c r="L21" s="139">
        <v>133</v>
      </c>
      <c r="M21" s="139">
        <v>137.7</v>
      </c>
      <c r="N21" s="139">
        <v>11.1</v>
      </c>
      <c r="O21" s="139">
        <v>12</v>
      </c>
      <c r="P21" s="139">
        <v>0.6</v>
      </c>
      <c r="Q21" s="139">
        <v>0.6</v>
      </c>
    </row>
    <row r="22" spans="1:17" ht="14.25">
      <c r="A22" s="127"/>
      <c r="B22" t="s">
        <v>238</v>
      </c>
      <c r="D22" s="140">
        <v>1640</v>
      </c>
      <c r="E22" s="141">
        <v>1843</v>
      </c>
      <c r="F22" s="141">
        <v>4169</v>
      </c>
      <c r="G22" s="141">
        <v>4337</v>
      </c>
      <c r="H22" s="139">
        <v>3</v>
      </c>
      <c r="I22" s="139">
        <v>3</v>
      </c>
      <c r="J22" s="139">
        <v>17</v>
      </c>
      <c r="K22" s="139">
        <v>17.3</v>
      </c>
      <c r="L22" s="139">
        <v>48.4</v>
      </c>
      <c r="M22" s="139">
        <v>48.6</v>
      </c>
      <c r="N22" s="139">
        <v>6.7</v>
      </c>
      <c r="O22" s="139">
        <v>7.3</v>
      </c>
      <c r="P22" s="139">
        <v>0.9</v>
      </c>
      <c r="Q22" s="139">
        <v>0.8</v>
      </c>
    </row>
    <row r="23" spans="1:17" ht="14.25">
      <c r="A23" s="127"/>
      <c r="C23" t="s">
        <v>239</v>
      </c>
      <c r="D23" s="140">
        <v>386</v>
      </c>
      <c r="E23" s="141">
        <v>390</v>
      </c>
      <c r="F23" s="141">
        <v>1186</v>
      </c>
      <c r="G23" s="141">
        <v>1164</v>
      </c>
      <c r="H23" s="139">
        <v>3</v>
      </c>
      <c r="I23" s="139">
        <v>3.2</v>
      </c>
      <c r="J23" s="139">
        <v>15.8</v>
      </c>
      <c r="K23" s="139">
        <v>17.5</v>
      </c>
      <c r="L23" s="139">
        <v>45.9</v>
      </c>
      <c r="M23" s="139">
        <v>50</v>
      </c>
      <c r="N23" s="139">
        <v>5.1</v>
      </c>
      <c r="O23" s="139">
        <v>5.9</v>
      </c>
      <c r="P23" s="139">
        <v>1</v>
      </c>
      <c r="Q23" s="139">
        <v>0.9</v>
      </c>
    </row>
    <row r="24" spans="1:17" ht="14.25">
      <c r="A24" s="127"/>
      <c r="C24" t="s">
        <v>240</v>
      </c>
      <c r="D24" s="140">
        <v>14</v>
      </c>
      <c r="E24" s="141">
        <v>19</v>
      </c>
      <c r="F24" s="141">
        <v>42</v>
      </c>
      <c r="G24" s="141">
        <v>65</v>
      </c>
      <c r="H24" s="139">
        <v>2.6</v>
      </c>
      <c r="I24" s="139">
        <v>3</v>
      </c>
      <c r="J24" s="139">
        <v>13.7</v>
      </c>
      <c r="K24" s="139">
        <v>16.1</v>
      </c>
      <c r="L24" s="139">
        <v>41.8</v>
      </c>
      <c r="M24" s="139">
        <v>52.4</v>
      </c>
      <c r="N24" s="139">
        <v>4.7</v>
      </c>
      <c r="O24" s="139">
        <v>4.8</v>
      </c>
      <c r="P24" s="139">
        <v>1.1</v>
      </c>
      <c r="Q24" s="139">
        <v>1.1</v>
      </c>
    </row>
    <row r="25" spans="1:17" ht="14.25">
      <c r="A25" s="127"/>
      <c r="C25" t="s">
        <v>241</v>
      </c>
      <c r="D25" s="140">
        <v>747</v>
      </c>
      <c r="E25" s="141">
        <v>760</v>
      </c>
      <c r="F25" s="141">
        <v>1849</v>
      </c>
      <c r="G25" s="141">
        <v>1757</v>
      </c>
      <c r="H25" s="139">
        <v>3.1</v>
      </c>
      <c r="I25" s="139">
        <v>3</v>
      </c>
      <c r="J25" s="139">
        <v>17.8</v>
      </c>
      <c r="K25" s="139">
        <v>17.6</v>
      </c>
      <c r="L25" s="139">
        <v>51</v>
      </c>
      <c r="M25" s="139">
        <v>50.3</v>
      </c>
      <c r="N25" s="139">
        <v>7.2</v>
      </c>
      <c r="O25" s="139">
        <v>7.6</v>
      </c>
      <c r="P25" s="139">
        <v>0.8</v>
      </c>
      <c r="Q25" s="139">
        <v>0.8</v>
      </c>
    </row>
    <row r="26" spans="1:17" ht="14.25">
      <c r="A26" s="127"/>
      <c r="C26" t="s">
        <v>242</v>
      </c>
      <c r="D26" s="140">
        <v>31</v>
      </c>
      <c r="E26" s="141">
        <v>18</v>
      </c>
      <c r="F26" s="141">
        <v>49</v>
      </c>
      <c r="G26" s="141">
        <v>22</v>
      </c>
      <c r="H26" s="139">
        <v>1.8</v>
      </c>
      <c r="I26" s="139">
        <v>1.5</v>
      </c>
      <c r="J26" s="139">
        <v>10</v>
      </c>
      <c r="K26" s="139">
        <v>8.6</v>
      </c>
      <c r="L26" s="139">
        <v>27.6</v>
      </c>
      <c r="M26" s="139">
        <v>23.1</v>
      </c>
      <c r="N26" s="139">
        <v>6.4</v>
      </c>
      <c r="O26" s="139">
        <v>7.1</v>
      </c>
      <c r="P26" s="139">
        <v>0.9</v>
      </c>
      <c r="Q26" s="139">
        <v>0.8</v>
      </c>
    </row>
    <row r="27" spans="1:17" ht="14.25">
      <c r="A27" s="127"/>
      <c r="C27" t="s">
        <v>243</v>
      </c>
      <c r="D27" s="140">
        <v>290</v>
      </c>
      <c r="E27" s="141">
        <v>426</v>
      </c>
      <c r="F27" s="141">
        <v>541</v>
      </c>
      <c r="G27" s="141">
        <v>724</v>
      </c>
      <c r="H27" s="139">
        <v>2.6</v>
      </c>
      <c r="I27" s="139">
        <v>2.4</v>
      </c>
      <c r="J27" s="139">
        <v>15.5</v>
      </c>
      <c r="K27" s="139">
        <v>14.7</v>
      </c>
      <c r="L27" s="139">
        <v>40.9</v>
      </c>
      <c r="M27" s="139">
        <v>38.6</v>
      </c>
      <c r="N27" s="139">
        <v>8.3</v>
      </c>
      <c r="O27" s="139">
        <v>8.7</v>
      </c>
      <c r="P27" s="139">
        <v>0.7</v>
      </c>
      <c r="Q27" s="139">
        <v>0.7</v>
      </c>
    </row>
    <row r="28" spans="1:17" ht="14.25">
      <c r="A28" s="127"/>
      <c r="C28" t="s">
        <v>244</v>
      </c>
      <c r="D28" s="140">
        <v>2</v>
      </c>
      <c r="E28" s="141">
        <v>1</v>
      </c>
      <c r="F28" s="141">
        <v>3</v>
      </c>
      <c r="G28" s="141">
        <v>1</v>
      </c>
      <c r="H28" s="139">
        <v>1.4</v>
      </c>
      <c r="I28" s="139">
        <v>1.5</v>
      </c>
      <c r="J28" s="139">
        <v>9</v>
      </c>
      <c r="K28" s="139">
        <v>8.6</v>
      </c>
      <c r="L28" s="139">
        <v>26</v>
      </c>
      <c r="M28" s="139">
        <v>25</v>
      </c>
      <c r="N28" s="139">
        <v>7.1</v>
      </c>
      <c r="O28" s="139">
        <v>8.4</v>
      </c>
      <c r="P28" s="139">
        <v>0.9</v>
      </c>
      <c r="Q28" s="139">
        <v>0.7</v>
      </c>
    </row>
    <row r="29" spans="1:17" ht="14.25">
      <c r="A29" s="127"/>
      <c r="C29" t="s">
        <v>205</v>
      </c>
      <c r="D29" s="140">
        <v>169</v>
      </c>
      <c r="E29" s="141">
        <v>229</v>
      </c>
      <c r="F29" s="141">
        <v>498</v>
      </c>
      <c r="G29" s="141">
        <v>604</v>
      </c>
      <c r="H29" s="139">
        <v>3.6</v>
      </c>
      <c r="I29" s="139">
        <v>3.5</v>
      </c>
      <c r="J29" s="139">
        <v>21</v>
      </c>
      <c r="K29" s="139">
        <v>21.3</v>
      </c>
      <c r="L29" s="139">
        <v>60</v>
      </c>
      <c r="M29" s="139">
        <v>60.7</v>
      </c>
      <c r="N29" s="139">
        <v>7.1</v>
      </c>
      <c r="O29" s="139">
        <v>8.1</v>
      </c>
      <c r="P29" s="139">
        <v>0.8</v>
      </c>
      <c r="Q29" s="139">
        <v>0.8</v>
      </c>
    </row>
    <row r="30" spans="1:17" ht="14.25">
      <c r="A30" s="127"/>
      <c r="D30" s="140"/>
      <c r="E30" s="141"/>
      <c r="F30" s="141"/>
      <c r="G30" s="141"/>
      <c r="H30" s="139"/>
      <c r="I30" s="139"/>
      <c r="J30" s="139"/>
      <c r="K30" s="139"/>
      <c r="L30" s="139"/>
      <c r="M30" s="139"/>
      <c r="N30" s="139"/>
      <c r="O30" s="139"/>
      <c r="P30" s="139"/>
      <c r="Q30" s="139"/>
    </row>
    <row r="31" spans="1:17" ht="14.25">
      <c r="A31" s="127" t="s">
        <v>246</v>
      </c>
      <c r="D31" s="140">
        <v>49</v>
      </c>
      <c r="E31" s="141">
        <v>55</v>
      </c>
      <c r="F31" s="141">
        <v>234</v>
      </c>
      <c r="G31" s="141">
        <v>255</v>
      </c>
      <c r="H31" s="139">
        <v>7.4</v>
      </c>
      <c r="I31" s="139">
        <v>7.9</v>
      </c>
      <c r="J31" s="139">
        <v>57.4</v>
      </c>
      <c r="K31" s="139">
        <v>59.9</v>
      </c>
      <c r="L31" s="139">
        <v>183.5</v>
      </c>
      <c r="M31" s="139">
        <v>191.9</v>
      </c>
      <c r="N31" s="139">
        <v>12</v>
      </c>
      <c r="O31" s="139">
        <v>13</v>
      </c>
      <c r="P31" s="139">
        <v>0.6</v>
      </c>
      <c r="Q31" s="139">
        <v>0.6</v>
      </c>
    </row>
    <row r="32" spans="1:17" ht="14.25">
      <c r="A32" s="127"/>
      <c r="D32" s="140"/>
      <c r="E32" s="141"/>
      <c r="F32" s="141"/>
      <c r="G32" s="141"/>
      <c r="H32" s="139"/>
      <c r="I32" s="139"/>
      <c r="J32" s="139"/>
      <c r="K32" s="139"/>
      <c r="L32" s="139"/>
      <c r="M32" s="139"/>
      <c r="N32" s="139"/>
      <c r="O32" s="139"/>
      <c r="P32" s="139"/>
      <c r="Q32" s="139"/>
    </row>
    <row r="33" spans="1:17" ht="14.25">
      <c r="A33" s="127" t="s">
        <v>247</v>
      </c>
      <c r="D33" s="140">
        <v>437</v>
      </c>
      <c r="E33" s="141">
        <v>368</v>
      </c>
      <c r="F33" s="141">
        <v>1728</v>
      </c>
      <c r="G33" s="141">
        <v>1381</v>
      </c>
      <c r="H33" s="139">
        <v>6</v>
      </c>
      <c r="I33" s="139">
        <v>6.2</v>
      </c>
      <c r="J33" s="139">
        <v>40.7</v>
      </c>
      <c r="K33" s="139">
        <v>43.2</v>
      </c>
      <c r="L33" s="139">
        <v>166.7</v>
      </c>
      <c r="M33" s="139">
        <v>168.7</v>
      </c>
      <c r="N33" s="139">
        <v>10.3</v>
      </c>
      <c r="O33" s="139">
        <v>11.5</v>
      </c>
      <c r="P33" s="139">
        <v>0.7</v>
      </c>
      <c r="Q33" s="139">
        <v>0.6</v>
      </c>
    </row>
    <row r="34" spans="1:17" ht="14.25">
      <c r="A34" s="127"/>
      <c r="D34" s="140"/>
      <c r="E34" s="141"/>
      <c r="F34" s="141"/>
      <c r="G34" s="141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5" spans="1:17" ht="14.25">
      <c r="A35" s="127" t="s">
        <v>248</v>
      </c>
      <c r="D35" s="140"/>
      <c r="E35" s="141"/>
      <c r="F35" s="141"/>
      <c r="G35" s="141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14.25">
      <c r="A36" s="127"/>
      <c r="B36" t="s">
        <v>249</v>
      </c>
      <c r="D36" s="140">
        <v>603</v>
      </c>
      <c r="E36" s="141">
        <v>487</v>
      </c>
      <c r="F36" s="141">
        <v>2420</v>
      </c>
      <c r="G36" s="141">
        <v>1902</v>
      </c>
      <c r="H36" s="139">
        <v>6.4</v>
      </c>
      <c r="I36" s="139">
        <v>6.7</v>
      </c>
      <c r="J36" s="139">
        <v>46.8</v>
      </c>
      <c r="K36" s="139">
        <v>49.6</v>
      </c>
      <c r="L36" s="139">
        <v>143.7</v>
      </c>
      <c r="M36" s="139">
        <v>154.5</v>
      </c>
      <c r="N36" s="139">
        <v>11.7</v>
      </c>
      <c r="O36" s="139">
        <v>12.7</v>
      </c>
      <c r="P36" s="139">
        <v>0.6</v>
      </c>
      <c r="Q36" s="139">
        <v>0.6</v>
      </c>
    </row>
    <row r="37" spans="1:17" ht="14.25">
      <c r="A37" s="127"/>
      <c r="B37" t="s">
        <v>250</v>
      </c>
      <c r="D37" s="140">
        <v>182</v>
      </c>
      <c r="E37" s="141">
        <v>163</v>
      </c>
      <c r="F37" s="141">
        <v>668</v>
      </c>
      <c r="G37" s="141">
        <v>577</v>
      </c>
      <c r="H37" s="139">
        <v>5.6</v>
      </c>
      <c r="I37" s="139">
        <v>5.8</v>
      </c>
      <c r="J37" s="139">
        <v>37.7</v>
      </c>
      <c r="K37" s="139">
        <v>39.4</v>
      </c>
      <c r="L37" s="139">
        <v>114.4</v>
      </c>
      <c r="M37" s="139">
        <v>120.3</v>
      </c>
      <c r="N37" s="139">
        <v>10.2</v>
      </c>
      <c r="O37" s="139">
        <v>11.1</v>
      </c>
      <c r="P37" s="139">
        <v>0.7</v>
      </c>
      <c r="Q37" s="139">
        <v>0.6</v>
      </c>
    </row>
    <row r="38" spans="1:17" ht="14.25">
      <c r="A38" s="127"/>
      <c r="B38" t="s">
        <v>251</v>
      </c>
      <c r="D38" s="140">
        <v>472</v>
      </c>
      <c r="E38" s="141">
        <v>402</v>
      </c>
      <c r="F38" s="141">
        <v>1682</v>
      </c>
      <c r="G38" s="141">
        <v>1400</v>
      </c>
      <c r="H38" s="139">
        <v>5.5</v>
      </c>
      <c r="I38" s="139">
        <v>5.9</v>
      </c>
      <c r="J38" s="139">
        <v>36.1</v>
      </c>
      <c r="K38" s="139">
        <v>39.1</v>
      </c>
      <c r="L38" s="139">
        <v>109.9</v>
      </c>
      <c r="M38" s="139">
        <v>120.7</v>
      </c>
      <c r="N38" s="139">
        <v>10.1</v>
      </c>
      <c r="O38" s="139">
        <v>11.2</v>
      </c>
      <c r="P38" s="139">
        <v>0.7</v>
      </c>
      <c r="Q38" s="139">
        <v>0.6</v>
      </c>
    </row>
    <row r="39" spans="1:17" ht="14.25">
      <c r="A39" s="127"/>
      <c r="B39" t="s">
        <v>252</v>
      </c>
      <c r="D39" s="140">
        <v>1142</v>
      </c>
      <c r="E39" s="141">
        <v>950</v>
      </c>
      <c r="F39" s="141">
        <v>4015</v>
      </c>
      <c r="G39" s="141">
        <v>3196</v>
      </c>
      <c r="H39" s="139">
        <v>5.2</v>
      </c>
      <c r="I39" s="139">
        <v>5.6</v>
      </c>
      <c r="J39" s="139">
        <v>33.3</v>
      </c>
      <c r="K39" s="139">
        <v>36</v>
      </c>
      <c r="L39" s="139">
        <v>102</v>
      </c>
      <c r="M39" s="139">
        <v>109.8</v>
      </c>
      <c r="N39" s="139">
        <v>9.5</v>
      </c>
      <c r="O39" s="139">
        <v>10.7</v>
      </c>
      <c r="P39" s="139">
        <v>0.7</v>
      </c>
      <c r="Q39" s="139">
        <v>0.6</v>
      </c>
    </row>
    <row r="40" spans="1:17" ht="14.25">
      <c r="A40" s="127"/>
      <c r="B40" t="s">
        <v>253</v>
      </c>
      <c r="D40" s="140">
        <v>998</v>
      </c>
      <c r="E40" s="141">
        <v>943</v>
      </c>
      <c r="F40" s="141">
        <v>3634</v>
      </c>
      <c r="G40" s="141">
        <v>3274</v>
      </c>
      <c r="H40" s="139">
        <v>5.4</v>
      </c>
      <c r="I40" s="139">
        <v>5.5</v>
      </c>
      <c r="J40" s="139">
        <v>35.2</v>
      </c>
      <c r="K40" s="139">
        <v>36.1</v>
      </c>
      <c r="L40" s="139">
        <v>106.5</v>
      </c>
      <c r="M40" s="139">
        <v>109.5</v>
      </c>
      <c r="N40" s="139">
        <v>9.7</v>
      </c>
      <c r="O40" s="139">
        <v>10.4</v>
      </c>
      <c r="P40" s="139">
        <v>0.7</v>
      </c>
      <c r="Q40" s="139">
        <v>0.6</v>
      </c>
    </row>
    <row r="41" spans="1:17" ht="14.25">
      <c r="A41" s="127"/>
      <c r="B41" t="s">
        <v>254</v>
      </c>
      <c r="D41" s="140">
        <v>1041</v>
      </c>
      <c r="E41" s="141">
        <v>917</v>
      </c>
      <c r="F41" s="141">
        <v>3846</v>
      </c>
      <c r="G41" s="141">
        <v>3153</v>
      </c>
      <c r="H41" s="139">
        <v>5.5</v>
      </c>
      <c r="I41" s="139">
        <v>5.5</v>
      </c>
      <c r="J41" s="139">
        <v>36.7</v>
      </c>
      <c r="K41" s="139">
        <v>37.4</v>
      </c>
      <c r="L41" s="139">
        <v>111.6</v>
      </c>
      <c r="M41" s="139">
        <v>112.2</v>
      </c>
      <c r="N41" s="139">
        <v>9.9</v>
      </c>
      <c r="O41" s="139">
        <v>10.9</v>
      </c>
      <c r="P41" s="139">
        <v>0.7</v>
      </c>
      <c r="Q41" s="139">
        <v>0.6</v>
      </c>
    </row>
    <row r="42" spans="1:17" ht="14.25">
      <c r="A42" s="127"/>
      <c r="B42" t="s">
        <v>255</v>
      </c>
      <c r="D42" s="140">
        <v>819</v>
      </c>
      <c r="E42" s="141">
        <v>767</v>
      </c>
      <c r="F42" s="141">
        <v>2925</v>
      </c>
      <c r="G42" s="141">
        <v>2669</v>
      </c>
      <c r="H42" s="139">
        <v>5.3</v>
      </c>
      <c r="I42" s="139">
        <v>5.4</v>
      </c>
      <c r="J42" s="139">
        <v>36.5</v>
      </c>
      <c r="K42" s="139">
        <v>37.2</v>
      </c>
      <c r="L42" s="139">
        <v>111.6</v>
      </c>
      <c r="M42" s="139">
        <v>111.2</v>
      </c>
      <c r="N42" s="139">
        <v>10.2</v>
      </c>
      <c r="O42" s="139">
        <v>10.7</v>
      </c>
      <c r="P42" s="139">
        <v>0.7</v>
      </c>
      <c r="Q42" s="139">
        <v>0.6</v>
      </c>
    </row>
    <row r="43" spans="1:17" ht="14.25">
      <c r="A43" s="127"/>
      <c r="B43" t="s">
        <v>256</v>
      </c>
      <c r="D43" s="142" t="s">
        <v>257</v>
      </c>
      <c r="E43" s="141">
        <v>523</v>
      </c>
      <c r="F43" s="143" t="s">
        <v>257</v>
      </c>
      <c r="G43" s="141">
        <v>1619</v>
      </c>
      <c r="H43" s="144" t="s">
        <v>257</v>
      </c>
      <c r="I43" s="139">
        <v>4.7</v>
      </c>
      <c r="J43" s="144" t="s">
        <v>257</v>
      </c>
      <c r="K43" s="139">
        <v>32.9</v>
      </c>
      <c r="L43" s="144" t="s">
        <v>257</v>
      </c>
      <c r="M43" s="139">
        <v>98</v>
      </c>
      <c r="N43" s="144" t="s">
        <v>257</v>
      </c>
      <c r="O43" s="139">
        <v>10.6</v>
      </c>
      <c r="P43" s="144" t="s">
        <v>257</v>
      </c>
      <c r="Q43" s="139">
        <v>0.7</v>
      </c>
    </row>
    <row r="44" spans="1:17" ht="14.25">
      <c r="A44" s="127"/>
      <c r="D44" s="142"/>
      <c r="E44" s="141"/>
      <c r="F44" s="143"/>
      <c r="G44" s="141"/>
      <c r="H44" s="144"/>
      <c r="I44" s="139"/>
      <c r="J44" s="144"/>
      <c r="K44" s="139"/>
      <c r="L44" s="144"/>
      <c r="M44" s="139"/>
      <c r="N44" s="144"/>
      <c r="O44" s="139"/>
      <c r="P44" s="144"/>
      <c r="Q44" s="139"/>
    </row>
    <row r="45" spans="1:17" ht="14.25">
      <c r="A45" s="127"/>
      <c r="B45" t="s">
        <v>258</v>
      </c>
      <c r="D45" s="142" t="s">
        <v>85</v>
      </c>
      <c r="E45" s="141">
        <v>251</v>
      </c>
      <c r="F45" s="143" t="s">
        <v>85</v>
      </c>
      <c r="G45" s="141">
        <v>789</v>
      </c>
      <c r="H45" s="144" t="s">
        <v>85</v>
      </c>
      <c r="I45" s="139">
        <v>4.7</v>
      </c>
      <c r="J45" s="144" t="s">
        <v>85</v>
      </c>
      <c r="K45" s="139">
        <v>33.3</v>
      </c>
      <c r="L45" s="144" t="s">
        <v>85</v>
      </c>
      <c r="M45" s="139">
        <v>100.4</v>
      </c>
      <c r="N45" s="144" t="s">
        <v>85</v>
      </c>
      <c r="O45" s="139">
        <v>10.6</v>
      </c>
      <c r="P45" s="144" t="s">
        <v>85</v>
      </c>
      <c r="Q45" s="139">
        <v>0.7</v>
      </c>
    </row>
    <row r="46" spans="1:17" ht="14.25">
      <c r="A46" s="127"/>
      <c r="B46" t="s">
        <v>259</v>
      </c>
      <c r="D46" s="142" t="s">
        <v>85</v>
      </c>
      <c r="E46" s="141">
        <v>202</v>
      </c>
      <c r="F46" s="143" t="s">
        <v>85</v>
      </c>
      <c r="G46" s="141">
        <v>620</v>
      </c>
      <c r="H46" s="144" t="s">
        <v>85</v>
      </c>
      <c r="I46" s="139">
        <v>4.8</v>
      </c>
      <c r="J46" s="144" t="s">
        <v>85</v>
      </c>
      <c r="K46" s="139">
        <v>34.6</v>
      </c>
      <c r="L46" s="144" t="s">
        <v>85</v>
      </c>
      <c r="M46" s="139">
        <v>102.1</v>
      </c>
      <c r="N46" s="144" t="s">
        <v>85</v>
      </c>
      <c r="O46" s="139">
        <v>11.3</v>
      </c>
      <c r="P46" s="144" t="s">
        <v>85</v>
      </c>
      <c r="Q46" s="139">
        <v>0.6</v>
      </c>
    </row>
    <row r="47" spans="1:17" ht="14.25">
      <c r="A47" s="127"/>
      <c r="B47" t="s">
        <v>260</v>
      </c>
      <c r="D47" s="142" t="s">
        <v>85</v>
      </c>
      <c r="E47" s="141">
        <v>180</v>
      </c>
      <c r="F47" s="143" t="s">
        <v>85</v>
      </c>
      <c r="G47" s="141">
        <v>539</v>
      </c>
      <c r="H47" s="144" t="s">
        <v>85</v>
      </c>
      <c r="I47" s="139">
        <v>4.7</v>
      </c>
      <c r="J47" s="144" t="s">
        <v>85</v>
      </c>
      <c r="K47" s="139">
        <v>33.4</v>
      </c>
      <c r="L47" s="144" t="s">
        <v>85</v>
      </c>
      <c r="M47" s="139">
        <v>98.1</v>
      </c>
      <c r="N47" s="144" t="s">
        <v>85</v>
      </c>
      <c r="O47" s="139">
        <v>11.1</v>
      </c>
      <c r="P47" s="144" t="s">
        <v>85</v>
      </c>
      <c r="Q47" s="139">
        <v>0.6</v>
      </c>
    </row>
    <row r="48" spans="1:17" ht="14.25">
      <c r="A48" s="127"/>
      <c r="B48" t="s">
        <v>261</v>
      </c>
      <c r="D48" s="142" t="s">
        <v>85</v>
      </c>
      <c r="E48" s="141">
        <v>150</v>
      </c>
      <c r="F48" s="143" t="s">
        <v>85</v>
      </c>
      <c r="G48" s="141">
        <v>480</v>
      </c>
      <c r="H48" s="144" t="s">
        <v>85</v>
      </c>
      <c r="I48" s="139">
        <v>5.1</v>
      </c>
      <c r="J48" s="144" t="s">
        <v>85</v>
      </c>
      <c r="K48" s="139">
        <v>36.8</v>
      </c>
      <c r="L48" s="144" t="s">
        <v>85</v>
      </c>
      <c r="M48" s="139">
        <v>108.8</v>
      </c>
      <c r="N48" s="144" t="s">
        <v>85</v>
      </c>
      <c r="O48" s="139">
        <v>11.5</v>
      </c>
      <c r="P48" s="144" t="s">
        <v>85</v>
      </c>
      <c r="Q48" s="139">
        <v>0.6</v>
      </c>
    </row>
    <row r="49" spans="1:17" ht="14.25">
      <c r="A49" s="127"/>
      <c r="B49" t="s">
        <v>262</v>
      </c>
      <c r="D49" s="142" t="s">
        <v>85</v>
      </c>
      <c r="E49" s="141">
        <v>115</v>
      </c>
      <c r="F49" s="143" t="s">
        <v>85</v>
      </c>
      <c r="G49" s="141">
        <v>389</v>
      </c>
      <c r="H49" s="144" t="s">
        <v>85</v>
      </c>
      <c r="I49" s="139">
        <v>5.3</v>
      </c>
      <c r="J49" s="144" t="s">
        <v>85</v>
      </c>
      <c r="K49" s="139">
        <v>39.1</v>
      </c>
      <c r="L49" s="144" t="s">
        <v>85</v>
      </c>
      <c r="M49" s="139">
        <v>116.4</v>
      </c>
      <c r="N49" s="144" t="s">
        <v>85</v>
      </c>
      <c r="O49" s="139">
        <v>11.6</v>
      </c>
      <c r="P49" s="144" t="s">
        <v>85</v>
      </c>
      <c r="Q49" s="139">
        <v>0.6</v>
      </c>
    </row>
    <row r="50" spans="1:17" ht="14.25">
      <c r="A50" s="127"/>
      <c r="B50" t="s">
        <v>263</v>
      </c>
      <c r="D50" s="140">
        <v>12</v>
      </c>
      <c r="E50" s="141">
        <v>26</v>
      </c>
      <c r="F50" s="143" t="s">
        <v>85</v>
      </c>
      <c r="G50" s="141">
        <v>40</v>
      </c>
      <c r="H50" s="144" t="s">
        <v>85</v>
      </c>
      <c r="I50" s="144" t="s">
        <v>257</v>
      </c>
      <c r="J50" s="144" t="s">
        <v>257</v>
      </c>
      <c r="K50" s="144" t="s">
        <v>257</v>
      </c>
      <c r="L50" s="144" t="s">
        <v>257</v>
      </c>
      <c r="M50" s="144" t="s">
        <v>257</v>
      </c>
      <c r="N50" s="144" t="s">
        <v>257</v>
      </c>
      <c r="O50" s="144" t="s">
        <v>257</v>
      </c>
      <c r="P50" s="144" t="s">
        <v>257</v>
      </c>
      <c r="Q50" s="144" t="s">
        <v>257</v>
      </c>
    </row>
    <row r="51" spans="1:17" ht="14.25">
      <c r="A51" s="56"/>
      <c r="B51" s="56"/>
      <c r="C51" s="56"/>
      <c r="D51" s="138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ht="14.25">
      <c r="A52" t="s">
        <v>264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2002-02-25T06:28:17Z</dcterms:created>
  <dcterms:modified xsi:type="dcterms:W3CDTF">2002-02-27T00:59:48Z</dcterms:modified>
  <cp:category/>
  <cp:version/>
  <cp:contentType/>
  <cp:contentStatus/>
</cp:coreProperties>
</file>