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215" windowHeight="10635" activeTab="0"/>
  </bookViews>
  <sheets>
    <sheet name="89" sheetId="1" r:id="rId1"/>
    <sheet name="90" sheetId="2" r:id="rId2"/>
    <sheet name="91" sheetId="3" r:id="rId3"/>
    <sheet name="92" sheetId="4" r:id="rId4"/>
    <sheet name="93" sheetId="5" r:id="rId5"/>
    <sheet name="94" sheetId="6" r:id="rId6"/>
    <sheet name="95" sheetId="7" r:id="rId7"/>
    <sheet name="96" sheetId="8" r:id="rId8"/>
    <sheet name="97" sheetId="9" r:id="rId9"/>
  </sheets>
  <definedNames>
    <definedName name="_xlnm.Print_Area" localSheetId="0">'89'!$A$1:$J$28</definedName>
  </definedNames>
  <calcPr fullCalcOnLoad="1"/>
</workbook>
</file>

<file path=xl/sharedStrings.xml><?xml version="1.0" encoding="utf-8"?>
<sst xmlns="http://schemas.openxmlformats.org/spreadsheetml/2006/main" count="699" uniqueCount="299">
  <si>
    <t>89.県民経済計算総括表</t>
  </si>
  <si>
    <t>（単位：百万円、％）</t>
  </si>
  <si>
    <t>項　　　　　　目</t>
  </si>
  <si>
    <t>実　　　　数</t>
  </si>
  <si>
    <t>構　成　比</t>
  </si>
  <si>
    <t>対前年度増加率</t>
  </si>
  <si>
    <t>平成７年度</t>
  </si>
  <si>
    <t>平成８年度</t>
  </si>
  <si>
    <t>県　内　総　生　産（名　目）</t>
  </si>
  <si>
    <t>雇用者所得（県内活動による）</t>
  </si>
  <si>
    <t>営業余剰</t>
  </si>
  <si>
    <t>固定資本減耗</t>
  </si>
  <si>
    <t>間接税（控除）補助金</t>
  </si>
  <si>
    <t>県　内　総　支　出（名　目）</t>
  </si>
  <si>
    <t>民間最終消費支出</t>
  </si>
  <si>
    <t>政府最終消費支出</t>
  </si>
  <si>
    <t>県内総資本形成</t>
  </si>
  <si>
    <t>財貨・サービスの移出</t>
  </si>
  <si>
    <t>(控除)財貨・サービスの移入</t>
  </si>
  <si>
    <t>統計上の不突合</t>
  </si>
  <si>
    <t>県　民　所　得（分　配）</t>
  </si>
  <si>
    <t>雇用者所得</t>
  </si>
  <si>
    <t>財産所得</t>
  </si>
  <si>
    <t>企業所得(配当受払後)</t>
  </si>
  <si>
    <t>１人当たり県民所得（千円）</t>
  </si>
  <si>
    <t>-</t>
  </si>
  <si>
    <t>１人当たり国民所得（千円）　</t>
  </si>
  <si>
    <t>国との格差（国＝１００）</t>
  </si>
  <si>
    <t>資料：県統計調査課「福島県民経済計算の概要」</t>
  </si>
  <si>
    <t>90.県民所得関連指標</t>
  </si>
  <si>
    <t>（単位：％）</t>
  </si>
  <si>
    <t>平成２年度</t>
  </si>
  <si>
    <t>経済成長率に関するもの</t>
  </si>
  <si>
    <t>名目県民総生産(=支出)</t>
  </si>
  <si>
    <t>実質県民総生産(=支出)</t>
  </si>
  <si>
    <t>名目県内総生産(=支出)</t>
  </si>
  <si>
    <t>実質県内総生産(=支出)</t>
  </si>
  <si>
    <t>県民所得(分配)</t>
  </si>
  <si>
    <t>（参考）国民所得関連指標</t>
  </si>
  <si>
    <t>　　（単位：％）</t>
  </si>
  <si>
    <t>経済成長率</t>
  </si>
  <si>
    <t>名   目   国   民   総   生   産</t>
  </si>
  <si>
    <t>実   質   国   民   総   生   産</t>
  </si>
  <si>
    <t>名   目   国   内   総   生   産</t>
  </si>
  <si>
    <t>実   質   国   内   総   生   産</t>
  </si>
  <si>
    <t>国   民   所   得    ( 分   配 )</t>
  </si>
  <si>
    <t>総人口</t>
  </si>
  <si>
    <t>　注：総人口は、「人口推計月報－総務庁統計局」中の月初人口の単純平均による。</t>
  </si>
  <si>
    <t>資料：経済企画庁経済研究所「国民経済計算年報」</t>
  </si>
  <si>
    <t>91.経済活動別県内総生産</t>
  </si>
  <si>
    <t>項　　　　　目</t>
  </si>
  <si>
    <t>県 　内 　総 　生 　産</t>
  </si>
  <si>
    <t>産 　　　　　　　　　業</t>
  </si>
  <si>
    <t xml:space="preserve"> </t>
  </si>
  <si>
    <t>農林水産業</t>
  </si>
  <si>
    <t>農　　　　　　　業</t>
  </si>
  <si>
    <t>林　　　　　　　業</t>
  </si>
  <si>
    <t>水　　　産　　　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</si>
  <si>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</si>
  <si>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</si>
  <si>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</si>
  <si>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</si>
  <si>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</si>
  <si>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</si>
  <si>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</si>
  <si>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</si>
  <si>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</si>
  <si>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 府 ・ サービス生産者</t>
  </si>
  <si>
    <t>公務</t>
  </si>
  <si>
    <t>対 家 計 民 間 非 営 利</t>
  </si>
  <si>
    <t>サ ー ビ ス 生 産 者</t>
  </si>
  <si>
    <t>小 　　　　　　　　　計</t>
  </si>
  <si>
    <t>輸　　　　入　　　　税</t>
  </si>
  <si>
    <t>(控除）その他</t>
  </si>
  <si>
    <t>(控除)帰属利子</t>
  </si>
  <si>
    <t>産 　業　 別 　内　 訳</t>
  </si>
  <si>
    <t>第１次産業</t>
  </si>
  <si>
    <t>第２次産業</t>
  </si>
  <si>
    <t>第３次産業</t>
  </si>
  <si>
    <t>　　注：第１次、第２次、第３次産業の合計は、小計に等しい。</t>
  </si>
  <si>
    <t>　資料：県統計調査課「福島県民経済計算の概要」</t>
  </si>
  <si>
    <t>92.平成８年度県民経済計算全国順位表</t>
  </si>
  <si>
    <t>県内総生産額（名目）</t>
  </si>
  <si>
    <t>経済成長率（名目）</t>
  </si>
  <si>
    <t>県民所得</t>
  </si>
  <si>
    <t>1人当たり県民所得</t>
  </si>
  <si>
    <t>順</t>
  </si>
  <si>
    <t>県　　別</t>
  </si>
  <si>
    <t>(単位：百万円)</t>
  </si>
  <si>
    <t>（単位：千円）</t>
  </si>
  <si>
    <t>位</t>
  </si>
  <si>
    <t>東京</t>
  </si>
  <si>
    <t>滋賀</t>
  </si>
  <si>
    <t>大阪</t>
  </si>
  <si>
    <t>愛知</t>
  </si>
  <si>
    <t>熊本</t>
  </si>
  <si>
    <t>神奈川</t>
  </si>
  <si>
    <t>山梨</t>
  </si>
  <si>
    <t>兵庫</t>
  </si>
  <si>
    <t>○</t>
  </si>
  <si>
    <t>新潟</t>
  </si>
  <si>
    <t>埼玉</t>
  </si>
  <si>
    <t>北海道</t>
  </si>
  <si>
    <t>山形</t>
  </si>
  <si>
    <t>千葉</t>
  </si>
  <si>
    <t>宮城</t>
  </si>
  <si>
    <t>富山</t>
  </si>
  <si>
    <t>栃木</t>
  </si>
  <si>
    <t>福岡</t>
  </si>
  <si>
    <t>長野</t>
  </si>
  <si>
    <t>静岡</t>
  </si>
  <si>
    <t>広島</t>
  </si>
  <si>
    <t>秋田</t>
  </si>
  <si>
    <t>茨城</t>
  </si>
  <si>
    <t>三重</t>
  </si>
  <si>
    <t>石川</t>
  </si>
  <si>
    <t>京都</t>
  </si>
  <si>
    <t>奈良</t>
  </si>
  <si>
    <t>群馬</t>
  </si>
  <si>
    <t>岩手</t>
  </si>
  <si>
    <t>●</t>
  </si>
  <si>
    <t>福島</t>
  </si>
  <si>
    <t>和歌山</t>
  </si>
  <si>
    <t>島根</t>
  </si>
  <si>
    <t>宮崎</t>
  </si>
  <si>
    <t>岐阜</t>
  </si>
  <si>
    <t>　</t>
  </si>
  <si>
    <t>岡山</t>
  </si>
  <si>
    <t>長崎</t>
  </si>
  <si>
    <t>香川</t>
  </si>
  <si>
    <t>愛媛</t>
  </si>
  <si>
    <t>福井</t>
  </si>
  <si>
    <t>山口</t>
  </si>
  <si>
    <t>鹿児島</t>
  </si>
  <si>
    <t>徳島</t>
  </si>
  <si>
    <t>青森</t>
  </si>
  <si>
    <t>鳥取</t>
  </si>
  <si>
    <t>佐賀</t>
  </si>
  <si>
    <t>大分</t>
  </si>
  <si>
    <t>沖縄</t>
  </si>
  <si>
    <t>高知</t>
  </si>
  <si>
    <t>+0.0</t>
  </si>
  <si>
    <t>全国計</t>
  </si>
  <si>
    <t>全国平均</t>
  </si>
  <si>
    <t>　　注：北海道、東北ブロックの各道・県名には○印を付した。（本県は●印）</t>
  </si>
  <si>
    <t>　資料：経済企画庁「県民経済計算年報」</t>
  </si>
  <si>
    <t>93.消費者物価地域差指数（平成１０年）</t>
  </si>
  <si>
    <t>全国平均＝100</t>
  </si>
  <si>
    <t>東京都区部＝100</t>
  </si>
  <si>
    <t>地　　　域</t>
  </si>
  <si>
    <t>＊</t>
  </si>
  <si>
    <t>家賃を除く</t>
  </si>
  <si>
    <t>総　合</t>
  </si>
  <si>
    <t>食　料</t>
  </si>
  <si>
    <t>総　　　合</t>
  </si>
  <si>
    <t>全国</t>
  </si>
  <si>
    <t>福島市</t>
  </si>
  <si>
    <t>都市階級</t>
  </si>
  <si>
    <t>大　　都　　市</t>
  </si>
  <si>
    <t>中　　都　　市</t>
  </si>
  <si>
    <t>小　都　市　Ａ</t>
  </si>
  <si>
    <t>小　都　市　Ｂ</t>
  </si>
  <si>
    <t>町　　　　　村</t>
  </si>
  <si>
    <t>地方</t>
  </si>
  <si>
    <t>北　　海　　道</t>
  </si>
  <si>
    <t>東　　　　　北</t>
  </si>
  <si>
    <t>関　　　　　東</t>
  </si>
  <si>
    <t>北　　　　　陸</t>
  </si>
  <si>
    <t>東　　　　　海</t>
  </si>
  <si>
    <t>近　　　　　畿</t>
  </si>
  <si>
    <t>中　　　　　国</t>
  </si>
  <si>
    <t>四　　　　　国</t>
  </si>
  <si>
    <t>九　　　　　州</t>
  </si>
  <si>
    <t>沖　　　　　縄</t>
  </si>
  <si>
    <t>　注：＊……………持家の帰属家賃を除く総合</t>
  </si>
  <si>
    <t>　　　大都市………人口100万以上の市（仙台市及び千葉市を含む）</t>
  </si>
  <si>
    <t>　　　中都市………人口15万以上100万未満の市</t>
  </si>
  <si>
    <t>　　　小都市Ａ……人口5万以上15万未満の市</t>
  </si>
  <si>
    <t>小都市Ｂ……人口5万未満の市</t>
  </si>
  <si>
    <t>　資料：総務庁統計局「消費者物価指数月報」</t>
  </si>
  <si>
    <t>94.消費者物価指数</t>
  </si>
  <si>
    <t>　　　　　　（平成７年=100）</t>
  </si>
  <si>
    <t>平　　　　　　均</t>
  </si>
  <si>
    <t>対前年上昇率（％）</t>
  </si>
  <si>
    <t>区　　　　　分</t>
  </si>
  <si>
    <t>平成6年</t>
  </si>
  <si>
    <t>平成９年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</si>
  <si>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</si>
  <si>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</si>
  <si>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</si>
  <si>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</si>
  <si>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</si>
  <si>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</si>
  <si>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</si>
  <si>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交通通信</t>
  </si>
  <si>
    <t>教育</t>
  </si>
  <si>
    <t>教養娯楽</t>
  </si>
  <si>
    <t>諸雑費</t>
  </si>
  <si>
    <t>生鮮食品（注）</t>
  </si>
  <si>
    <t>持家の帰属家賃を除く総合</t>
  </si>
  <si>
    <t>生鮮食品を除く総合</t>
  </si>
  <si>
    <t>　　注：生鮮食品には生鮮魚介、生鮮野菜、生鮮果物が含まれる。</t>
  </si>
  <si>
    <t>　　資料：県統計調査課「福島県消費者物価指数」</t>
  </si>
  <si>
    <t>95.１世帯当たり1か月間の収入（勤労者世帯）</t>
  </si>
  <si>
    <t>（単位：円、％）</t>
  </si>
  <si>
    <t>区　　　　分</t>
  </si>
  <si>
    <t>平成８年</t>
  </si>
  <si>
    <t>対前年増加率</t>
  </si>
  <si>
    <t>10（全国)</t>
  </si>
  <si>
    <t>格差指数</t>
  </si>
  <si>
    <t>平　均</t>
  </si>
  <si>
    <t>構成比</t>
  </si>
  <si>
    <t>名目</t>
  </si>
  <si>
    <t>実質</t>
  </si>
  <si>
    <t>全国=100</t>
  </si>
  <si>
    <t>集　計　世　帯　数</t>
  </si>
  <si>
    <t>世　帯　人　員（人）</t>
  </si>
  <si>
    <t>有　業　人　員（人）</t>
  </si>
  <si>
    <t>収　　入　　総　　額</t>
  </si>
  <si>
    <t>実　　　収　　　入</t>
  </si>
  <si>
    <t>経　　常　　収　　入</t>
  </si>
  <si>
    <t>勤　め　先　収　入</t>
  </si>
  <si>
    <t>世  帯  主  収  入</t>
  </si>
  <si>
    <t>　　定　期　収　入</t>
  </si>
  <si>
    <t>　　臨　時　収　入</t>
  </si>
  <si>
    <t>　　賞　　　　　与</t>
  </si>
  <si>
    <t>世帯主の配偶者の収入</t>
  </si>
  <si>
    <t>他 の 世帯員収入</t>
  </si>
  <si>
    <t>事　業・内　職　収　入</t>
  </si>
  <si>
    <t>事業収入</t>
  </si>
  <si>
    <t>内職収入</t>
  </si>
  <si>
    <t>他　の　経　常　収　入</t>
  </si>
  <si>
    <t>財産収入</t>
  </si>
  <si>
    <t>社会保障給付</t>
  </si>
  <si>
    <t>仕送り金</t>
  </si>
  <si>
    <t>特　　別　　収　　入</t>
  </si>
  <si>
    <t>受贈金</t>
  </si>
  <si>
    <t>その他</t>
  </si>
  <si>
    <t>実 収 入 以 外 の 収 入</t>
  </si>
  <si>
    <t>預貯金引出</t>
  </si>
  <si>
    <t>保険取金</t>
  </si>
  <si>
    <t>土地家屋借入金</t>
  </si>
  <si>
    <t>他の借入金</t>
  </si>
  <si>
    <t>月賦</t>
  </si>
  <si>
    <t>掛買</t>
  </si>
  <si>
    <t>有価証券売却</t>
  </si>
  <si>
    <t>財産売却</t>
  </si>
  <si>
    <t>繰入金</t>
  </si>
  <si>
    <t>　資料：県統計調査課「福島県家計調査報告」</t>
  </si>
  <si>
    <t>96.１世帯当たり1か月間の支出（勤労者世帯）</t>
  </si>
  <si>
    <t>１０（全国)</t>
  </si>
  <si>
    <t>集計世帯数</t>
  </si>
  <si>
    <t>世帯人員（人）</t>
  </si>
  <si>
    <t>有業人員（人）</t>
  </si>
  <si>
    <t>支出総額</t>
  </si>
  <si>
    <t>実支出</t>
  </si>
  <si>
    <t>消費支出</t>
  </si>
  <si>
    <t>交通・通信</t>
  </si>
  <si>
    <t>その他の消費支出</t>
  </si>
  <si>
    <t>非消費支出</t>
  </si>
  <si>
    <t>　勤　労　所　得　税</t>
  </si>
  <si>
    <t>　他　　　の　　　税</t>
  </si>
  <si>
    <t>　社　会　保　険　料</t>
  </si>
  <si>
    <t>　他 の 非 消 費 支 出</t>
  </si>
  <si>
    <t>実支出以外の支出</t>
  </si>
  <si>
    <t>　預　　貯　　金</t>
  </si>
  <si>
    <t>　保　険　掛　金</t>
  </si>
  <si>
    <t>　土地・家屋借金返済</t>
  </si>
  <si>
    <t>　他 の 借 金 返 済</t>
  </si>
  <si>
    <t>　月　　賦　　払</t>
  </si>
  <si>
    <t>　掛　　買　　払</t>
  </si>
  <si>
    <t>　有 価 証 券 購 入</t>
  </si>
  <si>
    <t>　財　産　購　入</t>
  </si>
  <si>
    <t>　そ　　の　　他</t>
  </si>
  <si>
    <t>繰越金</t>
  </si>
  <si>
    <t>現物総額</t>
  </si>
  <si>
    <t>可処分所得</t>
  </si>
  <si>
    <t>黒字</t>
  </si>
  <si>
    <t>貯蓄純増</t>
  </si>
  <si>
    <t>平均消費性向（％）</t>
  </si>
  <si>
    <t>平均貯蓄率（％）</t>
  </si>
  <si>
    <t>エンゲル係数（％）</t>
  </si>
  <si>
    <t>97.貯蓄・負債現在高（全世帯）</t>
  </si>
  <si>
    <t>　　　（単位：千円、％）</t>
  </si>
  <si>
    <t>平成元年</t>
  </si>
  <si>
    <t>６（全国）</t>
  </si>
  <si>
    <t>貯蓄現在高</t>
  </si>
  <si>
    <t>　通貨性預貯金</t>
  </si>
  <si>
    <t>　定期性預貯金</t>
  </si>
  <si>
    <t>　金投資口座・金貯蓄口座</t>
  </si>
  <si>
    <t>　生命保険など</t>
  </si>
  <si>
    <t>　有価証券</t>
  </si>
  <si>
    <t>　金融機関外</t>
  </si>
  <si>
    <t>負債現在高</t>
  </si>
  <si>
    <t>　住宅・土地のための負債</t>
  </si>
  <si>
    <t>　その他の負債</t>
  </si>
  <si>
    <t>　月賦・年賦</t>
  </si>
  <si>
    <t>注：各年１１月末日現在</t>
  </si>
  <si>
    <t>資料：総務庁統計局「全国消費実態調査報告」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</si>
</sst>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&quot;△&quot;#,##0.0"/>
    <numFmt numFmtId="180" formatCode="#,##0.00;&quot;△&quot;#,##0.00"/>
    <numFmt numFmtId="181" formatCode="#,##0;&quot;△&quot;#,##0"/>
    <numFmt numFmtId="182" formatCode="0.000000"/>
    <numFmt numFmtId="183" formatCode="0.00000"/>
    <numFmt numFmtId="184" formatCode="0.0000000"/>
    <numFmt numFmtId="185" formatCode="0.00000000"/>
    <numFmt numFmtId="186" formatCode="#,##0.0;[Red]\-#,##0.0"/>
    <numFmt numFmtId="187" formatCode="#,##0.000;[Red]\-#,##0.000"/>
    <numFmt numFmtId="188" formatCode="0.000000000"/>
    <numFmt numFmtId="189" formatCode="&quot;△&quot;0.0"/>
    <numFmt numFmtId="190" formatCode="\%"/>
    <numFmt numFmtId="191" formatCode="0.0%"/>
    <numFmt numFmtId="192" formatCode="&quot;△&quot;#,##0"/>
    <numFmt numFmtId="193" formatCode="\-&quot;△&quot;#,##0"/>
    <numFmt numFmtId="194" formatCode="\(0\)"/>
    <numFmt numFmtId="195" formatCode="\-General"/>
    <numFmt numFmtId="196" formatCode="0.000%"/>
    <numFmt numFmtId="197" formatCode="0.0000%"/>
    <numFmt numFmtId="198" formatCode="#,##0.0"/>
    <numFmt numFmtId="199" formatCode="#,##0.000;&quot;△&quot;#,##0.00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\ \ \ 0.0\ \ \ ;\ \ \ &quot;△&quot;\ \ 0.0\ \ \ ;\ \ 0.0\ \ \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12"/>
      <color indexed="8"/>
      <name val="平成明朝"/>
      <family val="3"/>
    </font>
    <font>
      <b/>
      <sz val="14"/>
      <color indexed="8"/>
      <name val="平成明朝"/>
      <family val="3"/>
    </font>
    <font>
      <b/>
      <sz val="14"/>
      <color indexed="8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sz val="11"/>
      <name val="Osaka"/>
      <family val="3"/>
    </font>
    <font>
      <b/>
      <sz val="10"/>
      <color indexed="8"/>
      <name val="平成明朝"/>
      <family val="3"/>
    </font>
    <font>
      <sz val="10"/>
      <color indexed="8"/>
      <name val="平成明朝"/>
      <family val="3"/>
    </font>
    <font>
      <sz val="14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7">
    <xf numFmtId="0" fontId="0" fillId="0" borderId="0" xfId="0" applyAlignment="1">
      <alignment/>
    </xf>
    <xf numFmtId="0" fontId="5" fillId="0" borderId="0" xfId="20" applyFont="1">
      <alignment/>
      <protection/>
    </xf>
    <xf numFmtId="0" fontId="6" fillId="0" borderId="1" xfId="20" applyFont="1" applyBorder="1">
      <alignment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Alignment="1">
      <alignment horizontal="right"/>
      <protection/>
    </xf>
    <xf numFmtId="0" fontId="5" fillId="0" borderId="0" xfId="20" applyFont="1" applyAlignment="1">
      <alignment/>
      <protection/>
    </xf>
    <xf numFmtId="0" fontId="7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2" xfId="21" applyBorder="1" applyAlignment="1">
      <alignment horizontal="center" vertical="distributed"/>
      <protection/>
    </xf>
    <xf numFmtId="0" fontId="4" fillId="0" borderId="3" xfId="21" applyBorder="1" applyAlignment="1">
      <alignment horizontal="center" vertical="distributed"/>
      <protection/>
    </xf>
    <xf numFmtId="0" fontId="8" fillId="0" borderId="4" xfId="21" applyFont="1" applyBorder="1" applyAlignment="1">
      <alignment horizontal="center" vertical="distributed"/>
      <protection/>
    </xf>
    <xf numFmtId="0" fontId="4" fillId="0" borderId="0" xfId="21" applyAlignment="1">
      <alignment vertical="distributed"/>
      <protection/>
    </xf>
    <xf numFmtId="0" fontId="4" fillId="0" borderId="5" xfId="21" applyBorder="1">
      <alignment/>
      <protection/>
    </xf>
    <xf numFmtId="0" fontId="8" fillId="0" borderId="0" xfId="21" applyFont="1">
      <alignment/>
      <protection/>
    </xf>
    <xf numFmtId="0" fontId="4" fillId="0" borderId="5" xfId="21" applyBorder="1" applyAlignment="1">
      <alignment horizontal="distributed"/>
      <protection/>
    </xf>
    <xf numFmtId="179" fontId="4" fillId="0" borderId="0" xfId="21" applyNumberFormat="1">
      <alignment/>
      <protection/>
    </xf>
    <xf numFmtId="179" fontId="8" fillId="0" borderId="0" xfId="21" applyNumberFormat="1" applyFont="1">
      <alignment/>
      <protection/>
    </xf>
    <xf numFmtId="0" fontId="4" fillId="0" borderId="2" xfId="21" applyBorder="1">
      <alignment/>
      <protection/>
    </xf>
    <xf numFmtId="0" fontId="4" fillId="0" borderId="3" xfId="21" applyBorder="1">
      <alignment/>
      <protection/>
    </xf>
    <xf numFmtId="38" fontId="8" fillId="0" borderId="0" xfId="16" applyFont="1" applyAlignment="1">
      <alignment/>
    </xf>
    <xf numFmtId="0" fontId="4" fillId="0" borderId="5" xfId="21" applyBorder="1" applyAlignment="1">
      <alignment horizontal="right"/>
      <protection/>
    </xf>
    <xf numFmtId="176" fontId="4" fillId="0" borderId="0" xfId="21" applyNumberFormat="1">
      <alignment/>
      <protection/>
    </xf>
    <xf numFmtId="186" fontId="8" fillId="0" borderId="0" xfId="16" applyNumberFormat="1" applyFont="1" applyAlignment="1">
      <alignment/>
    </xf>
    <xf numFmtId="176" fontId="4" fillId="0" borderId="0" xfId="21" applyNumberFormat="1" applyAlignment="1">
      <alignment horizontal="right"/>
      <protection/>
    </xf>
    <xf numFmtId="0" fontId="4" fillId="0" borderId="0" xfId="21" applyAlignment="1">
      <alignment horizontal="right"/>
      <protection/>
    </xf>
    <xf numFmtId="38" fontId="8" fillId="0" borderId="0" xfId="16" applyFont="1" applyAlignment="1">
      <alignment horizontal="right"/>
    </xf>
    <xf numFmtId="38" fontId="4" fillId="0" borderId="0" xfId="16" applyAlignment="1">
      <alignment/>
    </xf>
    <xf numFmtId="38" fontId="4" fillId="0" borderId="3" xfId="16" applyBorder="1" applyAlignment="1">
      <alignment/>
    </xf>
    <xf numFmtId="0" fontId="4" fillId="0" borderId="0" xfId="22">
      <alignment/>
      <protection/>
    </xf>
    <xf numFmtId="0" fontId="8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1" xfId="22" applyBorder="1" applyAlignment="1">
      <alignment horizontal="right"/>
      <protection/>
    </xf>
    <xf numFmtId="0" fontId="4" fillId="0" borderId="5" xfId="22" applyBorder="1">
      <alignment/>
      <protection/>
    </xf>
    <xf numFmtId="0" fontId="4" fillId="0" borderId="3" xfId="22" applyBorder="1" applyAlignment="1">
      <alignment horizontal="centerContinuous"/>
      <protection/>
    </xf>
    <xf numFmtId="0" fontId="4" fillId="0" borderId="2" xfId="22" applyBorder="1" applyAlignment="1">
      <alignment horizontal="centerContinuous"/>
      <protection/>
    </xf>
    <xf numFmtId="0" fontId="4" fillId="0" borderId="2" xfId="22" applyBorder="1" applyAlignment="1">
      <alignment horizontal="center"/>
      <protection/>
    </xf>
    <xf numFmtId="0" fontId="8" fillId="0" borderId="2" xfId="22" applyFont="1" applyBorder="1" applyAlignment="1">
      <alignment horizontal="center"/>
      <protection/>
    </xf>
    <xf numFmtId="0" fontId="4" fillId="0" borderId="0" xfId="22" applyBorder="1">
      <alignment/>
      <protection/>
    </xf>
    <xf numFmtId="38" fontId="4" fillId="0" borderId="0" xfId="16" applyBorder="1" applyAlignment="1">
      <alignment/>
    </xf>
    <xf numFmtId="38" fontId="4" fillId="0" borderId="0" xfId="16" applyFont="1" applyBorder="1" applyAlignment="1">
      <alignment/>
    </xf>
    <xf numFmtId="179" fontId="4" fillId="0" borderId="0" xfId="22" applyNumberFormat="1" applyBorder="1">
      <alignment/>
      <protection/>
    </xf>
    <xf numFmtId="186" fontId="4" fillId="0" borderId="0" xfId="16" applyNumberFormat="1" applyAlignment="1">
      <alignment/>
    </xf>
    <xf numFmtId="186" fontId="4" fillId="0" borderId="0" xfId="16" applyNumberFormat="1" applyFont="1" applyAlignment="1">
      <alignment/>
    </xf>
    <xf numFmtId="0" fontId="4" fillId="0" borderId="5" xfId="22" applyBorder="1" applyAlignment="1">
      <alignment horizontal="distributed"/>
      <protection/>
    </xf>
    <xf numFmtId="0" fontId="4" fillId="0" borderId="5" xfId="22" applyBorder="1" applyAlignment="1">
      <alignment horizontal="right"/>
      <protection/>
    </xf>
    <xf numFmtId="179" fontId="4" fillId="0" borderId="0" xfId="22" applyNumberFormat="1">
      <alignment/>
      <protection/>
    </xf>
    <xf numFmtId="0" fontId="4" fillId="0" borderId="3" xfId="22" applyBorder="1">
      <alignment/>
      <protection/>
    </xf>
    <xf numFmtId="0" fontId="4" fillId="0" borderId="2" xfId="22" applyBorder="1">
      <alignment/>
      <protection/>
    </xf>
    <xf numFmtId="0" fontId="0" fillId="0" borderId="0" xfId="31" applyFont="1" applyAlignment="1">
      <alignment/>
      <protection/>
    </xf>
    <xf numFmtId="0" fontId="0" fillId="0" borderId="0" xfId="31" applyAlignment="1">
      <alignment horizontal="distributed"/>
      <protection/>
    </xf>
    <xf numFmtId="0" fontId="0" fillId="0" borderId="0" xfId="31">
      <alignment/>
      <protection/>
    </xf>
    <xf numFmtId="0" fontId="0" fillId="0" borderId="0" xfId="31" applyAlignment="1">
      <alignment horizontal="center"/>
      <protection/>
    </xf>
    <xf numFmtId="0" fontId="0" fillId="0" borderId="5" xfId="31" applyBorder="1" applyAlignment="1">
      <alignment horizontal="center"/>
      <protection/>
    </xf>
    <xf numFmtId="0" fontId="0" fillId="0" borderId="0" xfId="31" applyBorder="1" applyAlignment="1">
      <alignment horizontal="center"/>
      <protection/>
    </xf>
    <xf numFmtId="0" fontId="0" fillId="0" borderId="0" xfId="31" applyBorder="1">
      <alignment/>
      <protection/>
    </xf>
    <xf numFmtId="0" fontId="0" fillId="0" borderId="0" xfId="31" applyFont="1" applyBorder="1" applyAlignment="1">
      <alignment horizontal="centerContinuous"/>
      <protection/>
    </xf>
    <xf numFmtId="0" fontId="0" fillId="0" borderId="5" xfId="31" applyBorder="1" applyAlignment="1">
      <alignment horizontal="centerContinuous"/>
      <protection/>
    </xf>
    <xf numFmtId="0" fontId="0" fillId="0" borderId="2" xfId="31" applyBorder="1" applyAlignment="1">
      <alignment horizontal="center"/>
      <protection/>
    </xf>
    <xf numFmtId="0" fontId="0" fillId="0" borderId="3" xfId="31" applyBorder="1" applyAlignment="1">
      <alignment horizontal="center"/>
      <protection/>
    </xf>
    <xf numFmtId="0" fontId="0" fillId="0" borderId="2" xfId="31" applyBorder="1" applyAlignment="1">
      <alignment horizontal="distributed"/>
      <protection/>
    </xf>
    <xf numFmtId="0" fontId="11" fillId="0" borderId="2" xfId="31" applyFont="1" applyBorder="1" applyAlignment="1">
      <alignment horizontal="center"/>
      <protection/>
    </xf>
    <xf numFmtId="0" fontId="0" fillId="0" borderId="4" xfId="31" applyBorder="1" applyAlignment="1">
      <alignment horizontal="center"/>
      <protection/>
    </xf>
    <xf numFmtId="0" fontId="0" fillId="0" borderId="5" xfId="31" applyBorder="1">
      <alignment/>
      <protection/>
    </xf>
    <xf numFmtId="38" fontId="0" fillId="0" borderId="5" xfId="16" applyBorder="1" applyAlignment="1">
      <alignment/>
    </xf>
    <xf numFmtId="38" fontId="0" fillId="0" borderId="0" xfId="16" applyBorder="1" applyAlignment="1">
      <alignment/>
    </xf>
    <xf numFmtId="3" fontId="0" fillId="0" borderId="5" xfId="31" applyNumberFormat="1" applyBorder="1" applyAlignment="1" applyProtection="1">
      <alignment horizontal="right"/>
      <protection locked="0"/>
    </xf>
    <xf numFmtId="179" fontId="0" fillId="0" borderId="5" xfId="31" applyNumberFormat="1" applyBorder="1" applyAlignment="1" applyProtection="1">
      <alignment horizontal="right"/>
      <protection locked="0"/>
    </xf>
    <xf numFmtId="3" fontId="0" fillId="0" borderId="0" xfId="31" applyNumberFormat="1" applyBorder="1" applyAlignment="1" applyProtection="1">
      <alignment horizontal="right"/>
      <protection locked="0"/>
    </xf>
    <xf numFmtId="0" fontId="0" fillId="0" borderId="0" xfId="31" applyFont="1" applyAlignment="1">
      <alignment horizontal="center"/>
      <protection/>
    </xf>
    <xf numFmtId="0" fontId="0" fillId="0" borderId="0" xfId="31" applyBorder="1" applyAlignment="1">
      <alignment horizontal="distributed"/>
      <protection/>
    </xf>
    <xf numFmtId="3" fontId="0" fillId="0" borderId="5" xfId="31" applyNumberFormat="1" applyBorder="1">
      <alignment/>
      <protection/>
    </xf>
    <xf numFmtId="179" fontId="0" fillId="0" borderId="5" xfId="16" applyNumberFormat="1" applyBorder="1" applyAlignment="1">
      <alignment/>
    </xf>
    <xf numFmtId="38" fontId="0" fillId="0" borderId="0" xfId="16" applyFont="1" applyBorder="1" applyAlignment="1">
      <alignment/>
    </xf>
    <xf numFmtId="0" fontId="0" fillId="0" borderId="3" xfId="31" applyBorder="1" applyAlignment="1">
      <alignment horizontal="distributed"/>
      <protection/>
    </xf>
    <xf numFmtId="0" fontId="0" fillId="0" borderId="2" xfId="31" applyBorder="1">
      <alignment/>
      <protection/>
    </xf>
    <xf numFmtId="0" fontId="0" fillId="0" borderId="3" xfId="31" applyBorder="1">
      <alignment/>
      <protection/>
    </xf>
    <xf numFmtId="0" fontId="0" fillId="0" borderId="0" xfId="31" applyAlignment="1">
      <alignment/>
      <protection/>
    </xf>
    <xf numFmtId="3" fontId="0" fillId="0" borderId="0" xfId="31" applyNumberFormat="1" applyBorder="1" applyAlignment="1">
      <alignment horizontal="right"/>
      <protection/>
    </xf>
    <xf numFmtId="0" fontId="0" fillId="0" borderId="0" xfId="32">
      <alignment/>
      <protection/>
    </xf>
    <xf numFmtId="0" fontId="0" fillId="0" borderId="5" xfId="32" applyFont="1" applyBorder="1" applyAlignment="1">
      <alignment horizontal="center"/>
      <protection/>
    </xf>
    <xf numFmtId="0" fontId="0" fillId="0" borderId="5" xfId="32" applyBorder="1" applyAlignment="1">
      <alignment horizontal="right"/>
      <protection/>
    </xf>
    <xf numFmtId="0" fontId="0" fillId="0" borderId="5" xfId="32" applyBorder="1">
      <alignment/>
      <protection/>
    </xf>
    <xf numFmtId="0" fontId="0" fillId="0" borderId="5" xfId="32" applyBorder="1" applyAlignment="1">
      <alignment horizontal="center"/>
      <protection/>
    </xf>
    <xf numFmtId="0" fontId="0" fillId="0" borderId="0" xfId="32" applyBorder="1" applyAlignment="1">
      <alignment horizontal="center"/>
      <protection/>
    </xf>
    <xf numFmtId="0" fontId="0" fillId="0" borderId="2" xfId="32" applyBorder="1">
      <alignment/>
      <protection/>
    </xf>
    <xf numFmtId="0" fontId="0" fillId="0" borderId="2" xfId="32" applyBorder="1" applyAlignment="1">
      <alignment horizontal="center"/>
      <protection/>
    </xf>
    <xf numFmtId="0" fontId="0" fillId="0" borderId="3" xfId="32" applyBorder="1" applyAlignment="1">
      <alignment horizontal="center"/>
      <protection/>
    </xf>
    <xf numFmtId="0" fontId="1" fillId="0" borderId="5" xfId="32" applyFont="1" applyBorder="1" applyAlignment="1">
      <alignment horizontal="distributed"/>
      <protection/>
    </xf>
    <xf numFmtId="176" fontId="0" fillId="0" borderId="0" xfId="32" applyNumberFormat="1">
      <alignment/>
      <protection/>
    </xf>
    <xf numFmtId="176" fontId="0" fillId="0" borderId="5" xfId="32" applyNumberFormat="1" applyBorder="1">
      <alignment/>
      <protection/>
    </xf>
    <xf numFmtId="0" fontId="0" fillId="0" borderId="5" xfId="32" applyBorder="1" applyAlignment="1">
      <alignment horizontal="distributed"/>
      <protection/>
    </xf>
    <xf numFmtId="176" fontId="0" fillId="0" borderId="3" xfId="32" applyNumberFormat="1" applyBorder="1">
      <alignment/>
      <protection/>
    </xf>
    <xf numFmtId="176" fontId="0" fillId="0" borderId="2" xfId="32" applyNumberFormat="1" applyBorder="1">
      <alignment/>
      <protection/>
    </xf>
    <xf numFmtId="0" fontId="10" fillId="0" borderId="0" xfId="32" applyFont="1">
      <alignment/>
      <protection/>
    </xf>
    <xf numFmtId="0" fontId="11" fillId="0" borderId="0" xfId="32" applyFont="1">
      <alignment/>
      <protection/>
    </xf>
    <xf numFmtId="0" fontId="4" fillId="0" borderId="0" xfId="23">
      <alignment/>
      <protection/>
    </xf>
    <xf numFmtId="0" fontId="0" fillId="0" borderId="0" xfId="29" applyAlignment="1">
      <alignment horizontal="distributed"/>
      <protection/>
    </xf>
    <xf numFmtId="0" fontId="0" fillId="0" borderId="0" xfId="29">
      <alignment/>
      <protection/>
    </xf>
    <xf numFmtId="0" fontId="1" fillId="0" borderId="0" xfId="29" applyFont="1" applyAlignment="1">
      <alignment/>
      <protection/>
    </xf>
    <xf numFmtId="0" fontId="0" fillId="0" borderId="0" xfId="29" applyAlignment="1">
      <alignment/>
      <protection/>
    </xf>
    <xf numFmtId="0" fontId="0" fillId="0" borderId="1" xfId="29" applyBorder="1" applyAlignment="1">
      <alignment horizontal="distributed"/>
      <protection/>
    </xf>
    <xf numFmtId="0" fontId="0" fillId="0" borderId="1" xfId="29" applyBorder="1">
      <alignment/>
      <protection/>
    </xf>
    <xf numFmtId="0" fontId="0" fillId="0" borderId="1" xfId="29" applyFont="1" applyBorder="1">
      <alignment/>
      <protection/>
    </xf>
    <xf numFmtId="0" fontId="0" fillId="0" borderId="0" xfId="29" applyBorder="1" applyAlignment="1">
      <alignment horizontal="distributed"/>
      <protection/>
    </xf>
    <xf numFmtId="0" fontId="0" fillId="0" borderId="4" xfId="29" applyBorder="1" applyAlignment="1">
      <alignment horizontal="distributed"/>
      <protection/>
    </xf>
    <xf numFmtId="0" fontId="0" fillId="0" borderId="3" xfId="29" applyFont="1" applyBorder="1">
      <alignment/>
      <protection/>
    </xf>
    <xf numFmtId="0" fontId="0" fillId="0" borderId="3" xfId="29" applyBorder="1">
      <alignment/>
      <protection/>
    </xf>
    <xf numFmtId="0" fontId="0" fillId="0" borderId="4" xfId="29" applyFont="1" applyBorder="1" applyAlignment="1">
      <alignment/>
      <protection/>
    </xf>
    <xf numFmtId="0" fontId="0" fillId="0" borderId="2" xfId="29" applyBorder="1" applyAlignment="1">
      <alignment horizontal="center" vertical="top"/>
      <protection/>
    </xf>
    <xf numFmtId="0" fontId="0" fillId="0" borderId="2" xfId="29" applyFont="1" applyBorder="1" applyAlignment="1">
      <alignment horizontal="center" vertical="top"/>
      <protection/>
    </xf>
    <xf numFmtId="0" fontId="0" fillId="0" borderId="2" xfId="29" applyFont="1" applyBorder="1" applyAlignment="1">
      <alignment horizontal="center"/>
      <protection/>
    </xf>
    <xf numFmtId="0" fontId="0" fillId="0" borderId="2" xfId="29" applyBorder="1" applyAlignment="1">
      <alignment horizontal="center"/>
      <protection/>
    </xf>
    <xf numFmtId="0" fontId="1" fillId="0" borderId="2" xfId="29" applyFont="1" applyBorder="1" applyAlignment="1">
      <alignment horizontal="center"/>
      <protection/>
    </xf>
    <xf numFmtId="0" fontId="0" fillId="0" borderId="3" xfId="29" applyFont="1" applyBorder="1" applyAlignment="1">
      <alignment horizontal="center"/>
      <protection/>
    </xf>
    <xf numFmtId="0" fontId="1" fillId="0" borderId="4" xfId="29" applyFont="1" applyBorder="1" applyAlignment="1">
      <alignment horizontal="center"/>
      <protection/>
    </xf>
    <xf numFmtId="0" fontId="0" fillId="0" borderId="5" xfId="29" applyBorder="1" applyAlignment="1">
      <alignment horizontal="distributed"/>
      <protection/>
    </xf>
    <xf numFmtId="0" fontId="1" fillId="0" borderId="0" xfId="29" applyFont="1">
      <alignment/>
      <protection/>
    </xf>
    <xf numFmtId="176" fontId="0" fillId="0" borderId="0" xfId="29" applyNumberFormat="1">
      <alignment/>
      <protection/>
    </xf>
    <xf numFmtId="179" fontId="4" fillId="0" borderId="0" xfId="24" applyNumberFormat="1">
      <alignment/>
      <protection/>
    </xf>
    <xf numFmtId="176" fontId="0" fillId="0" borderId="0" xfId="30" applyNumberFormat="1">
      <alignment/>
      <protection/>
    </xf>
    <xf numFmtId="0" fontId="0" fillId="0" borderId="0" xfId="30">
      <alignment/>
      <protection/>
    </xf>
    <xf numFmtId="0" fontId="0" fillId="0" borderId="5" xfId="30" applyBorder="1" applyAlignment="1">
      <alignment horizontal="distributed"/>
      <protection/>
    </xf>
    <xf numFmtId="0" fontId="0" fillId="0" borderId="2" xfId="30" applyBorder="1" applyAlignment="1">
      <alignment horizontal="distributed"/>
      <protection/>
    </xf>
    <xf numFmtId="0" fontId="0" fillId="0" borderId="0" xfId="30" applyAlignment="1">
      <alignment/>
      <protection/>
    </xf>
    <xf numFmtId="0" fontId="4" fillId="0" borderId="0" xfId="26">
      <alignment/>
      <protection/>
    </xf>
    <xf numFmtId="0" fontId="0" fillId="0" borderId="0" xfId="28">
      <alignment/>
      <protection/>
    </xf>
    <xf numFmtId="0" fontId="8" fillId="0" borderId="0" xfId="26" applyFont="1">
      <alignment/>
      <protection/>
    </xf>
    <xf numFmtId="0" fontId="4" fillId="0" borderId="1" xfId="26" applyBorder="1">
      <alignment/>
      <protection/>
    </xf>
    <xf numFmtId="0" fontId="4" fillId="0" borderId="1" xfId="26" applyBorder="1" applyAlignment="1">
      <alignment/>
      <protection/>
    </xf>
    <xf numFmtId="0" fontId="4" fillId="0" borderId="3" xfId="26" applyBorder="1" applyAlignment="1">
      <alignment horizontal="center"/>
      <protection/>
    </xf>
    <xf numFmtId="0" fontId="4" fillId="0" borderId="6" xfId="26" applyBorder="1" applyAlignment="1">
      <alignment horizontal="center"/>
      <protection/>
    </xf>
    <xf numFmtId="0" fontId="8" fillId="0" borderId="3" xfId="26" applyFont="1" applyBorder="1" applyAlignment="1">
      <alignment horizontal="center"/>
      <protection/>
    </xf>
    <xf numFmtId="0" fontId="4" fillId="0" borderId="4" xfId="26" applyFont="1" applyBorder="1" applyAlignment="1">
      <alignment horizontal="center"/>
      <protection/>
    </xf>
    <xf numFmtId="0" fontId="4" fillId="0" borderId="4" xfId="26" applyBorder="1" applyAlignment="1">
      <alignment horizontal="center"/>
      <protection/>
    </xf>
    <xf numFmtId="38" fontId="4" fillId="0" borderId="7" xfId="16" applyBorder="1" applyAlignment="1">
      <alignment horizontal="right"/>
    </xf>
    <xf numFmtId="38" fontId="4" fillId="0" borderId="0" xfId="16" applyFont="1" applyAlignment="1">
      <alignment horizontal="right"/>
    </xf>
    <xf numFmtId="38" fontId="4" fillId="0" borderId="0" xfId="16" applyAlignment="1">
      <alignment horizontal="right"/>
    </xf>
    <xf numFmtId="38" fontId="8" fillId="0" borderId="0" xfId="16" applyFont="1" applyBorder="1" applyAlignment="1">
      <alignment horizontal="right"/>
    </xf>
    <xf numFmtId="186" fontId="4" fillId="0" borderId="0" xfId="16" applyNumberFormat="1" applyFont="1" applyBorder="1" applyAlignment="1">
      <alignment horizontal="right"/>
    </xf>
    <xf numFmtId="38" fontId="0" fillId="0" borderId="0" xfId="16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4" fillId="0" borderId="3" xfId="26" applyBorder="1">
      <alignment/>
      <protection/>
    </xf>
    <xf numFmtId="38" fontId="4" fillId="0" borderId="4" xfId="16" applyBorder="1" applyAlignment="1">
      <alignment horizontal="right"/>
    </xf>
    <xf numFmtId="38" fontId="0" fillId="0" borderId="3" xfId="16" applyBorder="1" applyAlignment="1">
      <alignment horizontal="right"/>
    </xf>
    <xf numFmtId="38" fontId="0" fillId="0" borderId="3" xfId="16" applyFont="1" applyBorder="1" applyAlignment="1">
      <alignment horizontal="right"/>
    </xf>
    <xf numFmtId="0" fontId="4" fillId="0" borderId="0" xfId="26" applyBorder="1">
      <alignment/>
      <protection/>
    </xf>
    <xf numFmtId="38" fontId="4" fillId="0" borderId="0" xfId="16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0" xfId="16" applyFont="1" applyBorder="1" applyAlignment="1">
      <alignment horizontal="right"/>
    </xf>
    <xf numFmtId="176" fontId="0" fillId="0" borderId="3" xfId="30" applyNumberFormat="1" applyBorder="1">
      <alignment/>
      <protection/>
    </xf>
    <xf numFmtId="179" fontId="4" fillId="0" borderId="3" xfId="24" applyNumberFormat="1" applyBorder="1">
      <alignment/>
      <protection/>
    </xf>
    <xf numFmtId="0" fontId="12" fillId="0" borderId="1" xfId="20" applyFont="1" applyBorder="1">
      <alignment/>
      <protection/>
    </xf>
    <xf numFmtId="0" fontId="13" fillId="0" borderId="3" xfId="20" applyFont="1" applyBorder="1" applyAlignment="1">
      <alignment horizontal="centerContinuous"/>
      <protection/>
    </xf>
    <xf numFmtId="0" fontId="13" fillId="0" borderId="2" xfId="20" applyFont="1" applyBorder="1" applyAlignment="1">
      <alignment horizontal="centerContinuous"/>
      <protection/>
    </xf>
    <xf numFmtId="0" fontId="13" fillId="0" borderId="8" xfId="0" applyFont="1" applyBorder="1" applyAlignment="1">
      <alignment horizontal="center"/>
    </xf>
    <xf numFmtId="0" fontId="13" fillId="0" borderId="6" xfId="20" applyFont="1" applyBorder="1" applyAlignment="1">
      <alignment horizontal="center"/>
      <protection/>
    </xf>
    <xf numFmtId="0" fontId="12" fillId="0" borderId="2" xfId="20" applyFont="1" applyBorder="1" applyAlignment="1">
      <alignment horizontal="center"/>
      <protection/>
    </xf>
    <xf numFmtId="0" fontId="13" fillId="0" borderId="2" xfId="20" applyFont="1" applyBorder="1" applyAlignment="1">
      <alignment horizontal="center"/>
      <protection/>
    </xf>
    <xf numFmtId="0" fontId="12" fillId="0" borderId="9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/>
      <protection/>
    </xf>
    <xf numFmtId="0" fontId="13" fillId="0" borderId="5" xfId="20" applyFont="1" applyBorder="1" applyAlignment="1">
      <alignment horizontal="left"/>
      <protection/>
    </xf>
    <xf numFmtId="179" fontId="13" fillId="0" borderId="0" xfId="0" applyNumberFormat="1" applyFont="1" applyAlignment="1">
      <alignment horizontal="right"/>
    </xf>
    <xf numFmtId="179" fontId="13" fillId="0" borderId="0" xfId="20" applyNumberFormat="1" applyFont="1" applyAlignment="1">
      <alignment horizontal="right"/>
      <protection/>
    </xf>
    <xf numFmtId="0" fontId="12" fillId="0" borderId="0" xfId="20" applyFont="1" applyBorder="1">
      <alignment/>
      <protection/>
    </xf>
    <xf numFmtId="0" fontId="13" fillId="0" borderId="5" xfId="20" applyFont="1" applyBorder="1">
      <alignment/>
      <protection/>
    </xf>
    <xf numFmtId="181" fontId="13" fillId="0" borderId="0" xfId="0" applyNumberFormat="1" applyFont="1" applyAlignment="1">
      <alignment horizontal="right"/>
    </xf>
    <xf numFmtId="181" fontId="13" fillId="0" borderId="0" xfId="20" applyNumberFormat="1" applyFont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0" fontId="13" fillId="0" borderId="5" xfId="20" applyFont="1" applyBorder="1" applyAlignment="1">
      <alignment horizontal="distributed"/>
      <protection/>
    </xf>
    <xf numFmtId="0" fontId="13" fillId="0" borderId="0" xfId="20" applyFont="1" applyBorder="1">
      <alignment/>
      <protection/>
    </xf>
    <xf numFmtId="0" fontId="13" fillId="0" borderId="3" xfId="20" applyFont="1" applyBorder="1" applyAlignment="1">
      <alignment horizontal="right"/>
      <protection/>
    </xf>
    <xf numFmtId="0" fontId="13" fillId="0" borderId="2" xfId="20" applyFont="1" applyBorder="1" applyAlignment="1">
      <alignment horizontal="right"/>
      <protection/>
    </xf>
    <xf numFmtId="179" fontId="13" fillId="0" borderId="3" xfId="0" applyNumberFormat="1" applyFont="1" applyBorder="1" applyAlignment="1">
      <alignment horizontal="right"/>
    </xf>
    <xf numFmtId="179" fontId="13" fillId="0" borderId="3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centerContinuous"/>
      <protection/>
    </xf>
    <xf numFmtId="0" fontId="13" fillId="0" borderId="4" xfId="20" applyFont="1" applyBorder="1" applyAlignment="1">
      <alignment horizontal="centerContinuous"/>
      <protection/>
    </xf>
    <xf numFmtId="0" fontId="13" fillId="0" borderId="10" xfId="20" applyFont="1" applyBorder="1" applyAlignment="1">
      <alignment horizontal="centerContinuous"/>
      <protection/>
    </xf>
    <xf numFmtId="0" fontId="13" fillId="0" borderId="11" xfId="20" applyFont="1" applyBorder="1" applyAlignment="1">
      <alignment horizontal="center"/>
      <protection/>
    </xf>
    <xf numFmtId="0" fontId="13" fillId="0" borderId="0" xfId="20" applyFont="1">
      <alignment/>
      <protection/>
    </xf>
    <xf numFmtId="0" fontId="4" fillId="0" borderId="1" xfId="21" applyFont="1" applyBorder="1">
      <alignment/>
      <protection/>
    </xf>
    <xf numFmtId="0" fontId="1" fillId="0" borderId="5" xfId="32" applyFont="1" applyBorder="1" applyAlignment="1">
      <alignment horizontal="distributed"/>
      <protection/>
    </xf>
    <xf numFmtId="176" fontId="0" fillId="0" borderId="0" xfId="32" applyNumberFormat="1" applyFont="1">
      <alignment/>
      <protection/>
    </xf>
    <xf numFmtId="176" fontId="0" fillId="0" borderId="2" xfId="32" applyNumberFormat="1" applyFont="1" applyBorder="1" applyAlignment="1">
      <alignment horizontal="right"/>
      <protection/>
    </xf>
    <xf numFmtId="0" fontId="9" fillId="0" borderId="5" xfId="29" applyFont="1" applyBorder="1" applyAlignment="1">
      <alignment horizontal="distributed"/>
      <protection/>
    </xf>
    <xf numFmtId="176" fontId="1" fillId="0" borderId="0" xfId="29" applyNumberFormat="1" applyFont="1">
      <alignment/>
      <protection/>
    </xf>
    <xf numFmtId="0" fontId="8" fillId="0" borderId="0" xfId="24" applyFont="1">
      <alignment/>
      <protection/>
    </xf>
    <xf numFmtId="179" fontId="4" fillId="0" borderId="0" xfId="24" applyNumberFormat="1" applyFont="1">
      <alignment/>
      <protection/>
    </xf>
    <xf numFmtId="179" fontId="8" fillId="0" borderId="0" xfId="24" applyNumberFormat="1" applyFont="1">
      <alignment/>
      <protection/>
    </xf>
    <xf numFmtId="0" fontId="14" fillId="0" borderId="5" xfId="29" applyFont="1" applyBorder="1" applyAlignment="1">
      <alignment horizontal="distributed"/>
      <protection/>
    </xf>
    <xf numFmtId="179" fontId="1" fillId="0" borderId="0" xfId="29" applyNumberFormat="1" applyFont="1">
      <alignment/>
      <protection/>
    </xf>
    <xf numFmtId="0" fontId="14" fillId="0" borderId="5" xfId="30" applyFont="1" applyBorder="1" applyAlignment="1">
      <alignment horizontal="distributed"/>
      <protection/>
    </xf>
    <xf numFmtId="0" fontId="8" fillId="0" borderId="3" xfId="24" applyFont="1" applyBorder="1">
      <alignment/>
      <protection/>
    </xf>
    <xf numFmtId="179" fontId="1" fillId="0" borderId="3" xfId="29" applyNumberFormat="1" applyFont="1" applyBorder="1">
      <alignment/>
      <protection/>
    </xf>
    <xf numFmtId="0" fontId="0" fillId="0" borderId="0" xfId="29" applyFont="1" applyAlignment="1">
      <alignment/>
      <protection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40" fontId="0" fillId="0" borderId="0" xfId="16" applyNumberFormat="1" applyAlignment="1">
      <alignment/>
    </xf>
    <xf numFmtId="38" fontId="0" fillId="0" borderId="0" xfId="16" applyFont="1" applyAlignment="1">
      <alignment/>
    </xf>
    <xf numFmtId="179" fontId="0" fillId="0" borderId="0" xfId="16" applyNumberFormat="1" applyAlignment="1">
      <alignment/>
    </xf>
    <xf numFmtId="38" fontId="10" fillId="0" borderId="0" xfId="16" applyFont="1" applyAlignment="1">
      <alignment/>
    </xf>
    <xf numFmtId="186" fontId="0" fillId="0" borderId="0" xfId="16" applyNumberFormat="1" applyAlignment="1">
      <alignment/>
    </xf>
    <xf numFmtId="179" fontId="0" fillId="0" borderId="0" xfId="16" applyNumberFormat="1" applyFont="1" applyAlignment="1">
      <alignment horizontal="right"/>
    </xf>
    <xf numFmtId="186" fontId="0" fillId="0" borderId="0" xfId="16" applyNumberFormat="1" applyFont="1" applyAlignment="1">
      <alignment/>
    </xf>
    <xf numFmtId="186" fontId="0" fillId="0" borderId="0" xfId="16" applyNumberFormat="1" applyFont="1" applyAlignment="1">
      <alignment horizontal="right"/>
    </xf>
    <xf numFmtId="38" fontId="0" fillId="0" borderId="3" xfId="16" applyBorder="1" applyAlignment="1">
      <alignment/>
    </xf>
    <xf numFmtId="0" fontId="0" fillId="0" borderId="0" xfId="27">
      <alignment/>
      <protection/>
    </xf>
    <xf numFmtId="0" fontId="4" fillId="0" borderId="0" xfId="25">
      <alignment/>
      <protection/>
    </xf>
    <xf numFmtId="0" fontId="9" fillId="0" borderId="0" xfId="27" applyFont="1" applyAlignment="1">
      <alignment/>
      <protection/>
    </xf>
    <xf numFmtId="0" fontId="9" fillId="0" borderId="0" xfId="27" applyFont="1">
      <alignment/>
      <protection/>
    </xf>
    <xf numFmtId="0" fontId="0" fillId="0" borderId="1" xfId="27" applyBorder="1" applyAlignment="1">
      <alignment/>
      <protection/>
    </xf>
    <xf numFmtId="0" fontId="0" fillId="0" borderId="1" xfId="27" applyBorder="1">
      <alignment/>
      <protection/>
    </xf>
    <xf numFmtId="0" fontId="0" fillId="0" borderId="1" xfId="27" applyFont="1" applyBorder="1">
      <alignment/>
      <protection/>
    </xf>
    <xf numFmtId="0" fontId="0" fillId="0" borderId="1" xfId="27" applyBorder="1" applyAlignment="1">
      <alignment horizontal="right"/>
      <protection/>
    </xf>
    <xf numFmtId="0" fontId="0" fillId="0" borderId="0" xfId="27" applyBorder="1" applyAlignment="1">
      <alignment/>
      <protection/>
    </xf>
    <xf numFmtId="0" fontId="0" fillId="0" borderId="5" xfId="27" applyBorder="1">
      <alignment/>
      <protection/>
    </xf>
    <xf numFmtId="0" fontId="0" fillId="0" borderId="0" xfId="27" applyBorder="1">
      <alignment/>
      <protection/>
    </xf>
    <xf numFmtId="0" fontId="0" fillId="0" borderId="3" xfId="27" applyBorder="1">
      <alignment/>
      <protection/>
    </xf>
    <xf numFmtId="0" fontId="0" fillId="0" borderId="2" xfId="27" applyBorder="1">
      <alignment/>
      <protection/>
    </xf>
    <xf numFmtId="0" fontId="0" fillId="0" borderId="0" xfId="27" applyBorder="1" applyAlignment="1">
      <alignment horizontal="centerContinuous"/>
      <protection/>
    </xf>
    <xf numFmtId="0" fontId="0" fillId="0" borderId="5" xfId="27" applyBorder="1" applyAlignment="1">
      <alignment horizontal="centerContinuous"/>
      <protection/>
    </xf>
    <xf numFmtId="0" fontId="0" fillId="0" borderId="3" xfId="27" applyFont="1" applyBorder="1" applyAlignment="1">
      <alignment horizontal="centerContinuous"/>
      <protection/>
    </xf>
    <xf numFmtId="0" fontId="0" fillId="0" borderId="2" xfId="27" applyBorder="1" applyAlignment="1">
      <alignment horizontal="centerContinuous"/>
      <protection/>
    </xf>
    <xf numFmtId="0" fontId="0" fillId="0" borderId="3" xfId="27" applyBorder="1" applyAlignment="1">
      <alignment horizontal="centerContinuous"/>
      <protection/>
    </xf>
    <xf numFmtId="0" fontId="0" fillId="0" borderId="2" xfId="27" applyFont="1" applyBorder="1" applyAlignment="1">
      <alignment horizontal="center"/>
      <protection/>
    </xf>
    <xf numFmtId="0" fontId="0" fillId="0" borderId="3" xfId="27" applyBorder="1" applyAlignment="1">
      <alignment horizontal="center"/>
      <protection/>
    </xf>
    <xf numFmtId="0" fontId="0" fillId="0" borderId="5" xfId="27" applyFont="1" applyBorder="1" applyAlignment="1">
      <alignment horizontal="centerContinuous"/>
      <protection/>
    </xf>
    <xf numFmtId="0" fontId="0" fillId="0" borderId="3" xfId="27" applyBorder="1" applyAlignment="1">
      <alignment/>
      <protection/>
    </xf>
    <xf numFmtId="0" fontId="0" fillId="0" borderId="2" xfId="27" applyBorder="1" applyAlignment="1">
      <alignment horizontal="center"/>
      <protection/>
    </xf>
    <xf numFmtId="0" fontId="0" fillId="0" borderId="5" xfId="27" applyBorder="1" applyAlignment="1">
      <alignment horizontal="distributed"/>
      <protection/>
    </xf>
    <xf numFmtId="0" fontId="0" fillId="0" borderId="0" xfId="27" applyFont="1" applyBorder="1" applyAlignment="1">
      <alignment/>
      <protection/>
    </xf>
    <xf numFmtId="0" fontId="4" fillId="0" borderId="0" xfId="25" applyAlignment="1">
      <alignment horizontal="right"/>
      <protection/>
    </xf>
    <xf numFmtId="0" fontId="0" fillId="0" borderId="5" xfId="27" applyFont="1" applyBorder="1" applyAlignment="1">
      <alignment horizontal="distributed"/>
      <protection/>
    </xf>
    <xf numFmtId="40" fontId="0" fillId="0" borderId="0" xfId="16" applyNumberFormat="1" applyFont="1" applyAlignment="1">
      <alignment/>
    </xf>
    <xf numFmtId="2" fontId="4" fillId="0" borderId="0" xfId="25" applyNumberFormat="1">
      <alignment/>
      <protection/>
    </xf>
    <xf numFmtId="0" fontId="1" fillId="0" borderId="0" xfId="27" applyFont="1" applyBorder="1" applyAlignment="1">
      <alignment/>
      <protection/>
    </xf>
    <xf numFmtId="38" fontId="4" fillId="0" borderId="0" xfId="16" applyAlignment="1">
      <alignment/>
    </xf>
    <xf numFmtId="0" fontId="1" fillId="0" borderId="5" xfId="27" applyFont="1" applyBorder="1" applyAlignment="1">
      <alignment horizontal="distributed"/>
      <protection/>
    </xf>
    <xf numFmtId="176" fontId="4" fillId="0" borderId="0" xfId="25" applyNumberFormat="1">
      <alignment/>
      <protection/>
    </xf>
    <xf numFmtId="179" fontId="0" fillId="0" borderId="0" xfId="16" applyNumberFormat="1" applyFont="1" applyAlignment="1">
      <alignment/>
    </xf>
    <xf numFmtId="179" fontId="0" fillId="0" borderId="0" xfId="27" applyNumberFormat="1">
      <alignment/>
      <protection/>
    </xf>
    <xf numFmtId="0" fontId="0" fillId="0" borderId="5" xfId="27" applyBorder="1" applyAlignment="1">
      <alignment horizontal="right"/>
      <protection/>
    </xf>
    <xf numFmtId="0" fontId="0" fillId="0" borderId="5" xfId="27" applyFont="1" applyBorder="1" applyAlignment="1">
      <alignment/>
      <protection/>
    </xf>
    <xf numFmtId="0" fontId="4" fillId="0" borderId="5" xfId="25" applyBorder="1">
      <alignment/>
      <protection/>
    </xf>
    <xf numFmtId="0" fontId="0" fillId="0" borderId="0" xfId="27" applyAlignment="1">
      <alignment/>
      <protection/>
    </xf>
    <xf numFmtId="0" fontId="4" fillId="0" borderId="5" xfId="25" applyBorder="1" applyAlignment="1">
      <alignment horizontal="distributed"/>
      <protection/>
    </xf>
    <xf numFmtId="176" fontId="0" fillId="0" borderId="0" xfId="27" applyNumberFormat="1">
      <alignment/>
      <protection/>
    </xf>
    <xf numFmtId="49" fontId="0" fillId="0" borderId="5" xfId="31" applyNumberFormat="1" applyFont="1" applyBorder="1" applyAlignment="1" applyProtection="1">
      <alignment horizontal="right"/>
      <protection locked="0"/>
    </xf>
    <xf numFmtId="0" fontId="0" fillId="0" borderId="0" xfId="32" applyFont="1">
      <alignment/>
      <protection/>
    </xf>
    <xf numFmtId="0" fontId="9" fillId="0" borderId="0" xfId="31" applyFont="1" applyBorder="1" applyAlignment="1">
      <alignment/>
      <protection/>
    </xf>
    <xf numFmtId="0" fontId="9" fillId="0" borderId="0" xfId="32" applyFont="1" applyBorder="1">
      <alignment/>
      <protection/>
    </xf>
    <xf numFmtId="0" fontId="0" fillId="0" borderId="0" xfId="32" applyBorder="1">
      <alignment/>
      <protection/>
    </xf>
    <xf numFmtId="0" fontId="1" fillId="0" borderId="0" xfId="32" applyFont="1" applyBorder="1">
      <alignment/>
      <protection/>
    </xf>
    <xf numFmtId="0" fontId="1" fillId="0" borderId="12" xfId="32" applyFont="1" applyBorder="1">
      <alignment/>
      <protection/>
    </xf>
    <xf numFmtId="0" fontId="0" fillId="0" borderId="10" xfId="32" applyFont="1" applyBorder="1" applyAlignment="1">
      <alignment horizontal="centerContinuous"/>
      <protection/>
    </xf>
    <xf numFmtId="0" fontId="0" fillId="0" borderId="10" xfId="32" applyBorder="1" applyAlignment="1">
      <alignment horizontal="centerContinuous"/>
      <protection/>
    </xf>
    <xf numFmtId="0" fontId="0" fillId="0" borderId="13" xfId="32" applyBorder="1" applyAlignment="1">
      <alignment horizontal="centerContinuous"/>
      <protection/>
    </xf>
    <xf numFmtId="176" fontId="4" fillId="0" borderId="0" xfId="25" applyNumberFormat="1" applyFont="1">
      <alignment/>
      <protection/>
    </xf>
    <xf numFmtId="38" fontId="0" fillId="0" borderId="0" xfId="16" applyFill="1" applyAlignment="1">
      <alignment/>
    </xf>
    <xf numFmtId="0" fontId="13" fillId="0" borderId="1" xfId="20" applyFont="1" applyBorder="1" applyAlignment="1">
      <alignment horizontal="right"/>
      <protection/>
    </xf>
    <xf numFmtId="0" fontId="13" fillId="0" borderId="6" xfId="0" applyFont="1" applyBorder="1" applyAlignment="1">
      <alignment horizontal="center"/>
    </xf>
    <xf numFmtId="181" fontId="5" fillId="0" borderId="0" xfId="20" applyNumberFormat="1" applyFont="1">
      <alignment/>
      <protection/>
    </xf>
    <xf numFmtId="0" fontId="0" fillId="0" borderId="14" xfId="31" applyBorder="1" applyAlignment="1">
      <alignment horizontal="center"/>
      <protection/>
    </xf>
    <xf numFmtId="0" fontId="0" fillId="0" borderId="15" xfId="31" applyBorder="1" applyAlignment="1">
      <alignment horizontal="center"/>
      <protection/>
    </xf>
    <xf numFmtId="0" fontId="0" fillId="0" borderId="14" xfId="31" applyBorder="1" applyAlignment="1">
      <alignment horizontal="distributed"/>
      <protection/>
    </xf>
    <xf numFmtId="0" fontId="0" fillId="0" borderId="14" xfId="31" applyFont="1" applyBorder="1" applyAlignment="1">
      <alignment horizontal="center"/>
      <protection/>
    </xf>
    <xf numFmtId="0" fontId="0" fillId="0" borderId="15" xfId="31" applyFont="1" applyBorder="1" applyAlignment="1">
      <alignment horizontal="center"/>
      <protection/>
    </xf>
    <xf numFmtId="0" fontId="11" fillId="0" borderId="5" xfId="31" applyFont="1" applyBorder="1" applyAlignment="1">
      <alignment horizontal="center"/>
      <protection/>
    </xf>
    <xf numFmtId="0" fontId="11" fillId="0" borderId="0" xfId="31" applyFont="1" applyBorder="1" applyAlignment="1">
      <alignment horizontal="center"/>
      <protection/>
    </xf>
    <xf numFmtId="0" fontId="0" fillId="0" borderId="16" xfId="31" applyFont="1" applyBorder="1" applyAlignment="1">
      <alignment horizontal="centerContinuous"/>
      <protection/>
    </xf>
    <xf numFmtId="0" fontId="0" fillId="0" borderId="17" xfId="31" applyFont="1" applyBorder="1" applyAlignment="1">
      <alignment horizontal="centerContinuous"/>
      <protection/>
    </xf>
    <xf numFmtId="0" fontId="4" fillId="0" borderId="11" xfId="26" applyFont="1" applyBorder="1" applyAlignment="1">
      <alignment horizontal="center"/>
      <protection/>
    </xf>
    <xf numFmtId="0" fontId="4" fillId="0" borderId="1" xfId="26" applyBorder="1" applyAlignment="1">
      <alignment horizontal="right"/>
      <protection/>
    </xf>
    <xf numFmtId="176" fontId="8" fillId="0" borderId="0" xfId="24" applyNumberFormat="1" applyFont="1">
      <alignment/>
      <protection/>
    </xf>
    <xf numFmtId="0" fontId="4" fillId="0" borderId="0" xfId="22" applyFont="1">
      <alignment/>
      <protection/>
    </xf>
    <xf numFmtId="179" fontId="0" fillId="0" borderId="0" xfId="29" applyNumberFormat="1" applyFont="1">
      <alignment/>
      <protection/>
    </xf>
  </cellXfs>
  <cellStyles count="1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9" xfId="20"/>
    <cellStyle name="標準_90" xfId="21"/>
    <cellStyle name="標準_91" xfId="22"/>
    <cellStyle name="標準_93" xfId="23"/>
    <cellStyle name="標準_94" xfId="24"/>
    <cellStyle name="標準_96_96 (2)" xfId="25"/>
    <cellStyle name="標準_97" xfId="26"/>
    <cellStyle name="標準_勤労者世帯_96 (2)" xfId="27"/>
    <cellStyle name="標準_消費支出データ" xfId="28"/>
    <cellStyle name="標準_消費者物価指数" xfId="29"/>
    <cellStyle name="標準_消費者物価指数 (2)" xfId="30"/>
    <cellStyle name="標準_全国順位" xfId="31"/>
    <cellStyle name="標準_地域差指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27.8984375" style="1" customWidth="1"/>
    <col min="3" max="9" width="12.59765625" style="1" customWidth="1"/>
    <col min="10" max="16384" width="10.59765625" style="1" customWidth="1"/>
  </cols>
  <sheetData>
    <row r="1" spans="1:9" ht="15" customHeight="1" thickBot="1">
      <c r="A1" s="153" t="s">
        <v>0</v>
      </c>
      <c r="B1" s="2"/>
      <c r="C1" s="3"/>
      <c r="D1" s="3"/>
      <c r="E1" s="3"/>
      <c r="F1" s="4"/>
      <c r="G1" s="3"/>
      <c r="H1" s="3"/>
      <c r="I1" s="260" t="s">
        <v>1</v>
      </c>
    </row>
    <row r="2" spans="1:9" s="5" customFormat="1" ht="13.5" customHeight="1" thickTop="1">
      <c r="A2" s="176" t="s">
        <v>2</v>
      </c>
      <c r="B2" s="176"/>
      <c r="C2" s="177" t="s">
        <v>3</v>
      </c>
      <c r="D2" s="154"/>
      <c r="E2" s="155"/>
      <c r="F2" s="179" t="s">
        <v>4</v>
      </c>
      <c r="G2" s="177" t="s">
        <v>5</v>
      </c>
      <c r="H2" s="154"/>
      <c r="I2" s="178"/>
    </row>
    <row r="3" spans="1:9" s="5" customFormat="1" ht="13.5" customHeight="1">
      <c r="A3" s="154"/>
      <c r="B3" s="155"/>
      <c r="C3" s="156" t="s">
        <v>6</v>
      </c>
      <c r="D3" s="157">
        <v>8</v>
      </c>
      <c r="E3" s="158">
        <v>9</v>
      </c>
      <c r="F3" s="160">
        <v>9</v>
      </c>
      <c r="G3" s="261" t="s">
        <v>6</v>
      </c>
      <c r="H3" s="159" t="s">
        <v>7</v>
      </c>
      <c r="I3" s="158">
        <v>9</v>
      </c>
    </row>
    <row r="4" spans="1:9" s="5" customFormat="1" ht="13.5" customHeight="1">
      <c r="A4" s="161"/>
      <c r="B4" s="162"/>
      <c r="C4" s="163"/>
      <c r="D4" s="164"/>
      <c r="E4" s="164"/>
      <c r="F4" s="164"/>
      <c r="G4" s="163"/>
      <c r="H4" s="164"/>
      <c r="I4" s="164"/>
    </row>
    <row r="5" spans="1:11" ht="13.5" customHeight="1">
      <c r="A5" s="165" t="s">
        <v>8</v>
      </c>
      <c r="B5" s="166"/>
      <c r="C5" s="167">
        <v>7643500</v>
      </c>
      <c r="D5" s="168">
        <v>7963778</v>
      </c>
      <c r="E5" s="168">
        <v>7977955</v>
      </c>
      <c r="F5" s="164">
        <f>E5/$E$5*100</f>
        <v>100</v>
      </c>
      <c r="G5" s="163">
        <f>(C5-K5)/K5*100</f>
        <v>3.2652545079502153</v>
      </c>
      <c r="H5" s="164">
        <f aca="true" t="shared" si="0" ref="H5:I9">(D5-C5)/C5*100</f>
        <v>4.190200824229738</v>
      </c>
      <c r="I5" s="164">
        <f t="shared" si="0"/>
        <v>0.17801852336918483</v>
      </c>
      <c r="K5" s="1">
        <v>7401812</v>
      </c>
    </row>
    <row r="6" spans="1:11" ht="13.5" customHeight="1">
      <c r="A6" s="169"/>
      <c r="B6" s="170" t="s">
        <v>9</v>
      </c>
      <c r="C6" s="167">
        <v>4307308</v>
      </c>
      <c r="D6" s="168">
        <v>4391904</v>
      </c>
      <c r="E6" s="168">
        <v>4591994</v>
      </c>
      <c r="F6" s="164">
        <f>E6/$E$5*100</f>
        <v>57.55853473728543</v>
      </c>
      <c r="G6" s="163">
        <f>(C6-K6)/K6*100</f>
        <v>2.7571883139531277</v>
      </c>
      <c r="H6" s="164">
        <f t="shared" si="0"/>
        <v>1.9640109321181585</v>
      </c>
      <c r="I6" s="164">
        <f t="shared" si="0"/>
        <v>4.555882824396891</v>
      </c>
      <c r="K6" s="1">
        <v>4191734</v>
      </c>
    </row>
    <row r="7" spans="1:11" ht="13.5" customHeight="1">
      <c r="A7" s="169"/>
      <c r="B7" s="170" t="s">
        <v>10</v>
      </c>
      <c r="C7" s="167">
        <v>1768208</v>
      </c>
      <c r="D7" s="168">
        <v>1933738</v>
      </c>
      <c r="E7" s="168">
        <v>1733900</v>
      </c>
      <c r="F7" s="164">
        <f>E7/$E$5*100</f>
        <v>21.733639761066588</v>
      </c>
      <c r="G7" s="163">
        <f>(C7-K7)/K7*100</f>
        <v>4.039346723881576</v>
      </c>
      <c r="H7" s="164">
        <f t="shared" si="0"/>
        <v>9.361455213413807</v>
      </c>
      <c r="I7" s="164">
        <f t="shared" si="0"/>
        <v>-10.33428520306267</v>
      </c>
      <c r="K7" s="1">
        <v>1699557</v>
      </c>
    </row>
    <row r="8" spans="1:11" ht="13.5" customHeight="1">
      <c r="A8" s="169"/>
      <c r="B8" s="170" t="s">
        <v>11</v>
      </c>
      <c r="C8" s="167">
        <v>1172276</v>
      </c>
      <c r="D8" s="168">
        <v>1224492</v>
      </c>
      <c r="E8" s="168">
        <v>1220283</v>
      </c>
      <c r="F8" s="164">
        <f>E8/$E$5*100</f>
        <v>15.2956866765982</v>
      </c>
      <c r="G8" s="163">
        <f>(C8-K8)/K8*100</f>
        <v>4.4040661687563345</v>
      </c>
      <c r="H8" s="164">
        <f t="shared" si="0"/>
        <v>4.454241151401206</v>
      </c>
      <c r="I8" s="164">
        <f t="shared" si="0"/>
        <v>-0.3437343812781137</v>
      </c>
      <c r="K8" s="1">
        <v>1122826</v>
      </c>
    </row>
    <row r="9" spans="1:11" ht="13.5" customHeight="1">
      <c r="A9" s="169"/>
      <c r="B9" s="170" t="s">
        <v>12</v>
      </c>
      <c r="C9" s="167">
        <v>395707</v>
      </c>
      <c r="D9" s="168">
        <v>413645</v>
      </c>
      <c r="E9" s="168">
        <v>431779</v>
      </c>
      <c r="F9" s="164">
        <f>E9/$E$5*100</f>
        <v>5.412151359590271</v>
      </c>
      <c r="G9" s="163">
        <f>(C9-K9)/K9*100</f>
        <v>2.0665729503862575</v>
      </c>
      <c r="H9" s="164">
        <f t="shared" si="0"/>
        <v>4.533152054424107</v>
      </c>
      <c r="I9" s="164">
        <f t="shared" si="0"/>
        <v>4.383952422971388</v>
      </c>
      <c r="K9" s="1">
        <v>387695</v>
      </c>
    </row>
    <row r="10" spans="1:9" ht="13.5" customHeight="1">
      <c r="A10" s="171"/>
      <c r="B10" s="166"/>
      <c r="C10" s="167"/>
      <c r="D10" s="168"/>
      <c r="E10" s="168"/>
      <c r="F10" s="164"/>
      <c r="G10" s="163"/>
      <c r="H10" s="164"/>
      <c r="I10" s="164"/>
    </row>
    <row r="11" spans="1:9" ht="13.5" customHeight="1">
      <c r="A11" s="165" t="s">
        <v>13</v>
      </c>
      <c r="B11" s="166"/>
      <c r="C11" s="167">
        <v>7643500</v>
      </c>
      <c r="D11" s="168">
        <v>7963778</v>
      </c>
      <c r="E11" s="168">
        <v>7977955</v>
      </c>
      <c r="F11" s="164">
        <f aca="true" t="shared" si="1" ref="F11:F17">E11/$E$11*100</f>
        <v>100</v>
      </c>
      <c r="G11" s="163">
        <v>3.3</v>
      </c>
      <c r="H11" s="164">
        <v>4.2</v>
      </c>
      <c r="I11" s="164">
        <v>0.2</v>
      </c>
    </row>
    <row r="12" spans="1:9" ht="13.5" customHeight="1">
      <c r="A12" s="169"/>
      <c r="B12" s="170" t="s">
        <v>14</v>
      </c>
      <c r="C12" s="167">
        <v>3771170</v>
      </c>
      <c r="D12" s="168">
        <v>3923611</v>
      </c>
      <c r="E12" s="168">
        <v>4018763</v>
      </c>
      <c r="F12" s="164">
        <f t="shared" si="1"/>
        <v>50.373347555858615</v>
      </c>
      <c r="G12" s="163">
        <v>3.4</v>
      </c>
      <c r="H12" s="164">
        <v>4</v>
      </c>
      <c r="I12" s="164">
        <v>2.4</v>
      </c>
    </row>
    <row r="13" spans="1:9" ht="13.5" customHeight="1">
      <c r="A13" s="169"/>
      <c r="B13" s="170" t="s">
        <v>15</v>
      </c>
      <c r="C13" s="167">
        <v>709370</v>
      </c>
      <c r="D13" s="168">
        <v>716835</v>
      </c>
      <c r="E13" s="168">
        <v>736900</v>
      </c>
      <c r="F13" s="164">
        <f t="shared" si="1"/>
        <v>9.236702889399602</v>
      </c>
      <c r="G13" s="163">
        <v>-0.3</v>
      </c>
      <c r="H13" s="164">
        <v>1.1</v>
      </c>
      <c r="I13" s="164">
        <v>2.8</v>
      </c>
    </row>
    <row r="14" spans="1:9" ht="13.5" customHeight="1">
      <c r="A14" s="169"/>
      <c r="B14" s="170" t="s">
        <v>16</v>
      </c>
      <c r="C14" s="167">
        <v>2304080</v>
      </c>
      <c r="D14" s="168">
        <v>2448250</v>
      </c>
      <c r="E14" s="168">
        <v>2300953</v>
      </c>
      <c r="F14" s="164">
        <f t="shared" si="1"/>
        <v>28.84138855132675</v>
      </c>
      <c r="G14" s="163">
        <v>-0.1</v>
      </c>
      <c r="H14" s="164">
        <v>6.3</v>
      </c>
      <c r="I14" s="164">
        <v>-6</v>
      </c>
    </row>
    <row r="15" spans="1:9" ht="13.5" customHeight="1">
      <c r="A15" s="169"/>
      <c r="B15" s="170" t="s">
        <v>17</v>
      </c>
      <c r="C15" s="167">
        <v>5039581</v>
      </c>
      <c r="D15" s="168">
        <v>5429356</v>
      </c>
      <c r="E15" s="168">
        <v>5584794</v>
      </c>
      <c r="F15" s="164">
        <f t="shared" si="1"/>
        <v>70.00282653888121</v>
      </c>
      <c r="G15" s="163">
        <v>4.7</v>
      </c>
      <c r="H15" s="164">
        <v>7.7</v>
      </c>
      <c r="I15" s="164">
        <v>2.9</v>
      </c>
    </row>
    <row r="16" spans="1:9" ht="13.5" customHeight="1">
      <c r="A16" s="169"/>
      <c r="B16" s="170" t="s">
        <v>18</v>
      </c>
      <c r="C16" s="167">
        <v>4135499</v>
      </c>
      <c r="D16" s="168">
        <v>4325600</v>
      </c>
      <c r="E16" s="168">
        <v>4477859</v>
      </c>
      <c r="F16" s="164">
        <f t="shared" si="1"/>
        <v>56.12790495810016</v>
      </c>
      <c r="G16" s="163">
        <v>3.2</v>
      </c>
      <c r="H16" s="164">
        <v>4.6</v>
      </c>
      <c r="I16" s="164">
        <v>3.5</v>
      </c>
    </row>
    <row r="17" spans="1:9" ht="13.5" customHeight="1">
      <c r="A17" s="169"/>
      <c r="B17" s="170" t="s">
        <v>19</v>
      </c>
      <c r="C17" s="167">
        <v>-45203</v>
      </c>
      <c r="D17" s="168">
        <v>-228674</v>
      </c>
      <c r="E17" s="168">
        <v>-185595</v>
      </c>
      <c r="F17" s="164">
        <f t="shared" si="1"/>
        <v>-2.326348042825511</v>
      </c>
      <c r="G17" s="163">
        <v>34.2</v>
      </c>
      <c r="H17" s="164">
        <v>-405.9</v>
      </c>
      <c r="I17" s="164">
        <v>18.8</v>
      </c>
    </row>
    <row r="18" spans="1:9" ht="13.5" customHeight="1">
      <c r="A18" s="169"/>
      <c r="B18" s="170"/>
      <c r="C18" s="167"/>
      <c r="D18" s="168"/>
      <c r="E18" s="168"/>
      <c r="F18" s="164"/>
      <c r="G18" s="163"/>
      <c r="H18" s="164"/>
      <c r="I18" s="164"/>
    </row>
    <row r="19" spans="1:9" ht="13.5" customHeight="1">
      <c r="A19" s="165" t="s">
        <v>20</v>
      </c>
      <c r="B19" s="166"/>
      <c r="C19" s="167">
        <v>5924027</v>
      </c>
      <c r="D19" s="168">
        <v>6139984</v>
      </c>
      <c r="E19" s="168">
        <v>6143522</v>
      </c>
      <c r="F19" s="164">
        <f>E19/$E$19*100</f>
        <v>100</v>
      </c>
      <c r="G19" s="163">
        <v>3.8</v>
      </c>
      <c r="H19" s="164">
        <v>3.6</v>
      </c>
      <c r="I19" s="164">
        <v>0.1</v>
      </c>
    </row>
    <row r="20" spans="1:9" ht="13.5" customHeight="1">
      <c r="A20" s="169"/>
      <c r="B20" s="170" t="s">
        <v>21</v>
      </c>
      <c r="C20" s="167">
        <v>4321316</v>
      </c>
      <c r="D20" s="168">
        <v>4404873</v>
      </c>
      <c r="E20" s="168">
        <v>4602984</v>
      </c>
      <c r="F20" s="164">
        <f>E20/$E$19*100</f>
        <v>74.92418843783744</v>
      </c>
      <c r="G20" s="163">
        <v>2.7</v>
      </c>
      <c r="H20" s="164">
        <v>1.9</v>
      </c>
      <c r="I20" s="164">
        <v>4.5</v>
      </c>
    </row>
    <row r="21" spans="1:9" ht="13.5" customHeight="1">
      <c r="A21" s="169"/>
      <c r="B21" s="170" t="s">
        <v>22</v>
      </c>
      <c r="C21" s="167">
        <v>283367</v>
      </c>
      <c r="D21" s="168">
        <v>201761</v>
      </c>
      <c r="E21" s="168">
        <v>192880</v>
      </c>
      <c r="F21" s="164">
        <f>E21/$E$19*100</f>
        <v>3.1395671733575625</v>
      </c>
      <c r="G21" s="163">
        <v>-9.9</v>
      </c>
      <c r="H21" s="164">
        <v>-28.8</v>
      </c>
      <c r="I21" s="164">
        <v>-4.4</v>
      </c>
    </row>
    <row r="22" spans="1:9" ht="13.5" customHeight="1">
      <c r="A22" s="169"/>
      <c r="B22" s="170" t="s">
        <v>23</v>
      </c>
      <c r="C22" s="167">
        <v>1319344</v>
      </c>
      <c r="D22" s="168">
        <v>1533350</v>
      </c>
      <c r="E22" s="168">
        <v>1347657</v>
      </c>
      <c r="F22" s="164">
        <f>E22/$E$19*100</f>
        <v>21.936228111496956</v>
      </c>
      <c r="G22" s="163">
        <v>11.1</v>
      </c>
      <c r="H22" s="164">
        <v>16.2</v>
      </c>
      <c r="I22" s="164">
        <v>-12.1</v>
      </c>
    </row>
    <row r="23" spans="1:9" ht="13.5" customHeight="1">
      <c r="A23" s="169"/>
      <c r="B23" s="170"/>
      <c r="C23" s="167"/>
      <c r="D23" s="168"/>
      <c r="E23" s="168"/>
      <c r="F23" s="164"/>
      <c r="G23" s="163"/>
      <c r="H23" s="164"/>
      <c r="I23" s="164"/>
    </row>
    <row r="24" spans="1:9" ht="13.5" customHeight="1">
      <c r="A24" s="161" t="s">
        <v>24</v>
      </c>
      <c r="B24" s="170"/>
      <c r="C24" s="167">
        <v>2777</v>
      </c>
      <c r="D24" s="168">
        <v>2874</v>
      </c>
      <c r="E24" s="168">
        <v>2875</v>
      </c>
      <c r="F24" s="164" t="s">
        <v>25</v>
      </c>
      <c r="G24" s="163">
        <v>3.5</v>
      </c>
      <c r="H24" s="164">
        <v>3.5</v>
      </c>
      <c r="I24" s="164">
        <v>0</v>
      </c>
    </row>
    <row r="25" spans="1:9" ht="13.5" customHeight="1">
      <c r="A25" s="169"/>
      <c r="B25" s="170" t="s">
        <v>26</v>
      </c>
      <c r="C25" s="167">
        <v>3037</v>
      </c>
      <c r="D25" s="168">
        <v>3108</v>
      </c>
      <c r="E25" s="168">
        <v>3096</v>
      </c>
      <c r="F25" s="164" t="s">
        <v>25</v>
      </c>
      <c r="G25" s="163">
        <v>1.5</v>
      </c>
      <c r="H25" s="164">
        <v>2.4</v>
      </c>
      <c r="I25" s="164">
        <v>-0.4</v>
      </c>
    </row>
    <row r="26" spans="1:9" ht="13.5" customHeight="1">
      <c r="A26" s="169"/>
      <c r="B26" s="170" t="s">
        <v>27</v>
      </c>
      <c r="C26" s="163">
        <v>91.4</v>
      </c>
      <c r="D26" s="164">
        <v>92.5</v>
      </c>
      <c r="E26" s="164">
        <v>92.9</v>
      </c>
      <c r="F26" s="164" t="s">
        <v>25</v>
      </c>
      <c r="G26" s="163" t="s">
        <v>25</v>
      </c>
      <c r="H26" s="164" t="s">
        <v>25</v>
      </c>
      <c r="I26" s="164" t="s">
        <v>25</v>
      </c>
    </row>
    <row r="27" spans="1:9" ht="13.5" customHeight="1">
      <c r="A27" s="172"/>
      <c r="B27" s="173"/>
      <c r="C27" s="172"/>
      <c r="D27" s="174"/>
      <c r="E27" s="175"/>
      <c r="F27" s="175"/>
      <c r="G27" s="175"/>
      <c r="H27" s="174"/>
      <c r="I27" s="175"/>
    </row>
    <row r="28" ht="13.5" customHeight="1">
      <c r="A28" s="180" t="s">
        <v>28</v>
      </c>
    </row>
    <row r="29" ht="14.25">
      <c r="E29" s="262"/>
    </row>
  </sheetData>
  <printOptions horizontalCentered="1"/>
  <pageMargins left="0" right="0" top="0.3937007874015748" bottom="0" header="0" footer="0"/>
  <pageSetup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8" sqref="A18"/>
    </sheetView>
  </sheetViews>
  <sheetFormatPr defaultColWidth="8.796875" defaultRowHeight="15"/>
  <cols>
    <col min="1" max="1" width="25.5" style="7" customWidth="1"/>
    <col min="2" max="2" width="12.09765625" style="7" customWidth="1"/>
    <col min="3" max="8" width="7.59765625" style="7" customWidth="1"/>
    <col min="9" max="9" width="9.19921875" style="7" customWidth="1"/>
    <col min="10" max="16384" width="10.59765625" style="7" customWidth="1"/>
  </cols>
  <sheetData>
    <row r="1" ht="17.25">
      <c r="A1" s="6" t="s">
        <v>29</v>
      </c>
    </row>
    <row r="2" spans="1:9" ht="16.5" customHeight="1" thickBot="1">
      <c r="A2" s="8"/>
      <c r="B2" s="8"/>
      <c r="C2" s="8"/>
      <c r="D2" s="8"/>
      <c r="E2" s="8"/>
      <c r="F2" s="8"/>
      <c r="G2" s="8"/>
      <c r="H2" s="8" t="s">
        <v>30</v>
      </c>
      <c r="I2" s="8"/>
    </row>
    <row r="3" spans="1:9" s="12" customFormat="1" ht="28.5" customHeight="1" thickTop="1">
      <c r="A3" s="9" t="s">
        <v>2</v>
      </c>
      <c r="B3" s="9" t="s">
        <v>31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10">
        <v>8</v>
      </c>
      <c r="I3" s="11">
        <v>9</v>
      </c>
    </row>
    <row r="4" spans="1:9" ht="14.25">
      <c r="A4" s="13"/>
      <c r="I4" s="14"/>
    </row>
    <row r="5" spans="1:9" ht="14.25">
      <c r="A5" s="13" t="s">
        <v>32</v>
      </c>
      <c r="I5" s="14"/>
    </row>
    <row r="6" spans="1:9" ht="14.25">
      <c r="A6" s="15" t="s">
        <v>33</v>
      </c>
      <c r="B6" s="16">
        <v>6.3</v>
      </c>
      <c r="C6" s="16">
        <v>4.6</v>
      </c>
      <c r="D6" s="16">
        <v>2.3</v>
      </c>
      <c r="E6" s="16">
        <v>0.6</v>
      </c>
      <c r="F6" s="16">
        <v>1.3</v>
      </c>
      <c r="G6" s="16">
        <v>3.8</v>
      </c>
      <c r="H6" s="16">
        <v>3.8</v>
      </c>
      <c r="I6" s="17">
        <v>0.2</v>
      </c>
    </row>
    <row r="7" spans="1:9" ht="14.25">
      <c r="A7" s="15" t="s">
        <v>34</v>
      </c>
      <c r="B7" s="16">
        <v>4</v>
      </c>
      <c r="C7" s="16">
        <v>2.8</v>
      </c>
      <c r="D7" s="16">
        <v>0.9</v>
      </c>
      <c r="E7" s="16">
        <v>0.3</v>
      </c>
      <c r="F7" s="16">
        <v>2</v>
      </c>
      <c r="G7" s="16">
        <v>5</v>
      </c>
      <c r="H7" s="16">
        <v>5.4</v>
      </c>
      <c r="I7" s="17">
        <v>-1.8</v>
      </c>
    </row>
    <row r="8" spans="1:9" ht="14.25">
      <c r="A8" s="15" t="s">
        <v>35</v>
      </c>
      <c r="B8" s="16">
        <v>6.1</v>
      </c>
      <c r="C8" s="16">
        <v>6.9</v>
      </c>
      <c r="D8" s="16">
        <v>2.2</v>
      </c>
      <c r="E8" s="16">
        <v>0.1</v>
      </c>
      <c r="F8" s="16">
        <v>3.4</v>
      </c>
      <c r="G8" s="16">
        <v>3.3</v>
      </c>
      <c r="H8" s="16">
        <v>4.2</v>
      </c>
      <c r="I8" s="17">
        <v>0.2</v>
      </c>
    </row>
    <row r="9" spans="1:9" ht="14.25">
      <c r="A9" s="15" t="s">
        <v>36</v>
      </c>
      <c r="B9" s="16">
        <v>3.9</v>
      </c>
      <c r="C9" s="16">
        <v>5</v>
      </c>
      <c r="D9" s="16">
        <v>0.8</v>
      </c>
      <c r="E9" s="16">
        <v>-0.2</v>
      </c>
      <c r="F9" s="16">
        <v>4.1</v>
      </c>
      <c r="G9" s="16">
        <v>4.5</v>
      </c>
      <c r="H9" s="16">
        <v>5.8</v>
      </c>
      <c r="I9" s="17">
        <v>-1.8</v>
      </c>
    </row>
    <row r="10" spans="1:9" ht="14.25">
      <c r="A10" s="15" t="s">
        <v>37</v>
      </c>
      <c r="B10" s="16">
        <v>5.8</v>
      </c>
      <c r="C10" s="16">
        <v>4.7</v>
      </c>
      <c r="D10" s="16">
        <v>1.7</v>
      </c>
      <c r="E10" s="16">
        <v>0.1</v>
      </c>
      <c r="F10" s="16">
        <v>0.4</v>
      </c>
      <c r="G10" s="16">
        <v>3.8</v>
      </c>
      <c r="H10" s="16">
        <v>3.6</v>
      </c>
      <c r="I10" s="17">
        <v>0.1</v>
      </c>
    </row>
    <row r="11" ht="14.25">
      <c r="A11" s="13"/>
    </row>
    <row r="12" spans="1:9" ht="14.25">
      <c r="A12" s="18"/>
      <c r="B12" s="19"/>
      <c r="C12" s="19"/>
      <c r="D12" s="19"/>
      <c r="E12" s="19"/>
      <c r="F12" s="19"/>
      <c r="G12" s="19"/>
      <c r="H12" s="19"/>
      <c r="I12" s="19"/>
    </row>
    <row r="13" ht="14.25">
      <c r="A13" s="7" t="s">
        <v>28</v>
      </c>
    </row>
    <row r="15" ht="17.25">
      <c r="A15" s="6" t="s">
        <v>38</v>
      </c>
    </row>
    <row r="16" spans="1:9" ht="15" thickBot="1">
      <c r="A16" s="8"/>
      <c r="B16" s="8"/>
      <c r="C16" s="8"/>
      <c r="D16" s="8"/>
      <c r="E16" s="8"/>
      <c r="F16" s="8"/>
      <c r="G16" s="181" t="s">
        <v>39</v>
      </c>
      <c r="H16" s="8"/>
      <c r="I16" s="8"/>
    </row>
    <row r="17" spans="1:9" s="12" customFormat="1" ht="24.75" customHeight="1" thickTop="1">
      <c r="A17" s="9" t="s">
        <v>2</v>
      </c>
      <c r="B17" s="9" t="s">
        <v>31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10">
        <v>8</v>
      </c>
      <c r="I17" s="11">
        <v>9</v>
      </c>
    </row>
    <row r="18" spans="1:9" ht="14.25">
      <c r="A18" s="13"/>
      <c r="I18" s="14"/>
    </row>
    <row r="19" spans="1:9" ht="14.25">
      <c r="A19" s="15" t="s">
        <v>40</v>
      </c>
      <c r="I19" s="20"/>
    </row>
    <row r="20" spans="1:9" ht="14.25">
      <c r="A20" s="21" t="s">
        <v>41</v>
      </c>
      <c r="B20" s="22">
        <v>7.7</v>
      </c>
      <c r="C20" s="22">
        <v>5.6</v>
      </c>
      <c r="D20" s="22">
        <v>2.2</v>
      </c>
      <c r="E20" s="22">
        <v>0.9</v>
      </c>
      <c r="F20" s="22">
        <v>0.4</v>
      </c>
      <c r="G20" s="22">
        <v>2.3</v>
      </c>
      <c r="H20" s="22">
        <v>3.2</v>
      </c>
      <c r="I20" s="23">
        <v>0.4</v>
      </c>
    </row>
    <row r="21" spans="1:9" ht="14.25">
      <c r="A21" s="21" t="s">
        <v>42</v>
      </c>
      <c r="B21" s="22">
        <v>5.3</v>
      </c>
      <c r="C21" s="22">
        <v>3</v>
      </c>
      <c r="D21" s="22">
        <v>0.7</v>
      </c>
      <c r="E21" s="22">
        <v>0.3</v>
      </c>
      <c r="F21" s="22">
        <v>0.6</v>
      </c>
      <c r="G21" s="22">
        <v>3.1</v>
      </c>
      <c r="H21" s="22">
        <v>4.7</v>
      </c>
      <c r="I21" s="17">
        <v>-0.3</v>
      </c>
    </row>
    <row r="22" spans="1:9" ht="14.25">
      <c r="A22" s="21" t="s">
        <v>43</v>
      </c>
      <c r="B22" s="22">
        <v>8</v>
      </c>
      <c r="C22" s="22">
        <v>5.6</v>
      </c>
      <c r="D22" s="22">
        <v>1.9</v>
      </c>
      <c r="E22" s="22">
        <v>1</v>
      </c>
      <c r="F22" s="22">
        <v>0.4</v>
      </c>
      <c r="G22" s="24">
        <v>2.3</v>
      </c>
      <c r="H22" s="22">
        <v>2.9</v>
      </c>
      <c r="I22" s="23">
        <v>0.2</v>
      </c>
    </row>
    <row r="23" spans="1:9" ht="14.25">
      <c r="A23" s="21" t="s">
        <v>44</v>
      </c>
      <c r="B23" s="22">
        <v>5.5</v>
      </c>
      <c r="C23" s="22">
        <v>2.9</v>
      </c>
      <c r="D23" s="22">
        <v>0.4</v>
      </c>
      <c r="E23" s="22">
        <v>0.5</v>
      </c>
      <c r="F23" s="22">
        <v>0.6</v>
      </c>
      <c r="G23" s="24">
        <v>3</v>
      </c>
      <c r="H23" s="22">
        <v>4.4</v>
      </c>
      <c r="I23" s="17">
        <v>-0.4</v>
      </c>
    </row>
    <row r="24" spans="1:9" s="25" customFormat="1" ht="14.25">
      <c r="A24" s="21" t="s">
        <v>45</v>
      </c>
      <c r="B24" s="24">
        <v>7.3</v>
      </c>
      <c r="C24" s="24">
        <v>5</v>
      </c>
      <c r="D24" s="24">
        <v>1.7</v>
      </c>
      <c r="E24" s="24">
        <v>0.9</v>
      </c>
      <c r="F24" s="24">
        <v>0.4</v>
      </c>
      <c r="G24" s="24">
        <v>1.9</v>
      </c>
      <c r="H24" s="24">
        <v>2.7</v>
      </c>
      <c r="I24" s="17">
        <v>-0.2</v>
      </c>
    </row>
    <row r="25" spans="1:9" s="25" customFormat="1" ht="14.25">
      <c r="A25" s="21"/>
      <c r="I25" s="26"/>
    </row>
    <row r="26" spans="1:9" ht="14.25">
      <c r="A26" s="15" t="s">
        <v>46</v>
      </c>
      <c r="B26" s="27">
        <v>123551</v>
      </c>
      <c r="C26" s="27">
        <v>123977</v>
      </c>
      <c r="D26" s="27">
        <v>124367</v>
      </c>
      <c r="E26" s="27">
        <v>124685</v>
      </c>
      <c r="F26" s="27">
        <v>124981</v>
      </c>
      <c r="G26" s="27">
        <v>125363</v>
      </c>
      <c r="H26" s="27">
        <v>125783</v>
      </c>
      <c r="I26" s="20">
        <v>126111</v>
      </c>
    </row>
    <row r="27" spans="1:9" ht="14.25">
      <c r="A27" s="18"/>
      <c r="B27" s="19"/>
      <c r="C27" s="19"/>
      <c r="D27" s="19"/>
      <c r="E27" s="19"/>
      <c r="F27" s="19"/>
      <c r="G27" s="19"/>
      <c r="H27" s="19"/>
      <c r="I27" s="28"/>
    </row>
    <row r="28" ht="14.25">
      <c r="A28" s="7" t="s">
        <v>47</v>
      </c>
    </row>
    <row r="29" ht="14.25">
      <c r="A29" s="7" t="s">
        <v>48</v>
      </c>
    </row>
  </sheetData>
  <printOptions/>
  <pageMargins left="0.5905511811023623" right="0" top="0.984251968503937" bottom="0.984251968503937" header="0.5118110236220472" footer="0.5118110236220472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2">
      <selection activeCell="C46" sqref="C46"/>
    </sheetView>
  </sheetViews>
  <sheetFormatPr defaultColWidth="8.796875" defaultRowHeight="15"/>
  <cols>
    <col min="1" max="1" width="2.09765625" style="29" customWidth="1"/>
    <col min="2" max="2" width="25.69921875" style="29" customWidth="1"/>
    <col min="3" max="3" width="11.09765625" style="29" customWidth="1"/>
    <col min="4" max="4" width="11.5" style="29" customWidth="1"/>
    <col min="5" max="5" width="10.8984375" style="29" customWidth="1"/>
    <col min="6" max="6" width="10.3984375" style="29" customWidth="1"/>
    <col min="7" max="7" width="10.19921875" style="29" customWidth="1"/>
    <col min="8" max="8" width="10.3984375" style="29" customWidth="1"/>
    <col min="9" max="16384" width="10.59765625" style="29" customWidth="1"/>
  </cols>
  <sheetData>
    <row r="1" ht="14.25">
      <c r="A1" s="30" t="s">
        <v>49</v>
      </c>
    </row>
    <row r="2" spans="1:8" ht="15" thickBot="1">
      <c r="A2" s="31"/>
      <c r="B2" s="31"/>
      <c r="C2" s="31"/>
      <c r="D2" s="31"/>
      <c r="E2" s="31"/>
      <c r="F2" s="31"/>
      <c r="G2" s="31"/>
      <c r="H2" s="32" t="s">
        <v>1</v>
      </c>
    </row>
    <row r="3" spans="2:8" ht="19.5" customHeight="1" thickTop="1">
      <c r="B3" s="33"/>
      <c r="C3" s="34" t="s">
        <v>3</v>
      </c>
      <c r="D3" s="35"/>
      <c r="E3" s="34" t="s">
        <v>5</v>
      </c>
      <c r="F3" s="35"/>
      <c r="G3" s="34" t="s">
        <v>4</v>
      </c>
      <c r="H3" s="34"/>
    </row>
    <row r="4" spans="1:8" ht="19.5" customHeight="1">
      <c r="A4" s="34" t="s">
        <v>50</v>
      </c>
      <c r="B4" s="35"/>
      <c r="C4" s="36" t="s">
        <v>7</v>
      </c>
      <c r="D4" s="37">
        <v>9</v>
      </c>
      <c r="E4" s="36" t="s">
        <v>7</v>
      </c>
      <c r="F4" s="37">
        <v>9</v>
      </c>
      <c r="G4" s="36" t="s">
        <v>7</v>
      </c>
      <c r="H4" s="37">
        <v>9</v>
      </c>
    </row>
    <row r="5" spans="2:7" ht="14.25">
      <c r="B5" s="33"/>
      <c r="D5" s="38"/>
      <c r="E5" s="38"/>
      <c r="F5" s="38"/>
      <c r="G5" s="38"/>
    </row>
    <row r="6" spans="1:8" ht="14.25">
      <c r="A6" s="30" t="s">
        <v>51</v>
      </c>
      <c r="B6" s="33"/>
      <c r="C6" s="39">
        <v>7963778</v>
      </c>
      <c r="D6" s="40">
        <v>7977955</v>
      </c>
      <c r="E6" s="41">
        <v>4.2</v>
      </c>
      <c r="F6" s="41">
        <v>0.2</v>
      </c>
      <c r="G6" s="42">
        <v>100</v>
      </c>
      <c r="H6" s="42">
        <v>100</v>
      </c>
    </row>
    <row r="7" spans="2:8" ht="14.25">
      <c r="B7" s="33"/>
      <c r="C7" s="39"/>
      <c r="D7" s="39"/>
      <c r="E7" s="41"/>
      <c r="F7" s="41"/>
      <c r="G7" s="42"/>
      <c r="H7" s="42"/>
    </row>
    <row r="8" spans="1:8" ht="14.25">
      <c r="A8" s="29" t="s">
        <v>52</v>
      </c>
      <c r="B8" s="33"/>
      <c r="C8" s="39">
        <v>7347626</v>
      </c>
      <c r="D8" s="39">
        <v>7351160</v>
      </c>
      <c r="E8" s="41">
        <v>4.5</v>
      </c>
      <c r="F8" s="41">
        <v>0</v>
      </c>
      <c r="G8" s="42">
        <v>92.3</v>
      </c>
      <c r="H8" s="42">
        <f>D8/$D$6*100</f>
        <v>92.14341269159829</v>
      </c>
    </row>
    <row r="9" spans="2:8" ht="14.25">
      <c r="B9" s="33"/>
      <c r="C9" s="39"/>
      <c r="D9" s="39"/>
      <c r="E9" s="41"/>
      <c r="F9" s="41"/>
      <c r="G9" s="42" t="s">
        <v>53</v>
      </c>
      <c r="H9" s="43"/>
    </row>
    <row r="10" spans="2:8" ht="14.25">
      <c r="B10" s="44" t="s">
        <v>54</v>
      </c>
      <c r="C10" s="39">
        <f>C11+C12+C13</f>
        <v>190554</v>
      </c>
      <c r="D10" s="39">
        <v>174123</v>
      </c>
      <c r="E10" s="41">
        <v>4.6</v>
      </c>
      <c r="F10" s="41">
        <v>-8.6</v>
      </c>
      <c r="G10" s="42">
        <v>2.4</v>
      </c>
      <c r="H10" s="42">
        <f aca="true" t="shared" si="0" ref="H10:H22">D10/$D$6*100</f>
        <v>2.1825517942881354</v>
      </c>
    </row>
    <row r="11" spans="2:8" ht="14.25">
      <c r="B11" s="45" t="s">
        <v>55</v>
      </c>
      <c r="C11" s="39">
        <v>160823</v>
      </c>
      <c r="D11" s="39">
        <v>142865</v>
      </c>
      <c r="E11" s="41">
        <v>4.8</v>
      </c>
      <c r="F11" s="41">
        <v>-11.2</v>
      </c>
      <c r="G11" s="42">
        <v>2</v>
      </c>
      <c r="H11" s="42">
        <f t="shared" si="0"/>
        <v>1.7907471275533642</v>
      </c>
    </row>
    <row r="12" spans="2:8" ht="14.25">
      <c r="B12" s="45" t="s">
        <v>56</v>
      </c>
      <c r="C12" s="39">
        <v>12513</v>
      </c>
      <c r="D12" s="39">
        <v>12490</v>
      </c>
      <c r="E12" s="41">
        <v>8.2</v>
      </c>
      <c r="F12" s="41">
        <v>-0.2</v>
      </c>
      <c r="G12" s="42">
        <v>0.2</v>
      </c>
      <c r="H12" s="42">
        <f t="shared" si="0"/>
        <v>0.15655641075939886</v>
      </c>
    </row>
    <row r="13" spans="2:8" ht="14.25">
      <c r="B13" s="45" t="s">
        <v>57</v>
      </c>
      <c r="C13" s="39">
        <v>17218</v>
      </c>
      <c r="D13" s="39">
        <v>18769</v>
      </c>
      <c r="E13" s="41">
        <v>0</v>
      </c>
      <c r="F13" s="41">
        <v>9</v>
      </c>
      <c r="G13" s="42">
        <v>0.2</v>
      </c>
      <c r="H13" s="42">
        <f t="shared" si="0"/>
        <v>0.2352607905158653</v>
      </c>
    </row>
    <row r="14" spans="2:8" ht="14.25">
      <c r="B14" s="44" t="s">
        <v>58</v>
      </c>
      <c r="C14" s="27">
        <v>34264</v>
      </c>
      <c r="D14" s="27">
        <v>30960</v>
      </c>
      <c r="E14" s="46">
        <v>-4.7</v>
      </c>
      <c r="F14" s="46">
        <v>-9.6</v>
      </c>
      <c r="G14" s="42">
        <v>0.4</v>
      </c>
      <c r="H14" s="42">
        <f t="shared" si="0"/>
        <v>0.38806937366781336</v>
      </c>
    </row>
    <row r="15" spans="2:8" ht="14.25">
      <c r="B15" s="44" t="s">
        <v>59</v>
      </c>
      <c r="C15" s="27">
        <v>2200495</v>
      </c>
      <c r="D15" s="27">
        <v>2309052</v>
      </c>
      <c r="E15" s="46">
        <v>7.8</v>
      </c>
      <c r="F15" s="46">
        <v>4.9</v>
      </c>
      <c r="G15" s="42">
        <v>27.6</v>
      </c>
      <c r="H15" s="42">
        <f t="shared" si="0"/>
        <v>28.942905794780742</v>
      </c>
    </row>
    <row r="16" spans="2:8" ht="14.25">
      <c r="B16" s="44" t="s">
        <v>60</v>
      </c>
      <c r="C16" s="27">
        <v>902188</v>
      </c>
      <c r="D16" s="27">
        <v>769367</v>
      </c>
      <c r="E16" s="46">
        <v>-0.3</v>
      </c>
      <c r="F16" s="46">
        <v>-14.7</v>
      </c>
      <c r="G16" s="42">
        <v>11.3</v>
      </c>
      <c r="H16" s="42">
        <f t="shared" si="0"/>
        <v>9.643661815590587</v>
      </c>
    </row>
    <row r="17" spans="2:8" ht="14.25">
      <c r="B17" s="44" t="s">
        <v>61</v>
      </c>
      <c r="C17" s="27">
        <v>725912</v>
      </c>
      <c r="D17" s="27">
        <v>739042</v>
      </c>
      <c r="E17" s="46">
        <v>-0.7</v>
      </c>
      <c r="F17" s="46">
        <v>1.8</v>
      </c>
      <c r="G17" s="42">
        <v>9.1</v>
      </c>
      <c r="H17" s="42">
        <f t="shared" si="0"/>
        <v>9.26355187513592</v>
      </c>
    </row>
    <row r="18" spans="2:8" ht="14.25">
      <c r="B18" s="44" t="s">
        <v>62</v>
      </c>
      <c r="C18" s="27">
        <v>791086</v>
      </c>
      <c r="D18" s="27">
        <v>775033</v>
      </c>
      <c r="E18" s="46">
        <v>1.7</v>
      </c>
      <c r="F18" s="46">
        <v>-2</v>
      </c>
      <c r="G18" s="42">
        <v>9.9</v>
      </c>
      <c r="H18" s="42">
        <f t="shared" si="0"/>
        <v>9.714682522024756</v>
      </c>
    </row>
    <row r="19" spans="2:8" ht="14.25">
      <c r="B19" s="44" t="s">
        <v>63</v>
      </c>
      <c r="C19" s="27">
        <v>243797</v>
      </c>
      <c r="D19" s="27">
        <v>250003</v>
      </c>
      <c r="E19" s="46">
        <v>13.9</v>
      </c>
      <c r="F19" s="46">
        <v>2.5</v>
      </c>
      <c r="G19" s="42">
        <v>3.1</v>
      </c>
      <c r="H19" s="42">
        <f t="shared" si="0"/>
        <v>3.1336727269080864</v>
      </c>
    </row>
    <row r="20" spans="2:8" ht="14.25">
      <c r="B20" s="44" t="s">
        <v>64</v>
      </c>
      <c r="C20" s="27">
        <v>729461</v>
      </c>
      <c r="D20" s="27">
        <v>756831</v>
      </c>
      <c r="E20" s="46">
        <v>4.7</v>
      </c>
      <c r="F20" s="46">
        <v>3.8</v>
      </c>
      <c r="G20" s="42">
        <v>9.2</v>
      </c>
      <c r="H20" s="42">
        <f t="shared" si="0"/>
        <v>9.486528815968503</v>
      </c>
    </row>
    <row r="21" spans="2:8" ht="14.25">
      <c r="B21" s="44" t="s">
        <v>65</v>
      </c>
      <c r="C21" s="27">
        <v>422569</v>
      </c>
      <c r="D21" s="27">
        <v>418452</v>
      </c>
      <c r="E21" s="46">
        <v>5</v>
      </c>
      <c r="F21" s="46">
        <v>-1</v>
      </c>
      <c r="G21" s="42">
        <v>5.3</v>
      </c>
      <c r="H21" s="42">
        <f t="shared" si="0"/>
        <v>5.245103538438109</v>
      </c>
    </row>
    <row r="22" spans="2:8" ht="14.25">
      <c r="B22" s="44" t="s">
        <v>66</v>
      </c>
      <c r="C22" s="27">
        <v>1107301</v>
      </c>
      <c r="D22" s="27">
        <v>1128297</v>
      </c>
      <c r="E22" s="46">
        <v>6.2</v>
      </c>
      <c r="F22" s="46">
        <v>1.9</v>
      </c>
      <c r="G22" s="42">
        <v>13.9</v>
      </c>
      <c r="H22" s="42">
        <f t="shared" si="0"/>
        <v>14.142684434795633</v>
      </c>
    </row>
    <row r="23" spans="2:8" ht="14.25">
      <c r="B23" s="44"/>
      <c r="C23" s="27"/>
      <c r="D23" s="27"/>
      <c r="E23" s="46"/>
      <c r="F23" s="46"/>
      <c r="G23" s="42"/>
      <c r="H23" s="42"/>
    </row>
    <row r="24" spans="1:8" ht="14.25">
      <c r="A24" s="29" t="s">
        <v>67</v>
      </c>
      <c r="B24" s="44"/>
      <c r="C24" s="27">
        <f>C25+C26+C27</f>
        <v>644758</v>
      </c>
      <c r="D24" s="27">
        <v>663982</v>
      </c>
      <c r="E24" s="46">
        <v>1.1</v>
      </c>
      <c r="F24" s="46">
        <v>3</v>
      </c>
      <c r="G24" s="42">
        <v>8.1</v>
      </c>
      <c r="H24" s="42">
        <f>D24/$D$6*100</f>
        <v>8.32270926572035</v>
      </c>
    </row>
    <row r="25" spans="2:8" ht="14.25">
      <c r="B25" s="44" t="s">
        <v>61</v>
      </c>
      <c r="C25" s="27">
        <v>13322</v>
      </c>
      <c r="D25" s="27">
        <v>13617</v>
      </c>
      <c r="E25" s="46">
        <v>6.4</v>
      </c>
      <c r="F25" s="46">
        <v>2.2</v>
      </c>
      <c r="G25" s="42">
        <v>0.2</v>
      </c>
      <c r="H25" s="42">
        <f>D25/$D$6*100</f>
        <v>0.1706828378951749</v>
      </c>
    </row>
    <row r="26" spans="2:8" ht="14.25">
      <c r="B26" s="44" t="s">
        <v>66</v>
      </c>
      <c r="C26" s="27">
        <v>293102</v>
      </c>
      <c r="D26" s="27">
        <v>301794</v>
      </c>
      <c r="E26" s="46">
        <v>2.3</v>
      </c>
      <c r="F26" s="46">
        <v>3</v>
      </c>
      <c r="G26" s="42">
        <v>3.7</v>
      </c>
      <c r="H26" s="42">
        <f>D26/$D$6*100</f>
        <v>3.782849113588633</v>
      </c>
    </row>
    <row r="27" spans="2:8" ht="14.25">
      <c r="B27" s="44" t="s">
        <v>68</v>
      </c>
      <c r="C27" s="27">
        <v>338334</v>
      </c>
      <c r="D27" s="27">
        <v>348572</v>
      </c>
      <c r="E27" s="46">
        <v>-0.1</v>
      </c>
      <c r="F27" s="46">
        <v>3</v>
      </c>
      <c r="G27" s="42">
        <v>4.2</v>
      </c>
      <c r="H27" s="42">
        <f>D27/$D$6*100</f>
        <v>4.369189848777037</v>
      </c>
    </row>
    <row r="28" spans="2:8" ht="14.25">
      <c r="B28" s="44"/>
      <c r="C28" s="27"/>
      <c r="D28" s="27"/>
      <c r="E28" s="46"/>
      <c r="F28" s="46"/>
      <c r="G28" s="42"/>
      <c r="H28" s="42"/>
    </row>
    <row r="29" spans="1:8" ht="14.25">
      <c r="A29" s="29" t="s">
        <v>69</v>
      </c>
      <c r="B29" s="44"/>
      <c r="C29" s="27"/>
      <c r="D29" s="27"/>
      <c r="E29" s="46"/>
      <c r="F29" s="46"/>
      <c r="G29" s="42"/>
      <c r="H29" s="42"/>
    </row>
    <row r="30" spans="1:8" ht="14.25">
      <c r="A30" s="29" t="s">
        <v>70</v>
      </c>
      <c r="B30" s="44"/>
      <c r="C30" s="27">
        <v>168173</v>
      </c>
      <c r="D30" s="27">
        <v>174529</v>
      </c>
      <c r="E30" s="46">
        <v>7.2</v>
      </c>
      <c r="F30" s="46">
        <v>3.8</v>
      </c>
      <c r="G30" s="42">
        <v>2.1</v>
      </c>
      <c r="H30" s="42">
        <f>D30/$D$6*100</f>
        <v>2.1876408177283526</v>
      </c>
    </row>
    <row r="31" spans="2:8" ht="14.25">
      <c r="B31" s="44"/>
      <c r="C31" s="27"/>
      <c r="D31" s="27"/>
      <c r="E31" s="46"/>
      <c r="F31" s="46"/>
      <c r="G31" s="42"/>
      <c r="H31" s="42"/>
    </row>
    <row r="32" spans="1:8" ht="14.25">
      <c r="A32" s="29" t="s">
        <v>71</v>
      </c>
      <c r="B32" s="44"/>
      <c r="C32" s="27">
        <v>8160557</v>
      </c>
      <c r="D32" s="40">
        <v>8189671</v>
      </c>
      <c r="E32" s="46">
        <v>4.3</v>
      </c>
      <c r="F32" s="46">
        <v>0.4</v>
      </c>
      <c r="G32" s="42">
        <v>102.5</v>
      </c>
      <c r="H32" s="42">
        <f>D32/$D$6*100</f>
        <v>102.65376277504699</v>
      </c>
    </row>
    <row r="33" spans="2:8" ht="14.25">
      <c r="B33" s="44"/>
      <c r="C33" s="27"/>
      <c r="D33" s="27"/>
      <c r="E33"/>
      <c r="F33"/>
      <c r="G33" s="42"/>
      <c r="H33" s="42"/>
    </row>
    <row r="34" spans="1:8" ht="14.25">
      <c r="A34" s="29" t="s">
        <v>72</v>
      </c>
      <c r="B34" s="44"/>
      <c r="C34" s="27">
        <v>4552</v>
      </c>
      <c r="D34" s="27">
        <v>5079</v>
      </c>
      <c r="E34" s="46">
        <v>12.8</v>
      </c>
      <c r="F34" s="46">
        <v>11.6</v>
      </c>
      <c r="G34" s="42">
        <v>0.1</v>
      </c>
      <c r="H34" s="42">
        <f>D34/$D$6*100</f>
        <v>0.06366293116469071</v>
      </c>
    </row>
    <row r="35" spans="2:8" ht="14.25">
      <c r="B35" s="44" t="s">
        <v>73</v>
      </c>
      <c r="C35" s="27">
        <v>36435</v>
      </c>
      <c r="D35" s="27">
        <v>47101</v>
      </c>
      <c r="E35" s="46">
        <v>2.2</v>
      </c>
      <c r="F35" s="46">
        <v>29.3</v>
      </c>
      <c r="G35" s="42">
        <v>0.5</v>
      </c>
      <c r="H35" s="42">
        <f>D35/$D$6*100</f>
        <v>0.5903893917676898</v>
      </c>
    </row>
    <row r="36" spans="2:8" ht="14.25">
      <c r="B36" s="44" t="s">
        <v>74</v>
      </c>
      <c r="C36" s="27">
        <v>164896</v>
      </c>
      <c r="D36" s="27">
        <v>169695</v>
      </c>
      <c r="E36" s="46">
        <v>11.8</v>
      </c>
      <c r="F36" s="46">
        <v>2.9</v>
      </c>
      <c r="G36" s="42">
        <v>2.1</v>
      </c>
      <c r="H36" s="42">
        <f>D36/$D$6*100</f>
        <v>2.127048848984483</v>
      </c>
    </row>
    <row r="37" spans="2:8" ht="14.25">
      <c r="B37" s="44"/>
      <c r="C37" s="27"/>
      <c r="D37" s="27"/>
      <c r="E37" s="46"/>
      <c r="F37" s="46"/>
      <c r="G37" s="42" t="s">
        <v>53</v>
      </c>
      <c r="H37" s="43"/>
    </row>
    <row r="38" spans="1:8" ht="14.25">
      <c r="A38" s="29" t="s">
        <v>75</v>
      </c>
      <c r="B38" s="44"/>
      <c r="C38" s="27"/>
      <c r="D38" s="27"/>
      <c r="E38" s="46"/>
      <c r="F38" s="46"/>
      <c r="G38" s="42" t="s">
        <v>53</v>
      </c>
      <c r="H38" s="43"/>
    </row>
    <row r="39" spans="2:8" ht="14.25">
      <c r="B39" s="44" t="s">
        <v>76</v>
      </c>
      <c r="C39" s="27">
        <v>190554</v>
      </c>
      <c r="D39" s="27">
        <v>174123</v>
      </c>
      <c r="E39" s="46">
        <v>4.6</v>
      </c>
      <c r="F39" s="46">
        <v>-8.6</v>
      </c>
      <c r="G39" s="42">
        <v>2.4</v>
      </c>
      <c r="H39" s="42">
        <f>D39/$D$6*100</f>
        <v>2.1825517942881354</v>
      </c>
    </row>
    <row r="40" spans="2:8" ht="14.25">
      <c r="B40" s="44" t="s">
        <v>77</v>
      </c>
      <c r="C40" s="27">
        <v>3136947</v>
      </c>
      <c r="D40" s="27">
        <v>3109379</v>
      </c>
      <c r="E40" s="46">
        <v>5.2</v>
      </c>
      <c r="F40" s="46">
        <v>-0.9</v>
      </c>
      <c r="G40" s="42">
        <v>39.4</v>
      </c>
      <c r="H40" s="42">
        <f>D40/$D$6*100</f>
        <v>38.974636984039144</v>
      </c>
    </row>
    <row r="41" spans="2:8" ht="14.25">
      <c r="B41" s="44" t="s">
        <v>78</v>
      </c>
      <c r="C41" s="27">
        <v>4833057</v>
      </c>
      <c r="D41" s="27">
        <v>4906169</v>
      </c>
      <c r="E41" s="46">
        <v>3.7</v>
      </c>
      <c r="F41" s="46">
        <v>1.5</v>
      </c>
      <c r="G41" s="42">
        <v>60.7</v>
      </c>
      <c r="H41" s="42">
        <f>D41/$D$6*100</f>
        <v>61.496573996719704</v>
      </c>
    </row>
    <row r="42" spans="1:8" ht="14.25">
      <c r="A42" s="47"/>
      <c r="B42" s="48"/>
      <c r="C42" s="47"/>
      <c r="D42" s="47"/>
      <c r="E42" s="47"/>
      <c r="F42" s="47"/>
      <c r="G42" s="47"/>
      <c r="H42" s="47"/>
    </row>
    <row r="43" spans="1:3" ht="14.25">
      <c r="A43" s="275" t="s">
        <v>79</v>
      </c>
      <c r="B43" s="38"/>
      <c r="C43" s="38"/>
    </row>
    <row r="44" spans="1:3" ht="14.25">
      <c r="A44" s="29" t="s">
        <v>80</v>
      </c>
      <c r="B44" s="38"/>
      <c r="C44" s="38"/>
    </row>
    <row r="45" spans="2:3" ht="14.25">
      <c r="B45" s="38"/>
      <c r="C45" s="38"/>
    </row>
    <row r="46" spans="2:3" ht="14.25">
      <c r="B46" s="38"/>
      <c r="C46" s="38"/>
    </row>
    <row r="47" spans="2:3" ht="14.25">
      <c r="B47" s="38"/>
      <c r="C47" s="38"/>
    </row>
    <row r="48" spans="2:3" ht="14.25">
      <c r="B48" s="38"/>
      <c r="C48" s="38"/>
    </row>
    <row r="49" spans="2:3" ht="14.25">
      <c r="B49" s="38"/>
      <c r="C49" s="38"/>
    </row>
    <row r="50" spans="2:3" ht="14.25">
      <c r="B50" s="38"/>
      <c r="C50" s="38"/>
    </row>
  </sheetData>
  <printOptions/>
  <pageMargins left="0.7874015748031497" right="0.5905511811023623" top="0.7874015748031497" bottom="0.7874015748031497" header="0.5118110236220472" footer="0.5118110236220472"/>
  <pageSetup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8.796875" defaultRowHeight="15"/>
  <cols>
    <col min="1" max="2" width="2.59765625" style="52" customWidth="1"/>
    <col min="3" max="3" width="6.59765625" style="50" customWidth="1"/>
    <col min="4" max="4" width="14.09765625" style="51" customWidth="1"/>
    <col min="5" max="5" width="4.19921875" style="52" customWidth="1"/>
    <col min="6" max="6" width="2.59765625" style="52" customWidth="1"/>
    <col min="7" max="7" width="6.19921875" style="50" customWidth="1"/>
    <col min="8" max="8" width="12.19921875" style="51" customWidth="1"/>
    <col min="9" max="10" width="2.59765625" style="52" customWidth="1"/>
    <col min="11" max="11" width="8" style="50" customWidth="1"/>
    <col min="12" max="12" width="13.5" style="51" customWidth="1"/>
    <col min="13" max="14" width="2.59765625" style="52" customWidth="1"/>
    <col min="15" max="15" width="7.59765625" style="50" customWidth="1"/>
    <col min="16" max="16" width="15.19921875" style="51" customWidth="1"/>
    <col min="17" max="16384" width="10.59765625" style="51" customWidth="1"/>
  </cols>
  <sheetData>
    <row r="1" spans="1:16" ht="17.25">
      <c r="A1" s="250" t="s">
        <v>81</v>
      </c>
      <c r="B1" s="250"/>
      <c r="C1" s="70"/>
      <c r="D1" s="55"/>
      <c r="E1" s="54"/>
      <c r="F1" s="54"/>
      <c r="G1" s="70"/>
      <c r="H1" s="55"/>
      <c r="I1" s="54"/>
      <c r="J1" s="54"/>
      <c r="K1" s="70"/>
      <c r="L1" s="55"/>
      <c r="M1" s="54"/>
      <c r="N1" s="54"/>
      <c r="O1" s="70"/>
      <c r="P1" s="55"/>
    </row>
    <row r="2" spans="1:16" ht="18" thickBot="1">
      <c r="A2" s="250"/>
      <c r="B2" s="250"/>
      <c r="C2" s="70"/>
      <c r="D2" s="55"/>
      <c r="E2" s="54"/>
      <c r="F2" s="54"/>
      <c r="G2" s="70"/>
      <c r="H2" s="55"/>
      <c r="I2" s="54"/>
      <c r="J2" s="54"/>
      <c r="K2" s="70"/>
      <c r="L2" s="55"/>
      <c r="M2" s="54"/>
      <c r="N2" s="54"/>
      <c r="O2" s="70"/>
      <c r="P2" s="55"/>
    </row>
    <row r="3" spans="1:16" ht="15" thickTop="1">
      <c r="A3" s="271" t="s">
        <v>82</v>
      </c>
      <c r="B3" s="271"/>
      <c r="C3" s="271"/>
      <c r="D3" s="271"/>
      <c r="E3" s="270" t="s">
        <v>83</v>
      </c>
      <c r="F3" s="271"/>
      <c r="G3" s="271"/>
      <c r="H3" s="271"/>
      <c r="I3" s="270" t="s">
        <v>84</v>
      </c>
      <c r="J3" s="271"/>
      <c r="K3" s="271"/>
      <c r="L3" s="271"/>
      <c r="M3" s="270" t="s">
        <v>85</v>
      </c>
      <c r="N3" s="271"/>
      <c r="O3" s="271"/>
      <c r="P3" s="271"/>
    </row>
    <row r="4" spans="1:17" ht="14.25">
      <c r="A4" s="263" t="s">
        <v>86</v>
      </c>
      <c r="B4" s="264"/>
      <c r="C4" s="265"/>
      <c r="D4" s="266"/>
      <c r="E4" s="263" t="s">
        <v>86</v>
      </c>
      <c r="F4" s="264"/>
      <c r="G4" s="265"/>
      <c r="H4" s="263"/>
      <c r="I4" s="263" t="s">
        <v>86</v>
      </c>
      <c r="J4" s="264"/>
      <c r="K4" s="265"/>
      <c r="L4" s="263"/>
      <c r="M4" s="263" t="s">
        <v>86</v>
      </c>
      <c r="N4" s="264"/>
      <c r="O4" s="265"/>
      <c r="P4" s="267"/>
      <c r="Q4" s="55"/>
    </row>
    <row r="5" spans="1:17" ht="14.25">
      <c r="A5" s="53"/>
      <c r="B5" s="56" t="s">
        <v>87</v>
      </c>
      <c r="C5" s="57"/>
      <c r="D5" s="268" t="s">
        <v>88</v>
      </c>
      <c r="E5" s="53"/>
      <c r="F5" s="56" t="s">
        <v>87</v>
      </c>
      <c r="G5" s="57"/>
      <c r="H5" s="268" t="s">
        <v>30</v>
      </c>
      <c r="I5" s="53"/>
      <c r="J5" s="56" t="s">
        <v>87</v>
      </c>
      <c r="K5" s="57"/>
      <c r="L5" s="268" t="s">
        <v>88</v>
      </c>
      <c r="M5" s="53"/>
      <c r="N5" s="56" t="s">
        <v>87</v>
      </c>
      <c r="O5" s="57"/>
      <c r="P5" s="269" t="s">
        <v>89</v>
      </c>
      <c r="Q5" s="55"/>
    </row>
    <row r="6" spans="1:17" ht="14.25">
      <c r="A6" s="58" t="s">
        <v>90</v>
      </c>
      <c r="B6" s="59"/>
      <c r="C6" s="60"/>
      <c r="D6" s="61"/>
      <c r="E6" s="58" t="s">
        <v>90</v>
      </c>
      <c r="F6" s="59"/>
      <c r="G6" s="60"/>
      <c r="H6" s="58"/>
      <c r="I6" s="58" t="s">
        <v>90</v>
      </c>
      <c r="J6" s="59"/>
      <c r="K6" s="60"/>
      <c r="L6" s="61"/>
      <c r="M6" s="58" t="s">
        <v>90</v>
      </c>
      <c r="N6" s="59"/>
      <c r="O6" s="60"/>
      <c r="P6" s="62"/>
      <c r="Q6" s="55"/>
    </row>
    <row r="7" spans="4:17" ht="14.25">
      <c r="D7" s="63"/>
      <c r="H7" s="64"/>
      <c r="L7" s="64"/>
      <c r="P7" s="65"/>
      <c r="Q7" s="55"/>
    </row>
    <row r="8" spans="1:17" ht="14.25">
      <c r="A8" s="52">
        <v>1</v>
      </c>
      <c r="C8" s="50" t="s">
        <v>91</v>
      </c>
      <c r="D8" s="66">
        <v>85573702</v>
      </c>
      <c r="E8" s="52">
        <v>1</v>
      </c>
      <c r="G8" s="50" t="s">
        <v>92</v>
      </c>
      <c r="H8" s="67">
        <v>7.3</v>
      </c>
      <c r="I8" s="52">
        <v>1</v>
      </c>
      <c r="K8" s="50" t="s">
        <v>91</v>
      </c>
      <c r="L8" s="66">
        <v>50976403</v>
      </c>
      <c r="M8" s="52">
        <v>1</v>
      </c>
      <c r="O8" s="50" t="s">
        <v>91</v>
      </c>
      <c r="P8" s="68">
        <v>4330</v>
      </c>
      <c r="Q8" s="55"/>
    </row>
    <row r="9" spans="1:17" ht="14.25">
      <c r="A9" s="52">
        <v>2</v>
      </c>
      <c r="C9" s="50" t="s">
        <v>93</v>
      </c>
      <c r="D9" s="66">
        <v>40310623</v>
      </c>
      <c r="E9" s="52">
        <v>2</v>
      </c>
      <c r="G9" s="50" t="s">
        <v>94</v>
      </c>
      <c r="H9" s="67">
        <v>6.6</v>
      </c>
      <c r="I9" s="52">
        <v>2</v>
      </c>
      <c r="K9" s="50" t="s">
        <v>93</v>
      </c>
      <c r="L9" s="66">
        <v>30864676</v>
      </c>
      <c r="M9" s="52">
        <v>2</v>
      </c>
      <c r="O9" s="50" t="s">
        <v>94</v>
      </c>
      <c r="P9" s="68">
        <v>3888</v>
      </c>
      <c r="Q9" s="55"/>
    </row>
    <row r="10" spans="1:17" ht="14.25">
      <c r="A10" s="52">
        <v>3</v>
      </c>
      <c r="C10" s="50" t="s">
        <v>94</v>
      </c>
      <c r="D10" s="66">
        <v>34359578</v>
      </c>
      <c r="E10" s="52">
        <v>3</v>
      </c>
      <c r="G10" s="50" t="s">
        <v>95</v>
      </c>
      <c r="H10" s="67">
        <v>5.7</v>
      </c>
      <c r="I10" s="52">
        <v>3</v>
      </c>
      <c r="K10" s="50" t="s">
        <v>96</v>
      </c>
      <c r="L10" s="66">
        <v>28264843</v>
      </c>
      <c r="M10" s="52">
        <v>3</v>
      </c>
      <c r="O10" s="50" t="s">
        <v>92</v>
      </c>
      <c r="P10" s="68">
        <v>3557</v>
      </c>
      <c r="Q10" s="55"/>
    </row>
    <row r="11" spans="1:17" ht="14.25">
      <c r="A11" s="52">
        <v>4</v>
      </c>
      <c r="C11" s="50" t="s">
        <v>96</v>
      </c>
      <c r="D11" s="66">
        <v>30618466</v>
      </c>
      <c r="E11" s="52">
        <v>4</v>
      </c>
      <c r="G11" s="50" t="s">
        <v>97</v>
      </c>
      <c r="H11" s="67">
        <v>5.2</v>
      </c>
      <c r="I11" s="52">
        <v>4</v>
      </c>
      <c r="K11" s="50" t="s">
        <v>94</v>
      </c>
      <c r="L11" s="66">
        <v>26819004</v>
      </c>
      <c r="M11" s="52">
        <v>4</v>
      </c>
      <c r="O11" s="50" t="s">
        <v>93</v>
      </c>
      <c r="P11" s="68">
        <v>3506</v>
      </c>
      <c r="Q11" s="55"/>
    </row>
    <row r="12" spans="1:17" ht="14.25">
      <c r="A12" s="52">
        <v>5</v>
      </c>
      <c r="C12" s="50" t="s">
        <v>98</v>
      </c>
      <c r="D12" s="66">
        <v>20980049</v>
      </c>
      <c r="E12" s="52">
        <v>5</v>
      </c>
      <c r="F12" s="52" t="s">
        <v>99</v>
      </c>
      <c r="G12" s="50" t="s">
        <v>100</v>
      </c>
      <c r="H12" s="67">
        <v>5.1</v>
      </c>
      <c r="I12" s="52">
        <v>5</v>
      </c>
      <c r="K12" s="50" t="s">
        <v>101</v>
      </c>
      <c r="L12" s="66">
        <v>23408585</v>
      </c>
      <c r="M12" s="52">
        <v>5</v>
      </c>
      <c r="O12" s="50" t="s">
        <v>101</v>
      </c>
      <c r="P12" s="68">
        <v>3438</v>
      </c>
      <c r="Q12" s="55"/>
    </row>
    <row r="13" spans="1:17" ht="14.25">
      <c r="A13" s="52">
        <v>6</v>
      </c>
      <c r="B13" s="52" t="s">
        <v>99</v>
      </c>
      <c r="C13" s="50" t="s">
        <v>102</v>
      </c>
      <c r="D13" s="66">
        <v>20305929</v>
      </c>
      <c r="E13" s="52">
        <v>6</v>
      </c>
      <c r="F13" s="52" t="s">
        <v>99</v>
      </c>
      <c r="G13" s="50" t="s">
        <v>103</v>
      </c>
      <c r="H13" s="67">
        <v>4.9</v>
      </c>
      <c r="I13" s="52">
        <v>6</v>
      </c>
      <c r="K13" s="50" t="s">
        <v>104</v>
      </c>
      <c r="L13" s="66">
        <v>19471799</v>
      </c>
      <c r="M13" s="52">
        <v>6</v>
      </c>
      <c r="O13" s="50" t="s">
        <v>96</v>
      </c>
      <c r="P13" s="68">
        <v>3413</v>
      </c>
      <c r="Q13" s="55"/>
    </row>
    <row r="14" spans="1:17" ht="14.25">
      <c r="A14" s="52">
        <v>7</v>
      </c>
      <c r="C14" s="50" t="s">
        <v>101</v>
      </c>
      <c r="D14" s="66">
        <v>20079422</v>
      </c>
      <c r="E14" s="52">
        <v>7</v>
      </c>
      <c r="F14" s="52" t="s">
        <v>99</v>
      </c>
      <c r="G14" s="50" t="s">
        <v>105</v>
      </c>
      <c r="H14" s="67">
        <v>4.8</v>
      </c>
      <c r="I14" s="52">
        <v>7</v>
      </c>
      <c r="K14" s="50" t="s">
        <v>98</v>
      </c>
      <c r="L14" s="66">
        <v>17238772</v>
      </c>
      <c r="M14" s="52">
        <v>7</v>
      </c>
      <c r="O14" s="50" t="s">
        <v>104</v>
      </c>
      <c r="P14" s="68">
        <v>3343</v>
      </c>
      <c r="Q14" s="55"/>
    </row>
    <row r="15" spans="1:17" ht="14.25">
      <c r="A15" s="52">
        <v>8</v>
      </c>
      <c r="C15" s="50" t="s">
        <v>104</v>
      </c>
      <c r="D15" s="66">
        <v>18584834</v>
      </c>
      <c r="E15" s="52">
        <v>8</v>
      </c>
      <c r="G15" s="50" t="s">
        <v>106</v>
      </c>
      <c r="H15" s="67">
        <v>4.7</v>
      </c>
      <c r="I15" s="52">
        <v>8</v>
      </c>
      <c r="J15" s="52" t="s">
        <v>99</v>
      </c>
      <c r="K15" s="50" t="s">
        <v>102</v>
      </c>
      <c r="L15" s="66">
        <v>16280467</v>
      </c>
      <c r="M15" s="52">
        <v>8</v>
      </c>
      <c r="O15" s="50" t="s">
        <v>107</v>
      </c>
      <c r="P15" s="68">
        <v>3313</v>
      </c>
      <c r="Q15" s="55"/>
    </row>
    <row r="16" spans="1:17" ht="14.25">
      <c r="A16" s="52">
        <v>9</v>
      </c>
      <c r="C16" s="50" t="s">
        <v>108</v>
      </c>
      <c r="D16" s="66">
        <v>17921991</v>
      </c>
      <c r="E16" s="52">
        <v>9</v>
      </c>
      <c r="G16" s="50" t="s">
        <v>109</v>
      </c>
      <c r="H16" s="67">
        <v>4.6</v>
      </c>
      <c r="I16" s="52">
        <v>9</v>
      </c>
      <c r="K16" s="50" t="s">
        <v>108</v>
      </c>
      <c r="L16" s="66">
        <v>14058569</v>
      </c>
      <c r="M16" s="52">
        <v>9</v>
      </c>
      <c r="O16" s="50" t="s">
        <v>110</v>
      </c>
      <c r="P16" s="68">
        <v>3208</v>
      </c>
      <c r="Q16" s="55"/>
    </row>
    <row r="17" spans="1:17" ht="14.25">
      <c r="A17" s="52">
        <v>10</v>
      </c>
      <c r="C17" s="50" t="s">
        <v>110</v>
      </c>
      <c r="D17" s="66">
        <v>15130916</v>
      </c>
      <c r="E17" s="52">
        <v>10</v>
      </c>
      <c r="G17" s="50" t="s">
        <v>107</v>
      </c>
      <c r="H17" s="67">
        <v>4.5</v>
      </c>
      <c r="I17" s="52">
        <v>10</v>
      </c>
      <c r="K17" s="50" t="s">
        <v>110</v>
      </c>
      <c r="L17" s="66">
        <v>12027842</v>
      </c>
      <c r="M17" s="52">
        <v>10</v>
      </c>
      <c r="O17" s="50" t="s">
        <v>106</v>
      </c>
      <c r="P17" s="68">
        <v>3197</v>
      </c>
      <c r="Q17" s="55"/>
    </row>
    <row r="18" spans="1:17" ht="14.25">
      <c r="A18" s="52">
        <v>11</v>
      </c>
      <c r="C18" s="50" t="s">
        <v>111</v>
      </c>
      <c r="D18" s="66">
        <v>11272822</v>
      </c>
      <c r="E18" s="52">
        <v>11</v>
      </c>
      <c r="F18" s="52" t="s">
        <v>99</v>
      </c>
      <c r="G18" s="50" t="s">
        <v>112</v>
      </c>
      <c r="H18" s="67">
        <v>4.4</v>
      </c>
      <c r="I18" s="52">
        <v>11</v>
      </c>
      <c r="K18" s="50" t="s">
        <v>113</v>
      </c>
      <c r="L18" s="66">
        <v>9152675</v>
      </c>
      <c r="M18" s="52">
        <v>11</v>
      </c>
      <c r="O18" s="50" t="s">
        <v>98</v>
      </c>
      <c r="P18" s="68">
        <v>3186</v>
      </c>
      <c r="Q18" s="55"/>
    </row>
    <row r="19" spans="1:17" ht="14.25">
      <c r="A19" s="52">
        <v>12</v>
      </c>
      <c r="C19" s="50" t="s">
        <v>113</v>
      </c>
      <c r="D19" s="66">
        <v>10941871</v>
      </c>
      <c r="E19" s="52">
        <v>11</v>
      </c>
      <c r="G19" s="50" t="s">
        <v>114</v>
      </c>
      <c r="H19" s="67">
        <v>4.4</v>
      </c>
      <c r="I19" s="52">
        <v>12</v>
      </c>
      <c r="K19" s="50" t="s">
        <v>111</v>
      </c>
      <c r="L19" s="66">
        <v>8962283</v>
      </c>
      <c r="M19" s="52">
        <v>12</v>
      </c>
      <c r="O19" s="50" t="s">
        <v>115</v>
      </c>
      <c r="P19" s="68">
        <v>3182</v>
      </c>
      <c r="Q19" s="55"/>
    </row>
    <row r="20" spans="1:17" ht="14.25">
      <c r="A20" s="52">
        <v>13</v>
      </c>
      <c r="C20" s="50" t="s">
        <v>116</v>
      </c>
      <c r="D20" s="66">
        <v>10047869</v>
      </c>
      <c r="E20" s="52">
        <v>11</v>
      </c>
      <c r="G20" s="50" t="s">
        <v>117</v>
      </c>
      <c r="H20" s="67">
        <v>4.4</v>
      </c>
      <c r="I20" s="52">
        <v>13</v>
      </c>
      <c r="K20" s="50" t="s">
        <v>116</v>
      </c>
      <c r="L20" s="66">
        <v>8317459</v>
      </c>
      <c r="M20" s="52">
        <v>13</v>
      </c>
      <c r="O20" s="50" t="s">
        <v>118</v>
      </c>
      <c r="P20" s="68">
        <v>3171</v>
      </c>
      <c r="Q20" s="55"/>
    </row>
    <row r="21" spans="1:17" ht="14.25">
      <c r="A21" s="52">
        <v>14</v>
      </c>
      <c r="B21" s="52" t="s">
        <v>99</v>
      </c>
      <c r="C21" s="50" t="s">
        <v>100</v>
      </c>
      <c r="D21" s="66">
        <v>9804300</v>
      </c>
      <c r="E21" s="52">
        <v>14</v>
      </c>
      <c r="F21" s="52" t="s">
        <v>99</v>
      </c>
      <c r="G21" s="50" t="s">
        <v>119</v>
      </c>
      <c r="H21" s="67">
        <v>4.3</v>
      </c>
      <c r="I21" s="52">
        <v>14</v>
      </c>
      <c r="J21" s="52" t="s">
        <v>99</v>
      </c>
      <c r="K21" s="50" t="s">
        <v>100</v>
      </c>
      <c r="L21" s="66">
        <v>7614249</v>
      </c>
      <c r="M21" s="52">
        <v>14</v>
      </c>
      <c r="O21" s="50" t="s">
        <v>116</v>
      </c>
      <c r="P21" s="68">
        <v>3161</v>
      </c>
      <c r="Q21" s="55"/>
    </row>
    <row r="22" spans="1:17" ht="14.25">
      <c r="A22" s="52">
        <v>15</v>
      </c>
      <c r="B22" s="52" t="s">
        <v>99</v>
      </c>
      <c r="C22" s="50" t="s">
        <v>105</v>
      </c>
      <c r="D22" s="66">
        <v>8766413</v>
      </c>
      <c r="E22" s="52">
        <v>14</v>
      </c>
      <c r="F22" s="69" t="s">
        <v>120</v>
      </c>
      <c r="G22" s="50" t="s">
        <v>121</v>
      </c>
      <c r="H22" s="67">
        <v>4.3</v>
      </c>
      <c r="I22" s="52">
        <v>15</v>
      </c>
      <c r="K22" s="50" t="s">
        <v>109</v>
      </c>
      <c r="L22" s="66">
        <v>6834543</v>
      </c>
      <c r="M22" s="52">
        <v>15</v>
      </c>
      <c r="O22" s="50" t="s">
        <v>111</v>
      </c>
      <c r="P22" s="68">
        <v>3110</v>
      </c>
      <c r="Q22" s="55"/>
    </row>
    <row r="23" spans="1:17" ht="14.25">
      <c r="A23" s="52">
        <v>16</v>
      </c>
      <c r="C23" s="50" t="s">
        <v>109</v>
      </c>
      <c r="D23" s="66">
        <v>8348016</v>
      </c>
      <c r="E23" s="52">
        <v>14</v>
      </c>
      <c r="G23" s="50" t="s">
        <v>98</v>
      </c>
      <c r="H23" s="67">
        <v>4.3</v>
      </c>
      <c r="I23" s="52">
        <v>16</v>
      </c>
      <c r="J23" s="52" t="s">
        <v>99</v>
      </c>
      <c r="K23" s="50" t="s">
        <v>105</v>
      </c>
      <c r="L23" s="66">
        <v>6814206</v>
      </c>
      <c r="M23" s="52">
        <v>16</v>
      </c>
      <c r="O23" s="50" t="s">
        <v>109</v>
      </c>
      <c r="P23" s="68">
        <v>3098</v>
      </c>
      <c r="Q23" s="55"/>
    </row>
    <row r="24" spans="1:17" ht="28.5">
      <c r="A24" s="52">
        <v>17</v>
      </c>
      <c r="C24" s="50" t="s">
        <v>107</v>
      </c>
      <c r="D24" s="66">
        <v>8261458</v>
      </c>
      <c r="E24" s="52">
        <v>14</v>
      </c>
      <c r="G24" s="50" t="s">
        <v>122</v>
      </c>
      <c r="H24" s="67">
        <v>4.3</v>
      </c>
      <c r="I24" s="52">
        <v>17</v>
      </c>
      <c r="K24" s="50" t="s">
        <v>107</v>
      </c>
      <c r="L24" s="66">
        <v>6602010</v>
      </c>
      <c r="M24" s="52">
        <v>17</v>
      </c>
      <c r="O24" s="50" t="s">
        <v>113</v>
      </c>
      <c r="P24" s="68">
        <v>3080</v>
      </c>
      <c r="Q24" s="55"/>
    </row>
    <row r="25" spans="1:17" ht="14.25">
      <c r="A25" s="52">
        <v>18</v>
      </c>
      <c r="B25" s="69" t="s">
        <v>120</v>
      </c>
      <c r="C25" s="50" t="s">
        <v>121</v>
      </c>
      <c r="D25" s="66">
        <v>7941384</v>
      </c>
      <c r="E25" s="52">
        <v>14</v>
      </c>
      <c r="G25" s="50" t="s">
        <v>123</v>
      </c>
      <c r="H25" s="67">
        <v>4.3</v>
      </c>
      <c r="I25" s="52">
        <v>18</v>
      </c>
      <c r="K25" s="50" t="s">
        <v>118</v>
      </c>
      <c r="L25" s="66">
        <v>6376852</v>
      </c>
      <c r="M25" s="52">
        <v>18</v>
      </c>
      <c r="N25" s="52" t="s">
        <v>99</v>
      </c>
      <c r="O25" s="50" t="s">
        <v>100</v>
      </c>
      <c r="P25" s="68">
        <v>3055</v>
      </c>
      <c r="Q25" s="55"/>
    </row>
    <row r="26" spans="1:17" ht="14.25">
      <c r="A26" s="52">
        <v>19</v>
      </c>
      <c r="C26" s="50" t="s">
        <v>118</v>
      </c>
      <c r="D26" s="66">
        <v>7893923</v>
      </c>
      <c r="E26" s="52">
        <v>19</v>
      </c>
      <c r="G26" s="50" t="s">
        <v>124</v>
      </c>
      <c r="H26" s="67">
        <v>4.1</v>
      </c>
      <c r="I26" s="52">
        <v>19</v>
      </c>
      <c r="K26" s="50" t="s">
        <v>125</v>
      </c>
      <c r="L26" s="66">
        <v>6291565</v>
      </c>
      <c r="M26" s="52">
        <v>19</v>
      </c>
      <c r="N26" s="69" t="s">
        <v>126</v>
      </c>
      <c r="O26" s="50" t="s">
        <v>114</v>
      </c>
      <c r="P26" s="68">
        <v>3054</v>
      </c>
      <c r="Q26" s="55"/>
    </row>
    <row r="27" spans="1:17" ht="28.5">
      <c r="A27" s="52">
        <v>20</v>
      </c>
      <c r="C27" s="50" t="s">
        <v>127</v>
      </c>
      <c r="D27" s="66">
        <v>7575916</v>
      </c>
      <c r="E27" s="52">
        <v>20</v>
      </c>
      <c r="G27" s="50" t="s">
        <v>96</v>
      </c>
      <c r="H27" s="67">
        <v>3.9</v>
      </c>
      <c r="I27" s="52">
        <v>20</v>
      </c>
      <c r="J27" s="69" t="s">
        <v>120</v>
      </c>
      <c r="K27" s="50" t="s">
        <v>121</v>
      </c>
      <c r="L27" s="66">
        <v>6147456</v>
      </c>
      <c r="M27" s="52">
        <v>20</v>
      </c>
      <c r="O27" s="50" t="s">
        <v>127</v>
      </c>
      <c r="P27" s="68">
        <v>3025</v>
      </c>
      <c r="Q27" s="55"/>
    </row>
    <row r="28" spans="1:17" ht="14.25">
      <c r="A28" s="52">
        <v>21</v>
      </c>
      <c r="C28" s="50" t="s">
        <v>125</v>
      </c>
      <c r="D28" s="66">
        <v>7219747</v>
      </c>
      <c r="E28" s="52">
        <v>21</v>
      </c>
      <c r="G28" s="50" t="s">
        <v>108</v>
      </c>
      <c r="H28" s="67">
        <v>3.8</v>
      </c>
      <c r="I28" s="52">
        <v>21</v>
      </c>
      <c r="K28" s="50" t="s">
        <v>127</v>
      </c>
      <c r="L28" s="66">
        <v>5907484</v>
      </c>
      <c r="M28" s="52">
        <v>21</v>
      </c>
      <c r="O28" s="50" t="s">
        <v>97</v>
      </c>
      <c r="P28" s="68">
        <v>3010</v>
      </c>
      <c r="Q28" s="55"/>
    </row>
    <row r="29" spans="1:17" ht="14.25">
      <c r="A29" s="52">
        <v>22</v>
      </c>
      <c r="C29" s="50" t="s">
        <v>114</v>
      </c>
      <c r="D29" s="66">
        <v>6528788</v>
      </c>
      <c r="E29" s="52">
        <v>22</v>
      </c>
      <c r="G29" s="50" t="s">
        <v>115</v>
      </c>
      <c r="H29" s="67">
        <v>3.7</v>
      </c>
      <c r="I29" s="52">
        <v>22</v>
      </c>
      <c r="K29" s="50" t="s">
        <v>114</v>
      </c>
      <c r="L29" s="66">
        <v>5645943</v>
      </c>
      <c r="M29" s="52">
        <v>22</v>
      </c>
      <c r="O29" s="50" t="s">
        <v>125</v>
      </c>
      <c r="P29" s="68">
        <v>2986</v>
      </c>
      <c r="Q29" s="55"/>
    </row>
    <row r="30" spans="1:17" ht="14.25">
      <c r="A30" s="52">
        <v>23</v>
      </c>
      <c r="C30" s="50" t="s">
        <v>95</v>
      </c>
      <c r="D30" s="66">
        <v>5916323</v>
      </c>
      <c r="E30" s="52">
        <v>22</v>
      </c>
      <c r="G30" s="50" t="s">
        <v>128</v>
      </c>
      <c r="H30" s="67">
        <v>3.7</v>
      </c>
      <c r="I30" s="52">
        <v>23</v>
      </c>
      <c r="K30" s="50" t="s">
        <v>95</v>
      </c>
      <c r="L30" s="66">
        <v>4946367</v>
      </c>
      <c r="M30" s="52">
        <v>23</v>
      </c>
      <c r="O30" s="50" t="s">
        <v>129</v>
      </c>
      <c r="P30" s="68">
        <v>2934</v>
      </c>
      <c r="Q30" s="55"/>
    </row>
    <row r="31" spans="1:17" ht="14.25">
      <c r="A31" s="52">
        <v>24</v>
      </c>
      <c r="C31" s="50" t="s">
        <v>92</v>
      </c>
      <c r="D31" s="66">
        <v>5881263</v>
      </c>
      <c r="E31" s="52">
        <v>24</v>
      </c>
      <c r="G31" s="50" t="s">
        <v>130</v>
      </c>
      <c r="H31" s="67">
        <v>3.6</v>
      </c>
      <c r="I31" s="52">
        <v>24</v>
      </c>
      <c r="K31" s="50" t="s">
        <v>92</v>
      </c>
      <c r="L31" s="66">
        <v>4618037</v>
      </c>
      <c r="M31" s="52">
        <v>24</v>
      </c>
      <c r="O31" s="50" t="s">
        <v>131</v>
      </c>
      <c r="P31" s="68">
        <v>2925</v>
      </c>
      <c r="Q31" s="55"/>
    </row>
    <row r="32" spans="1:17" ht="14.25">
      <c r="A32" s="52">
        <v>25</v>
      </c>
      <c r="C32" s="50" t="s">
        <v>132</v>
      </c>
      <c r="D32" s="66">
        <v>5770213</v>
      </c>
      <c r="E32" s="52">
        <v>25</v>
      </c>
      <c r="G32" s="50" t="s">
        <v>110</v>
      </c>
      <c r="H32" s="67">
        <v>3.4</v>
      </c>
      <c r="I32" s="52">
        <v>25</v>
      </c>
      <c r="K32" s="50" t="s">
        <v>132</v>
      </c>
      <c r="L32" s="66">
        <v>4525890</v>
      </c>
      <c r="M32" s="52">
        <v>25</v>
      </c>
      <c r="O32" s="50" t="s">
        <v>132</v>
      </c>
      <c r="P32" s="68">
        <v>2918</v>
      </c>
      <c r="Q32" s="55"/>
    </row>
    <row r="33" spans="1:17" ht="14.25">
      <c r="A33" s="52">
        <v>26</v>
      </c>
      <c r="C33" s="50" t="s">
        <v>130</v>
      </c>
      <c r="D33" s="66">
        <v>5092953</v>
      </c>
      <c r="E33" s="52">
        <v>26</v>
      </c>
      <c r="G33" s="50" t="s">
        <v>125</v>
      </c>
      <c r="H33" s="67">
        <v>3.2</v>
      </c>
      <c r="I33" s="52">
        <v>26</v>
      </c>
      <c r="K33" s="50" t="s">
        <v>133</v>
      </c>
      <c r="L33" s="66">
        <v>4166641</v>
      </c>
      <c r="M33" s="52">
        <v>26</v>
      </c>
      <c r="N33" s="52" t="s">
        <v>99</v>
      </c>
      <c r="O33" s="50" t="s">
        <v>105</v>
      </c>
      <c r="P33" s="68">
        <v>2914</v>
      </c>
      <c r="Q33" s="55"/>
    </row>
    <row r="34" spans="1:17" ht="14.25">
      <c r="A34" s="52">
        <v>27</v>
      </c>
      <c r="C34" s="50" t="s">
        <v>133</v>
      </c>
      <c r="D34" s="66">
        <v>5011559</v>
      </c>
      <c r="E34" s="52">
        <v>27</v>
      </c>
      <c r="G34" s="50" t="s">
        <v>134</v>
      </c>
      <c r="H34" s="67">
        <v>3.1</v>
      </c>
      <c r="I34" s="52">
        <v>27</v>
      </c>
      <c r="K34" s="50" t="s">
        <v>130</v>
      </c>
      <c r="L34" s="66">
        <v>4060602</v>
      </c>
      <c r="M34" s="52">
        <v>27</v>
      </c>
      <c r="N34" s="69" t="s">
        <v>120</v>
      </c>
      <c r="O34" s="50" t="s">
        <v>121</v>
      </c>
      <c r="P34" s="68">
        <v>2878</v>
      </c>
      <c r="Q34" s="55"/>
    </row>
    <row r="35" spans="1:17" ht="14.25">
      <c r="A35" s="52">
        <v>28</v>
      </c>
      <c r="C35" s="50" t="s">
        <v>128</v>
      </c>
      <c r="D35" s="66">
        <v>4804408</v>
      </c>
      <c r="E35" s="52">
        <v>28</v>
      </c>
      <c r="F35" s="52" t="s">
        <v>99</v>
      </c>
      <c r="G35" s="50" t="s">
        <v>135</v>
      </c>
      <c r="H35" s="67">
        <v>3</v>
      </c>
      <c r="I35" s="52">
        <v>28</v>
      </c>
      <c r="K35" s="50" t="s">
        <v>117</v>
      </c>
      <c r="L35" s="66">
        <v>3992408</v>
      </c>
      <c r="M35" s="52">
        <v>28</v>
      </c>
      <c r="N35" s="52" t="s">
        <v>99</v>
      </c>
      <c r="O35" s="50" t="s">
        <v>102</v>
      </c>
      <c r="P35" s="68">
        <v>2857</v>
      </c>
      <c r="Q35" s="55"/>
    </row>
    <row r="36" spans="1:17" ht="14.25">
      <c r="A36" s="52">
        <v>29</v>
      </c>
      <c r="B36" s="52" t="s">
        <v>99</v>
      </c>
      <c r="C36" s="50" t="s">
        <v>119</v>
      </c>
      <c r="D36" s="66">
        <v>4729959</v>
      </c>
      <c r="E36" s="52">
        <v>28</v>
      </c>
      <c r="G36" s="50" t="s">
        <v>93</v>
      </c>
      <c r="H36" s="67">
        <v>3</v>
      </c>
      <c r="I36" s="52">
        <v>29</v>
      </c>
      <c r="K36" s="50" t="s">
        <v>128</v>
      </c>
      <c r="L36" s="66">
        <v>3955535</v>
      </c>
      <c r="M36" s="52">
        <v>29</v>
      </c>
      <c r="N36" s="69" t="s">
        <v>126</v>
      </c>
      <c r="O36" s="50" t="s">
        <v>108</v>
      </c>
      <c r="P36" s="68">
        <v>2839</v>
      </c>
      <c r="Q36" s="55"/>
    </row>
    <row r="37" spans="1:17" ht="14.25">
      <c r="A37" s="52">
        <v>30</v>
      </c>
      <c r="C37" s="50" t="s">
        <v>115</v>
      </c>
      <c r="D37" s="66">
        <v>4597662</v>
      </c>
      <c r="E37" s="52">
        <v>30</v>
      </c>
      <c r="G37" s="50" t="s">
        <v>136</v>
      </c>
      <c r="H37" s="67">
        <v>2.9</v>
      </c>
      <c r="I37" s="52">
        <v>30</v>
      </c>
      <c r="J37" s="52" t="s">
        <v>99</v>
      </c>
      <c r="K37" s="50" t="s">
        <v>119</v>
      </c>
      <c r="L37" s="66">
        <v>3831669</v>
      </c>
      <c r="M37" s="52">
        <v>30</v>
      </c>
      <c r="O37" s="50" t="s">
        <v>134</v>
      </c>
      <c r="P37" s="68">
        <v>2782</v>
      </c>
      <c r="Q37" s="55"/>
    </row>
    <row r="38" spans="1:17" ht="14.25">
      <c r="A38" s="52">
        <v>31</v>
      </c>
      <c r="B38" s="52" t="s">
        <v>99</v>
      </c>
      <c r="C38" s="50" t="s">
        <v>135</v>
      </c>
      <c r="D38" s="66">
        <v>4583505</v>
      </c>
      <c r="E38" s="52">
        <v>30</v>
      </c>
      <c r="G38" s="50" t="s">
        <v>132</v>
      </c>
      <c r="H38" s="67">
        <v>2.9</v>
      </c>
      <c r="I38" s="52">
        <v>31</v>
      </c>
      <c r="J38" s="52" t="s">
        <v>99</v>
      </c>
      <c r="K38" s="50" t="s">
        <v>135</v>
      </c>
      <c r="L38" s="66">
        <v>3779968</v>
      </c>
      <c r="M38" s="52">
        <v>31</v>
      </c>
      <c r="O38" s="50" t="s">
        <v>117</v>
      </c>
      <c r="P38" s="68">
        <v>2775</v>
      </c>
      <c r="Q38" s="55"/>
    </row>
    <row r="39" spans="1:17" ht="14.25">
      <c r="A39" s="52">
        <v>32</v>
      </c>
      <c r="C39" s="50" t="s">
        <v>106</v>
      </c>
      <c r="D39" s="66">
        <v>4562687</v>
      </c>
      <c r="E39" s="52">
        <v>30</v>
      </c>
      <c r="G39" s="50" t="s">
        <v>137</v>
      </c>
      <c r="H39" s="67">
        <v>2.9</v>
      </c>
      <c r="I39" s="52">
        <v>32</v>
      </c>
      <c r="K39" s="50" t="s">
        <v>115</v>
      </c>
      <c r="L39" s="66">
        <v>3762156</v>
      </c>
      <c r="M39" s="52">
        <v>32</v>
      </c>
      <c r="N39" s="52" t="s">
        <v>99</v>
      </c>
      <c r="O39" s="50" t="s">
        <v>103</v>
      </c>
      <c r="P39" s="68">
        <v>2766</v>
      </c>
      <c r="Q39" s="55"/>
    </row>
    <row r="40" spans="1:17" ht="14.25">
      <c r="A40" s="52">
        <v>33</v>
      </c>
      <c r="C40" s="50" t="s">
        <v>138</v>
      </c>
      <c r="D40" s="66">
        <v>4267669</v>
      </c>
      <c r="E40" s="52">
        <v>33</v>
      </c>
      <c r="G40" s="50" t="s">
        <v>111</v>
      </c>
      <c r="H40" s="67">
        <v>2.8</v>
      </c>
      <c r="I40" s="52">
        <v>33</v>
      </c>
      <c r="K40" s="50" t="s">
        <v>106</v>
      </c>
      <c r="L40" s="66">
        <v>3598249</v>
      </c>
      <c r="M40" s="52">
        <v>33</v>
      </c>
      <c r="O40" s="50" t="s">
        <v>138</v>
      </c>
      <c r="P40" s="68">
        <v>2727</v>
      </c>
      <c r="Q40" s="55"/>
    </row>
    <row r="41" spans="1:17" ht="28.5">
      <c r="A41" s="52">
        <v>34</v>
      </c>
      <c r="B41" s="52" t="s">
        <v>99</v>
      </c>
      <c r="C41" s="50" t="s">
        <v>103</v>
      </c>
      <c r="D41" s="66">
        <v>4141790</v>
      </c>
      <c r="E41" s="52">
        <v>34</v>
      </c>
      <c r="G41" s="50" t="s">
        <v>133</v>
      </c>
      <c r="H41" s="67">
        <v>2.7</v>
      </c>
      <c r="I41" s="52">
        <v>34</v>
      </c>
      <c r="J41" s="52" t="s">
        <v>99</v>
      </c>
      <c r="K41" s="50" t="s">
        <v>103</v>
      </c>
      <c r="L41" s="66">
        <v>3473354</v>
      </c>
      <c r="M41" s="52">
        <v>34</v>
      </c>
      <c r="N41" s="52" t="s">
        <v>99</v>
      </c>
      <c r="O41" s="50" t="s">
        <v>112</v>
      </c>
      <c r="P41" s="68">
        <v>2709</v>
      </c>
      <c r="Q41" s="55"/>
    </row>
    <row r="42" spans="1:17" ht="28.5">
      <c r="A42" s="52">
        <v>35</v>
      </c>
      <c r="B42" s="52" t="s">
        <v>99</v>
      </c>
      <c r="C42" s="50" t="s">
        <v>112</v>
      </c>
      <c r="D42" s="66">
        <v>3946992</v>
      </c>
      <c r="E42" s="52">
        <v>35</v>
      </c>
      <c r="F42" s="52" t="s">
        <v>99</v>
      </c>
      <c r="G42" s="50" t="s">
        <v>102</v>
      </c>
      <c r="H42" s="67">
        <v>2.6</v>
      </c>
      <c r="I42" s="52">
        <v>35</v>
      </c>
      <c r="K42" s="50" t="s">
        <v>138</v>
      </c>
      <c r="L42" s="66">
        <v>3354651</v>
      </c>
      <c r="M42" s="52">
        <v>35</v>
      </c>
      <c r="O42" s="50" t="s">
        <v>136</v>
      </c>
      <c r="P42" s="68">
        <v>2700</v>
      </c>
      <c r="Q42" s="55"/>
    </row>
    <row r="43" spans="1:17" ht="14.25">
      <c r="A43" s="52">
        <v>36</v>
      </c>
      <c r="C43" s="50" t="s">
        <v>129</v>
      </c>
      <c r="D43" s="66">
        <v>3798201</v>
      </c>
      <c r="E43" s="52">
        <v>35</v>
      </c>
      <c r="G43" s="50" t="s">
        <v>101</v>
      </c>
      <c r="H43" s="67">
        <v>2.6</v>
      </c>
      <c r="I43" s="52">
        <v>36</v>
      </c>
      <c r="J43" s="52" t="s">
        <v>99</v>
      </c>
      <c r="K43" s="50" t="s">
        <v>112</v>
      </c>
      <c r="L43" s="66">
        <v>3277843</v>
      </c>
      <c r="M43" s="52">
        <v>36</v>
      </c>
      <c r="N43" s="52" t="s">
        <v>99</v>
      </c>
      <c r="O43" s="50" t="s">
        <v>119</v>
      </c>
      <c r="P43" s="68">
        <v>2699</v>
      </c>
      <c r="Q43" s="55"/>
    </row>
    <row r="44" spans="1:17" ht="14.25">
      <c r="A44" s="52">
        <v>37</v>
      </c>
      <c r="C44" s="50" t="s">
        <v>117</v>
      </c>
      <c r="D44" s="66">
        <v>3750389</v>
      </c>
      <c r="E44" s="52">
        <v>35</v>
      </c>
      <c r="F44" s="54"/>
      <c r="G44" s="70" t="s">
        <v>139</v>
      </c>
      <c r="H44" s="67">
        <v>2.6</v>
      </c>
      <c r="I44" s="52">
        <v>37</v>
      </c>
      <c r="K44" s="50" t="s">
        <v>129</v>
      </c>
      <c r="L44" s="66">
        <v>3015859</v>
      </c>
      <c r="M44" s="52">
        <v>37</v>
      </c>
      <c r="O44" s="50" t="s">
        <v>130</v>
      </c>
      <c r="P44" s="68">
        <v>2698</v>
      </c>
      <c r="Q44" s="55"/>
    </row>
    <row r="45" spans="1:17" ht="14.25">
      <c r="A45" s="52">
        <v>38</v>
      </c>
      <c r="C45" s="50" t="s">
        <v>122</v>
      </c>
      <c r="D45" s="66">
        <v>3392671</v>
      </c>
      <c r="E45" s="52">
        <v>38</v>
      </c>
      <c r="G45" s="50" t="s">
        <v>113</v>
      </c>
      <c r="H45" s="67">
        <v>2.5</v>
      </c>
      <c r="I45" s="52">
        <v>38</v>
      </c>
      <c r="K45" s="50" t="s">
        <v>122</v>
      </c>
      <c r="L45" s="66">
        <v>2866424</v>
      </c>
      <c r="M45" s="52">
        <v>38</v>
      </c>
      <c r="O45" s="50" t="s">
        <v>95</v>
      </c>
      <c r="P45" s="68">
        <v>2657</v>
      </c>
      <c r="Q45" s="55"/>
    </row>
    <row r="46" spans="1:17" ht="14.25">
      <c r="A46" s="52">
        <v>39</v>
      </c>
      <c r="B46" s="54"/>
      <c r="C46" s="70" t="s">
        <v>139</v>
      </c>
      <c r="D46" s="66">
        <v>3352802</v>
      </c>
      <c r="E46" s="52">
        <v>38</v>
      </c>
      <c r="G46" s="50" t="s">
        <v>127</v>
      </c>
      <c r="H46" s="67">
        <v>2.5</v>
      </c>
      <c r="I46" s="52">
        <v>39</v>
      </c>
      <c r="J46" s="54"/>
      <c r="K46" s="70" t="s">
        <v>139</v>
      </c>
      <c r="L46" s="66">
        <v>2817871</v>
      </c>
      <c r="M46" s="52">
        <v>39</v>
      </c>
      <c r="O46" s="50" t="s">
        <v>122</v>
      </c>
      <c r="P46" s="68">
        <v>2655</v>
      </c>
      <c r="Q46" s="55"/>
    </row>
    <row r="47" spans="1:17" ht="14.25">
      <c r="A47" s="52">
        <v>40</v>
      </c>
      <c r="C47" s="50" t="s">
        <v>124</v>
      </c>
      <c r="D47" s="66">
        <v>3344814</v>
      </c>
      <c r="E47" s="52">
        <v>40</v>
      </c>
      <c r="G47" s="50" t="s">
        <v>116</v>
      </c>
      <c r="H47" s="67">
        <v>2.4</v>
      </c>
      <c r="I47" s="52">
        <v>40</v>
      </c>
      <c r="K47" s="50" t="s">
        <v>124</v>
      </c>
      <c r="L47" s="66">
        <v>2747396</v>
      </c>
      <c r="M47" s="52">
        <v>40</v>
      </c>
      <c r="O47" s="50" t="s">
        <v>137</v>
      </c>
      <c r="P47" s="68">
        <v>2621</v>
      </c>
      <c r="Q47" s="55"/>
    </row>
    <row r="48" spans="1:17" ht="14.25">
      <c r="A48" s="52">
        <v>41</v>
      </c>
      <c r="C48" s="50" t="s">
        <v>97</v>
      </c>
      <c r="D48" s="66">
        <v>3247526</v>
      </c>
      <c r="E48" s="52">
        <v>41</v>
      </c>
      <c r="G48" s="50" t="s">
        <v>129</v>
      </c>
      <c r="H48" s="67">
        <v>2.3</v>
      </c>
      <c r="I48" s="52">
        <v>41</v>
      </c>
      <c r="K48" s="50" t="s">
        <v>97</v>
      </c>
      <c r="L48" s="66">
        <v>2666545</v>
      </c>
      <c r="M48" s="52">
        <v>41</v>
      </c>
      <c r="O48" s="50" t="s">
        <v>123</v>
      </c>
      <c r="P48" s="68">
        <v>2604</v>
      </c>
      <c r="Q48" s="55"/>
    </row>
    <row r="49" spans="1:17" ht="14.25">
      <c r="A49" s="52">
        <v>42</v>
      </c>
      <c r="C49" s="50" t="s">
        <v>131</v>
      </c>
      <c r="D49" s="66">
        <v>3173251</v>
      </c>
      <c r="E49" s="52">
        <v>42</v>
      </c>
      <c r="G49" s="50" t="s">
        <v>118</v>
      </c>
      <c r="H49" s="67">
        <v>2.1</v>
      </c>
      <c r="I49" s="52">
        <v>42</v>
      </c>
      <c r="K49" s="50" t="s">
        <v>131</v>
      </c>
      <c r="L49" s="66">
        <v>2424932</v>
      </c>
      <c r="M49" s="52">
        <v>42</v>
      </c>
      <c r="O49" s="50" t="s">
        <v>128</v>
      </c>
      <c r="P49" s="68">
        <v>2566</v>
      </c>
      <c r="Q49" s="55"/>
    </row>
    <row r="50" spans="1:17" ht="14.25">
      <c r="A50" s="52">
        <v>43</v>
      </c>
      <c r="C50" s="50" t="s">
        <v>137</v>
      </c>
      <c r="D50" s="66">
        <v>2859438</v>
      </c>
      <c r="E50" s="52">
        <v>42</v>
      </c>
      <c r="G50" s="50" t="s">
        <v>104</v>
      </c>
      <c r="H50" s="67">
        <v>2.1</v>
      </c>
      <c r="I50" s="52">
        <v>43</v>
      </c>
      <c r="K50" s="50" t="s">
        <v>137</v>
      </c>
      <c r="L50" s="66">
        <v>2320801</v>
      </c>
      <c r="M50" s="52">
        <v>43</v>
      </c>
      <c r="N50" s="52" t="s">
        <v>99</v>
      </c>
      <c r="O50" s="50" t="s">
        <v>135</v>
      </c>
      <c r="P50" s="68">
        <v>2549</v>
      </c>
      <c r="Q50" s="55"/>
    </row>
    <row r="51" spans="1:17" ht="14.25">
      <c r="A51" s="52">
        <v>44</v>
      </c>
      <c r="C51" s="50" t="s">
        <v>134</v>
      </c>
      <c r="D51" s="66">
        <v>2637969</v>
      </c>
      <c r="E51" s="52">
        <v>44</v>
      </c>
      <c r="G51" s="50" t="s">
        <v>131</v>
      </c>
      <c r="H51" s="67">
        <v>2</v>
      </c>
      <c r="I51" s="52">
        <v>44</v>
      </c>
      <c r="K51" s="50" t="s">
        <v>134</v>
      </c>
      <c r="L51" s="66">
        <v>2314331</v>
      </c>
      <c r="M51" s="52">
        <v>44</v>
      </c>
      <c r="O51" s="50" t="s">
        <v>140</v>
      </c>
      <c r="P51" s="68">
        <v>2461</v>
      </c>
      <c r="Q51" s="55"/>
    </row>
    <row r="52" spans="1:17" ht="14.25">
      <c r="A52" s="52">
        <v>45</v>
      </c>
      <c r="C52" s="50" t="s">
        <v>123</v>
      </c>
      <c r="D52" s="66">
        <v>2447711</v>
      </c>
      <c r="E52" s="52">
        <v>45</v>
      </c>
      <c r="G52" s="50" t="s">
        <v>91</v>
      </c>
      <c r="H52" s="67">
        <v>1.8</v>
      </c>
      <c r="I52" s="52">
        <v>45</v>
      </c>
      <c r="K52" s="50" t="s">
        <v>140</v>
      </c>
      <c r="L52" s="66">
        <v>2005588</v>
      </c>
      <c r="M52" s="52">
        <v>45</v>
      </c>
      <c r="O52" s="50" t="s">
        <v>124</v>
      </c>
      <c r="P52" s="68">
        <v>2333</v>
      </c>
      <c r="Q52" s="55"/>
    </row>
    <row r="53" spans="1:17" ht="14.25">
      <c r="A53" s="52">
        <v>46</v>
      </c>
      <c r="C53" s="50" t="s">
        <v>140</v>
      </c>
      <c r="D53" s="66">
        <v>2386408</v>
      </c>
      <c r="E53" s="52">
        <v>46</v>
      </c>
      <c r="G53" s="50" t="s">
        <v>138</v>
      </c>
      <c r="H53" s="67">
        <v>1</v>
      </c>
      <c r="I53" s="52">
        <v>46</v>
      </c>
      <c r="K53" s="50" t="s">
        <v>123</v>
      </c>
      <c r="L53" s="66">
        <v>2004745</v>
      </c>
      <c r="M53" s="52">
        <v>46</v>
      </c>
      <c r="O53" s="50" t="s">
        <v>133</v>
      </c>
      <c r="P53" s="68">
        <v>2323</v>
      </c>
      <c r="Q53" s="55"/>
    </row>
    <row r="54" spans="1:17" ht="14.25">
      <c r="A54" s="52">
        <v>47</v>
      </c>
      <c r="C54" s="50" t="s">
        <v>136</v>
      </c>
      <c r="D54" s="66">
        <v>2134904</v>
      </c>
      <c r="E54" s="52">
        <v>47</v>
      </c>
      <c r="G54" s="50" t="s">
        <v>140</v>
      </c>
      <c r="H54" s="248" t="s">
        <v>141</v>
      </c>
      <c r="I54" s="52">
        <v>47</v>
      </c>
      <c r="K54" s="50" t="s">
        <v>136</v>
      </c>
      <c r="L54" s="66">
        <v>1659011</v>
      </c>
      <c r="M54" s="52">
        <v>47</v>
      </c>
      <c r="N54" s="54"/>
      <c r="O54" s="70" t="s">
        <v>139</v>
      </c>
      <c r="P54" s="68">
        <v>2197</v>
      </c>
      <c r="Q54" s="55"/>
    </row>
    <row r="55" spans="4:17" ht="14.25">
      <c r="D55" s="63"/>
      <c r="H55" s="248"/>
      <c r="L55" s="66"/>
      <c r="P55" s="68"/>
      <c r="Q55" s="55"/>
    </row>
    <row r="56" spans="3:17" ht="14.25">
      <c r="C56" s="52" t="s">
        <v>142</v>
      </c>
      <c r="D56" s="71">
        <f>SUM(D8:D55)</f>
        <v>508301084</v>
      </c>
      <c r="G56" s="52" t="s">
        <v>143</v>
      </c>
      <c r="H56" s="72">
        <v>3.4</v>
      </c>
      <c r="K56" s="69" t="s">
        <v>142</v>
      </c>
      <c r="L56" s="64">
        <f>SUM(L8:L55)</f>
        <v>406264558</v>
      </c>
      <c r="O56" s="52" t="s">
        <v>143</v>
      </c>
      <c r="P56" s="73">
        <v>3228</v>
      </c>
      <c r="Q56" s="55"/>
    </row>
    <row r="57" spans="1:17" ht="14.25">
      <c r="A57" s="59"/>
      <c r="B57" s="59"/>
      <c r="C57" s="74"/>
      <c r="D57" s="75"/>
      <c r="E57" s="59"/>
      <c r="F57" s="59"/>
      <c r="G57" s="74"/>
      <c r="H57" s="75"/>
      <c r="I57" s="59"/>
      <c r="J57" s="59"/>
      <c r="K57" s="74"/>
      <c r="L57" s="75"/>
      <c r="M57" s="59"/>
      <c r="N57" s="59"/>
      <c r="O57" s="74"/>
      <c r="P57" s="76"/>
      <c r="Q57" s="55"/>
    </row>
    <row r="58" spans="1:13" ht="14.25">
      <c r="A58" s="49" t="s">
        <v>144</v>
      </c>
      <c r="B58" s="77"/>
      <c r="C58" s="77"/>
      <c r="D58" s="77"/>
      <c r="I58" s="77"/>
      <c r="M58" s="77"/>
    </row>
    <row r="59" spans="1:16" ht="14.25">
      <c r="A59" s="49" t="s">
        <v>145</v>
      </c>
      <c r="B59" s="77"/>
      <c r="C59" s="77"/>
      <c r="D59" s="77"/>
      <c r="H59" s="78"/>
      <c r="I59" s="77"/>
      <c r="L59" s="78"/>
      <c r="M59" s="77"/>
      <c r="P59" s="78"/>
    </row>
    <row r="60" spans="1:16" ht="14.25">
      <c r="A60" s="77"/>
      <c r="B60" s="77"/>
      <c r="C60" s="77"/>
      <c r="D60" s="77"/>
      <c r="H60" s="78"/>
      <c r="I60" s="77"/>
      <c r="L60" s="78"/>
      <c r="M60" s="77"/>
      <c r="P60" s="78"/>
    </row>
    <row r="61" spans="1:16" ht="14.25">
      <c r="A61" s="77"/>
      <c r="B61" s="77"/>
      <c r="C61" s="77"/>
      <c r="D61" s="77"/>
      <c r="H61" s="78"/>
      <c r="I61" s="77"/>
      <c r="L61" s="78"/>
      <c r="M61" s="77"/>
      <c r="P61" s="78"/>
    </row>
    <row r="62" spans="1:16" ht="14.25">
      <c r="A62" s="77"/>
      <c r="B62" s="77"/>
      <c r="C62" s="77"/>
      <c r="D62" s="77"/>
      <c r="H62" s="78"/>
      <c r="I62" s="77"/>
      <c r="L62" s="78"/>
      <c r="M62" s="77"/>
      <c r="P62" s="78"/>
    </row>
  </sheetData>
  <printOptions/>
  <pageMargins left="0.1968503937007874" right="0.1968503937007874" top="0.7874015748031497" bottom="0.5905511811023623" header="0" footer="0"/>
  <pageSetup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21" sqref="G21"/>
    </sheetView>
  </sheetViews>
  <sheetFormatPr defaultColWidth="8.796875" defaultRowHeight="15"/>
  <cols>
    <col min="1" max="1" width="17.3984375" style="79" customWidth="1"/>
    <col min="2" max="2" width="8.69921875" style="79" customWidth="1"/>
    <col min="3" max="3" width="8.5" style="79" customWidth="1"/>
    <col min="4" max="4" width="10.59765625" style="79" customWidth="1"/>
    <col min="5" max="5" width="17" style="79" customWidth="1"/>
    <col min="6" max="6" width="9" style="79" customWidth="1"/>
    <col min="7" max="7" width="9.3984375" style="79" customWidth="1"/>
    <col min="8" max="8" width="11.3984375" style="79" customWidth="1"/>
    <col min="9" max="16384" width="10.59765625" style="79" customWidth="1"/>
  </cols>
  <sheetData>
    <row r="1" spans="1:8" ht="17.25">
      <c r="A1" s="251" t="s">
        <v>146</v>
      </c>
      <c r="B1" s="252"/>
      <c r="C1" s="252"/>
      <c r="D1" s="252"/>
      <c r="E1" s="253"/>
      <c r="F1" s="252"/>
      <c r="G1" s="252"/>
      <c r="H1" s="252"/>
    </row>
    <row r="2" spans="1:8" ht="18" thickBot="1">
      <c r="A2" s="251"/>
      <c r="B2" s="252"/>
      <c r="C2" s="252"/>
      <c r="D2" s="252"/>
      <c r="E2" s="253"/>
      <c r="F2" s="252"/>
      <c r="G2" s="252"/>
      <c r="H2" s="252"/>
    </row>
    <row r="3" spans="1:8" ht="15" thickTop="1">
      <c r="A3" s="254"/>
      <c r="B3" s="255" t="s">
        <v>147</v>
      </c>
      <c r="C3" s="256"/>
      <c r="D3" s="257"/>
      <c r="E3" s="254"/>
      <c r="F3" s="255" t="s">
        <v>148</v>
      </c>
      <c r="G3" s="256"/>
      <c r="H3" s="256"/>
    </row>
    <row r="4" spans="1:8" ht="14.25">
      <c r="A4" s="80" t="s">
        <v>149</v>
      </c>
      <c r="B4" s="81" t="s">
        <v>150</v>
      </c>
      <c r="C4" s="82"/>
      <c r="D4" s="83" t="s">
        <v>151</v>
      </c>
      <c r="E4" s="80" t="s">
        <v>149</v>
      </c>
      <c r="F4" s="81" t="s">
        <v>150</v>
      </c>
      <c r="G4" s="82"/>
      <c r="H4" s="84" t="s">
        <v>151</v>
      </c>
    </row>
    <row r="5" spans="1:8" ht="14.25">
      <c r="A5" s="85"/>
      <c r="B5" s="86" t="s">
        <v>152</v>
      </c>
      <c r="C5" s="86" t="s">
        <v>153</v>
      </c>
      <c r="D5" s="86" t="s">
        <v>154</v>
      </c>
      <c r="E5" s="85"/>
      <c r="F5" s="86" t="s">
        <v>152</v>
      </c>
      <c r="G5" s="86" t="s">
        <v>153</v>
      </c>
      <c r="H5" s="87" t="s">
        <v>154</v>
      </c>
    </row>
    <row r="6" spans="1:8" ht="14.25">
      <c r="A6" s="82"/>
      <c r="B6" s="84"/>
      <c r="C6" s="84"/>
      <c r="D6" s="83"/>
      <c r="E6" s="82"/>
      <c r="F6" s="84"/>
      <c r="G6" s="84"/>
      <c r="H6" s="84"/>
    </row>
    <row r="7" spans="1:8" ht="14.25">
      <c r="A7" s="88" t="s">
        <v>155</v>
      </c>
      <c r="B7" s="89">
        <v>100</v>
      </c>
      <c r="C7" s="89">
        <v>100</v>
      </c>
      <c r="D7" s="90">
        <v>100</v>
      </c>
      <c r="E7" s="182" t="s">
        <v>155</v>
      </c>
      <c r="F7" s="89">
        <v>90.1</v>
      </c>
      <c r="G7" s="89">
        <v>92.8</v>
      </c>
      <c r="H7" s="89">
        <v>93.2</v>
      </c>
    </row>
    <row r="8" spans="1:8" ht="14.25">
      <c r="A8" s="88" t="s">
        <v>156</v>
      </c>
      <c r="B8" s="89">
        <v>99.1</v>
      </c>
      <c r="C8" s="89">
        <v>98.2</v>
      </c>
      <c r="D8" s="90">
        <v>99.9</v>
      </c>
      <c r="E8" s="182" t="s">
        <v>156</v>
      </c>
      <c r="F8" s="89">
        <v>89.3</v>
      </c>
      <c r="G8" s="89">
        <v>91.1</v>
      </c>
      <c r="H8" s="89">
        <v>93</v>
      </c>
    </row>
    <row r="9" spans="1:8" ht="14.25">
      <c r="A9" s="91"/>
      <c r="B9" s="89"/>
      <c r="C9" s="89"/>
      <c r="D9" s="90"/>
      <c r="E9" s="91"/>
      <c r="F9" s="89"/>
      <c r="G9" s="89"/>
      <c r="H9" s="89"/>
    </row>
    <row r="10" spans="1:8" ht="14.25">
      <c r="A10" s="88" t="s">
        <v>157</v>
      </c>
      <c r="B10" s="89"/>
      <c r="C10" s="89"/>
      <c r="D10" s="90"/>
      <c r="E10" s="182" t="s">
        <v>157</v>
      </c>
      <c r="F10" s="89"/>
      <c r="G10" s="89"/>
      <c r="H10" s="89"/>
    </row>
    <row r="11" spans="1:8" ht="14.25">
      <c r="A11" s="81" t="s">
        <v>158</v>
      </c>
      <c r="B11" s="89">
        <v>105.3</v>
      </c>
      <c r="C11" s="89">
        <v>103.8</v>
      </c>
      <c r="D11" s="90">
        <v>103.7</v>
      </c>
      <c r="E11" s="81" t="s">
        <v>158</v>
      </c>
      <c r="F11" s="89">
        <v>94.8</v>
      </c>
      <c r="G11" s="89">
        <v>96.3</v>
      </c>
      <c r="H11" s="89">
        <v>96.6</v>
      </c>
    </row>
    <row r="12" spans="1:8" ht="14.25">
      <c r="A12" s="81" t="s">
        <v>159</v>
      </c>
      <c r="B12" s="89">
        <v>99.4</v>
      </c>
      <c r="C12" s="89">
        <v>99.7</v>
      </c>
      <c r="D12" s="90">
        <v>99.2</v>
      </c>
      <c r="E12" s="81" t="s">
        <v>159</v>
      </c>
      <c r="F12" s="89">
        <v>89.6</v>
      </c>
      <c r="G12" s="89">
        <v>92.5</v>
      </c>
      <c r="H12" s="89">
        <v>92.5</v>
      </c>
    </row>
    <row r="13" spans="1:8" ht="14.25">
      <c r="A13" s="81" t="s">
        <v>160</v>
      </c>
      <c r="B13" s="89">
        <v>97.7</v>
      </c>
      <c r="C13" s="89">
        <v>99.3</v>
      </c>
      <c r="D13" s="90">
        <v>98.2</v>
      </c>
      <c r="E13" s="81" t="s">
        <v>160</v>
      </c>
      <c r="F13" s="89">
        <v>88</v>
      </c>
      <c r="G13" s="89">
        <v>92.1</v>
      </c>
      <c r="H13" s="89">
        <v>91.5</v>
      </c>
    </row>
    <row r="14" spans="1:8" ht="14.25">
      <c r="A14" s="81" t="s">
        <v>161</v>
      </c>
      <c r="B14" s="89">
        <v>96.3</v>
      </c>
      <c r="C14" s="89">
        <v>96.5</v>
      </c>
      <c r="D14" s="90">
        <v>97.7</v>
      </c>
      <c r="E14" s="81" t="s">
        <v>161</v>
      </c>
      <c r="F14" s="89">
        <v>86.8</v>
      </c>
      <c r="G14" s="89">
        <v>89.5</v>
      </c>
      <c r="H14" s="89">
        <v>91</v>
      </c>
    </row>
    <row r="15" spans="1:8" ht="14.25">
      <c r="A15" s="81" t="s">
        <v>162</v>
      </c>
      <c r="B15" s="89">
        <v>96.1</v>
      </c>
      <c r="C15" s="89">
        <v>96.4</v>
      </c>
      <c r="D15" s="90">
        <v>97.9</v>
      </c>
      <c r="E15" s="81" t="s">
        <v>162</v>
      </c>
      <c r="F15" s="89">
        <v>86.6</v>
      </c>
      <c r="G15" s="89">
        <v>89.5</v>
      </c>
      <c r="H15" s="89">
        <v>91.2</v>
      </c>
    </row>
    <row r="16" spans="1:8" ht="14.25">
      <c r="A16" s="91"/>
      <c r="B16" s="89"/>
      <c r="C16" s="89"/>
      <c r="D16" s="90"/>
      <c r="E16" s="91"/>
      <c r="F16" s="89"/>
      <c r="G16" s="89"/>
      <c r="H16" s="89"/>
    </row>
    <row r="17" spans="1:8" ht="14.25">
      <c r="A17" s="88" t="s">
        <v>163</v>
      </c>
      <c r="B17" s="89"/>
      <c r="C17" s="89"/>
      <c r="D17" s="90"/>
      <c r="E17" s="182" t="s">
        <v>163</v>
      </c>
      <c r="F17" s="89"/>
      <c r="G17" s="89"/>
      <c r="H17" s="89"/>
    </row>
    <row r="18" spans="1:8" ht="14.25">
      <c r="A18" s="81" t="s">
        <v>164</v>
      </c>
      <c r="B18" s="89">
        <v>100.3</v>
      </c>
      <c r="C18" s="89">
        <v>100</v>
      </c>
      <c r="D18" s="90">
        <v>101.1</v>
      </c>
      <c r="E18" s="81" t="s">
        <v>164</v>
      </c>
      <c r="F18" s="89">
        <v>90.4</v>
      </c>
      <c r="G18" s="89">
        <v>92.8</v>
      </c>
      <c r="H18" s="89">
        <v>94.2</v>
      </c>
    </row>
    <row r="19" spans="1:8" ht="14.25">
      <c r="A19" s="81" t="s">
        <v>165</v>
      </c>
      <c r="B19" s="89">
        <v>98.3</v>
      </c>
      <c r="C19" s="89">
        <v>97.3</v>
      </c>
      <c r="D19" s="90">
        <v>98.9</v>
      </c>
      <c r="E19" s="81" t="s">
        <v>165</v>
      </c>
      <c r="F19" s="89">
        <v>88.5</v>
      </c>
      <c r="G19" s="89">
        <v>90.3</v>
      </c>
      <c r="H19" s="89">
        <v>92.2</v>
      </c>
    </row>
    <row r="20" spans="1:8" ht="14.25">
      <c r="A20" s="81" t="s">
        <v>166</v>
      </c>
      <c r="B20" s="89">
        <v>103.2</v>
      </c>
      <c r="C20" s="89">
        <v>102.3</v>
      </c>
      <c r="D20" s="90">
        <v>101.8</v>
      </c>
      <c r="E20" s="81" t="s">
        <v>166</v>
      </c>
      <c r="F20" s="89">
        <v>93</v>
      </c>
      <c r="G20" s="89">
        <v>95</v>
      </c>
      <c r="H20" s="89">
        <v>94.9</v>
      </c>
    </row>
    <row r="21" spans="1:8" ht="14.25">
      <c r="A21" s="81" t="s">
        <v>167</v>
      </c>
      <c r="B21" s="89">
        <v>98.5</v>
      </c>
      <c r="C21" s="89">
        <v>100</v>
      </c>
      <c r="D21" s="90">
        <v>99.1</v>
      </c>
      <c r="E21" s="81" t="s">
        <v>167</v>
      </c>
      <c r="F21" s="89">
        <v>88.8</v>
      </c>
      <c r="G21" s="89">
        <v>92.8</v>
      </c>
      <c r="H21" s="89">
        <v>92.4</v>
      </c>
    </row>
    <row r="22" spans="1:8" ht="14.25">
      <c r="A22" s="81" t="s">
        <v>168</v>
      </c>
      <c r="B22" s="89">
        <v>99.5</v>
      </c>
      <c r="C22" s="89">
        <v>101.1</v>
      </c>
      <c r="D22" s="90">
        <v>100.2</v>
      </c>
      <c r="E22" s="81" t="s">
        <v>168</v>
      </c>
      <c r="F22" s="89">
        <v>89.6</v>
      </c>
      <c r="G22" s="89">
        <v>93.8</v>
      </c>
      <c r="H22" s="89">
        <v>93.4</v>
      </c>
    </row>
    <row r="23" spans="1:8" ht="14.25">
      <c r="A23" s="91"/>
      <c r="B23" s="89"/>
      <c r="C23" s="183" t="s">
        <v>53</v>
      </c>
      <c r="D23" s="90"/>
      <c r="E23" s="91"/>
      <c r="F23" s="89"/>
      <c r="G23" s="89"/>
      <c r="H23" s="89"/>
    </row>
    <row r="24" spans="1:8" ht="14.25">
      <c r="A24" s="81" t="s">
        <v>169</v>
      </c>
      <c r="B24" s="89">
        <v>101.7</v>
      </c>
      <c r="C24" s="89">
        <v>101.9</v>
      </c>
      <c r="D24" s="90">
        <v>101.4</v>
      </c>
      <c r="E24" s="81" t="s">
        <v>169</v>
      </c>
      <c r="F24" s="89">
        <v>91.6</v>
      </c>
      <c r="G24" s="89">
        <v>94.5</v>
      </c>
      <c r="H24" s="89">
        <v>94.5</v>
      </c>
    </row>
    <row r="25" spans="1:8" ht="14.25">
      <c r="A25" s="81" t="s">
        <v>170</v>
      </c>
      <c r="B25" s="89">
        <v>96.8</v>
      </c>
      <c r="C25" s="89">
        <v>97.4</v>
      </c>
      <c r="D25" s="90">
        <v>98.5</v>
      </c>
      <c r="E25" s="81" t="s">
        <v>170</v>
      </c>
      <c r="F25" s="89">
        <v>87.2</v>
      </c>
      <c r="G25" s="89">
        <v>90.4</v>
      </c>
      <c r="H25" s="89">
        <v>91.8</v>
      </c>
    </row>
    <row r="26" spans="1:8" ht="14.25">
      <c r="A26" s="81" t="s">
        <v>171</v>
      </c>
      <c r="B26" s="89">
        <v>95.7</v>
      </c>
      <c r="C26" s="89">
        <v>97.1</v>
      </c>
      <c r="D26" s="90">
        <v>96.8</v>
      </c>
      <c r="E26" s="81" t="s">
        <v>171</v>
      </c>
      <c r="F26" s="89">
        <v>86.2</v>
      </c>
      <c r="G26" s="89">
        <v>90.1</v>
      </c>
      <c r="H26" s="89">
        <v>90.1</v>
      </c>
    </row>
    <row r="27" spans="1:8" ht="14.25">
      <c r="A27" s="81" t="s">
        <v>172</v>
      </c>
      <c r="B27" s="89">
        <v>96.3</v>
      </c>
      <c r="C27" s="89">
        <v>96.5</v>
      </c>
      <c r="D27" s="90">
        <v>97.5</v>
      </c>
      <c r="E27" s="81" t="s">
        <v>172</v>
      </c>
      <c r="F27" s="89">
        <v>86.7</v>
      </c>
      <c r="G27" s="89">
        <v>89.6</v>
      </c>
      <c r="H27" s="89">
        <v>90.8</v>
      </c>
    </row>
    <row r="28" spans="1:8" ht="14.25">
      <c r="A28" s="81" t="s">
        <v>173</v>
      </c>
      <c r="B28" s="89">
        <v>93.7</v>
      </c>
      <c r="C28" s="89">
        <v>95.9</v>
      </c>
      <c r="D28" s="90">
        <v>94.6</v>
      </c>
      <c r="E28" s="81" t="s">
        <v>173</v>
      </c>
      <c r="F28" s="89">
        <v>84.4</v>
      </c>
      <c r="G28" s="89">
        <v>89</v>
      </c>
      <c r="H28" s="89">
        <v>88.2</v>
      </c>
    </row>
    <row r="29" spans="1:8" ht="14.25">
      <c r="A29" s="85"/>
      <c r="B29" s="92"/>
      <c r="C29" s="92"/>
      <c r="D29" s="93"/>
      <c r="E29" s="184" t="s">
        <v>126</v>
      </c>
      <c r="F29" s="92"/>
      <c r="G29" s="92"/>
      <c r="H29" s="92"/>
    </row>
    <row r="30" spans="1:5" s="95" customFormat="1" ht="13.5">
      <c r="A30" s="94" t="s">
        <v>174</v>
      </c>
      <c r="B30" s="94"/>
      <c r="C30" s="94"/>
      <c r="D30" s="94"/>
      <c r="E30" s="94"/>
    </row>
    <row r="31" spans="1:5" s="95" customFormat="1" ht="14.25">
      <c r="A31" s="94" t="s">
        <v>175</v>
      </c>
      <c r="B31" s="94"/>
      <c r="C31" s="94"/>
      <c r="D31" s="94"/>
      <c r="E31" s="96"/>
    </row>
    <row r="32" spans="1:5" s="95" customFormat="1" ht="13.5">
      <c r="A32" s="94" t="s">
        <v>176</v>
      </c>
      <c r="B32" s="94"/>
      <c r="C32" s="94"/>
      <c r="D32" s="94"/>
      <c r="E32" s="94"/>
    </row>
    <row r="33" spans="1:5" s="95" customFormat="1" ht="14.25">
      <c r="A33" s="94" t="s">
        <v>177</v>
      </c>
      <c r="B33" s="94"/>
      <c r="C33" s="94"/>
      <c r="D33" s="94" t="s">
        <v>178</v>
      </c>
      <c r="E33" s="96"/>
    </row>
    <row r="34" ht="14.25">
      <c r="A34" s="249" t="s">
        <v>179</v>
      </c>
    </row>
  </sheetData>
  <printOptions/>
  <pageMargins left="0.984251968503937" right="0.5905511811023623" top="0.5905511811023623" bottom="0.3937007874015748" header="0.5118110236220472" footer="0.5118110236220472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5" sqref="E5"/>
    </sheetView>
  </sheetViews>
  <sheetFormatPr defaultColWidth="8.796875" defaultRowHeight="15"/>
  <cols>
    <col min="1" max="1" width="21.69921875" style="97" customWidth="1"/>
    <col min="2" max="2" width="8.59765625" style="97" customWidth="1"/>
    <col min="3" max="5" width="6.59765625" style="98" customWidth="1"/>
    <col min="6" max="6" width="8.59765625" style="98" customWidth="1"/>
    <col min="7" max="7" width="12.8984375" style="98" customWidth="1"/>
    <col min="8" max="16384" width="10.59765625" style="98" customWidth="1"/>
  </cols>
  <sheetData>
    <row r="1" spans="1:2" s="100" customFormat="1" ht="15.75" customHeight="1">
      <c r="A1" s="99" t="s">
        <v>180</v>
      </c>
      <c r="B1" s="99"/>
    </row>
    <row r="2" spans="1:7" ht="15.75" customHeight="1" thickBot="1">
      <c r="A2" s="101"/>
      <c r="B2" s="101"/>
      <c r="C2" s="102"/>
      <c r="D2" s="102"/>
      <c r="E2" s="103" t="s">
        <v>181</v>
      </c>
      <c r="F2" s="102"/>
      <c r="G2" s="102"/>
    </row>
    <row r="3" spans="1:7" ht="15.75" customHeight="1" thickTop="1">
      <c r="A3" s="104"/>
      <c r="B3" s="105"/>
      <c r="C3" s="106" t="s">
        <v>182</v>
      </c>
      <c r="D3" s="107"/>
      <c r="E3" s="106"/>
      <c r="F3" s="108" t="s">
        <v>183</v>
      </c>
      <c r="G3" s="107"/>
    </row>
    <row r="4" spans="1:7" ht="15.75" customHeight="1">
      <c r="A4" s="109" t="s">
        <v>184</v>
      </c>
      <c r="B4" s="110" t="s">
        <v>185</v>
      </c>
      <c r="C4" s="111">
        <v>8</v>
      </c>
      <c r="D4" s="112">
        <v>9</v>
      </c>
      <c r="E4" s="113">
        <v>10</v>
      </c>
      <c r="F4" s="114" t="s">
        <v>186</v>
      </c>
      <c r="G4" s="115">
        <v>10</v>
      </c>
    </row>
    <row r="5" spans="1:7" ht="15.75" customHeight="1">
      <c r="A5" s="116"/>
      <c r="B5" s="104"/>
      <c r="G5" s="117"/>
    </row>
    <row r="6" spans="1:7" ht="15.75" customHeight="1">
      <c r="A6" s="185" t="s">
        <v>187</v>
      </c>
      <c r="B6" s="186">
        <v>99.8</v>
      </c>
      <c r="C6" s="186">
        <v>100.362717</v>
      </c>
      <c r="D6" s="186">
        <v>102.7</v>
      </c>
      <c r="E6" s="187">
        <v>103.8</v>
      </c>
      <c r="F6" s="188">
        <v>2.3</v>
      </c>
      <c r="G6" s="189">
        <v>1.1</v>
      </c>
    </row>
    <row r="7" spans="1:7" ht="15.75" customHeight="1">
      <c r="A7" s="190" t="s">
        <v>188</v>
      </c>
      <c r="B7" s="118">
        <v>100.6</v>
      </c>
      <c r="C7" s="118">
        <v>100.414583</v>
      </c>
      <c r="D7" s="118">
        <v>102.3</v>
      </c>
      <c r="E7" s="274">
        <v>104</v>
      </c>
      <c r="F7" s="119">
        <v>1.9</v>
      </c>
      <c r="G7" s="191">
        <v>1.7</v>
      </c>
    </row>
    <row r="8" spans="1:7" ht="15.75" customHeight="1">
      <c r="A8" s="190" t="s">
        <v>189</v>
      </c>
      <c r="B8" s="118">
        <v>97.5</v>
      </c>
      <c r="C8" s="118">
        <v>102.058313</v>
      </c>
      <c r="D8" s="118">
        <v>105.1</v>
      </c>
      <c r="E8" s="187">
        <v>107.5</v>
      </c>
      <c r="F8" s="119">
        <v>2.9</v>
      </c>
      <c r="G8" s="191">
        <v>2.3</v>
      </c>
    </row>
    <row r="9" spans="1:7" ht="15.75" customHeight="1">
      <c r="A9" s="190" t="s">
        <v>190</v>
      </c>
      <c r="B9" s="118">
        <v>99.3</v>
      </c>
      <c r="C9" s="118">
        <v>100.308273</v>
      </c>
      <c r="D9" s="118">
        <v>104.4</v>
      </c>
      <c r="E9" s="187">
        <v>101.3</v>
      </c>
      <c r="F9" s="119">
        <v>4.1</v>
      </c>
      <c r="G9" s="191">
        <v>-3</v>
      </c>
    </row>
    <row r="10" spans="1:7" ht="15.75" customHeight="1">
      <c r="A10" s="190" t="s">
        <v>191</v>
      </c>
      <c r="B10" s="118">
        <v>101.8</v>
      </c>
      <c r="C10" s="118">
        <v>97.801455</v>
      </c>
      <c r="D10" s="118">
        <v>97.3</v>
      </c>
      <c r="E10" s="187">
        <v>95.8</v>
      </c>
      <c r="F10" s="276">
        <v>-0.6</v>
      </c>
      <c r="G10" s="191">
        <v>-1.5</v>
      </c>
    </row>
    <row r="11" spans="1:7" ht="15.75" customHeight="1">
      <c r="A11" s="190" t="s">
        <v>192</v>
      </c>
      <c r="B11" s="118">
        <v>101.5</v>
      </c>
      <c r="C11" s="118">
        <v>101.634406</v>
      </c>
      <c r="D11" s="118">
        <v>105.6</v>
      </c>
      <c r="E11" s="187">
        <v>107.4</v>
      </c>
      <c r="F11" s="119">
        <v>3.9</v>
      </c>
      <c r="G11" s="191">
        <v>1.7</v>
      </c>
    </row>
    <row r="12" spans="1:7" s="121" customFormat="1" ht="15.75" customHeight="1">
      <c r="A12" s="192" t="s">
        <v>193</v>
      </c>
      <c r="B12" s="120">
        <v>99.7</v>
      </c>
      <c r="C12" s="120">
        <v>100.508339</v>
      </c>
      <c r="D12" s="120">
        <v>105.4</v>
      </c>
      <c r="E12" s="187">
        <v>112.4</v>
      </c>
      <c r="F12" s="119">
        <v>4.8</v>
      </c>
      <c r="G12" s="191">
        <v>6.6</v>
      </c>
    </row>
    <row r="13" spans="1:7" s="121" customFormat="1" ht="15.75" customHeight="1">
      <c r="A13" s="192" t="s">
        <v>194</v>
      </c>
      <c r="B13" s="120">
        <v>100.3</v>
      </c>
      <c r="C13" s="120">
        <v>98.430618</v>
      </c>
      <c r="D13" s="120">
        <v>99.2</v>
      </c>
      <c r="E13" s="187">
        <v>97.8</v>
      </c>
      <c r="F13" s="119">
        <v>0.8</v>
      </c>
      <c r="G13" s="191">
        <v>-1.4</v>
      </c>
    </row>
    <row r="14" spans="1:7" s="121" customFormat="1" ht="15.75" customHeight="1">
      <c r="A14" s="192" t="s">
        <v>195</v>
      </c>
      <c r="B14" s="120">
        <v>96.6</v>
      </c>
      <c r="C14" s="120">
        <v>102.93357</v>
      </c>
      <c r="D14" s="120">
        <v>106.4</v>
      </c>
      <c r="E14" s="187">
        <v>109.6</v>
      </c>
      <c r="F14" s="119">
        <v>3.4</v>
      </c>
      <c r="G14" s="191">
        <v>3</v>
      </c>
    </row>
    <row r="15" spans="1:7" s="121" customFormat="1" ht="15.75" customHeight="1">
      <c r="A15" s="192" t="s">
        <v>196</v>
      </c>
      <c r="B15" s="120">
        <v>100</v>
      </c>
      <c r="C15" s="120">
        <v>98.766849</v>
      </c>
      <c r="D15" s="120">
        <v>100.8</v>
      </c>
      <c r="E15" s="187">
        <v>101.5</v>
      </c>
      <c r="F15" s="119">
        <v>2.1</v>
      </c>
      <c r="G15" s="191">
        <v>0.7</v>
      </c>
    </row>
    <row r="16" spans="1:7" s="121" customFormat="1" ht="15.75" customHeight="1">
      <c r="A16" s="192" t="s">
        <v>197</v>
      </c>
      <c r="B16" s="120">
        <v>100</v>
      </c>
      <c r="C16" s="120">
        <v>100.656052</v>
      </c>
      <c r="D16" s="120">
        <v>102</v>
      </c>
      <c r="E16" s="187">
        <v>102.3</v>
      </c>
      <c r="F16" s="119">
        <v>1.3</v>
      </c>
      <c r="G16" s="191">
        <v>0.3</v>
      </c>
    </row>
    <row r="17" spans="1:7" s="121" customFormat="1" ht="15.75" customHeight="1">
      <c r="A17" s="122" t="s">
        <v>198</v>
      </c>
      <c r="B17" s="120">
        <v>101.3</v>
      </c>
      <c r="C17" s="120">
        <v>101.869449</v>
      </c>
      <c r="D17" s="120">
        <v>102.1</v>
      </c>
      <c r="E17" s="187">
        <v>110.5</v>
      </c>
      <c r="F17" s="119">
        <v>0.2</v>
      </c>
      <c r="G17" s="191">
        <v>8.2</v>
      </c>
    </row>
    <row r="18" spans="1:7" s="121" customFormat="1" ht="15.75" customHeight="1">
      <c r="A18" s="122" t="s">
        <v>199</v>
      </c>
      <c r="B18" s="120">
        <v>100.1</v>
      </c>
      <c r="C18" s="120">
        <v>100.079966</v>
      </c>
      <c r="D18" s="120">
        <v>102.2</v>
      </c>
      <c r="E18" s="187">
        <v>103.1</v>
      </c>
      <c r="F18" s="119">
        <v>2.1</v>
      </c>
      <c r="G18" s="191">
        <v>0.9</v>
      </c>
    </row>
    <row r="19" spans="1:7" s="121" customFormat="1" ht="15.75" customHeight="1">
      <c r="A19" s="122" t="s">
        <v>200</v>
      </c>
      <c r="B19" s="120">
        <v>99.7</v>
      </c>
      <c r="C19" s="120">
        <v>100.277055</v>
      </c>
      <c r="D19" s="120">
        <v>102.7</v>
      </c>
      <c r="E19" s="187">
        <v>103.4</v>
      </c>
      <c r="F19" s="119">
        <v>2.4</v>
      </c>
      <c r="G19" s="191">
        <v>0.7</v>
      </c>
    </row>
    <row r="20" spans="1:7" s="121" customFormat="1" ht="15.75" customHeight="1">
      <c r="A20" s="123"/>
      <c r="B20" s="151"/>
      <c r="C20" s="151"/>
      <c r="D20" s="151"/>
      <c r="E20" s="193"/>
      <c r="F20" s="152"/>
      <c r="G20" s="194"/>
    </row>
    <row r="21" spans="1:2" s="121" customFormat="1" ht="15.75" customHeight="1">
      <c r="A21" s="124" t="s">
        <v>201</v>
      </c>
      <c r="B21" s="124"/>
    </row>
    <row r="22" ht="19.5" customHeight="1">
      <c r="A22" s="195" t="s">
        <v>202</v>
      </c>
    </row>
  </sheetData>
  <printOptions/>
  <pageMargins left="1.3779527559055118" right="0.984251968503937" top="0.3937007874015748" bottom="0.3937007874015748" header="0" footer="0"/>
  <pageSetup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workbookViewId="0" topLeftCell="A1">
      <selection activeCell="L37" sqref="L37"/>
    </sheetView>
  </sheetViews>
  <sheetFormatPr defaultColWidth="8.796875" defaultRowHeight="15"/>
  <cols>
    <col min="1" max="1" width="2.59765625" style="245" customWidth="1"/>
    <col min="2" max="2" width="22.3984375" style="207" customWidth="1"/>
    <col min="3" max="3" width="9" style="207" customWidth="1"/>
    <col min="4" max="4" width="8.19921875" style="207" customWidth="1"/>
    <col min="5" max="5" width="9.09765625" style="207" customWidth="1"/>
    <col min="6" max="6" width="8.09765625" style="207" customWidth="1"/>
    <col min="7" max="7" width="7.59765625" style="207" customWidth="1"/>
    <col min="8" max="8" width="8.5" style="207" customWidth="1"/>
    <col min="9" max="9" width="8.09765625" style="207" customWidth="1"/>
    <col min="10" max="10" width="7.19921875" style="207" customWidth="1"/>
    <col min="11" max="11" width="11" style="207" customWidth="1"/>
    <col min="12" max="12" width="9.09765625" style="207" customWidth="1"/>
    <col min="13" max="13" width="2.59765625" style="208" customWidth="1"/>
    <col min="14" max="16384" width="10.59765625" style="207" customWidth="1"/>
  </cols>
  <sheetData>
    <row r="1" spans="1:2" ht="17.25">
      <c r="A1" s="209" t="s">
        <v>203</v>
      </c>
      <c r="B1" s="210"/>
    </row>
    <row r="2" spans="1:12" ht="15" thickBot="1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4" t="s">
        <v>204</v>
      </c>
    </row>
    <row r="3" spans="1:11" ht="15" thickTop="1">
      <c r="A3" s="215"/>
      <c r="B3" s="216"/>
      <c r="C3" s="217"/>
      <c r="D3" s="216"/>
      <c r="E3" s="217"/>
      <c r="F3" s="216"/>
      <c r="G3" s="217"/>
      <c r="H3" s="217"/>
      <c r="I3" s="218"/>
      <c r="J3" s="219"/>
      <c r="K3" s="216"/>
    </row>
    <row r="4" spans="1:12" ht="14.25">
      <c r="A4" s="220" t="s">
        <v>205</v>
      </c>
      <c r="B4" s="221"/>
      <c r="C4" s="222" t="s">
        <v>206</v>
      </c>
      <c r="D4" s="223"/>
      <c r="E4" s="224">
        <v>9</v>
      </c>
      <c r="F4" s="223"/>
      <c r="G4" s="224">
        <v>10</v>
      </c>
      <c r="H4" s="223"/>
      <c r="I4" s="222" t="s">
        <v>207</v>
      </c>
      <c r="J4" s="223"/>
      <c r="K4" s="225" t="s">
        <v>208</v>
      </c>
      <c r="L4" s="226" t="s">
        <v>209</v>
      </c>
    </row>
    <row r="5" spans="1:12" ht="14.25">
      <c r="A5" s="228"/>
      <c r="B5" s="219"/>
      <c r="C5" s="229" t="s">
        <v>210</v>
      </c>
      <c r="D5" s="229" t="s">
        <v>211</v>
      </c>
      <c r="E5" s="229" t="s">
        <v>210</v>
      </c>
      <c r="F5" s="229" t="s">
        <v>211</v>
      </c>
      <c r="G5" s="229" t="s">
        <v>210</v>
      </c>
      <c r="H5" s="229" t="s">
        <v>211</v>
      </c>
      <c r="I5" s="229" t="s">
        <v>212</v>
      </c>
      <c r="J5" s="229" t="s">
        <v>213</v>
      </c>
      <c r="K5" s="229" t="s">
        <v>210</v>
      </c>
      <c r="L5" s="226" t="s">
        <v>214</v>
      </c>
    </row>
    <row r="6" spans="1:2" ht="14.25">
      <c r="A6" s="215"/>
      <c r="B6" s="230"/>
    </row>
    <row r="7" spans="1:12" ht="14.25">
      <c r="A7" s="231" t="s">
        <v>215</v>
      </c>
      <c r="B7" s="230"/>
      <c r="C7" s="196">
        <v>252</v>
      </c>
      <c r="D7" s="197" t="s">
        <v>25</v>
      </c>
      <c r="E7" s="208">
        <v>243</v>
      </c>
      <c r="F7" s="232" t="s">
        <v>25</v>
      </c>
      <c r="G7" s="208">
        <v>236</v>
      </c>
      <c r="H7" s="232" t="s">
        <v>25</v>
      </c>
      <c r="I7" s="197" t="s">
        <v>25</v>
      </c>
      <c r="J7" s="197" t="s">
        <v>25</v>
      </c>
      <c r="K7" s="199">
        <v>4874</v>
      </c>
      <c r="L7" s="197" t="s">
        <v>25</v>
      </c>
    </row>
    <row r="8" spans="1:12" ht="14.25">
      <c r="A8" s="231" t="s">
        <v>216</v>
      </c>
      <c r="B8" s="230"/>
      <c r="C8" s="198">
        <v>3.71</v>
      </c>
      <c r="D8" s="197" t="s">
        <v>25</v>
      </c>
      <c r="E8" s="208">
        <v>3.71</v>
      </c>
      <c r="F8" s="232" t="s">
        <v>25</v>
      </c>
      <c r="G8" s="208">
        <v>3.64</v>
      </c>
      <c r="H8" s="232" t="s">
        <v>25</v>
      </c>
      <c r="I8" s="197" t="s">
        <v>25</v>
      </c>
      <c r="J8" s="197" t="s">
        <v>25</v>
      </c>
      <c r="K8" s="234">
        <v>3.5</v>
      </c>
      <c r="L8" s="197" t="s">
        <v>25</v>
      </c>
    </row>
    <row r="9" spans="1:12" ht="14.25">
      <c r="A9" s="231" t="s">
        <v>217</v>
      </c>
      <c r="B9" s="230"/>
      <c r="C9" s="198">
        <v>1.65</v>
      </c>
      <c r="D9" s="197" t="s">
        <v>25</v>
      </c>
      <c r="E9" s="235">
        <v>1.6</v>
      </c>
      <c r="F9" s="232" t="s">
        <v>25</v>
      </c>
      <c r="G9" s="235">
        <v>1.65</v>
      </c>
      <c r="H9" s="232" t="s">
        <v>25</v>
      </c>
      <c r="I9" s="197" t="s">
        <v>25</v>
      </c>
      <c r="J9" s="197" t="s">
        <v>25</v>
      </c>
      <c r="K9" s="234">
        <v>1.66</v>
      </c>
      <c r="L9" s="197" t="s">
        <v>25</v>
      </c>
    </row>
    <row r="10" spans="1:12" ht="14.25">
      <c r="A10" s="215"/>
      <c r="B10" s="230"/>
      <c r="C10" s="196"/>
      <c r="D10" s="196"/>
      <c r="E10" s="208"/>
      <c r="F10" s="208"/>
      <c r="G10" s="208"/>
      <c r="H10" s="208"/>
      <c r="I10" s="196"/>
      <c r="J10" s="196"/>
      <c r="K10" s="196"/>
      <c r="L10" s="196"/>
    </row>
    <row r="11" spans="1:12" ht="14.25">
      <c r="A11" s="236" t="s">
        <v>218</v>
      </c>
      <c r="B11" s="230"/>
      <c r="C11" s="196">
        <f>SUM(C12+C36+C47)</f>
        <v>946118</v>
      </c>
      <c r="D11" s="197" t="s">
        <v>25</v>
      </c>
      <c r="E11" s="237">
        <f>SUM(E12+E36+E47)</f>
        <v>965521</v>
      </c>
      <c r="F11" s="232" t="s">
        <v>25</v>
      </c>
      <c r="G11" s="237">
        <v>965960</v>
      </c>
      <c r="H11" s="232" t="s">
        <v>25</v>
      </c>
      <c r="I11" s="200">
        <f>G11/E11*100-100</f>
        <v>0.045467680143659095</v>
      </c>
      <c r="J11" s="203" t="s">
        <v>25</v>
      </c>
      <c r="K11" s="201">
        <v>1081992</v>
      </c>
      <c r="L11" s="202">
        <f>G11*100/K11</f>
        <v>89.27607597838062</v>
      </c>
    </row>
    <row r="12" spans="1:12" ht="14.25">
      <c r="A12" s="236" t="s">
        <v>219</v>
      </c>
      <c r="B12" s="230"/>
      <c r="C12" s="196">
        <f>SUM(C13+C32)</f>
        <v>615762</v>
      </c>
      <c r="D12" s="202">
        <v>100</v>
      </c>
      <c r="E12" s="237">
        <f>SUM(E13+E32)</f>
        <v>619071</v>
      </c>
      <c r="F12" s="239">
        <v>100</v>
      </c>
      <c r="G12" s="237">
        <v>628105</v>
      </c>
      <c r="H12" s="239">
        <f>G12/$G$12*100</f>
        <v>100</v>
      </c>
      <c r="I12" s="200">
        <f>G12/E12*100-100</f>
        <v>1.4592833455290304</v>
      </c>
      <c r="J12" s="200">
        <v>0.6</v>
      </c>
      <c r="K12" s="196">
        <v>588916</v>
      </c>
      <c r="L12" s="202">
        <f>G12*100/K12</f>
        <v>106.65442949418933</v>
      </c>
    </row>
    <row r="13" spans="1:12" ht="14.25">
      <c r="A13" s="236" t="s">
        <v>220</v>
      </c>
      <c r="B13" s="230"/>
      <c r="C13" s="196">
        <f>SUM(C15+C23+C27)</f>
        <v>603945</v>
      </c>
      <c r="D13" s="202">
        <f>C13/$C$12*100</f>
        <v>98.08091437925692</v>
      </c>
      <c r="E13" s="237">
        <f>SUM(E15+E23+E27)</f>
        <v>607453</v>
      </c>
      <c r="F13" s="239">
        <f>E13/$E$12*100</f>
        <v>98.12331703471816</v>
      </c>
      <c r="G13" s="237">
        <v>613611</v>
      </c>
      <c r="H13" s="239">
        <f>G13/$G$12*100</f>
        <v>97.69242403738228</v>
      </c>
      <c r="I13" s="200">
        <f>G13/E13*100-100</f>
        <v>1.0137409807837088</v>
      </c>
      <c r="J13" s="200">
        <v>0.1</v>
      </c>
      <c r="K13" s="196">
        <v>575969</v>
      </c>
      <c r="L13" s="202">
        <f>G13*100/K13</f>
        <v>106.5354211771814</v>
      </c>
    </row>
    <row r="14" spans="1:12" ht="14.25">
      <c r="A14" s="236"/>
      <c r="B14" s="230"/>
      <c r="C14" s="196"/>
      <c r="D14" s="202"/>
      <c r="E14" s="237"/>
      <c r="F14" s="258" t="s">
        <v>126</v>
      </c>
      <c r="G14" s="237"/>
      <c r="H14" s="239" t="s">
        <v>126</v>
      </c>
      <c r="I14" s="240" t="s">
        <v>126</v>
      </c>
      <c r="J14" s="200"/>
      <c r="K14" s="196"/>
      <c r="L14" s="202"/>
    </row>
    <row r="15" spans="1:12" ht="14.25">
      <c r="A15" s="215" t="s">
        <v>221</v>
      </c>
      <c r="B15" s="242"/>
      <c r="C15" s="196">
        <f>SUM(C16+C20+C21)</f>
        <v>577641</v>
      </c>
      <c r="D15" s="202">
        <f aca="true" t="shared" si="0" ref="D15:D21">C15/$C$12*100</f>
        <v>93.80913404854473</v>
      </c>
      <c r="E15" s="237">
        <f>SUM(E16+E20+E21)</f>
        <v>576486</v>
      </c>
      <c r="F15" s="239">
        <f aca="true" t="shared" si="1" ref="F15:F21">E15/$E$12*100</f>
        <v>93.12114442446827</v>
      </c>
      <c r="G15" s="237">
        <v>583655</v>
      </c>
      <c r="H15" s="239">
        <f aca="true" t="shared" si="2" ref="H15:H21">G15/$G$12*100</f>
        <v>92.92315775228664</v>
      </c>
      <c r="I15" s="200">
        <f aca="true" t="shared" si="3" ref="I15:I21">G15/E15*100-100</f>
        <v>1.2435687943852969</v>
      </c>
      <c r="J15" s="200">
        <v>0.4</v>
      </c>
      <c r="K15" s="196">
        <v>551283</v>
      </c>
      <c r="L15" s="202">
        <f aca="true" t="shared" si="4" ref="L15:L21">G15*100/K15</f>
        <v>105.87212012704909</v>
      </c>
    </row>
    <row r="16" spans="1:12" ht="14.25">
      <c r="A16" s="208"/>
      <c r="B16" s="233" t="s">
        <v>222</v>
      </c>
      <c r="C16" s="196">
        <f>SUM(C17:C19)</f>
        <v>486074</v>
      </c>
      <c r="D16" s="202">
        <f t="shared" si="0"/>
        <v>78.93861589380312</v>
      </c>
      <c r="E16" s="237">
        <f>SUM(E17:E19)</f>
        <v>491565</v>
      </c>
      <c r="F16" s="239">
        <f t="shared" si="1"/>
        <v>79.40365483119061</v>
      </c>
      <c r="G16" s="237">
        <v>492987</v>
      </c>
      <c r="H16" s="239">
        <f t="shared" si="2"/>
        <v>78.4879916574458</v>
      </c>
      <c r="I16" s="200">
        <f t="shared" si="3"/>
        <v>0.289280156235705</v>
      </c>
      <c r="J16" s="200">
        <v>-0.6</v>
      </c>
      <c r="K16" s="196">
        <v>480233</v>
      </c>
      <c r="L16" s="202">
        <f t="shared" si="4"/>
        <v>102.65579416658164</v>
      </c>
    </row>
    <row r="17" spans="1:12" ht="14.25">
      <c r="A17" s="215"/>
      <c r="B17" s="243" t="s">
        <v>223</v>
      </c>
      <c r="C17" s="196">
        <v>370955</v>
      </c>
      <c r="D17" s="202">
        <f t="shared" si="0"/>
        <v>60.24324333102725</v>
      </c>
      <c r="E17" s="237">
        <v>386190</v>
      </c>
      <c r="F17" s="239">
        <f t="shared" si="1"/>
        <v>62.38218233449798</v>
      </c>
      <c r="G17" s="237">
        <v>391572</v>
      </c>
      <c r="H17" s="239">
        <f t="shared" si="2"/>
        <v>62.34180590824783</v>
      </c>
      <c r="I17" s="200">
        <f t="shared" si="3"/>
        <v>1.393614542064796</v>
      </c>
      <c r="J17" s="200">
        <v>0.5</v>
      </c>
      <c r="K17" s="196">
        <v>386466</v>
      </c>
      <c r="L17" s="202">
        <f t="shared" si="4"/>
        <v>101.32120290012575</v>
      </c>
    </row>
    <row r="18" spans="1:12" ht="14.25">
      <c r="A18" s="231"/>
      <c r="B18" s="243" t="s">
        <v>224</v>
      </c>
      <c r="C18" s="196">
        <v>3567</v>
      </c>
      <c r="D18" s="202">
        <f t="shared" si="0"/>
        <v>0.579282255157025</v>
      </c>
      <c r="E18" s="237">
        <v>4550</v>
      </c>
      <c r="F18" s="239">
        <f t="shared" si="1"/>
        <v>0.7349722406638334</v>
      </c>
      <c r="G18" s="237">
        <v>4392</v>
      </c>
      <c r="H18" s="239">
        <f t="shared" si="2"/>
        <v>0.6992461451508903</v>
      </c>
      <c r="I18" s="200">
        <f t="shared" si="3"/>
        <v>-3.4725274725274744</v>
      </c>
      <c r="J18" s="203">
        <v>-4.3</v>
      </c>
      <c r="K18" s="196">
        <v>2716</v>
      </c>
      <c r="L18" s="202">
        <f t="shared" si="4"/>
        <v>161.7083946980854</v>
      </c>
    </row>
    <row r="19" spans="1:12" ht="14.25">
      <c r="A19" s="215"/>
      <c r="B19" s="243" t="s">
        <v>225</v>
      </c>
      <c r="C19" s="196">
        <v>111552</v>
      </c>
      <c r="D19" s="202">
        <f t="shared" si="0"/>
        <v>18.116090307618855</v>
      </c>
      <c r="E19" s="237">
        <v>100825</v>
      </c>
      <c r="F19" s="239">
        <f t="shared" si="1"/>
        <v>16.28650025602879</v>
      </c>
      <c r="G19" s="237">
        <v>97023</v>
      </c>
      <c r="H19" s="239">
        <f t="shared" si="2"/>
        <v>15.446939604047094</v>
      </c>
      <c r="I19" s="200">
        <f t="shared" si="3"/>
        <v>-3.7708901562112658</v>
      </c>
      <c r="J19" s="200">
        <v>-4.6</v>
      </c>
      <c r="K19" s="196">
        <v>91051</v>
      </c>
      <c r="L19" s="202">
        <f t="shared" si="4"/>
        <v>106.55896146115913</v>
      </c>
    </row>
    <row r="20" spans="1:12" ht="14.25">
      <c r="A20" s="208"/>
      <c r="B20" s="233" t="s">
        <v>226</v>
      </c>
      <c r="C20" s="196">
        <v>73716</v>
      </c>
      <c r="D20" s="202">
        <f t="shared" si="0"/>
        <v>11.971508472429283</v>
      </c>
      <c r="E20" s="237">
        <v>69854</v>
      </c>
      <c r="F20" s="239">
        <f t="shared" si="1"/>
        <v>11.283681516336577</v>
      </c>
      <c r="G20" s="237">
        <v>69008</v>
      </c>
      <c r="H20" s="239">
        <f t="shared" si="2"/>
        <v>10.98669808391909</v>
      </c>
      <c r="I20" s="200">
        <f t="shared" si="3"/>
        <v>-1.2110974317862997</v>
      </c>
      <c r="J20" s="200">
        <v>-2.1</v>
      </c>
      <c r="K20" s="196">
        <v>56152</v>
      </c>
      <c r="L20" s="202">
        <f t="shared" si="4"/>
        <v>122.8949992876478</v>
      </c>
    </row>
    <row r="21" spans="1:12" ht="14.25">
      <c r="A21" s="208"/>
      <c r="B21" s="233" t="s">
        <v>227</v>
      </c>
      <c r="C21" s="196">
        <v>17851</v>
      </c>
      <c r="D21" s="202">
        <f t="shared" si="0"/>
        <v>2.8990096823123217</v>
      </c>
      <c r="E21" s="237">
        <v>15067</v>
      </c>
      <c r="F21" s="239">
        <f t="shared" si="1"/>
        <v>2.433808076941094</v>
      </c>
      <c r="G21" s="237">
        <v>21660</v>
      </c>
      <c r="H21" s="239">
        <f t="shared" si="2"/>
        <v>3.448468010921741</v>
      </c>
      <c r="I21" s="200">
        <f t="shared" si="3"/>
        <v>43.757881462799475</v>
      </c>
      <c r="J21" s="200">
        <v>42.5</v>
      </c>
      <c r="K21" s="196">
        <v>14898</v>
      </c>
      <c r="L21" s="202">
        <f t="shared" si="4"/>
        <v>145.38864277084173</v>
      </c>
    </row>
    <row r="22" spans="1:12" ht="14.25">
      <c r="A22" s="208"/>
      <c r="B22" s="233"/>
      <c r="C22" s="196"/>
      <c r="D22" s="202"/>
      <c r="E22" s="237"/>
      <c r="F22" s="239" t="s">
        <v>126</v>
      </c>
      <c r="G22" s="237"/>
      <c r="H22" s="239" t="s">
        <v>126</v>
      </c>
      <c r="I22" s="240" t="s">
        <v>126</v>
      </c>
      <c r="J22" s="200"/>
      <c r="K22" s="196"/>
      <c r="L22" s="202"/>
    </row>
    <row r="23" spans="1:12" ht="14.25">
      <c r="A23" s="231" t="s">
        <v>228</v>
      </c>
      <c r="B23" s="242"/>
      <c r="C23" s="196">
        <f>SUM(C24:C25)</f>
        <v>5504</v>
      </c>
      <c r="D23" s="202">
        <f>C23/$C$12*100</f>
        <v>0.8938518453558355</v>
      </c>
      <c r="E23" s="237">
        <f>SUM(E24:E25)</f>
        <v>5918</v>
      </c>
      <c r="F23" s="239">
        <f>E23/$E$12*100</f>
        <v>0.9559485099447398</v>
      </c>
      <c r="G23" s="237">
        <v>6773</v>
      </c>
      <c r="H23" s="239">
        <f>G23/$G$12*100</f>
        <v>1.078322891873174</v>
      </c>
      <c r="I23" s="200">
        <f>G23/E23*100-100</f>
        <v>14.447448462318363</v>
      </c>
      <c r="J23" s="200">
        <v>13.4</v>
      </c>
      <c r="K23" s="196">
        <v>3312</v>
      </c>
      <c r="L23" s="202">
        <f>G23*100/K23</f>
        <v>204.4987922705314</v>
      </c>
    </row>
    <row r="24" spans="1:12" ht="14.25">
      <c r="A24" s="231"/>
      <c r="B24" s="233" t="s">
        <v>229</v>
      </c>
      <c r="C24" s="196">
        <v>3640</v>
      </c>
      <c r="D24" s="202">
        <f>C24/$C$12*100</f>
        <v>0.5911374849373622</v>
      </c>
      <c r="E24" s="237">
        <v>3560</v>
      </c>
      <c r="F24" s="239">
        <f>E24/$E$12*100</f>
        <v>0.5750552036842301</v>
      </c>
      <c r="G24" s="237">
        <v>3589</v>
      </c>
      <c r="H24" s="239">
        <f>G24/$G$12*100</f>
        <v>0.5714012784486671</v>
      </c>
      <c r="I24" s="200">
        <f>G24/E24*100-100</f>
        <v>0.81460674157303</v>
      </c>
      <c r="J24" s="200">
        <v>-0.1</v>
      </c>
      <c r="K24" s="196">
        <v>2276</v>
      </c>
      <c r="L24" s="202">
        <f>G24*100/K24</f>
        <v>157.68892794376097</v>
      </c>
    </row>
    <row r="25" spans="1:12" ht="14.25">
      <c r="A25" s="231"/>
      <c r="B25" s="233" t="s">
        <v>230</v>
      </c>
      <c r="C25" s="196">
        <v>1864</v>
      </c>
      <c r="D25" s="202">
        <f>C25/$C$12*100</f>
        <v>0.3027143604184734</v>
      </c>
      <c r="E25" s="237">
        <v>2358</v>
      </c>
      <c r="F25" s="239">
        <f>E25/$E$12*100</f>
        <v>0.3808933062605097</v>
      </c>
      <c r="G25" s="237">
        <v>3184</v>
      </c>
      <c r="H25" s="239">
        <f>G25/$G$12*100</f>
        <v>0.506921613424507</v>
      </c>
      <c r="I25" s="200">
        <f>G25/E25*100-100</f>
        <v>35.02968617472436</v>
      </c>
      <c r="J25" s="200">
        <v>33.9</v>
      </c>
      <c r="K25" s="196">
        <v>1035</v>
      </c>
      <c r="L25" s="202">
        <f>G25*100/K25</f>
        <v>307.6328502415459</v>
      </c>
    </row>
    <row r="26" spans="1:12" ht="14.25">
      <c r="A26" s="208"/>
      <c r="B26" s="244"/>
      <c r="C26" s="208"/>
      <c r="D26" s="208"/>
      <c r="E26" s="237"/>
      <c r="F26" s="239" t="s">
        <v>126</v>
      </c>
      <c r="G26" s="237"/>
      <c r="H26" s="239" t="s">
        <v>126</v>
      </c>
      <c r="I26" s="240" t="s">
        <v>126</v>
      </c>
      <c r="J26"/>
      <c r="K26" s="208"/>
      <c r="L26" s="208"/>
    </row>
    <row r="27" spans="1:12" ht="14.25">
      <c r="A27" s="231" t="s">
        <v>231</v>
      </c>
      <c r="B27" s="242"/>
      <c r="C27" s="196">
        <f>SUM(C28:C30)</f>
        <v>20800</v>
      </c>
      <c r="D27" s="202">
        <f>C27/$C$12*100</f>
        <v>3.3779284853563554</v>
      </c>
      <c r="E27" s="237">
        <f>SUM(E28:E30)</f>
        <v>25049</v>
      </c>
      <c r="F27" s="239">
        <f>E27/$E$12*100</f>
        <v>4.0462241003051345</v>
      </c>
      <c r="G27" s="237">
        <v>23183</v>
      </c>
      <c r="H27" s="239">
        <f>G27/$G$12*100</f>
        <v>3.6909433932224704</v>
      </c>
      <c r="I27" s="200">
        <f>G27/E27*100-100</f>
        <v>-7.44939917761188</v>
      </c>
      <c r="J27" s="203">
        <v>-8.3</v>
      </c>
      <c r="K27" s="196">
        <v>21375</v>
      </c>
      <c r="L27" s="202">
        <f>G27*100/K27</f>
        <v>108.45847953216374</v>
      </c>
    </row>
    <row r="28" spans="1:12" ht="14.25">
      <c r="A28" s="215"/>
      <c r="B28" s="233" t="s">
        <v>232</v>
      </c>
      <c r="C28" s="196">
        <v>1956</v>
      </c>
      <c r="D28" s="202">
        <f>C28/$C$12*100</f>
        <v>0.31765519794985725</v>
      </c>
      <c r="E28" s="237">
        <v>2399</v>
      </c>
      <c r="F28" s="239">
        <f>E28/$E$12*100</f>
        <v>0.38751613304451343</v>
      </c>
      <c r="G28" s="237">
        <v>1586</v>
      </c>
      <c r="H28" s="239">
        <f>G28/$G$12*100</f>
        <v>0.2525055524155993</v>
      </c>
      <c r="I28" s="200">
        <f>G28/E28*100-100</f>
        <v>-33.889120466861186</v>
      </c>
      <c r="J28" s="203">
        <v>-34.5</v>
      </c>
      <c r="K28" s="196">
        <v>746</v>
      </c>
      <c r="L28" s="202">
        <f>G28*100/K28</f>
        <v>212.60053619302948</v>
      </c>
    </row>
    <row r="29" spans="1:12" ht="14.25">
      <c r="A29" s="215"/>
      <c r="B29" s="233" t="s">
        <v>233</v>
      </c>
      <c r="C29" s="196">
        <v>18140</v>
      </c>
      <c r="D29" s="202">
        <f>C29/$C$12*100</f>
        <v>2.9459434002098215</v>
      </c>
      <c r="E29" s="237">
        <v>21113</v>
      </c>
      <c r="F29" s="239">
        <f>E29/$E$12*100</f>
        <v>3.4104327290407723</v>
      </c>
      <c r="G29" s="237">
        <v>20945</v>
      </c>
      <c r="H29" s="239">
        <f>G29/$G$12*100</f>
        <v>3.334633540570446</v>
      </c>
      <c r="I29" s="200">
        <f>G29/E29*100-100</f>
        <v>-0.7957182778383043</v>
      </c>
      <c r="J29" s="203">
        <v>-1.7</v>
      </c>
      <c r="K29" s="196">
        <v>19980</v>
      </c>
      <c r="L29" s="202">
        <f>G29*100/K29</f>
        <v>104.82982982982983</v>
      </c>
    </row>
    <row r="30" spans="1:12" ht="14.25">
      <c r="A30" s="215"/>
      <c r="B30" s="233" t="s">
        <v>234</v>
      </c>
      <c r="C30" s="196">
        <v>704</v>
      </c>
      <c r="D30" s="202">
        <f>C30/$C$12*100</f>
        <v>0.11432988719667664</v>
      </c>
      <c r="E30" s="237">
        <v>1537</v>
      </c>
      <c r="F30" s="239">
        <f>E30/$E$12*100</f>
        <v>0.24827523821984876</v>
      </c>
      <c r="G30" s="237">
        <v>652</v>
      </c>
      <c r="H30" s="239">
        <f>G30/$G$12*100</f>
        <v>0.10380430023642544</v>
      </c>
      <c r="I30" s="200">
        <f>G30/E30*100-100</f>
        <v>-57.57970071567989</v>
      </c>
      <c r="J30" s="203">
        <v>-58</v>
      </c>
      <c r="K30" s="196">
        <v>649</v>
      </c>
      <c r="L30" s="202">
        <f>G30*100/K30</f>
        <v>100.46224961479199</v>
      </c>
    </row>
    <row r="31" spans="1:12" ht="14.25">
      <c r="A31" s="215"/>
      <c r="B31" s="233"/>
      <c r="C31" s="196"/>
      <c r="D31" s="202"/>
      <c r="E31" s="237"/>
      <c r="F31" s="239" t="s">
        <v>126</v>
      </c>
      <c r="G31" s="237"/>
      <c r="H31" s="239" t="s">
        <v>126</v>
      </c>
      <c r="I31" s="240" t="s">
        <v>126</v>
      </c>
      <c r="J31" s="203"/>
      <c r="K31" s="196"/>
      <c r="L31" s="202"/>
    </row>
    <row r="32" spans="1:12" ht="14.25">
      <c r="A32" s="231" t="s">
        <v>235</v>
      </c>
      <c r="B32" s="242"/>
      <c r="C32" s="196">
        <f>SUM(C33:C34)</f>
        <v>11817</v>
      </c>
      <c r="D32" s="202">
        <f>C32/$C$12*100</f>
        <v>1.9190856207430793</v>
      </c>
      <c r="E32" s="237">
        <f>SUM(E33:E34)</f>
        <v>11618</v>
      </c>
      <c r="F32" s="239">
        <f>E32/$E$12*100</f>
        <v>1.8766829652818495</v>
      </c>
      <c r="G32" s="237">
        <v>14494</v>
      </c>
      <c r="H32" s="239">
        <f>G32/$G$12*100</f>
        <v>2.3075759626177152</v>
      </c>
      <c r="I32" s="200">
        <f>G32/E32*100-100</f>
        <v>24.754690996729224</v>
      </c>
      <c r="J32" s="203">
        <v>23.7</v>
      </c>
      <c r="K32" s="196">
        <v>12947</v>
      </c>
      <c r="L32" s="202">
        <f>G32*100/K32</f>
        <v>111.9487139877964</v>
      </c>
    </row>
    <row r="33" spans="1:12" ht="14.25">
      <c r="A33" s="215"/>
      <c r="B33" s="233" t="s">
        <v>236</v>
      </c>
      <c r="C33" s="196">
        <v>8075</v>
      </c>
      <c r="D33" s="202">
        <f>C33/$C$12*100</f>
        <v>1.311383294194835</v>
      </c>
      <c r="E33" s="237">
        <v>8138</v>
      </c>
      <c r="F33" s="239">
        <f>E33/$E$12*100</f>
        <v>1.3145503504444565</v>
      </c>
      <c r="G33" s="237">
        <v>6306</v>
      </c>
      <c r="H33" s="239">
        <f>G33/$G$12*100</f>
        <v>1.0039722657835872</v>
      </c>
      <c r="I33" s="200">
        <f>G33/E33*100-100</f>
        <v>-22.511673629884484</v>
      </c>
      <c r="J33" s="203">
        <v>-23.2</v>
      </c>
      <c r="K33" s="196">
        <v>6827</v>
      </c>
      <c r="L33" s="202">
        <f>G33*100/K33</f>
        <v>92.36853669254431</v>
      </c>
    </row>
    <row r="34" spans="1:12" ht="14.25">
      <c r="A34" s="215"/>
      <c r="B34" s="233" t="s">
        <v>237</v>
      </c>
      <c r="C34" s="196">
        <v>3742</v>
      </c>
      <c r="D34" s="202">
        <f>C34/$C$12*100</f>
        <v>0.6077023265482443</v>
      </c>
      <c r="E34" s="237">
        <v>3480</v>
      </c>
      <c r="F34" s="239">
        <f>E34/$E$12*100</f>
        <v>0.5621326148373934</v>
      </c>
      <c r="G34" s="237">
        <v>8188</v>
      </c>
      <c r="H34" s="239">
        <f>G34/$G$12*100</f>
        <v>1.303603696834128</v>
      </c>
      <c r="I34" s="200">
        <f>G34/E34*100-100</f>
        <v>135.28735632183907</v>
      </c>
      <c r="J34" s="203">
        <v>133.2</v>
      </c>
      <c r="K34" s="196">
        <v>6120</v>
      </c>
      <c r="L34" s="202">
        <f>G34*100/K34</f>
        <v>133.79084967320262</v>
      </c>
    </row>
    <row r="35" spans="1:12" ht="14.25">
      <c r="A35" s="215"/>
      <c r="B35" s="230"/>
      <c r="C35" s="196"/>
      <c r="D35" s="196"/>
      <c r="E35" s="237"/>
      <c r="F35" s="239" t="s">
        <v>126</v>
      </c>
      <c r="G35" s="237"/>
      <c r="H35" s="239" t="s">
        <v>126</v>
      </c>
      <c r="I35" s="240" t="s">
        <v>126</v>
      </c>
      <c r="J35" s="202"/>
      <c r="K35" s="196"/>
      <c r="L35" s="196"/>
    </row>
    <row r="36" spans="1:12" ht="14.25">
      <c r="A36" s="231" t="s">
        <v>238</v>
      </c>
      <c r="B36" s="230"/>
      <c r="C36" s="196">
        <f>SUM(C37:C45)</f>
        <v>231120</v>
      </c>
      <c r="D36" s="202">
        <v>100</v>
      </c>
      <c r="E36" s="237">
        <f>SUM(E37:E45)</f>
        <v>249459</v>
      </c>
      <c r="F36" s="202">
        <v>100</v>
      </c>
      <c r="G36" s="237">
        <v>243330</v>
      </c>
      <c r="H36" s="202">
        <f aca="true" t="shared" si="5" ref="H36:H45">G36/$G$36*100</f>
        <v>100</v>
      </c>
      <c r="I36" s="200">
        <f>G36/E36*100-100</f>
        <v>-2.4569167678857013</v>
      </c>
      <c r="J36" s="203" t="s">
        <v>25</v>
      </c>
      <c r="K36" s="196">
        <v>405673</v>
      </c>
      <c r="L36" s="202">
        <f aca="true" t="shared" si="6" ref="L36:L45">G36*100/K36</f>
        <v>59.98180800792757</v>
      </c>
    </row>
    <row r="37" spans="1:12" ht="14.25">
      <c r="A37" s="215"/>
      <c r="B37" s="233" t="s">
        <v>239</v>
      </c>
      <c r="C37" s="196">
        <v>221632</v>
      </c>
      <c r="D37" s="202">
        <f aca="true" t="shared" si="7" ref="D37:D45">C37/$C$36*100</f>
        <v>95.89477327795085</v>
      </c>
      <c r="E37" s="237">
        <v>224500</v>
      </c>
      <c r="F37" s="202">
        <f aca="true" t="shared" si="8" ref="F37:F45">E37/$E$36*100</f>
        <v>89.9947486360484</v>
      </c>
      <c r="G37" s="237">
        <v>230214</v>
      </c>
      <c r="H37" s="202">
        <f t="shared" si="5"/>
        <v>94.60978917519418</v>
      </c>
      <c r="I37" s="200">
        <f>G37/E37*100-100</f>
        <v>2.5452115812917526</v>
      </c>
      <c r="J37" s="203" t="s">
        <v>25</v>
      </c>
      <c r="K37" s="196">
        <v>369729</v>
      </c>
      <c r="L37" s="202">
        <f t="shared" si="6"/>
        <v>62.265605348782486</v>
      </c>
    </row>
    <row r="38" spans="1:12" ht="14.25">
      <c r="A38" s="215"/>
      <c r="B38" s="233" t="s">
        <v>240</v>
      </c>
      <c r="C38" s="196">
        <v>3746</v>
      </c>
      <c r="D38" s="202">
        <f t="shared" si="7"/>
        <v>1.620803046036691</v>
      </c>
      <c r="E38" s="237">
        <v>5776</v>
      </c>
      <c r="F38" s="202">
        <f t="shared" si="8"/>
        <v>2.3154105484267955</v>
      </c>
      <c r="G38" s="237">
        <v>5229</v>
      </c>
      <c r="H38" s="202">
        <f t="shared" si="5"/>
        <v>2.1489335470348907</v>
      </c>
      <c r="I38" s="200">
        <f>G38/E38*100-100</f>
        <v>-9.470221606648195</v>
      </c>
      <c r="J38" s="203" t="s">
        <v>25</v>
      </c>
      <c r="K38" s="196">
        <v>5398</v>
      </c>
      <c r="L38" s="202">
        <f t="shared" si="6"/>
        <v>96.86921081882178</v>
      </c>
    </row>
    <row r="39" spans="1:12" ht="14.25">
      <c r="A39" s="215"/>
      <c r="B39" s="233" t="s">
        <v>241</v>
      </c>
      <c r="C39" s="196">
        <v>434</v>
      </c>
      <c r="D39" s="202">
        <f t="shared" si="7"/>
        <v>0.18778123918310835</v>
      </c>
      <c r="E39" s="237">
        <v>8027</v>
      </c>
      <c r="F39" s="202">
        <f t="shared" si="8"/>
        <v>3.217763239650604</v>
      </c>
      <c r="G39" s="237">
        <v>248</v>
      </c>
      <c r="H39" s="202">
        <f t="shared" si="5"/>
        <v>0.10191920437266264</v>
      </c>
      <c r="I39" s="200">
        <v>-96.9</v>
      </c>
      <c r="J39" s="203" t="s">
        <v>25</v>
      </c>
      <c r="K39" s="196">
        <v>3448</v>
      </c>
      <c r="L39" s="202">
        <f t="shared" si="6"/>
        <v>7.192575406032483</v>
      </c>
    </row>
    <row r="40" spans="1:12" ht="14.25">
      <c r="A40" s="215"/>
      <c r="B40" s="233" t="s">
        <v>242</v>
      </c>
      <c r="C40" s="196">
        <v>967</v>
      </c>
      <c r="D40" s="202">
        <f t="shared" si="7"/>
        <v>0.41839736933194877</v>
      </c>
      <c r="E40" s="237">
        <v>4255</v>
      </c>
      <c r="F40" s="202">
        <f t="shared" si="8"/>
        <v>1.7056911155741026</v>
      </c>
      <c r="G40" s="237">
        <v>1421</v>
      </c>
      <c r="H40" s="202">
        <f t="shared" si="5"/>
        <v>0.5839806024740064</v>
      </c>
      <c r="I40" s="200">
        <f>G40/E40*100-100</f>
        <v>-66.60399529964747</v>
      </c>
      <c r="J40" s="203" t="s">
        <v>25</v>
      </c>
      <c r="K40" s="196">
        <v>996</v>
      </c>
      <c r="L40" s="202">
        <f t="shared" si="6"/>
        <v>142.6706827309237</v>
      </c>
    </row>
    <row r="41" spans="1:12" ht="14.25">
      <c r="A41" s="215"/>
      <c r="B41" s="233" t="s">
        <v>243</v>
      </c>
      <c r="C41" s="196">
        <v>544</v>
      </c>
      <c r="D41" s="202">
        <f t="shared" si="7"/>
        <v>0.23537556247836622</v>
      </c>
      <c r="E41" s="237">
        <v>1430</v>
      </c>
      <c r="F41" s="202">
        <f t="shared" si="8"/>
        <v>0.573240492425609</v>
      </c>
      <c r="G41" s="237">
        <v>1255</v>
      </c>
      <c r="H41" s="202">
        <f t="shared" si="5"/>
        <v>0.5157604898697242</v>
      </c>
      <c r="I41" s="200">
        <f>G41/E41*100-100</f>
        <v>-12.23776223776224</v>
      </c>
      <c r="J41" s="203" t="s">
        <v>25</v>
      </c>
      <c r="K41" s="196">
        <v>7850</v>
      </c>
      <c r="L41" s="202">
        <f t="shared" si="6"/>
        <v>15.987261146496815</v>
      </c>
    </row>
    <row r="42" spans="1:12" ht="14.25">
      <c r="A42" s="215"/>
      <c r="B42" s="233" t="s">
        <v>244</v>
      </c>
      <c r="C42" s="196">
        <v>2651</v>
      </c>
      <c r="D42" s="202">
        <f t="shared" si="7"/>
        <v>1.1470231914157147</v>
      </c>
      <c r="E42" s="237">
        <v>3362</v>
      </c>
      <c r="F42" s="202">
        <f t="shared" si="8"/>
        <v>1.3477164584160124</v>
      </c>
      <c r="G42" s="237">
        <v>3530</v>
      </c>
      <c r="H42" s="202">
        <f t="shared" si="5"/>
        <v>1.4507048041753996</v>
      </c>
      <c r="I42" s="200">
        <f>G42/E42*100-100</f>
        <v>4.9970255800118935</v>
      </c>
      <c r="J42" s="203" t="s">
        <v>25</v>
      </c>
      <c r="K42" s="196">
        <v>16001</v>
      </c>
      <c r="L42" s="202">
        <f t="shared" si="6"/>
        <v>22.061121179926253</v>
      </c>
    </row>
    <row r="43" spans="1:12" ht="14.25">
      <c r="A43" s="215"/>
      <c r="B43" s="233" t="s">
        <v>245</v>
      </c>
      <c r="C43" s="196">
        <v>434</v>
      </c>
      <c r="D43" s="202">
        <f t="shared" si="7"/>
        <v>0.18778123918310835</v>
      </c>
      <c r="E43" s="237">
        <v>1295</v>
      </c>
      <c r="F43" s="202">
        <f t="shared" si="8"/>
        <v>0.5191233830008137</v>
      </c>
      <c r="G43" s="237">
        <v>764</v>
      </c>
      <c r="H43" s="202">
        <f t="shared" si="5"/>
        <v>0.31397690379320264</v>
      </c>
      <c r="I43" s="200">
        <f>G43/E43*100-100</f>
        <v>-41.00386100386101</v>
      </c>
      <c r="J43" s="203" t="s">
        <v>25</v>
      </c>
      <c r="K43" s="196">
        <v>608</v>
      </c>
      <c r="L43" s="202">
        <f t="shared" si="6"/>
        <v>125.65789473684211</v>
      </c>
    </row>
    <row r="44" spans="1:12" ht="14.25">
      <c r="A44" s="215"/>
      <c r="B44" s="233" t="s">
        <v>246</v>
      </c>
      <c r="C44" s="196">
        <v>0</v>
      </c>
      <c r="D44" s="202">
        <f t="shared" si="7"/>
        <v>0</v>
      </c>
      <c r="E44" s="237">
        <v>127</v>
      </c>
      <c r="F44" s="202">
        <f t="shared" si="8"/>
        <v>0.05091016960702961</v>
      </c>
      <c r="G44" s="237">
        <v>0</v>
      </c>
      <c r="H44" s="202">
        <f t="shared" si="5"/>
        <v>0</v>
      </c>
      <c r="I44" s="203" t="s">
        <v>25</v>
      </c>
      <c r="J44" s="203" t="s">
        <v>25</v>
      </c>
      <c r="K44" s="196">
        <v>1015</v>
      </c>
      <c r="L44" s="202">
        <f t="shared" si="6"/>
        <v>0</v>
      </c>
    </row>
    <row r="45" spans="1:12" ht="14.25">
      <c r="A45" s="215"/>
      <c r="B45" s="233" t="s">
        <v>237</v>
      </c>
      <c r="C45" s="196">
        <v>712</v>
      </c>
      <c r="D45" s="202">
        <f t="shared" si="7"/>
        <v>0.3080650744202146</v>
      </c>
      <c r="E45" s="237">
        <v>687</v>
      </c>
      <c r="F45" s="202">
        <f t="shared" si="8"/>
        <v>0.27539595685062473</v>
      </c>
      <c r="G45" s="237">
        <v>669</v>
      </c>
      <c r="H45" s="202">
        <f t="shared" si="5"/>
        <v>0.2749352730859327</v>
      </c>
      <c r="I45" s="200">
        <f>G45/E45*100-100</f>
        <v>-2.620087336244538</v>
      </c>
      <c r="J45" s="203" t="s">
        <v>25</v>
      </c>
      <c r="K45" s="196">
        <v>628</v>
      </c>
      <c r="L45" s="202">
        <f t="shared" si="6"/>
        <v>106.52866242038216</v>
      </c>
    </row>
    <row r="46" spans="1:12" ht="14.25">
      <c r="A46" s="215"/>
      <c r="B46" s="230"/>
      <c r="C46" s="196"/>
      <c r="D46" s="202"/>
      <c r="E46" s="237"/>
      <c r="F46" s="208"/>
      <c r="G46" s="237"/>
      <c r="H46" s="208"/>
      <c r="I46" s="241"/>
      <c r="J46" s="203"/>
      <c r="K46" s="196"/>
      <c r="L46" s="202"/>
    </row>
    <row r="47" spans="1:12" ht="14.25">
      <c r="A47" s="215"/>
      <c r="B47" s="233" t="s">
        <v>247</v>
      </c>
      <c r="C47" s="196">
        <v>99236</v>
      </c>
      <c r="D47" s="205" t="s">
        <v>25</v>
      </c>
      <c r="E47" s="237">
        <v>96991</v>
      </c>
      <c r="F47" s="232" t="s">
        <v>25</v>
      </c>
      <c r="G47" s="237">
        <v>94525</v>
      </c>
      <c r="H47" s="232" t="s">
        <v>25</v>
      </c>
      <c r="I47" s="200">
        <f>G47/E47*100-100</f>
        <v>-2.542503943664869</v>
      </c>
      <c r="J47" s="203" t="s">
        <v>25</v>
      </c>
      <c r="K47" s="196">
        <v>87402</v>
      </c>
      <c r="L47" s="202">
        <f>G47*100/K47</f>
        <v>108.14969909155397</v>
      </c>
    </row>
    <row r="48" spans="1:12" ht="14.25">
      <c r="A48" s="228"/>
      <c r="B48" s="219"/>
      <c r="C48" s="206"/>
      <c r="D48" s="206"/>
      <c r="E48" s="206"/>
      <c r="F48" s="206"/>
      <c r="G48" s="206"/>
      <c r="H48" s="206"/>
      <c r="I48" s="206"/>
      <c r="J48" s="206"/>
      <c r="K48" s="206"/>
      <c r="L48" s="206"/>
    </row>
    <row r="49" ht="14.25">
      <c r="A49" s="245" t="s">
        <v>248</v>
      </c>
    </row>
  </sheetData>
  <printOptions/>
  <pageMargins left="0.7874015748031497" right="0" top="0.5905511811023623" bottom="0.5905511811023623" header="0.5118110236220472" footer="0.5118110236220472"/>
  <pageSetup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workbookViewId="0" topLeftCell="A1">
      <selection activeCell="J35" sqref="J35"/>
    </sheetView>
  </sheetViews>
  <sheetFormatPr defaultColWidth="8.796875" defaultRowHeight="15"/>
  <cols>
    <col min="1" max="1" width="15.59765625" style="207" customWidth="1"/>
    <col min="2" max="2" width="7.59765625" style="207" customWidth="1"/>
    <col min="3" max="3" width="5.59765625" style="207" customWidth="1"/>
    <col min="4" max="4" width="7.59765625" style="207" customWidth="1"/>
    <col min="5" max="5" width="5.59765625" style="207" customWidth="1"/>
    <col min="6" max="6" width="7.59765625" style="207" customWidth="1"/>
    <col min="7" max="7" width="5.59765625" style="207" customWidth="1"/>
    <col min="8" max="8" width="6.69921875" style="207" customWidth="1"/>
    <col min="9" max="9" width="9" style="207" customWidth="1"/>
    <col min="10" max="10" width="11.3984375" style="207" customWidth="1"/>
    <col min="11" max="11" width="10" style="207" customWidth="1"/>
    <col min="12" max="16384" width="10.59765625" style="207" customWidth="1"/>
  </cols>
  <sheetData>
    <row r="1" ht="17.25">
      <c r="A1" s="209" t="s">
        <v>249</v>
      </c>
    </row>
    <row r="2" spans="1:11" ht="15" thickBot="1">
      <c r="A2" s="212"/>
      <c r="B2" s="212"/>
      <c r="C2" s="212"/>
      <c r="D2" s="212"/>
      <c r="E2" s="212"/>
      <c r="F2" s="212"/>
      <c r="G2" s="212"/>
      <c r="H2" s="212"/>
      <c r="I2" s="212"/>
      <c r="J2" s="213"/>
      <c r="K2" s="214" t="s">
        <v>204</v>
      </c>
    </row>
    <row r="3" spans="1:10" ht="15" thickTop="1">
      <c r="A3" s="216"/>
      <c r="B3" s="217"/>
      <c r="C3" s="216"/>
      <c r="D3" s="217"/>
      <c r="E3" s="216"/>
      <c r="F3" s="217"/>
      <c r="G3" s="217"/>
      <c r="H3" s="218"/>
      <c r="I3" s="219"/>
      <c r="J3" s="216"/>
    </row>
    <row r="4" spans="1:11" ht="14.25">
      <c r="A4" s="227" t="s">
        <v>205</v>
      </c>
      <c r="B4" s="222" t="s">
        <v>206</v>
      </c>
      <c r="C4" s="223"/>
      <c r="D4" s="224">
        <v>9</v>
      </c>
      <c r="E4" s="223"/>
      <c r="F4" s="224">
        <v>10</v>
      </c>
      <c r="G4" s="223"/>
      <c r="H4" s="222" t="s">
        <v>207</v>
      </c>
      <c r="I4" s="223"/>
      <c r="J4" s="225" t="s">
        <v>250</v>
      </c>
      <c r="K4" s="226" t="s">
        <v>209</v>
      </c>
    </row>
    <row r="5" spans="1:11" ht="14.25">
      <c r="A5" s="219"/>
      <c r="B5" s="229" t="s">
        <v>210</v>
      </c>
      <c r="C5" s="229" t="s">
        <v>211</v>
      </c>
      <c r="D5" s="229" t="s">
        <v>210</v>
      </c>
      <c r="E5" s="229" t="s">
        <v>211</v>
      </c>
      <c r="F5" s="229" t="s">
        <v>210</v>
      </c>
      <c r="G5" s="229" t="s">
        <v>211</v>
      </c>
      <c r="H5" s="229" t="s">
        <v>212</v>
      </c>
      <c r="I5" s="229" t="s">
        <v>213</v>
      </c>
      <c r="J5" s="229" t="s">
        <v>210</v>
      </c>
      <c r="K5" s="226" t="s">
        <v>214</v>
      </c>
    </row>
    <row r="6" ht="14.25">
      <c r="A6" s="230"/>
    </row>
    <row r="7" spans="1:11" ht="14.25">
      <c r="A7" s="233" t="s">
        <v>251</v>
      </c>
      <c r="B7" s="196">
        <v>252</v>
      </c>
      <c r="C7" s="197" t="s">
        <v>25</v>
      </c>
      <c r="D7" s="196">
        <v>243</v>
      </c>
      <c r="E7" s="197"/>
      <c r="F7" s="196">
        <v>236</v>
      </c>
      <c r="G7" s="197"/>
      <c r="H7" s="197" t="s">
        <v>25</v>
      </c>
      <c r="I7" s="197" t="s">
        <v>25</v>
      </c>
      <c r="J7" s="196">
        <v>4874</v>
      </c>
      <c r="K7" s="197" t="s">
        <v>25</v>
      </c>
    </row>
    <row r="8" spans="1:11" ht="14.25">
      <c r="A8" s="233" t="s">
        <v>252</v>
      </c>
      <c r="B8" s="198">
        <v>3.71</v>
      </c>
      <c r="C8" s="197" t="s">
        <v>25</v>
      </c>
      <c r="D8" s="198">
        <v>3.71</v>
      </c>
      <c r="E8" s="197"/>
      <c r="F8" s="198">
        <v>3.64</v>
      </c>
      <c r="G8" s="197"/>
      <c r="H8" s="197" t="s">
        <v>25</v>
      </c>
      <c r="I8" s="197" t="s">
        <v>25</v>
      </c>
      <c r="J8" s="198">
        <v>3.5</v>
      </c>
      <c r="K8" s="197" t="s">
        <v>25</v>
      </c>
    </row>
    <row r="9" spans="1:11" ht="14.25">
      <c r="A9" s="233" t="s">
        <v>253</v>
      </c>
      <c r="B9" s="198">
        <v>1.65</v>
      </c>
      <c r="C9" s="197" t="s">
        <v>25</v>
      </c>
      <c r="D9" s="198">
        <v>1.6</v>
      </c>
      <c r="E9" s="197"/>
      <c r="F9" s="198">
        <v>1.65</v>
      </c>
      <c r="G9" s="197"/>
      <c r="H9" s="197" t="s">
        <v>25</v>
      </c>
      <c r="I9" s="197" t="s">
        <v>25</v>
      </c>
      <c r="J9" s="198">
        <v>1.66</v>
      </c>
      <c r="K9" s="197" t="s">
        <v>25</v>
      </c>
    </row>
    <row r="10" spans="1:11" ht="14.25">
      <c r="A10" s="230"/>
      <c r="B10" s="196"/>
      <c r="C10" s="196"/>
      <c r="D10" s="196"/>
      <c r="E10" s="196"/>
      <c r="F10" s="196"/>
      <c r="G10" s="196"/>
      <c r="H10" s="196"/>
      <c r="I10" s="196"/>
      <c r="J10" s="196"/>
      <c r="K10" s="196"/>
    </row>
    <row r="11" spans="1:11" ht="14.25">
      <c r="A11" s="238" t="s">
        <v>254</v>
      </c>
      <c r="B11" s="199">
        <v>946118</v>
      </c>
      <c r="C11" s="197" t="s">
        <v>25</v>
      </c>
      <c r="D11" s="199">
        <v>965521</v>
      </c>
      <c r="E11" s="197" t="s">
        <v>25</v>
      </c>
      <c r="F11" s="199">
        <f>SUM(F12+F32+F43)</f>
        <v>965963</v>
      </c>
      <c r="G11" s="197" t="s">
        <v>25</v>
      </c>
      <c r="H11" s="200">
        <f>((F11/D11)-1)*100</f>
        <v>0.04577839321981969</v>
      </c>
      <c r="I11" s="197" t="s">
        <v>25</v>
      </c>
      <c r="J11" s="201">
        <v>1081992</v>
      </c>
      <c r="K11" s="202">
        <f>F11*100/J11</f>
        <v>89.27635324475597</v>
      </c>
    </row>
    <row r="12" spans="1:11" ht="14.25">
      <c r="A12" s="238" t="s">
        <v>255</v>
      </c>
      <c r="B12" s="196">
        <v>444508</v>
      </c>
      <c r="C12" s="197" t="s">
        <v>25</v>
      </c>
      <c r="D12" s="196">
        <v>460323</v>
      </c>
      <c r="E12" s="197" t="s">
        <v>25</v>
      </c>
      <c r="F12" s="196">
        <f>SUM(F13+F26)</f>
        <v>454072</v>
      </c>
      <c r="G12" s="197" t="s">
        <v>25</v>
      </c>
      <c r="H12" s="200">
        <f>((F12/D12)-1)*100</f>
        <v>-1.3579595197285355</v>
      </c>
      <c r="I12" s="197" t="s">
        <v>25</v>
      </c>
      <c r="J12" s="196">
        <v>446581</v>
      </c>
      <c r="K12" s="202">
        <f>F12*100/J12</f>
        <v>101.67741126469778</v>
      </c>
    </row>
    <row r="13" spans="1:11" ht="14.25">
      <c r="A13" s="238" t="s">
        <v>256</v>
      </c>
      <c r="B13" s="196">
        <v>342957</v>
      </c>
      <c r="C13" s="202">
        <v>100</v>
      </c>
      <c r="D13" s="196">
        <v>351622</v>
      </c>
      <c r="E13" s="202">
        <v>100</v>
      </c>
      <c r="F13" s="196">
        <f>SUM(F15:F24)</f>
        <v>347881</v>
      </c>
      <c r="G13" s="202">
        <v>100</v>
      </c>
      <c r="H13" s="200">
        <f>((F13/D13)-1)*100</f>
        <v>-1.0639266029998096</v>
      </c>
      <c r="I13" s="200">
        <v>-1.9</v>
      </c>
      <c r="J13" s="196">
        <v>353552</v>
      </c>
      <c r="K13" s="202">
        <f>F13*100/J13</f>
        <v>98.39599266868805</v>
      </c>
    </row>
    <row r="14" spans="1:11" ht="14.25">
      <c r="A14" s="230"/>
      <c r="B14" s="196"/>
      <c r="C14" s="202"/>
      <c r="D14" s="196"/>
      <c r="E14" s="202"/>
      <c r="F14" s="196"/>
      <c r="G14" s="202"/>
      <c r="H14" s="241"/>
      <c r="I14" s="200"/>
      <c r="J14" s="196"/>
      <c r="K14" s="202"/>
    </row>
    <row r="15" spans="1:11" ht="14.25">
      <c r="A15" s="233" t="s">
        <v>188</v>
      </c>
      <c r="B15" s="196">
        <v>77399</v>
      </c>
      <c r="C15" s="202">
        <v>22.568135363908596</v>
      </c>
      <c r="D15" s="196">
        <v>79801</v>
      </c>
      <c r="E15" s="202">
        <f aca="true" t="shared" si="0" ref="E15:E24">D15/$D$13*100</f>
        <v>22.695110089812356</v>
      </c>
      <c r="F15" s="196">
        <v>78994</v>
      </c>
      <c r="G15" s="202">
        <f aca="true" t="shared" si="1" ref="G15:G24">F15/$F$13*100</f>
        <v>22.70719010236259</v>
      </c>
      <c r="H15" s="200">
        <f aca="true" t="shared" si="2" ref="H15:H24">((F15/D15)-1)*100</f>
        <v>-1.011265522988436</v>
      </c>
      <c r="I15" s="200">
        <v>-2.6</v>
      </c>
      <c r="J15" s="196">
        <v>80169</v>
      </c>
      <c r="K15" s="202">
        <f aca="true" t="shared" si="3" ref="K15:K24">F15*100/J15</f>
        <v>98.53434619366588</v>
      </c>
    </row>
    <row r="16" spans="1:11" ht="14.25">
      <c r="A16" s="233" t="s">
        <v>189</v>
      </c>
      <c r="B16" s="196">
        <v>12238</v>
      </c>
      <c r="C16" s="202">
        <v>3.5683773767556866</v>
      </c>
      <c r="D16" s="196">
        <v>13852</v>
      </c>
      <c r="E16" s="202">
        <f t="shared" si="0"/>
        <v>3.9394577131123762</v>
      </c>
      <c r="F16" s="196">
        <v>12062</v>
      </c>
      <c r="G16" s="202">
        <f t="shared" si="1"/>
        <v>3.4672776035483395</v>
      </c>
      <c r="H16" s="200">
        <f t="shared" si="2"/>
        <v>-12.922321686399075</v>
      </c>
      <c r="I16" s="200">
        <v>-14.9</v>
      </c>
      <c r="J16" s="196">
        <v>22242</v>
      </c>
      <c r="K16" s="202">
        <f t="shared" si="3"/>
        <v>54.23073464616491</v>
      </c>
    </row>
    <row r="17" spans="1:11" ht="14.25">
      <c r="A17" s="233" t="s">
        <v>190</v>
      </c>
      <c r="B17" s="196">
        <v>21396</v>
      </c>
      <c r="C17" s="202">
        <v>6.2386829835810325</v>
      </c>
      <c r="D17" s="196">
        <v>22830</v>
      </c>
      <c r="E17" s="202">
        <f t="shared" si="0"/>
        <v>6.4927678017871475</v>
      </c>
      <c r="F17" s="196">
        <v>22695</v>
      </c>
      <c r="G17" s="202">
        <f t="shared" si="1"/>
        <v>6.523782557828683</v>
      </c>
      <c r="H17" s="200">
        <f t="shared" si="2"/>
        <v>-0.5913272010512505</v>
      </c>
      <c r="I17" s="200">
        <v>2.5</v>
      </c>
      <c r="J17" s="196">
        <v>20839</v>
      </c>
      <c r="K17" s="202">
        <f t="shared" si="3"/>
        <v>108.90637746532943</v>
      </c>
    </row>
    <row r="18" spans="1:11" ht="14.25">
      <c r="A18" s="233" t="s">
        <v>191</v>
      </c>
      <c r="B18" s="196">
        <v>12857</v>
      </c>
      <c r="C18" s="202">
        <v>3.748866475972206</v>
      </c>
      <c r="D18" s="196">
        <v>13149</v>
      </c>
      <c r="E18" s="202">
        <f t="shared" si="0"/>
        <v>3.7395271058124915</v>
      </c>
      <c r="F18" s="196">
        <v>11501</v>
      </c>
      <c r="G18" s="202">
        <f t="shared" si="1"/>
        <v>3.306015562793024</v>
      </c>
      <c r="H18" s="200">
        <f t="shared" si="2"/>
        <v>-12.533272492204727</v>
      </c>
      <c r="I18" s="203">
        <v>-11.2</v>
      </c>
      <c r="J18" s="196">
        <v>12186</v>
      </c>
      <c r="K18" s="202">
        <f t="shared" si="3"/>
        <v>94.3787953389135</v>
      </c>
    </row>
    <row r="19" spans="1:11" ht="14.25">
      <c r="A19" s="233" t="s">
        <v>192</v>
      </c>
      <c r="B19" s="196">
        <v>22386</v>
      </c>
      <c r="C19" s="202">
        <v>6.527348909630071</v>
      </c>
      <c r="D19" s="196">
        <v>20334</v>
      </c>
      <c r="E19" s="202">
        <f t="shared" si="0"/>
        <v>5.782914607163375</v>
      </c>
      <c r="F19" s="196">
        <v>19496</v>
      </c>
      <c r="G19" s="202">
        <f t="shared" si="1"/>
        <v>5.60421523451985</v>
      </c>
      <c r="H19" s="200">
        <f t="shared" si="2"/>
        <v>-4.1211763548736124</v>
      </c>
      <c r="I19" s="200">
        <v>-5.7</v>
      </c>
      <c r="J19" s="196">
        <v>19081</v>
      </c>
      <c r="K19" s="202">
        <f t="shared" si="3"/>
        <v>102.17493842041821</v>
      </c>
    </row>
    <row r="20" spans="1:11" ht="14.25">
      <c r="A20" s="233" t="s">
        <v>193</v>
      </c>
      <c r="B20" s="196">
        <v>8338</v>
      </c>
      <c r="C20" s="202">
        <v>2.4312085771685665</v>
      </c>
      <c r="D20" s="196">
        <v>9088</v>
      </c>
      <c r="E20" s="202">
        <f t="shared" si="0"/>
        <v>2.584593682989119</v>
      </c>
      <c r="F20" s="196">
        <v>9544</v>
      </c>
      <c r="G20" s="202">
        <f t="shared" si="1"/>
        <v>2.743466875167083</v>
      </c>
      <c r="H20" s="200">
        <f t="shared" si="2"/>
        <v>5.017605633802824</v>
      </c>
      <c r="I20" s="200">
        <v>-1.5</v>
      </c>
      <c r="J20" s="196">
        <v>10565</v>
      </c>
      <c r="K20" s="202">
        <f t="shared" si="3"/>
        <v>90.33601514434453</v>
      </c>
    </row>
    <row r="21" spans="1:11" ht="14.25">
      <c r="A21" s="233" t="s">
        <v>257</v>
      </c>
      <c r="B21" s="196">
        <v>35232</v>
      </c>
      <c r="C21" s="202">
        <v>10.273007986423954</v>
      </c>
      <c r="D21" s="196">
        <v>35012</v>
      </c>
      <c r="E21" s="202">
        <f t="shared" si="0"/>
        <v>9.957283673945316</v>
      </c>
      <c r="F21" s="196">
        <v>35358</v>
      </c>
      <c r="G21" s="202">
        <f t="shared" si="1"/>
        <v>10.163820386856424</v>
      </c>
      <c r="H21" s="200">
        <f t="shared" si="2"/>
        <v>0.9882326059636792</v>
      </c>
      <c r="I21" s="200">
        <v>2.4</v>
      </c>
      <c r="J21" s="196">
        <v>41295</v>
      </c>
      <c r="K21" s="202">
        <f t="shared" si="3"/>
        <v>85.62295677442789</v>
      </c>
    </row>
    <row r="22" spans="1:11" ht="14.25">
      <c r="A22" s="233" t="s">
        <v>195</v>
      </c>
      <c r="B22" s="196">
        <v>13756</v>
      </c>
      <c r="C22" s="202">
        <v>4.010998463364212</v>
      </c>
      <c r="D22" s="196">
        <v>13028</v>
      </c>
      <c r="E22" s="202">
        <f t="shared" si="0"/>
        <v>3.7051151520667083</v>
      </c>
      <c r="F22" s="196">
        <v>13264</v>
      </c>
      <c r="G22" s="202">
        <f t="shared" si="1"/>
        <v>3.8127980545071445</v>
      </c>
      <c r="H22" s="200">
        <f t="shared" si="2"/>
        <v>1.8114829597789317</v>
      </c>
      <c r="I22" s="200">
        <v>-1.2</v>
      </c>
      <c r="J22" s="196">
        <v>18766</v>
      </c>
      <c r="K22" s="202">
        <f t="shared" si="3"/>
        <v>70.6810188639028</v>
      </c>
    </row>
    <row r="23" spans="1:11" ht="14.25">
      <c r="A23" s="233" t="s">
        <v>196</v>
      </c>
      <c r="B23" s="196">
        <v>28442</v>
      </c>
      <c r="C23" s="202">
        <v>8.29316794816843</v>
      </c>
      <c r="D23" s="196">
        <v>29129</v>
      </c>
      <c r="E23" s="202">
        <f t="shared" si="0"/>
        <v>8.284180170751545</v>
      </c>
      <c r="F23" s="196">
        <v>26732</v>
      </c>
      <c r="G23" s="202">
        <f t="shared" si="1"/>
        <v>7.684236851107132</v>
      </c>
      <c r="H23" s="200">
        <f t="shared" si="2"/>
        <v>-8.228912767345253</v>
      </c>
      <c r="I23" s="200">
        <v>-8.9</v>
      </c>
      <c r="J23" s="196">
        <v>34484</v>
      </c>
      <c r="K23" s="202">
        <f t="shared" si="3"/>
        <v>77.52000927966593</v>
      </c>
    </row>
    <row r="24" spans="1:11" ht="28.5">
      <c r="A24" s="233" t="s">
        <v>258</v>
      </c>
      <c r="B24" s="196">
        <v>110913</v>
      </c>
      <c r="C24" s="202">
        <v>32.34020591502725</v>
      </c>
      <c r="D24" s="196">
        <v>115399</v>
      </c>
      <c r="E24" s="202">
        <f t="shared" si="0"/>
        <v>32.81905000255957</v>
      </c>
      <c r="F24" s="196">
        <v>118235</v>
      </c>
      <c r="G24" s="202">
        <f t="shared" si="1"/>
        <v>33.98719677130973</v>
      </c>
      <c r="H24" s="200">
        <f t="shared" si="2"/>
        <v>2.4575602908170735</v>
      </c>
      <c r="I24" s="203" t="s">
        <v>25</v>
      </c>
      <c r="J24" s="196">
        <v>93926</v>
      </c>
      <c r="K24" s="202">
        <f t="shared" si="3"/>
        <v>125.88101271213509</v>
      </c>
    </row>
    <row r="25" spans="1:11" ht="14.25">
      <c r="A25" s="233"/>
      <c r="B25" s="196"/>
      <c r="C25" s="202" t="s">
        <v>126</v>
      </c>
      <c r="D25" s="196"/>
      <c r="E25" s="204" t="s">
        <v>126</v>
      </c>
      <c r="F25" s="196"/>
      <c r="G25" s="202" t="s">
        <v>126</v>
      </c>
      <c r="H25" s="241"/>
      <c r="I25" s="200"/>
      <c r="J25" s="196"/>
      <c r="K25" s="202"/>
    </row>
    <row r="26" spans="1:11" ht="14.25">
      <c r="A26" s="233" t="s">
        <v>259</v>
      </c>
      <c r="B26" s="196">
        <v>101551</v>
      </c>
      <c r="C26" s="202">
        <v>100</v>
      </c>
      <c r="D26" s="196">
        <v>108701</v>
      </c>
      <c r="E26" s="202">
        <v>100</v>
      </c>
      <c r="F26" s="196">
        <f>SUM(F27:F30)</f>
        <v>106191</v>
      </c>
      <c r="G26" s="202">
        <f>F26/$F$26*100</f>
        <v>100</v>
      </c>
      <c r="H26" s="200">
        <f>((F26/D26)-1)*100</f>
        <v>-2.3090863929494665</v>
      </c>
      <c r="I26" s="197" t="s">
        <v>25</v>
      </c>
      <c r="J26" s="196">
        <v>93029</v>
      </c>
      <c r="K26" s="202">
        <f>F26*100/J26</f>
        <v>114.14827634393576</v>
      </c>
    </row>
    <row r="27" spans="1:11" ht="14.25">
      <c r="A27" s="243" t="s">
        <v>260</v>
      </c>
      <c r="B27" s="196">
        <v>25167</v>
      </c>
      <c r="C27" s="202">
        <v>24.782621539915905</v>
      </c>
      <c r="D27" s="196">
        <v>26691</v>
      </c>
      <c r="E27" s="202">
        <f>D27/$D$26*100</f>
        <v>24.55451191801363</v>
      </c>
      <c r="F27" s="196">
        <v>23633</v>
      </c>
      <c r="G27" s="202">
        <f>F27/$F$26*100</f>
        <v>22.255181700897438</v>
      </c>
      <c r="H27" s="200">
        <f>((F27/D27)-1)*100</f>
        <v>-11.4570454460305</v>
      </c>
      <c r="I27" s="197" t="s">
        <v>25</v>
      </c>
      <c r="J27" s="196">
        <v>20876</v>
      </c>
      <c r="K27" s="202">
        <f>F27*100/J27</f>
        <v>113.20655297949799</v>
      </c>
    </row>
    <row r="28" spans="1:11" ht="14.25">
      <c r="A28" s="243" t="s">
        <v>261</v>
      </c>
      <c r="B28" s="196">
        <v>24645</v>
      </c>
      <c r="C28" s="202">
        <v>24.26859410542486</v>
      </c>
      <c r="D28" s="196">
        <v>26074</v>
      </c>
      <c r="E28" s="202">
        <f>D28/$D$26*100</f>
        <v>23.98689984452765</v>
      </c>
      <c r="F28" s="196">
        <v>24319</v>
      </c>
      <c r="G28" s="202">
        <f>F28/$F$26*100</f>
        <v>22.901187482931697</v>
      </c>
      <c r="H28" s="200">
        <f>((F28/D28)-1)*100</f>
        <v>-6.730842985349394</v>
      </c>
      <c r="I28" s="197" t="s">
        <v>25</v>
      </c>
      <c r="J28" s="196">
        <v>22979</v>
      </c>
      <c r="K28" s="202">
        <f>F28*100/J28</f>
        <v>105.83141128856782</v>
      </c>
    </row>
    <row r="29" spans="1:11" ht="14.25">
      <c r="A29" s="243" t="s">
        <v>262</v>
      </c>
      <c r="B29" s="196">
        <v>50350</v>
      </c>
      <c r="C29" s="202">
        <v>49.580998710007776</v>
      </c>
      <c r="D29" s="196">
        <v>54191</v>
      </c>
      <c r="E29" s="202">
        <f>D29/$D$26*100</f>
        <v>49.853267219252814</v>
      </c>
      <c r="F29" s="196">
        <v>56841</v>
      </c>
      <c r="G29" s="202">
        <f>F29/$F$26*100</f>
        <v>53.52713506794361</v>
      </c>
      <c r="H29" s="200">
        <f>((F29/D29)-1)*100</f>
        <v>4.890110904024647</v>
      </c>
      <c r="I29" s="197" t="s">
        <v>25</v>
      </c>
      <c r="J29" s="196">
        <v>49021</v>
      </c>
      <c r="K29" s="202">
        <f>F29*100/J29</f>
        <v>115.95234695334652</v>
      </c>
    </row>
    <row r="30" spans="1:11" ht="14.25">
      <c r="A30" s="243" t="s">
        <v>263</v>
      </c>
      <c r="B30" s="196">
        <v>1389</v>
      </c>
      <c r="C30" s="202">
        <v>1.3677856446514558</v>
      </c>
      <c r="D30" s="196">
        <v>1745</v>
      </c>
      <c r="E30" s="202">
        <f>D30/$D$26*100</f>
        <v>1.6053210182059043</v>
      </c>
      <c r="F30" s="196">
        <v>1398</v>
      </c>
      <c r="G30" s="202">
        <f>F30/$F$26*100</f>
        <v>1.316495748227251</v>
      </c>
      <c r="H30" s="200">
        <f>((F30/D30)-1)*100</f>
        <v>-19.88538681948424</v>
      </c>
      <c r="I30" s="197" t="s">
        <v>25</v>
      </c>
      <c r="J30" s="196">
        <v>154</v>
      </c>
      <c r="K30" s="202">
        <f>F30*100/J30</f>
        <v>907.7922077922078</v>
      </c>
    </row>
    <row r="31" spans="1:11" ht="14.25">
      <c r="A31" s="242"/>
      <c r="B31" s="196"/>
      <c r="C31" s="202" t="s">
        <v>126</v>
      </c>
      <c r="D31" s="196"/>
      <c r="E31" s="204" t="s">
        <v>126</v>
      </c>
      <c r="F31" s="196"/>
      <c r="G31" s="202" t="s">
        <v>126</v>
      </c>
      <c r="H31" s="241"/>
      <c r="I31" s="203"/>
      <c r="J31" s="196"/>
      <c r="K31" s="202"/>
    </row>
    <row r="32" spans="1:11" ht="28.5">
      <c r="A32" s="233" t="s">
        <v>264</v>
      </c>
      <c r="B32" s="196">
        <v>400127</v>
      </c>
      <c r="C32" s="202">
        <v>100</v>
      </c>
      <c r="D32" s="196">
        <v>409087</v>
      </c>
      <c r="E32" s="202">
        <v>100</v>
      </c>
      <c r="F32" s="196">
        <f>SUM(F33:F41)</f>
        <v>411990</v>
      </c>
      <c r="G32" s="202">
        <f aca="true" t="shared" si="4" ref="G32:G41">F32/$F$32*100</f>
        <v>100</v>
      </c>
      <c r="H32" s="200">
        <f aca="true" t="shared" si="5" ref="H32:H41">((F32/D32)-1)*100</f>
        <v>0.7096290031215924</v>
      </c>
      <c r="I32" s="203" t="s">
        <v>25</v>
      </c>
      <c r="J32" s="196">
        <v>550403</v>
      </c>
      <c r="K32" s="202">
        <f aca="true" t="shared" si="6" ref="K32:K41">F32*100/J32</f>
        <v>74.85242631308333</v>
      </c>
    </row>
    <row r="33" spans="1:11" ht="14.25">
      <c r="A33" s="243" t="s">
        <v>265</v>
      </c>
      <c r="B33" s="196">
        <v>300581</v>
      </c>
      <c r="C33" s="202">
        <v>75.12139895583152</v>
      </c>
      <c r="D33" s="196">
        <v>299200</v>
      </c>
      <c r="E33" s="202">
        <f aca="true" t="shared" si="7" ref="E33:E41">D33/$D$32*100</f>
        <v>73.13847665655472</v>
      </c>
      <c r="F33" s="196">
        <v>312579</v>
      </c>
      <c r="G33" s="202">
        <f t="shared" si="4"/>
        <v>75.87053083812714</v>
      </c>
      <c r="H33" s="200">
        <f t="shared" si="5"/>
        <v>4.471590909090906</v>
      </c>
      <c r="I33" s="203" t="s">
        <v>25</v>
      </c>
      <c r="J33" s="196">
        <v>428163</v>
      </c>
      <c r="K33" s="202">
        <f t="shared" si="6"/>
        <v>73.00467345380147</v>
      </c>
    </row>
    <row r="34" spans="1:11" ht="14.25">
      <c r="A34" s="243" t="s">
        <v>266</v>
      </c>
      <c r="B34" s="196">
        <v>48386</v>
      </c>
      <c r="C34" s="202">
        <v>12.092660580265765</v>
      </c>
      <c r="D34" s="196">
        <v>48469</v>
      </c>
      <c r="E34" s="202">
        <f t="shared" si="7"/>
        <v>11.848090992869489</v>
      </c>
      <c r="F34" s="196">
        <v>50222</v>
      </c>
      <c r="G34" s="202">
        <f t="shared" si="4"/>
        <v>12.190101701497609</v>
      </c>
      <c r="H34" s="200">
        <f t="shared" si="5"/>
        <v>3.6167447234314754</v>
      </c>
      <c r="I34" s="203" t="s">
        <v>25</v>
      </c>
      <c r="J34" s="196">
        <v>45687</v>
      </c>
      <c r="K34" s="202">
        <f t="shared" si="6"/>
        <v>109.92623722284239</v>
      </c>
    </row>
    <row r="35" spans="1:11" ht="14.25">
      <c r="A35" s="243" t="s">
        <v>267</v>
      </c>
      <c r="B35" s="196">
        <v>23213</v>
      </c>
      <c r="C35" s="202">
        <v>5.801408052943191</v>
      </c>
      <c r="D35" s="196">
        <v>24517</v>
      </c>
      <c r="E35" s="202">
        <f t="shared" si="7"/>
        <v>5.9931017118608025</v>
      </c>
      <c r="F35" s="196">
        <v>28443</v>
      </c>
      <c r="G35" s="202">
        <f t="shared" si="4"/>
        <v>6.90380834486274</v>
      </c>
      <c r="H35" s="200">
        <f t="shared" si="5"/>
        <v>16.013378472080596</v>
      </c>
      <c r="I35" s="203" t="s">
        <v>25</v>
      </c>
      <c r="J35" s="196">
        <v>32466</v>
      </c>
      <c r="K35" s="202">
        <f t="shared" si="6"/>
        <v>87.60857512474588</v>
      </c>
    </row>
    <row r="36" spans="1:11" ht="14.25">
      <c r="A36" s="243" t="s">
        <v>268</v>
      </c>
      <c r="B36" s="196">
        <v>5375</v>
      </c>
      <c r="C36" s="202">
        <v>1.343323494790404</v>
      </c>
      <c r="D36" s="196">
        <v>6422</v>
      </c>
      <c r="E36" s="202">
        <f t="shared" si="7"/>
        <v>1.5698372228890187</v>
      </c>
      <c r="F36" s="196">
        <v>3957</v>
      </c>
      <c r="G36" s="202">
        <f t="shared" si="4"/>
        <v>0.9604602053447899</v>
      </c>
      <c r="H36" s="200">
        <f t="shared" si="5"/>
        <v>-38.383681096231705</v>
      </c>
      <c r="I36" s="203" t="s">
        <v>25</v>
      </c>
      <c r="J36" s="196">
        <v>4835</v>
      </c>
      <c r="K36" s="202">
        <f t="shared" si="6"/>
        <v>81.84074457083764</v>
      </c>
    </row>
    <row r="37" spans="1:11" ht="14.25">
      <c r="A37" s="243" t="s">
        <v>269</v>
      </c>
      <c r="B37" s="196">
        <v>8380</v>
      </c>
      <c r="C37" s="202">
        <v>2.0943350486220624</v>
      </c>
      <c r="D37" s="196">
        <v>7105</v>
      </c>
      <c r="E37" s="202">
        <f t="shared" si="7"/>
        <v>1.7367943738129055</v>
      </c>
      <c r="F37" s="196">
        <v>7440</v>
      </c>
      <c r="G37" s="202">
        <f t="shared" si="4"/>
        <v>1.805869074492099</v>
      </c>
      <c r="H37" s="200">
        <f t="shared" si="5"/>
        <v>4.714989444053486</v>
      </c>
      <c r="I37" s="203" t="s">
        <v>25</v>
      </c>
      <c r="J37" s="196">
        <v>9194</v>
      </c>
      <c r="K37" s="202">
        <f t="shared" si="6"/>
        <v>80.92234065695018</v>
      </c>
    </row>
    <row r="38" spans="1:11" ht="14.25">
      <c r="A38" s="243" t="s">
        <v>270</v>
      </c>
      <c r="B38" s="196">
        <v>3758</v>
      </c>
      <c r="C38" s="202">
        <v>0.9392018034274119</v>
      </c>
      <c r="D38" s="196">
        <v>4940</v>
      </c>
      <c r="E38" s="202">
        <f t="shared" si="7"/>
        <v>1.2075670945300143</v>
      </c>
      <c r="F38" s="196">
        <v>5231</v>
      </c>
      <c r="G38" s="202">
        <f t="shared" si="4"/>
        <v>1.269691011917765</v>
      </c>
      <c r="H38" s="200">
        <f t="shared" si="5"/>
        <v>5.890688259109322</v>
      </c>
      <c r="I38" s="203" t="s">
        <v>25</v>
      </c>
      <c r="J38" s="196">
        <v>15859</v>
      </c>
      <c r="K38" s="202">
        <f t="shared" si="6"/>
        <v>32.98442524749354</v>
      </c>
    </row>
    <row r="39" spans="1:11" ht="14.25">
      <c r="A39" s="243" t="s">
        <v>271</v>
      </c>
      <c r="B39" s="196">
        <v>3388</v>
      </c>
      <c r="C39" s="202">
        <v>0.8467311628557933</v>
      </c>
      <c r="D39" s="196">
        <v>1785</v>
      </c>
      <c r="E39" s="202">
        <f t="shared" si="7"/>
        <v>0.4363375027805821</v>
      </c>
      <c r="F39" s="196">
        <v>2404</v>
      </c>
      <c r="G39" s="202">
        <f t="shared" si="4"/>
        <v>0.5835093084783611</v>
      </c>
      <c r="H39" s="200">
        <f t="shared" si="5"/>
        <v>34.677871148459396</v>
      </c>
      <c r="I39" s="203" t="s">
        <v>25</v>
      </c>
      <c r="J39" s="196">
        <v>2256</v>
      </c>
      <c r="K39" s="202">
        <f t="shared" si="6"/>
        <v>106.56028368794327</v>
      </c>
    </row>
    <row r="40" spans="1:11" ht="14.25">
      <c r="A40" s="243" t="s">
        <v>272</v>
      </c>
      <c r="B40" s="196">
        <v>5728</v>
      </c>
      <c r="C40" s="202">
        <v>1.431545484308732</v>
      </c>
      <c r="D40" s="196">
        <v>14041</v>
      </c>
      <c r="E40" s="202">
        <f t="shared" si="7"/>
        <v>3.43227724176031</v>
      </c>
      <c r="F40" s="196">
        <v>114</v>
      </c>
      <c r="G40" s="202">
        <f t="shared" si="4"/>
        <v>0.027670574528507973</v>
      </c>
      <c r="H40" s="200">
        <f t="shared" si="5"/>
        <v>-99.18809201623816</v>
      </c>
      <c r="I40" s="203" t="s">
        <v>25</v>
      </c>
      <c r="J40" s="196">
        <v>10063</v>
      </c>
      <c r="K40" s="202">
        <f t="shared" si="6"/>
        <v>1.1328629633310145</v>
      </c>
    </row>
    <row r="41" spans="1:11" ht="14.25">
      <c r="A41" s="243" t="s">
        <v>273</v>
      </c>
      <c r="B41" s="196">
        <v>1318</v>
      </c>
      <c r="C41" s="202">
        <v>0.32939541695511676</v>
      </c>
      <c r="D41" s="196">
        <v>2608</v>
      </c>
      <c r="E41" s="202">
        <f t="shared" si="7"/>
        <v>0.6375172029421614</v>
      </c>
      <c r="F41" s="196">
        <v>1600</v>
      </c>
      <c r="G41" s="202">
        <f t="shared" si="4"/>
        <v>0.3883589407509891</v>
      </c>
      <c r="H41" s="200">
        <f t="shared" si="5"/>
        <v>-38.65030674846626</v>
      </c>
      <c r="I41" s="203" t="s">
        <v>25</v>
      </c>
      <c r="J41" s="196">
        <v>1879</v>
      </c>
      <c r="K41" s="202">
        <f t="shared" si="6"/>
        <v>85.1516764236296</v>
      </c>
    </row>
    <row r="42" spans="1:11" ht="14.25">
      <c r="A42" s="233"/>
      <c r="B42" s="196"/>
      <c r="C42" s="202"/>
      <c r="D42" s="196"/>
      <c r="E42" s="202"/>
      <c r="F42" s="196"/>
      <c r="G42" s="202"/>
      <c r="H42" s="200"/>
      <c r="I42" s="205"/>
      <c r="J42" s="196"/>
      <c r="K42" s="202"/>
    </row>
    <row r="43" spans="1:11" ht="14.25">
      <c r="A43" s="233" t="s">
        <v>274</v>
      </c>
      <c r="B43" s="196">
        <v>101483</v>
      </c>
      <c r="C43" s="205" t="s">
        <v>25</v>
      </c>
      <c r="D43" s="196">
        <v>96111</v>
      </c>
      <c r="E43" s="205" t="s">
        <v>25</v>
      </c>
      <c r="F43" s="196">
        <v>99901</v>
      </c>
      <c r="G43" s="205" t="s">
        <v>25</v>
      </c>
      <c r="H43" s="200">
        <f>((F43/D43)-1)*100</f>
        <v>3.943357159950467</v>
      </c>
      <c r="I43" s="203" t="s">
        <v>25</v>
      </c>
      <c r="J43" s="196">
        <v>85008</v>
      </c>
      <c r="K43" s="202">
        <f>F43*100/J43</f>
        <v>117.5195275738754</v>
      </c>
    </row>
    <row r="44" spans="1:11" ht="14.25">
      <c r="A44" s="244"/>
      <c r="B44" s="208"/>
      <c r="C44" s="208"/>
      <c r="D44" s="208"/>
      <c r="E44" s="208"/>
      <c r="F44" s="208"/>
      <c r="G44" s="208"/>
      <c r="H44" s="208"/>
      <c r="I44" s="208"/>
      <c r="J44" s="208"/>
      <c r="K44" s="208"/>
    </row>
    <row r="45" spans="1:11" ht="14.25">
      <c r="A45" s="233" t="s">
        <v>275</v>
      </c>
      <c r="B45" s="196">
        <v>11815</v>
      </c>
      <c r="C45" s="205" t="s">
        <v>25</v>
      </c>
      <c r="D45" s="196">
        <v>10655</v>
      </c>
      <c r="E45" s="205" t="s">
        <v>25</v>
      </c>
      <c r="F45" s="259">
        <v>10677</v>
      </c>
      <c r="G45" s="205" t="s">
        <v>25</v>
      </c>
      <c r="H45" s="205" t="s">
        <v>25</v>
      </c>
      <c r="I45" s="203" t="s">
        <v>25</v>
      </c>
      <c r="J45" s="196">
        <v>11569</v>
      </c>
      <c r="K45" s="202">
        <f>F45*100/J45</f>
        <v>92.28973982193794</v>
      </c>
    </row>
    <row r="46" spans="1:11" ht="14.25">
      <c r="A46" s="244"/>
      <c r="B46" s="208"/>
      <c r="C46" s="208"/>
      <c r="D46" s="208"/>
      <c r="E46" s="208"/>
      <c r="F46" s="208"/>
      <c r="G46" s="208"/>
      <c r="H46" s="208"/>
      <c r="I46" s="208"/>
      <c r="J46" s="208"/>
      <c r="K46" s="208"/>
    </row>
    <row r="47" spans="1:11" ht="14.25">
      <c r="A47" s="233" t="s">
        <v>276</v>
      </c>
      <c r="B47" s="196">
        <v>514211</v>
      </c>
      <c r="C47" s="205" t="s">
        <v>25</v>
      </c>
      <c r="D47" s="196">
        <v>510370</v>
      </c>
      <c r="E47" s="205" t="s">
        <v>25</v>
      </c>
      <c r="F47" s="196">
        <v>521914</v>
      </c>
      <c r="G47" s="205" t="s">
        <v>25</v>
      </c>
      <c r="H47" s="200">
        <f>((F47/D47)-1)*100</f>
        <v>2.2618884338813094</v>
      </c>
      <c r="I47" s="203">
        <v>1.4</v>
      </c>
      <c r="J47" s="196">
        <v>495887</v>
      </c>
      <c r="K47" s="202">
        <f>F47*100/J47</f>
        <v>105.24857477610827</v>
      </c>
    </row>
    <row r="48" spans="1:11" ht="14.25">
      <c r="A48" s="233" t="s">
        <v>277</v>
      </c>
      <c r="B48" s="196">
        <v>171254</v>
      </c>
      <c r="C48" s="205" t="s">
        <v>25</v>
      </c>
      <c r="D48" s="196">
        <v>158748</v>
      </c>
      <c r="E48" s="205" t="s">
        <v>25</v>
      </c>
      <c r="F48" s="196">
        <v>174033</v>
      </c>
      <c r="G48" s="205" t="s">
        <v>25</v>
      </c>
      <c r="H48" s="200">
        <f>((F48/D48)-1)*100</f>
        <v>9.628467760223746</v>
      </c>
      <c r="I48" s="203" t="s">
        <v>25</v>
      </c>
      <c r="J48" s="196">
        <v>142335</v>
      </c>
      <c r="K48" s="202">
        <f>F48*100/J48</f>
        <v>122.26999683844451</v>
      </c>
    </row>
    <row r="49" spans="1:11" ht="14.25">
      <c r="A49" s="233" t="s">
        <v>278</v>
      </c>
      <c r="B49" s="196">
        <v>123589</v>
      </c>
      <c r="C49" s="205" t="s">
        <v>25</v>
      </c>
      <c r="D49" s="196">
        <v>117393</v>
      </c>
      <c r="E49" s="205" t="s">
        <v>25</v>
      </c>
      <c r="F49" s="196">
        <v>127358</v>
      </c>
      <c r="G49" s="205" t="s">
        <v>25</v>
      </c>
      <c r="H49" s="200">
        <f>((F49/D49)-1)*100</f>
        <v>8.488581090865722</v>
      </c>
      <c r="I49" s="203" t="s">
        <v>25</v>
      </c>
      <c r="J49" s="196">
        <v>98723</v>
      </c>
      <c r="K49" s="202">
        <f>F49*100/J49</f>
        <v>129.00539894452154</v>
      </c>
    </row>
    <row r="50" spans="1:11" ht="14.25">
      <c r="A50" s="244"/>
      <c r="B50" s="208"/>
      <c r="C50" s="208"/>
      <c r="D50" s="208"/>
      <c r="E50" s="208"/>
      <c r="F50" s="208"/>
      <c r="G50" s="208"/>
      <c r="H50" s="208"/>
      <c r="I50" s="208"/>
      <c r="J50" s="208"/>
      <c r="K50" s="208"/>
    </row>
    <row r="51" spans="1:11" ht="28.5">
      <c r="A51" s="246" t="s">
        <v>279</v>
      </c>
      <c r="B51" s="239">
        <v>66.69577274698518</v>
      </c>
      <c r="C51" s="205" t="s">
        <v>25</v>
      </c>
      <c r="D51" s="239">
        <v>68.89550718106472</v>
      </c>
      <c r="E51" s="205" t="s">
        <v>25</v>
      </c>
      <c r="F51" s="239">
        <f>F13/F47*100</f>
        <v>66.6548511823787</v>
      </c>
      <c r="G51" s="205" t="s">
        <v>25</v>
      </c>
      <c r="H51" s="205" t="s">
        <v>25</v>
      </c>
      <c r="I51" s="203" t="s">
        <v>25</v>
      </c>
      <c r="J51" s="239">
        <f>J13/J47*100</f>
        <v>71.29688820235255</v>
      </c>
      <c r="K51" s="203" t="s">
        <v>25</v>
      </c>
    </row>
    <row r="52" spans="1:11" ht="28.5">
      <c r="A52" s="246" t="s">
        <v>280</v>
      </c>
      <c r="B52" s="247">
        <v>24.03468615023794</v>
      </c>
      <c r="C52" s="205" t="s">
        <v>25</v>
      </c>
      <c r="D52" s="247">
        <v>23.001547896624018</v>
      </c>
      <c r="E52" s="205" t="s">
        <v>25</v>
      </c>
      <c r="F52" s="247">
        <f>F49/F47*100</f>
        <v>24.402104561287874</v>
      </c>
      <c r="G52" s="205" t="s">
        <v>25</v>
      </c>
      <c r="H52" s="205" t="s">
        <v>25</v>
      </c>
      <c r="I52" s="203" t="s">
        <v>25</v>
      </c>
      <c r="J52" s="247">
        <f>J49/J47*100</f>
        <v>19.90836622053008</v>
      </c>
      <c r="K52" s="203" t="s">
        <v>25</v>
      </c>
    </row>
    <row r="53" spans="1:11" ht="28.5">
      <c r="A53" s="246" t="s">
        <v>281</v>
      </c>
      <c r="B53" s="239">
        <v>22.568135363908596</v>
      </c>
      <c r="C53" s="205" t="s">
        <v>25</v>
      </c>
      <c r="D53" s="239">
        <v>22.695110089812356</v>
      </c>
      <c r="E53" s="205" t="s">
        <v>25</v>
      </c>
      <c r="F53" s="239">
        <f>F15/F13*100</f>
        <v>22.70719010236259</v>
      </c>
      <c r="G53" s="205" t="s">
        <v>25</v>
      </c>
      <c r="H53" s="205" t="s">
        <v>25</v>
      </c>
      <c r="I53" s="203" t="s">
        <v>25</v>
      </c>
      <c r="J53" s="239">
        <f>J15/J13*100</f>
        <v>22.67530660270625</v>
      </c>
      <c r="K53" s="203" t="s">
        <v>25</v>
      </c>
    </row>
    <row r="54" spans="1:11" ht="14.25">
      <c r="A54" s="219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ht="14.25">
      <c r="A55" s="245" t="s">
        <v>248</v>
      </c>
    </row>
  </sheetData>
  <printOptions/>
  <pageMargins left="0.7874015748031497" right="0" top="0.5905511811023623" bottom="0.5905511811023623" header="0.5118110236220472" footer="0.5118110236220472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8.796875" defaultRowHeight="15"/>
  <cols>
    <col min="1" max="1" width="26.69921875" style="126" customWidth="1"/>
    <col min="2" max="2" width="10.5" style="126" customWidth="1"/>
    <col min="3" max="3" width="9.5" style="126" customWidth="1"/>
    <col min="4" max="4" width="9.09765625" style="126" customWidth="1"/>
    <col min="5" max="5" width="10.69921875" style="126" customWidth="1"/>
    <col min="6" max="16384" width="10.59765625" style="126" customWidth="1"/>
  </cols>
  <sheetData>
    <row r="1" spans="1:8" ht="14.25">
      <c r="A1" s="127" t="s">
        <v>282</v>
      </c>
      <c r="B1" s="125"/>
      <c r="C1" s="125"/>
      <c r="D1" s="125"/>
      <c r="E1" s="125"/>
      <c r="F1" s="125"/>
      <c r="G1" s="125"/>
      <c r="H1" s="125"/>
    </row>
    <row r="2" spans="1:8" ht="15" thickBot="1">
      <c r="A2" s="128"/>
      <c r="B2" s="128"/>
      <c r="C2" s="129" t="s">
        <v>126</v>
      </c>
      <c r="D2" s="129"/>
      <c r="E2" s="128"/>
      <c r="F2" s="273" t="s">
        <v>283</v>
      </c>
      <c r="G2" s="125"/>
      <c r="H2" s="125"/>
    </row>
    <row r="3" spans="1:8" ht="15" thickTop="1">
      <c r="A3" s="130" t="s">
        <v>184</v>
      </c>
      <c r="B3" s="131" t="s">
        <v>284</v>
      </c>
      <c r="C3" s="132">
        <v>6</v>
      </c>
      <c r="D3" s="133" t="s">
        <v>211</v>
      </c>
      <c r="E3" s="134" t="s">
        <v>285</v>
      </c>
      <c r="F3" s="272" t="s">
        <v>211</v>
      </c>
      <c r="G3" s="125"/>
      <c r="H3" s="125"/>
    </row>
    <row r="4" spans="1:8" ht="14.25">
      <c r="A4" s="125"/>
      <c r="B4" s="135"/>
      <c r="C4" s="26"/>
      <c r="D4" s="136"/>
      <c r="E4" s="137"/>
      <c r="F4" s="136"/>
      <c r="G4" s="125"/>
      <c r="H4" s="125"/>
    </row>
    <row r="5" spans="1:8" ht="14.25">
      <c r="A5" s="127" t="s">
        <v>286</v>
      </c>
      <c r="B5" s="135">
        <v>7649</v>
      </c>
      <c r="C5" s="138">
        <f>SUM(C6:C11)</f>
        <v>11157</v>
      </c>
      <c r="D5" s="139">
        <f aca="true" t="shared" si="0" ref="D5:D11">C5/$C$5*100</f>
        <v>100</v>
      </c>
      <c r="E5" s="137">
        <v>13631</v>
      </c>
      <c r="F5" s="139">
        <f aca="true" t="shared" si="1" ref="F5:F11">E5/$E$5*100</f>
        <v>100</v>
      </c>
      <c r="G5" s="125"/>
      <c r="H5" s="125"/>
    </row>
    <row r="6" spans="1:8" ht="14.25">
      <c r="A6" s="125" t="s">
        <v>287</v>
      </c>
      <c r="B6" s="135">
        <v>721</v>
      </c>
      <c r="C6" s="138">
        <v>829</v>
      </c>
      <c r="D6" s="139">
        <f t="shared" si="0"/>
        <v>7.430312808102537</v>
      </c>
      <c r="E6" s="137">
        <v>831</v>
      </c>
      <c r="F6" s="139">
        <f t="shared" si="1"/>
        <v>6.096397916513829</v>
      </c>
      <c r="G6" s="125"/>
      <c r="H6" s="125"/>
    </row>
    <row r="7" spans="1:8" ht="14.25">
      <c r="A7" s="125" t="s">
        <v>288</v>
      </c>
      <c r="B7" s="135">
        <v>3420</v>
      </c>
      <c r="C7" s="138">
        <v>5360</v>
      </c>
      <c r="D7" s="139">
        <f t="shared" si="0"/>
        <v>48.04158824056646</v>
      </c>
      <c r="E7" s="137">
        <v>6493</v>
      </c>
      <c r="F7" s="139">
        <f t="shared" si="1"/>
        <v>47.63406940063091</v>
      </c>
      <c r="G7" s="125"/>
      <c r="H7" s="125"/>
    </row>
    <row r="8" spans="1:8" ht="14.25">
      <c r="A8" s="125" t="s">
        <v>289</v>
      </c>
      <c r="B8" s="135" t="s">
        <v>25</v>
      </c>
      <c r="C8" s="138">
        <v>19</v>
      </c>
      <c r="D8" s="139">
        <f t="shared" si="0"/>
        <v>0.17029667473335125</v>
      </c>
      <c r="E8" s="137">
        <v>24</v>
      </c>
      <c r="F8" s="139">
        <f t="shared" si="1"/>
        <v>0.17606925390653658</v>
      </c>
      <c r="G8" s="125"/>
      <c r="H8" s="125"/>
    </row>
    <row r="9" spans="1:8" ht="14.25">
      <c r="A9" s="125" t="s">
        <v>290</v>
      </c>
      <c r="B9" s="135">
        <v>2167</v>
      </c>
      <c r="C9" s="138">
        <v>3667</v>
      </c>
      <c r="D9" s="139">
        <f t="shared" si="0"/>
        <v>32.867258223536794</v>
      </c>
      <c r="E9" s="137">
        <v>3626</v>
      </c>
      <c r="F9" s="139">
        <f t="shared" si="1"/>
        <v>26.60112977771257</v>
      </c>
      <c r="G9" s="125"/>
      <c r="H9" s="125"/>
    </row>
    <row r="10" spans="1:8" ht="14.25">
      <c r="A10" s="125" t="s">
        <v>291</v>
      </c>
      <c r="B10" s="135">
        <v>1153</v>
      </c>
      <c r="C10" s="138">
        <v>1015</v>
      </c>
      <c r="D10" s="139">
        <f t="shared" si="0"/>
        <v>9.097427623913239</v>
      </c>
      <c r="E10" s="137">
        <v>2153</v>
      </c>
      <c r="F10" s="139">
        <f t="shared" si="1"/>
        <v>15.794879319198884</v>
      </c>
      <c r="G10" s="125"/>
      <c r="H10" s="125"/>
    </row>
    <row r="11" spans="1:8" ht="14.25">
      <c r="A11" s="125" t="s">
        <v>292</v>
      </c>
      <c r="B11" s="135">
        <v>189</v>
      </c>
      <c r="C11" s="138">
        <v>267</v>
      </c>
      <c r="D11" s="139">
        <f t="shared" si="0"/>
        <v>2.39311642914762</v>
      </c>
      <c r="E11" s="137">
        <v>504</v>
      </c>
      <c r="F11" s="139">
        <f t="shared" si="1"/>
        <v>3.697454332037268</v>
      </c>
      <c r="G11" s="125"/>
      <c r="H11" s="125"/>
    </row>
    <row r="12" spans="1:6" ht="14.25">
      <c r="A12" s="125"/>
      <c r="B12" s="135"/>
      <c r="C12" s="138"/>
      <c r="D12" s="139"/>
      <c r="E12" s="137"/>
      <c r="F12" s="139"/>
    </row>
    <row r="13" spans="1:6" ht="14.25">
      <c r="A13" s="127" t="s">
        <v>293</v>
      </c>
      <c r="B13" s="135">
        <v>2861</v>
      </c>
      <c r="C13" s="138">
        <f>SUM(C14:C16)</f>
        <v>3668</v>
      </c>
      <c r="D13" s="139">
        <f>C13/$C$13*100</f>
        <v>100</v>
      </c>
      <c r="E13" s="137">
        <v>4867</v>
      </c>
      <c r="F13" s="139">
        <f>E13/$E$13*100</f>
        <v>100</v>
      </c>
    </row>
    <row r="14" spans="1:6" ht="14.25">
      <c r="A14" s="125" t="s">
        <v>294</v>
      </c>
      <c r="B14" s="135">
        <v>2245</v>
      </c>
      <c r="C14" s="138">
        <v>2950</v>
      </c>
      <c r="D14" s="139">
        <f>C14/$C$13*100</f>
        <v>80.42529989094874</v>
      </c>
      <c r="E14" s="137">
        <v>4209</v>
      </c>
      <c r="F14" s="139">
        <f>E14/$E$13*100</f>
        <v>86.48037805629751</v>
      </c>
    </row>
    <row r="15" spans="1:6" ht="14.25">
      <c r="A15" s="125" t="s">
        <v>295</v>
      </c>
      <c r="B15" s="135">
        <v>368</v>
      </c>
      <c r="C15" s="141">
        <v>488</v>
      </c>
      <c r="D15" s="139">
        <f>C15/$C$13*100</f>
        <v>13.304252998909488</v>
      </c>
      <c r="E15" s="140">
        <v>439</v>
      </c>
      <c r="F15" s="139">
        <f>E15/$E$13*100</f>
        <v>9.01993014177111</v>
      </c>
    </row>
    <row r="16" spans="1:6" ht="14.25">
      <c r="A16" s="125" t="s">
        <v>296</v>
      </c>
      <c r="B16" s="135">
        <v>247</v>
      </c>
      <c r="C16" s="142">
        <v>230</v>
      </c>
      <c r="D16" s="139">
        <f>C16/$C$13*100</f>
        <v>6.270447110141767</v>
      </c>
      <c r="E16" s="140">
        <v>219</v>
      </c>
      <c r="F16" s="139">
        <f>E16/$E$13*100</f>
        <v>4.499691801931375</v>
      </c>
    </row>
    <row r="17" spans="1:6" ht="14.25">
      <c r="A17" s="143"/>
      <c r="B17" s="144"/>
      <c r="C17" s="145"/>
      <c r="D17" s="146"/>
      <c r="E17" s="145"/>
      <c r="F17" s="146"/>
    </row>
    <row r="18" spans="1:6" ht="14.25">
      <c r="A18" s="147" t="s">
        <v>297</v>
      </c>
      <c r="B18" s="148"/>
      <c r="C18" s="149"/>
      <c r="D18" s="150"/>
      <c r="E18" s="140"/>
      <c r="F18" s="140"/>
    </row>
    <row r="19" spans="1:2" ht="14.25">
      <c r="A19" s="125" t="s">
        <v>298</v>
      </c>
      <c r="B19" s="125"/>
    </row>
    <row r="20" spans="1:2" ht="14.25">
      <c r="A20" s="125"/>
      <c r="B20" s="125"/>
    </row>
    <row r="21" spans="1:2" ht="14.25">
      <c r="A21" s="125"/>
      <c r="B21" s="125"/>
    </row>
    <row r="22" spans="1:2" ht="14.25">
      <c r="A22" s="125"/>
      <c r="B22" s="125"/>
    </row>
    <row r="23" spans="1:2" ht="14.25">
      <c r="A23" s="125"/>
      <c r="B23" s="125"/>
    </row>
    <row r="24" spans="1:2" ht="14.25">
      <c r="A24" s="125"/>
      <c r="B24" s="125"/>
    </row>
    <row r="25" spans="1:2" ht="14.25">
      <c r="A25" s="125"/>
      <c r="B25" s="125"/>
    </row>
    <row r="26" spans="1:2" ht="14.25">
      <c r="A26" s="125"/>
      <c r="B26" s="125"/>
    </row>
  </sheetData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2002-02-25T06:29:11Z</dcterms:created>
  <dcterms:modified xsi:type="dcterms:W3CDTF">2002-02-27T01:01:34Z</dcterms:modified>
  <cp:category/>
  <cp:version/>
  <cp:contentType/>
  <cp:contentStatus/>
</cp:coreProperties>
</file>