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95" yWindow="65521" windowWidth="7005" windowHeight="9510" activeTab="0"/>
  </bookViews>
  <sheets>
    <sheet name="45" sheetId="1" r:id="rId1"/>
    <sheet name="46" sheetId="2" r:id="rId2"/>
    <sheet name="47" sheetId="3" r:id="rId3"/>
    <sheet name="48" sheetId="4" r:id="rId4"/>
    <sheet name="49" sheetId="5" r:id="rId5"/>
    <sheet name="50" sheetId="6" r:id="rId6"/>
    <sheet name="51" sheetId="7" r:id="rId7"/>
    <sheet name="52" sheetId="8" r:id="rId8"/>
    <sheet name="53" sheetId="9" r:id="rId9"/>
    <sheet name="54" sheetId="10" r:id="rId10"/>
    <sheet name="55" sheetId="11" r:id="rId11"/>
  </sheets>
  <definedNames>
    <definedName name="_xlnm.Print_Area" localSheetId="7">'52'!$A$1:$L$37</definedName>
    <definedName name="_xlnm.Print_Area" localSheetId="9">'54'!$A$1:$H$24</definedName>
  </definedNames>
  <calcPr fullCalcOnLoad="1"/>
</workbook>
</file>

<file path=xl/sharedStrings.xml><?xml version="1.0" encoding="utf-8"?>
<sst xmlns="http://schemas.openxmlformats.org/spreadsheetml/2006/main" count="640" uniqueCount="302">
  <si>
    <t>　鉱工業・建設業　73</t>
  </si>
  <si>
    <t>４５.福島県の工業</t>
  </si>
  <si>
    <t>対前年</t>
  </si>
  <si>
    <t>区　　　　　分</t>
  </si>
  <si>
    <t>平成8年</t>
  </si>
  <si>
    <t>増減率</t>
  </si>
  <si>
    <t>%</t>
  </si>
  <si>
    <t>事業所数</t>
  </si>
  <si>
    <t>従業者数（人）</t>
  </si>
  <si>
    <t>1事業所当たり従業者数(人)</t>
  </si>
  <si>
    <t>製造品出荷額等(億円)</t>
  </si>
  <si>
    <t>1事業所当たり製造品出荷額等(万円)</t>
  </si>
  <si>
    <t>従業者1人当たり製造品出荷額等(万円)</t>
  </si>
  <si>
    <t>付　加　価　値　額(億円)</t>
  </si>
  <si>
    <t>　　注：従業者4人以上の事業所、1事業所当たり・従業者1人当たり製造品出荷額等は、</t>
  </si>
  <si>
    <t>　　　　内国消費税額控除後の額。</t>
  </si>
  <si>
    <r>
      <t>　資料：県統計調査課「福島県の工業」、平成1</t>
    </r>
    <r>
      <rPr>
        <sz val="12"/>
        <rFont val="Osaka"/>
        <family val="3"/>
      </rPr>
      <t>2</t>
    </r>
    <r>
      <rPr>
        <sz val="12"/>
        <rFont val="Osaka"/>
        <family val="3"/>
      </rPr>
      <t>年は速報値。</t>
    </r>
  </si>
  <si>
    <t>74　鉱工業・建設業　</t>
  </si>
  <si>
    <t>鉱工業・建設業　75</t>
  </si>
  <si>
    <t>４６.産業「中分類」別製造品出荷額等</t>
  </si>
  <si>
    <t>　　　（単位：人、％、万円）</t>
  </si>
  <si>
    <t>区　　　分</t>
  </si>
  <si>
    <t>　</t>
  </si>
  <si>
    <t>１事業所当たり</t>
  </si>
  <si>
    <t>従業者１人当たり</t>
  </si>
  <si>
    <t>従業者数</t>
  </si>
  <si>
    <t>製造品出荷額等</t>
  </si>
  <si>
    <t>平成11年</t>
  </si>
  <si>
    <t>構成比</t>
  </si>
  <si>
    <r>
      <t>平成1</t>
    </r>
    <r>
      <rPr>
        <sz val="12"/>
        <rFont val="Osaka"/>
        <family val="3"/>
      </rPr>
      <t>2</t>
    </r>
    <r>
      <rPr>
        <sz val="12"/>
        <rFont val="Osaka"/>
        <family val="3"/>
      </rPr>
      <t>年</t>
    </r>
  </si>
  <si>
    <t>総数　</t>
  </si>
  <si>
    <t>食料品製造業</t>
  </si>
  <si>
    <t>飲料・たばこ・飼料製造業</t>
  </si>
  <si>
    <t>繊維工業（衣服を除く）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</si>
  <si>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</si>
  <si>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</si>
  <si>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</si>
  <si>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</si>
  <si>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出版・印刷・同関連産業</t>
  </si>
  <si>
    <t>※化学工業</t>
  </si>
  <si>
    <t>※石油製品・石炭製品製造業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</si>
  <si>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</si>
  <si>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</si>
  <si>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</si>
  <si>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</si>
  <si>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※鉄鋼業</t>
  </si>
  <si>
    <t>※非鉄金属製造業</t>
  </si>
  <si>
    <t>※金属製品製造業</t>
  </si>
  <si>
    <t>※一般機械器具製造業</t>
  </si>
  <si>
    <t>※電気機械器具製造業</t>
  </si>
  <si>
    <t>※輸送用機械器具製造業</t>
  </si>
  <si>
    <t>※精密機械器具製造業</t>
  </si>
  <si>
    <t>※武器製造業</t>
  </si>
  <si>
    <t>X</t>
  </si>
  <si>
    <t>その他の製造業</t>
  </si>
  <si>
    <t>（※重化学工業）</t>
  </si>
  <si>
    <t>（軽工業）</t>
  </si>
  <si>
    <t>　　注：1.従業者4人以上の事業所</t>
  </si>
  <si>
    <t>　　　　2.「武器製造業」が2事業所であるため、事業所数以外の数字はすべて「一般機械</t>
  </si>
  <si>
    <t>　　　　器具製造業」の数字に合算したものである。</t>
  </si>
  <si>
    <t>　　　　3.1事業所当たり製造品出荷額等並びに従業者1人当たり製造品出荷額等は、内国</t>
  </si>
  <si>
    <t>　　　　消費税額控除後の額である。</t>
  </si>
  <si>
    <t>　資料：県統計調査課「福島県の工業」、平成12年は速報値。</t>
  </si>
  <si>
    <t>76　鉱工業・建設業</t>
  </si>
  <si>
    <t>47.鉱工業生産指数(原指数）</t>
  </si>
  <si>
    <t>（平成７年=100）</t>
  </si>
  <si>
    <t>区　　　　　　分</t>
  </si>
  <si>
    <t>平成9年</t>
  </si>
  <si>
    <t>産　　業　　総　　合</t>
  </si>
  <si>
    <t>公　益　事　業</t>
  </si>
  <si>
    <t>鉱　　　工　　　業</t>
  </si>
  <si>
    <t>製　造　工　業</t>
  </si>
  <si>
    <t>鉄鋼業</t>
  </si>
  <si>
    <t>非鉄金属工業</t>
  </si>
  <si>
    <t>金属製品工業</t>
  </si>
  <si>
    <r>
      <t xml:space="preserve"> 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一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般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機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械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工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業</t>
    </r>
  </si>
  <si>
    <r>
      <t xml:space="preserve"> 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電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気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機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械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工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業</t>
    </r>
  </si>
  <si>
    <r>
      <t xml:space="preserve"> 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輸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送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機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械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工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業</t>
    </r>
  </si>
  <si>
    <r>
      <t xml:space="preserve"> 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精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密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機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械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工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業</t>
    </r>
  </si>
  <si>
    <t>窯業・土石製品工業</t>
  </si>
  <si>
    <t>化学・石油・石炭製品工業</t>
  </si>
  <si>
    <t>プラスチック製品工業</t>
  </si>
  <si>
    <t>パルプ・紙・紙加工品工業</t>
  </si>
  <si>
    <t>繊維工業</t>
  </si>
  <si>
    <t>食料品 ・たばこ工業</t>
  </si>
  <si>
    <t>その他工業</t>
  </si>
  <si>
    <t>　　ゴム・皮革製品 工業</t>
  </si>
  <si>
    <t>　　木材・木製品工業</t>
  </si>
  <si>
    <t xml:space="preserve">    出版・印刷業</t>
  </si>
  <si>
    <t xml:space="preserve">    その他製品工業</t>
  </si>
  <si>
    <r>
      <t xml:space="preserve">鉱 </t>
    </r>
    <r>
      <rPr>
        <sz val="12"/>
        <rFont val="Osaka"/>
        <family val="3"/>
      </rPr>
      <t xml:space="preserve">          </t>
    </r>
    <r>
      <rPr>
        <sz val="12"/>
        <rFont val="Osaka"/>
        <family val="3"/>
      </rPr>
      <t>業</t>
    </r>
  </si>
  <si>
    <t>　　注：公益事業は、ガス事業、電力事業である。</t>
  </si>
  <si>
    <t>　資料：県統計調査課「福島県鉱工業指数年報」</t>
  </si>
  <si>
    <t>78　鉱工業・建設業</t>
  </si>
  <si>
    <t>鉱工業・建設業　79</t>
  </si>
  <si>
    <t>４８.１日当たりの工業用水量（平成11年）（産業中分類別…従業者30人以上の事業所）</t>
  </si>
  <si>
    <t>（単位：ｍ3）</t>
  </si>
  <si>
    <t>水　　　　　　源　　　　　　別</t>
  </si>
  <si>
    <t>用　　　　途　　　　別　　　　・　　　　淡　　　　水</t>
  </si>
  <si>
    <t xml:space="preserve"> 区　分</t>
  </si>
  <si>
    <t>公共水道</t>
  </si>
  <si>
    <t>地表水</t>
  </si>
  <si>
    <t>その他の</t>
  </si>
  <si>
    <t>区　分</t>
  </si>
  <si>
    <t>製品処理用水</t>
  </si>
  <si>
    <t>総　数</t>
  </si>
  <si>
    <t>淡水計</t>
  </si>
  <si>
    <t>工業用水道</t>
  </si>
  <si>
    <t>上水道</t>
  </si>
  <si>
    <t>伏流水</t>
  </si>
  <si>
    <t>井戸水</t>
  </si>
  <si>
    <t>淡　水</t>
  </si>
  <si>
    <t>回収水</t>
  </si>
  <si>
    <t>海水計</t>
  </si>
  <si>
    <t>ボイラ用水</t>
  </si>
  <si>
    <t>原料用水</t>
  </si>
  <si>
    <t>と洗じょう用水</t>
  </si>
  <si>
    <t>冷却用水</t>
  </si>
  <si>
    <t>温調用水</t>
  </si>
  <si>
    <t>その他</t>
  </si>
  <si>
    <t>食料</t>
  </si>
  <si>
    <t>x</t>
  </si>
  <si>
    <t>-</t>
  </si>
  <si>
    <t>飲料</t>
  </si>
  <si>
    <t>繊維</t>
  </si>
  <si>
    <t>衣服</t>
  </si>
  <si>
    <t>木材</t>
  </si>
  <si>
    <t xml:space="preserve"> </t>
  </si>
  <si>
    <t>家具</t>
  </si>
  <si>
    <t>紙</t>
  </si>
  <si>
    <t>出版</t>
  </si>
  <si>
    <t>化学</t>
  </si>
  <si>
    <t>石油</t>
  </si>
  <si>
    <t>プラスチック</t>
  </si>
  <si>
    <t>ゴム</t>
  </si>
  <si>
    <t>皮革</t>
  </si>
  <si>
    <t>窯業</t>
  </si>
  <si>
    <t>鉄鋼</t>
  </si>
  <si>
    <t>－</t>
  </si>
  <si>
    <t>非鉄</t>
  </si>
  <si>
    <t>金属</t>
  </si>
  <si>
    <t>機械</t>
  </si>
  <si>
    <t>電気</t>
  </si>
  <si>
    <t>輸送</t>
  </si>
  <si>
    <t>精密</t>
  </si>
  <si>
    <t>武器</t>
  </si>
  <si>
    <t>　注：（  ）内の数値には武器を含む。</t>
  </si>
  <si>
    <t>　資料：県統計調査課「福島県の工業」</t>
  </si>
  <si>
    <r>
      <t>8</t>
    </r>
    <r>
      <rPr>
        <sz val="12"/>
        <rFont val="Osaka"/>
        <family val="3"/>
      </rPr>
      <t>0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鉱工業・建設業　</t>
    </r>
  </si>
  <si>
    <t>49.工場立地（規模別・業種別・地域別）</t>
  </si>
  <si>
    <t>（単位：件）</t>
  </si>
  <si>
    <t>工　場　設　置　届　出　受　理　件　数</t>
  </si>
  <si>
    <t>区　　　　分</t>
  </si>
  <si>
    <t>総　　　　　数</t>
  </si>
  <si>
    <t>新　　　　　設</t>
  </si>
  <si>
    <t>増　　　　　設</t>
  </si>
  <si>
    <t>規　　模　　別</t>
  </si>
  <si>
    <t>特定工場</t>
  </si>
  <si>
    <t>その他工場</t>
  </si>
  <si>
    <t>業　　種　　別</t>
  </si>
  <si>
    <t>食料品</t>
  </si>
  <si>
    <t>パルプ・紙</t>
  </si>
  <si>
    <t>出版・印刷</t>
  </si>
  <si>
    <t>石油・石炭</t>
  </si>
  <si>
    <t>　　　　-</t>
  </si>
  <si>
    <t>窯業・土石</t>
  </si>
  <si>
    <t>非鉄金属</t>
  </si>
  <si>
    <t>一般機械</t>
  </si>
  <si>
    <t>電気機械</t>
  </si>
  <si>
    <t>輸送用機械</t>
  </si>
  <si>
    <t>精密機械</t>
  </si>
  <si>
    <t>地　　域　　別</t>
  </si>
  <si>
    <t>県北</t>
  </si>
  <si>
    <t>県中</t>
  </si>
  <si>
    <t>県南</t>
  </si>
  <si>
    <t>会津</t>
  </si>
  <si>
    <t>相双</t>
  </si>
  <si>
    <t>いわき</t>
  </si>
  <si>
    <t>　　注：特  定  工  場～敷地面積　9,000㎡以上、又は建築面積3,000㎡以上</t>
  </si>
  <si>
    <t>　　　　そ の 他 工場～敷地面積1,000㎡以上、9,000㎡未満</t>
  </si>
  <si>
    <t>　資料：県産業振興課「工場立地状況について」</t>
  </si>
  <si>
    <t>鉱工業・建設業  81</t>
  </si>
  <si>
    <t>50 ． 総住宅数及び総世帯数</t>
  </si>
  <si>
    <t>（単位：戸、世帯）</t>
  </si>
  <si>
    <t>年次</t>
  </si>
  <si>
    <t>総数</t>
  </si>
  <si>
    <t>対前回増</t>
  </si>
  <si>
    <t>増加率（％）</t>
  </si>
  <si>
    <t>一世帯当たり住宅数</t>
  </si>
  <si>
    <t>住宅</t>
  </si>
  <si>
    <t>世帯</t>
  </si>
  <si>
    <t>福島県</t>
  </si>
  <si>
    <t>全国</t>
  </si>
  <si>
    <t>昭和38年</t>
  </si>
  <si>
    <t>平成5</t>
  </si>
  <si>
    <t>資料：県統計調査課「住宅・土地統計調査」</t>
  </si>
  <si>
    <t>82　鉱工業・建設業</t>
  </si>
  <si>
    <t>鉱工業・建設業  83</t>
  </si>
  <si>
    <t>51　住宅の状況</t>
  </si>
  <si>
    <t>住宅数（百戸）</t>
  </si>
  <si>
    <t>世帯数（百世帯）</t>
  </si>
  <si>
    <t>世帯人員（百人）</t>
  </si>
  <si>
    <t>１住宅当たり</t>
  </si>
  <si>
    <t>１住宅当たり畳数</t>
  </si>
  <si>
    <t>１住宅当たり延べ面積（㎡）</t>
  </si>
  <si>
    <t>１人当たり畳数</t>
  </si>
  <si>
    <t>居住室数</t>
  </si>
  <si>
    <t>平成5年</t>
  </si>
  <si>
    <t>全国総数</t>
  </si>
  <si>
    <t>福島県総数</t>
  </si>
  <si>
    <t>住宅の所有の関係</t>
  </si>
  <si>
    <t>持ち家</t>
  </si>
  <si>
    <t>借家</t>
  </si>
  <si>
    <t>公営の借家</t>
  </si>
  <si>
    <t>公団・公社の借家</t>
  </si>
  <si>
    <t>民営借家</t>
  </si>
  <si>
    <t>給与住宅</t>
  </si>
  <si>
    <t>住宅の種類</t>
  </si>
  <si>
    <t>専用住宅</t>
  </si>
  <si>
    <t>農林漁業併用住宅</t>
  </si>
  <si>
    <t>店舗その他の併用住宅</t>
  </si>
  <si>
    <t>建築の時期</t>
  </si>
  <si>
    <t>終戦前</t>
  </si>
  <si>
    <t>終戦時～昭和25年</t>
  </si>
  <si>
    <t>昭和26年～昭和35年</t>
  </si>
  <si>
    <t>昭和36年～昭和45年</t>
  </si>
  <si>
    <t>昭和46年～昭和55年</t>
  </si>
  <si>
    <t>…</t>
  </si>
  <si>
    <t>昭和56年～平成2年</t>
  </si>
  <si>
    <t>平成3年～平成5年</t>
  </si>
  <si>
    <t>平成6年</t>
  </si>
  <si>
    <t>平成7年</t>
  </si>
  <si>
    <t>平成10年1月～9月</t>
  </si>
  <si>
    <t>不詳</t>
  </si>
  <si>
    <t>　注：総数には、空家・施設等の世帯を含まない。</t>
  </si>
  <si>
    <t>資料：総務省統計局「住宅・土地統計調査報告」</t>
  </si>
  <si>
    <r>
      <t>8</t>
    </r>
    <r>
      <rPr>
        <sz val="12"/>
        <rFont val="Osaka"/>
        <family val="3"/>
      </rPr>
      <t>4</t>
    </r>
    <r>
      <rPr>
        <sz val="12"/>
        <rFont val="Osaka"/>
        <family val="3"/>
      </rPr>
      <t>　鉱工業・建設業</t>
    </r>
  </si>
  <si>
    <r>
      <t>鉱工業・建設業　8</t>
    </r>
    <r>
      <rPr>
        <sz val="12"/>
        <rFont val="Osaka"/>
        <family val="3"/>
      </rPr>
      <t>5</t>
    </r>
  </si>
  <si>
    <t>５２.建築物着工状況</t>
  </si>
  <si>
    <t>建　築　物　数（むね）</t>
  </si>
  <si>
    <t>床　　面　　積（千ｍ2）</t>
  </si>
  <si>
    <t>工事費予定額（千万円）</t>
  </si>
  <si>
    <r>
      <t>平成1</t>
    </r>
    <r>
      <rPr>
        <sz val="12"/>
        <rFont val="Osaka"/>
        <family val="3"/>
      </rPr>
      <t>0</t>
    </r>
    <r>
      <rPr>
        <sz val="12"/>
        <rFont val="Osaka"/>
        <family val="3"/>
      </rPr>
      <t>年</t>
    </r>
  </si>
  <si>
    <t>総　　　　　　　　　 　数</t>
  </si>
  <si>
    <t>建　　　築　　　主　　　別</t>
  </si>
  <si>
    <t>国</t>
  </si>
  <si>
    <t>県</t>
  </si>
  <si>
    <t>市町村</t>
  </si>
  <si>
    <t>会社</t>
  </si>
  <si>
    <t>会社でない団体</t>
  </si>
  <si>
    <t>個人</t>
  </si>
  <si>
    <t>構　　　　　造　　　　　別</t>
  </si>
  <si>
    <t>木造</t>
  </si>
  <si>
    <t>鉄骨鉄筋コンクリート造</t>
  </si>
  <si>
    <t>鉄筋コンクリート造</t>
  </si>
  <si>
    <t>鉄骨造</t>
  </si>
  <si>
    <t>コンクリートブロック造</t>
  </si>
  <si>
    <t>用　　　　　途　　　　　別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</si>
  <si>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</si>
  <si>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</si>
  <si>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</si>
  <si>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</si>
  <si>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</si>
  <si>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</si>
  <si>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</si>
  <si>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</si>
  <si>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　資料：国土交通省総合政策局「建設統計月報」</t>
  </si>
  <si>
    <t>84　鉱工業・建設業</t>
  </si>
  <si>
    <t>５３.着工新設住宅の資金別・利用関係別戸数</t>
  </si>
  <si>
    <t>（単位：戸）</t>
  </si>
  <si>
    <t>総　　数</t>
  </si>
  <si>
    <t>持　　家</t>
  </si>
  <si>
    <t>貸　　家</t>
  </si>
  <si>
    <t>分譲住宅</t>
  </si>
  <si>
    <r>
      <t>平成1</t>
    </r>
    <r>
      <rPr>
        <sz val="12"/>
        <rFont val="Osaka"/>
        <family val="3"/>
      </rPr>
      <t>1</t>
    </r>
    <r>
      <rPr>
        <sz val="12"/>
        <rFont val="Osaka"/>
        <family val="3"/>
      </rPr>
      <t>年</t>
    </r>
  </si>
  <si>
    <t>民間資金による住宅</t>
  </si>
  <si>
    <t>公営住宅</t>
  </si>
  <si>
    <t>住宅金融公庫融資住宅</t>
  </si>
  <si>
    <t>公団建設住宅</t>
  </si>
  <si>
    <t>54.新設住宅の戸数と床面積</t>
  </si>
  <si>
    <t>（単位：戸、百㎡）</t>
  </si>
  <si>
    <t>戸　数</t>
  </si>
  <si>
    <t>延面積</t>
  </si>
  <si>
    <t>総  　　　　　数</t>
  </si>
  <si>
    <t>　利  用  関  係  別</t>
  </si>
  <si>
    <t>　種　　類　　別</t>
  </si>
  <si>
    <t>併用住宅</t>
  </si>
  <si>
    <t>　建　て　方　別</t>
  </si>
  <si>
    <t>一戸建</t>
  </si>
  <si>
    <t>長屋建</t>
  </si>
  <si>
    <t>共同</t>
  </si>
  <si>
    <t>　資料：　国土交通省総合政策局「建設統計月報」</t>
  </si>
  <si>
    <t>86　鉱工業・建設業</t>
  </si>
  <si>
    <t>55.公共工事着工状況</t>
  </si>
  <si>
    <t>（単位：件、百万円）</t>
  </si>
  <si>
    <r>
      <t>平成1</t>
    </r>
    <r>
      <rPr>
        <sz val="12"/>
        <rFont val="Osaka"/>
        <family val="3"/>
      </rPr>
      <t>0</t>
    </r>
    <r>
      <rPr>
        <sz val="12"/>
        <rFont val="Osaka"/>
        <family val="3"/>
      </rPr>
      <t>年度</t>
    </r>
  </si>
  <si>
    <t>工事件数</t>
  </si>
  <si>
    <t>請負金額</t>
  </si>
  <si>
    <t>総　  　　　数</t>
  </si>
  <si>
    <t>公団・事業団等</t>
  </si>
  <si>
    <t>地方公社</t>
  </si>
  <si>
    <t>　資料：保証事業会社協会「公共工事前払金保証統計」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</si>
</sst>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(&quot;△&quot;\)#,##0"/>
    <numFmt numFmtId="178" formatCode="#,##0;&quot;△&quot;#,##0"/>
    <numFmt numFmtId="179" formatCode="#,##0.0;&quot;△&quot;#,##0.0"/>
    <numFmt numFmtId="180" formatCode="#,##0.0;[Red]\-#,##0.0"/>
    <numFmt numFmtId="181" formatCode="#,##0.000;[Red]\-#,##0.000"/>
    <numFmt numFmtId="182" formatCode="#,##0.0000;[Red]\-#,##0.0000"/>
    <numFmt numFmtId="183" formatCode="0.000"/>
    <numFmt numFmtId="184" formatCode="0.0%"/>
    <numFmt numFmtId="185" formatCode="\(#,##0\)"/>
    <numFmt numFmtId="186" formatCode="0.0000"/>
    <numFmt numFmtId="187" formatCode="\(#,##0.0\)"/>
    <numFmt numFmtId="188" formatCode="0.00000000"/>
    <numFmt numFmtId="189" formatCode="0.0000000"/>
    <numFmt numFmtId="190" formatCode="0.000000"/>
    <numFmt numFmtId="191" formatCode="0.00000"/>
    <numFmt numFmtId="192" formatCode="0.000000000"/>
    <numFmt numFmtId="193" formatCode="&quot;△&quot;0.0"/>
    <numFmt numFmtId="194" formatCode="\%"/>
    <numFmt numFmtId="195" formatCode="&quot;△&quot;#,##0"/>
    <numFmt numFmtId="196" formatCode="\-&quot;△&quot;#,##0"/>
    <numFmt numFmtId="197" formatCode="#,##0.00;&quot;△&quot;#,##0.0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\(General\)"/>
    <numFmt numFmtId="205" formatCode="&quot;()&quot;#,##0"/>
    <numFmt numFmtId="206" formatCode="#,##0.0;&quot;△&quot;#,##0.0;0.0"/>
    <numFmt numFmtId="207" formatCode="0.0000000000"/>
    <numFmt numFmtId="208" formatCode="0.00000000000"/>
    <numFmt numFmtId="209" formatCode="\(@\)"/>
    <numFmt numFmtId="210" formatCode="#,##0;&quot;△ &quot;#,##0"/>
    <numFmt numFmtId="211" formatCode="#,##0.0;&quot;△ &quot;#,##0.0"/>
  </numFmts>
  <fonts count="1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b/>
      <sz val="14"/>
      <name val="Osaka"/>
      <family val="3"/>
    </font>
    <font>
      <sz val="11"/>
      <name val="Osaka"/>
      <family val="3"/>
    </font>
    <font>
      <sz val="10"/>
      <name val="Osaka"/>
      <family val="3"/>
    </font>
    <font>
      <sz val="6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9"/>
      <name val="Osaka"/>
      <family val="3"/>
    </font>
    <font>
      <b/>
      <sz val="11"/>
      <name val="Osaka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38" fontId="0" fillId="0" borderId="0" xfId="17" applyAlignment="1">
      <alignment/>
    </xf>
    <xf numFmtId="38" fontId="0" fillId="0" borderId="0" xfId="17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38" fontId="0" fillId="0" borderId="1" xfId="17" applyFont="1" applyBorder="1" applyAlignment="1">
      <alignment/>
    </xf>
    <xf numFmtId="0" fontId="0" fillId="0" borderId="2" xfId="0" applyFont="1" applyBorder="1" applyAlignment="1">
      <alignment/>
    </xf>
    <xf numFmtId="38" fontId="0" fillId="0" borderId="2" xfId="17" applyFont="1" applyBorder="1" applyAlignment="1">
      <alignment/>
    </xf>
    <xf numFmtId="38" fontId="0" fillId="0" borderId="0" xfId="17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8" fontId="0" fillId="0" borderId="3" xfId="17" applyFont="1" applyBorder="1" applyAlignment="1">
      <alignment horizontal="center"/>
    </xf>
    <xf numFmtId="38" fontId="1" fillId="0" borderId="3" xfId="17" applyFont="1" applyBorder="1" applyAlignment="1">
      <alignment horizontal="center"/>
    </xf>
    <xf numFmtId="38" fontId="0" fillId="0" borderId="4" xfId="17" applyFont="1" applyBorder="1" applyAlignment="1">
      <alignment horizontal="center"/>
    </xf>
    <xf numFmtId="0" fontId="0" fillId="0" borderId="2" xfId="0" applyFont="1" applyBorder="1" applyAlignment="1">
      <alignment horizontal="distributed"/>
    </xf>
    <xf numFmtId="38" fontId="1" fillId="0" borderId="0" xfId="17" applyFont="1" applyAlignment="1">
      <alignment/>
    </xf>
    <xf numFmtId="38" fontId="0" fillId="0" borderId="0" xfId="17" applyNumberFormat="1" applyFont="1" applyAlignment="1">
      <alignment/>
    </xf>
    <xf numFmtId="176" fontId="0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80" fontId="0" fillId="0" borderId="0" xfId="17" applyNumberFormat="1" applyFont="1" applyAlignment="1">
      <alignment/>
    </xf>
    <xf numFmtId="0" fontId="0" fillId="0" borderId="3" xfId="0" applyFont="1" applyBorder="1" applyAlignment="1">
      <alignment horizontal="distributed"/>
    </xf>
    <xf numFmtId="38" fontId="0" fillId="0" borderId="4" xfId="17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38" fontId="0" fillId="0" borderId="0" xfId="17" applyFont="1" applyBorder="1" applyAlignment="1">
      <alignment horizontal="centerContinuous"/>
    </xf>
    <xf numFmtId="38" fontId="0" fillId="0" borderId="0" xfId="17" applyBorder="1" applyAlignment="1">
      <alignment horizontal="centerContinuous"/>
    </xf>
    <xf numFmtId="38" fontId="0" fillId="0" borderId="5" xfId="17" applyFont="1" applyBorder="1" applyAlignment="1">
      <alignment horizontal="centerContinuous"/>
    </xf>
    <xf numFmtId="38" fontId="0" fillId="0" borderId="6" xfId="17" applyFont="1" applyBorder="1" applyAlignment="1">
      <alignment wrapText="1"/>
    </xf>
    <xf numFmtId="38" fontId="0" fillId="0" borderId="0" xfId="17" applyFont="1" applyBorder="1" applyAlignment="1">
      <alignment wrapText="1"/>
    </xf>
    <xf numFmtId="38" fontId="0" fillId="0" borderId="4" xfId="17" applyFont="1" applyBorder="1" applyAlignment="1">
      <alignment/>
    </xf>
    <xf numFmtId="38" fontId="0" fillId="0" borderId="4" xfId="17" applyBorder="1" applyAlignment="1">
      <alignment/>
    </xf>
    <xf numFmtId="38" fontId="0" fillId="0" borderId="7" xfId="17" applyFont="1" applyBorder="1" applyAlignment="1">
      <alignment/>
    </xf>
    <xf numFmtId="38" fontId="0" fillId="0" borderId="8" xfId="17" applyFont="1" applyBorder="1" applyAlignment="1">
      <alignment wrapText="1"/>
    </xf>
    <xf numFmtId="38" fontId="0" fillId="0" borderId="4" xfId="17" applyFont="1" applyBorder="1" applyAlignment="1">
      <alignment wrapText="1"/>
    </xf>
    <xf numFmtId="0" fontId="0" fillId="0" borderId="3" xfId="0" applyBorder="1" applyAlignment="1">
      <alignment/>
    </xf>
    <xf numFmtId="38" fontId="5" fillId="0" borderId="3" xfId="17" applyFont="1" applyBorder="1" applyAlignment="1">
      <alignment horizontal="center"/>
    </xf>
    <xf numFmtId="0" fontId="0" fillId="0" borderId="2" xfId="0" applyBorder="1" applyAlignment="1">
      <alignment horizontal="distributed"/>
    </xf>
    <xf numFmtId="0" fontId="5" fillId="0" borderId="0" xfId="0" applyFont="1" applyAlignment="1">
      <alignment/>
    </xf>
    <xf numFmtId="0" fontId="1" fillId="0" borderId="2" xfId="0" applyFont="1" applyBorder="1" applyAlignment="1">
      <alignment horizontal="distributed"/>
    </xf>
    <xf numFmtId="176" fontId="0" fillId="0" borderId="0" xfId="0" applyNumberFormat="1" applyBorder="1" applyAlignment="1">
      <alignment/>
    </xf>
    <xf numFmtId="38" fontId="5" fillId="0" borderId="0" xfId="17" applyFont="1" applyBorder="1" applyAlignment="1">
      <alignment/>
    </xf>
    <xf numFmtId="0" fontId="5" fillId="0" borderId="2" xfId="0" applyFont="1" applyBorder="1" applyAlignment="1">
      <alignment horizontal="distributed"/>
    </xf>
    <xf numFmtId="38" fontId="5" fillId="0" borderId="0" xfId="17" applyFont="1" applyBorder="1" applyAlignment="1">
      <alignment horizontal="right"/>
    </xf>
    <xf numFmtId="176" fontId="5" fillId="0" borderId="0" xfId="17" applyNumberFormat="1" applyFont="1" applyAlignment="1">
      <alignment horizontal="right"/>
    </xf>
    <xf numFmtId="38" fontId="0" fillId="0" borderId="0" xfId="17" applyFont="1" applyBorder="1" applyAlignment="1">
      <alignment horizontal="right"/>
    </xf>
    <xf numFmtId="0" fontId="0" fillId="0" borderId="3" xfId="0" applyBorder="1" applyAlignment="1">
      <alignment horizontal="distributed"/>
    </xf>
    <xf numFmtId="38" fontId="0" fillId="0" borderId="4" xfId="17" applyBorder="1" applyAlignment="1">
      <alignment/>
    </xf>
    <xf numFmtId="0" fontId="0" fillId="0" borderId="4" xfId="0" applyBorder="1" applyAlignment="1">
      <alignment/>
    </xf>
    <xf numFmtId="0" fontId="5" fillId="0" borderId="4" xfId="0" applyFont="1" applyBorder="1" applyAlignment="1">
      <alignment/>
    </xf>
    <xf numFmtId="38" fontId="5" fillId="0" borderId="4" xfId="17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8" fontId="0" fillId="0" borderId="0" xfId="17" applyAlignment="1">
      <alignment horizontal="right"/>
    </xf>
    <xf numFmtId="38" fontId="0" fillId="0" borderId="0" xfId="17" applyFont="1" applyAlignment="1">
      <alignment horizontal="right"/>
    </xf>
    <xf numFmtId="0" fontId="6" fillId="0" borderId="2" xfId="0" applyFont="1" applyBorder="1" applyAlignment="1">
      <alignment horizontal="distributed"/>
    </xf>
    <xf numFmtId="38" fontId="0" fillId="0" borderId="4" xfId="17" applyBorder="1" applyAlignment="1">
      <alignment horizontal="right"/>
    </xf>
    <xf numFmtId="0" fontId="0" fillId="0" borderId="4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/>
    </xf>
    <xf numFmtId="176" fontId="0" fillId="0" borderId="4" xfId="0" applyNumberFormat="1" applyBorder="1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right"/>
      <protection/>
    </xf>
    <xf numFmtId="0" fontId="1" fillId="0" borderId="0" xfId="21" applyFont="1">
      <alignment/>
      <protection/>
    </xf>
    <xf numFmtId="0" fontId="0" fillId="0" borderId="1" xfId="21" applyBorder="1">
      <alignment/>
      <protection/>
    </xf>
    <xf numFmtId="0" fontId="0" fillId="0" borderId="1" xfId="21" applyFont="1" applyBorder="1" applyAlignment="1">
      <alignment horizontal="right"/>
      <protection/>
    </xf>
    <xf numFmtId="0" fontId="0" fillId="0" borderId="0" xfId="21" applyBorder="1">
      <alignment/>
      <protection/>
    </xf>
    <xf numFmtId="0" fontId="0" fillId="0" borderId="2" xfId="21" applyBorder="1">
      <alignment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Border="1" applyAlignment="1">
      <alignment horizontal="centerContinuous"/>
      <protection/>
    </xf>
    <xf numFmtId="0" fontId="0" fillId="0" borderId="3" xfId="21" applyBorder="1" applyAlignment="1">
      <alignment horizontal="centerContinuous"/>
      <protection/>
    </xf>
    <xf numFmtId="0" fontId="0" fillId="0" borderId="3" xfId="21" applyFont="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1" fillId="0" borderId="4" xfId="21" applyFont="1" applyBorder="1" applyAlignment="1">
      <alignment horizontal="center"/>
      <protection/>
    </xf>
    <xf numFmtId="0" fontId="1" fillId="0" borderId="0" xfId="21" applyFont="1" applyBorder="1">
      <alignment/>
      <protection/>
    </xf>
    <xf numFmtId="0" fontId="1" fillId="0" borderId="2" xfId="21" applyFont="1" applyBorder="1">
      <alignment/>
      <protection/>
    </xf>
    <xf numFmtId="0" fontId="0" fillId="0" borderId="2" xfId="21" applyFont="1" applyBorder="1" applyAlignment="1">
      <alignment horizontal="right"/>
      <protection/>
    </xf>
    <xf numFmtId="0" fontId="0" fillId="0" borderId="2" xfId="21" applyFont="1" applyBorder="1" applyAlignment="1">
      <alignment horizontal="distributed"/>
      <protection/>
    </xf>
    <xf numFmtId="0" fontId="1" fillId="0" borderId="0" xfId="0" applyFont="1" applyAlignment="1">
      <alignment horizontal="right"/>
    </xf>
    <xf numFmtId="0" fontId="0" fillId="0" borderId="4" xfId="21" applyBorder="1">
      <alignment/>
      <protection/>
    </xf>
    <xf numFmtId="0" fontId="0" fillId="0" borderId="3" xfId="21" applyBorder="1">
      <alignment/>
      <protection/>
    </xf>
    <xf numFmtId="0" fontId="0" fillId="0" borderId="0" xfId="21" applyFont="1" applyAlignment="1">
      <alignment/>
      <protection/>
    </xf>
    <xf numFmtId="0" fontId="1" fillId="0" borderId="3" xfId="21" applyFont="1" applyBorder="1" applyAlignment="1">
      <alignment horizontal="center"/>
      <protection/>
    </xf>
    <xf numFmtId="0" fontId="0" fillId="0" borderId="0" xfId="21" applyFont="1" applyBorder="1">
      <alignment/>
      <protection/>
    </xf>
    <xf numFmtId="38" fontId="1" fillId="0" borderId="0" xfId="17" applyFont="1" applyAlignment="1">
      <alignment horizontal="right"/>
    </xf>
    <xf numFmtId="38" fontId="0" fillId="0" borderId="1" xfId="17" applyBorder="1" applyAlignment="1">
      <alignment/>
    </xf>
    <xf numFmtId="38" fontId="0" fillId="0" borderId="1" xfId="17" applyFont="1" applyBorder="1" applyAlignment="1">
      <alignment horizontal="right"/>
    </xf>
    <xf numFmtId="38" fontId="0" fillId="0" borderId="4" xfId="17" applyFont="1" applyBorder="1" applyAlignment="1">
      <alignment horizontal="centerContinuous"/>
    </xf>
    <xf numFmtId="38" fontId="0" fillId="0" borderId="3" xfId="17" applyBorder="1" applyAlignment="1">
      <alignment horizontal="centerContinuous"/>
    </xf>
    <xf numFmtId="38" fontId="0" fillId="0" borderId="4" xfId="17" applyBorder="1" applyAlignment="1">
      <alignment horizontal="centerContinuous"/>
    </xf>
    <xf numFmtId="38" fontId="1" fillId="0" borderId="4" xfId="17" applyFont="1" applyBorder="1" applyAlignment="1">
      <alignment horizontal="centerContinuous"/>
    </xf>
    <xf numFmtId="38" fontId="1" fillId="0" borderId="4" xfId="17" applyFont="1" applyBorder="1" applyAlignment="1">
      <alignment horizontal="center"/>
    </xf>
    <xf numFmtId="0" fontId="0" fillId="0" borderId="0" xfId="0" applyBorder="1" applyAlignment="1">
      <alignment horizontal="distributed"/>
    </xf>
    <xf numFmtId="0" fontId="6" fillId="0" borderId="0" xfId="0" applyFont="1" applyBorder="1" applyAlignment="1">
      <alignment/>
    </xf>
    <xf numFmtId="0" fontId="0" fillId="0" borderId="4" xfId="0" applyBorder="1" applyAlignment="1">
      <alignment horizontal="distributed"/>
    </xf>
    <xf numFmtId="3" fontId="1" fillId="0" borderId="0" xfId="15" applyNumberFormat="1" applyFont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distributed"/>
    </xf>
    <xf numFmtId="185" fontId="0" fillId="0" borderId="0" xfId="17" applyNumberFormat="1" applyAlignment="1">
      <alignment horizontal="right"/>
    </xf>
    <xf numFmtId="185" fontId="0" fillId="0" borderId="0" xfId="17" applyNumberFormat="1" applyFont="1" applyAlignment="1" quotePrefix="1">
      <alignment horizontal="right"/>
    </xf>
    <xf numFmtId="185" fontId="0" fillId="0" borderId="0" xfId="17" applyNumberFormat="1" applyFont="1" applyAlignment="1">
      <alignment horizontal="right"/>
    </xf>
    <xf numFmtId="0" fontId="0" fillId="0" borderId="0" xfId="21" applyAlignment="1">
      <alignment horizontal="right"/>
      <protection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/>
    </xf>
    <xf numFmtId="176" fontId="0" fillId="0" borderId="0" xfId="0" applyNumberFormat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5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38" fontId="0" fillId="0" borderId="0" xfId="17" applyFont="1" applyAlignment="1">
      <alignment horizontal="center"/>
    </xf>
    <xf numFmtId="38" fontId="0" fillId="0" borderId="0" xfId="17" applyFont="1" applyAlignment="1">
      <alignment/>
    </xf>
    <xf numFmtId="180" fontId="0" fillId="0" borderId="0" xfId="17" applyNumberFormat="1" applyFont="1" applyAlignment="1">
      <alignment/>
    </xf>
    <xf numFmtId="38" fontId="0" fillId="0" borderId="0" xfId="17" applyAlignment="1">
      <alignment/>
    </xf>
    <xf numFmtId="38" fontId="0" fillId="0" borderId="0" xfId="17" applyFont="1" applyAlignment="1">
      <alignment/>
    </xf>
    <xf numFmtId="38" fontId="0" fillId="0" borderId="5" xfId="17" applyBorder="1" applyAlignment="1">
      <alignment/>
    </xf>
    <xf numFmtId="38" fontId="0" fillId="0" borderId="0" xfId="17" applyFont="1" applyBorder="1" applyAlignment="1">
      <alignment horizontal="center"/>
    </xf>
    <xf numFmtId="38" fontId="0" fillId="0" borderId="0" xfId="17" applyBorder="1" applyAlignment="1">
      <alignment horizontal="center"/>
    </xf>
    <xf numFmtId="38" fontId="0" fillId="0" borderId="0" xfId="17" applyBorder="1" applyAlignment="1">
      <alignment/>
    </xf>
    <xf numFmtId="40" fontId="0" fillId="0" borderId="0" xfId="17" applyNumberFormat="1" applyBorder="1" applyAlignment="1">
      <alignment/>
    </xf>
    <xf numFmtId="38" fontId="0" fillId="0" borderId="5" xfId="17" applyBorder="1" applyAlignment="1">
      <alignment horizontal="center"/>
    </xf>
    <xf numFmtId="40" fontId="0" fillId="0" borderId="0" xfId="17" applyNumberFormat="1" applyFont="1" applyBorder="1" applyAlignment="1">
      <alignment/>
    </xf>
    <xf numFmtId="38" fontId="0" fillId="0" borderId="7" xfId="17" applyBorder="1" applyAlignment="1">
      <alignment/>
    </xf>
    <xf numFmtId="38" fontId="0" fillId="0" borderId="4" xfId="17" applyBorder="1" applyAlignment="1">
      <alignment/>
    </xf>
    <xf numFmtId="38" fontId="0" fillId="0" borderId="5" xfId="17" applyFont="1" applyBorder="1" applyAlignment="1">
      <alignment horizontal="center"/>
    </xf>
    <xf numFmtId="38" fontId="0" fillId="0" borderId="13" xfId="17" applyFont="1" applyBorder="1" applyAlignment="1">
      <alignment horizontal="center"/>
    </xf>
    <xf numFmtId="38" fontId="0" fillId="0" borderId="13" xfId="17" applyBorder="1" applyAlignment="1">
      <alignment horizontal="center"/>
    </xf>
    <xf numFmtId="38" fontId="0" fillId="0" borderId="14" xfId="17" applyFont="1" applyBorder="1" applyAlignment="1">
      <alignment horizontal="center"/>
    </xf>
    <xf numFmtId="38" fontId="0" fillId="0" borderId="0" xfId="17" applyFont="1" applyAlignment="1">
      <alignment horizontal="left"/>
    </xf>
    <xf numFmtId="38" fontId="0" fillId="0" borderId="0" xfId="17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38" fontId="0" fillId="0" borderId="5" xfId="17" applyBorder="1" applyAlignment="1">
      <alignment horizontal="centerContinuous"/>
    </xf>
    <xf numFmtId="38" fontId="0" fillId="0" borderId="2" xfId="17" applyBorder="1" applyAlignment="1">
      <alignment horizontal="centerContinuous"/>
    </xf>
    <xf numFmtId="38" fontId="0" fillId="0" borderId="0" xfId="17" applyBorder="1" applyAlignment="1">
      <alignment horizontal="centerContinuous"/>
    </xf>
    <xf numFmtId="38" fontId="0" fillId="0" borderId="5" xfId="17" applyFont="1" applyBorder="1" applyAlignment="1">
      <alignment horizontal="centerContinuous"/>
    </xf>
    <xf numFmtId="38" fontId="0" fillId="0" borderId="1" xfId="17" applyBorder="1" applyAlignment="1">
      <alignment/>
    </xf>
    <xf numFmtId="38" fontId="0" fillId="0" borderId="1" xfId="17" applyFont="1" applyBorder="1" applyAlignment="1">
      <alignment/>
    </xf>
    <xf numFmtId="38" fontId="1" fillId="0" borderId="15" xfId="17" applyFont="1" applyBorder="1" applyAlignment="1">
      <alignment horizontal="centerContinuous"/>
    </xf>
    <xf numFmtId="38" fontId="1" fillId="0" borderId="8" xfId="17" applyFont="1" applyBorder="1" applyAlignment="1">
      <alignment horizontal="center"/>
    </xf>
    <xf numFmtId="3" fontId="0" fillId="0" borderId="0" xfId="15" applyNumberFormat="1" applyFont="1" applyAlignment="1">
      <alignment/>
    </xf>
    <xf numFmtId="0" fontId="0" fillId="0" borderId="0" xfId="17" applyNumberFormat="1" applyAlignment="1">
      <alignment horizontal="right"/>
    </xf>
    <xf numFmtId="21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Fill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21" applyFont="1" applyAlignment="1">
      <alignment horizontal="left"/>
      <protection/>
    </xf>
    <xf numFmtId="38" fontId="0" fillId="0" borderId="0" xfId="17" applyAlignment="1">
      <alignment horizontal="left"/>
    </xf>
    <xf numFmtId="38" fontId="0" fillId="0" borderId="0" xfId="17" applyFon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176" fontId="1" fillId="0" borderId="0" xfId="0" applyNumberFormat="1" applyFont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180" fontId="1" fillId="0" borderId="0" xfId="17" applyNumberFormat="1" applyFont="1" applyAlignment="1">
      <alignment/>
    </xf>
    <xf numFmtId="38" fontId="1" fillId="0" borderId="0" xfId="17" applyFont="1" applyBorder="1" applyAlignment="1">
      <alignment/>
    </xf>
    <xf numFmtId="176" fontId="1" fillId="0" borderId="0" xfId="0" applyNumberFormat="1" applyFont="1" applyBorder="1" applyAlignment="1">
      <alignment/>
    </xf>
    <xf numFmtId="38" fontId="1" fillId="0" borderId="0" xfId="17" applyNumberFormat="1" applyFont="1" applyBorder="1" applyAlignment="1">
      <alignment/>
    </xf>
    <xf numFmtId="38" fontId="11" fillId="0" borderId="3" xfId="17" applyFont="1" applyBorder="1" applyAlignment="1">
      <alignment horizontal="center"/>
    </xf>
    <xf numFmtId="3" fontId="1" fillId="0" borderId="0" xfId="0" applyNumberFormat="1" applyFont="1" applyAlignment="1">
      <alignment/>
    </xf>
    <xf numFmtId="38" fontId="1" fillId="0" borderId="4" xfId="17" applyFont="1" applyBorder="1" applyAlignment="1">
      <alignment/>
    </xf>
    <xf numFmtId="38" fontId="11" fillId="0" borderId="0" xfId="17" applyFont="1" applyBorder="1" applyAlignment="1">
      <alignment/>
    </xf>
    <xf numFmtId="38" fontId="11" fillId="0" borderId="0" xfId="17" applyFont="1" applyBorder="1" applyAlignment="1">
      <alignment horizontal="right"/>
    </xf>
    <xf numFmtId="0" fontId="11" fillId="0" borderId="4" xfId="0" applyFont="1" applyBorder="1" applyAlignment="1">
      <alignment/>
    </xf>
    <xf numFmtId="38" fontId="1" fillId="0" borderId="0" xfId="17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/>
    </xf>
    <xf numFmtId="185" fontId="1" fillId="0" borderId="0" xfId="17" applyNumberFormat="1" applyFont="1" applyAlignment="1">
      <alignment horizontal="right"/>
    </xf>
    <xf numFmtId="38" fontId="1" fillId="0" borderId="4" xfId="17" applyFont="1" applyBorder="1" applyAlignment="1">
      <alignment horizontal="right"/>
    </xf>
    <xf numFmtId="38" fontId="1" fillId="0" borderId="5" xfId="17" applyFont="1" applyBorder="1" applyAlignment="1">
      <alignment horizontal="center"/>
    </xf>
    <xf numFmtId="38" fontId="1" fillId="0" borderId="5" xfId="17" applyFont="1" applyBorder="1" applyAlignment="1">
      <alignment/>
    </xf>
    <xf numFmtId="40" fontId="1" fillId="0" borderId="0" xfId="17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2" fontId="1" fillId="0" borderId="0" xfId="0" applyNumberFormat="1" applyFont="1" applyAlignment="1">
      <alignment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工場立地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A1" sqref="A1"/>
    </sheetView>
  </sheetViews>
  <sheetFormatPr defaultColWidth="8.796875" defaultRowHeight="15"/>
  <cols>
    <col min="1" max="1" width="39.59765625" style="0" customWidth="1"/>
    <col min="2" max="2" width="10.3984375" style="1" customWidth="1"/>
    <col min="3" max="3" width="11.8984375" style="1" customWidth="1"/>
    <col min="4" max="4" width="11.3984375" style="1" customWidth="1"/>
    <col min="5" max="5" width="9.59765625" style="1" customWidth="1"/>
    <col min="6" max="6" width="10.5" style="1" customWidth="1"/>
    <col min="7" max="7" width="7.59765625" style="1" customWidth="1"/>
    <col min="8" max="16384" width="11" style="0" customWidth="1"/>
  </cols>
  <sheetData>
    <row r="1" spans="1:7" ht="14.25">
      <c r="A1" s="172"/>
      <c r="E1" s="2"/>
      <c r="G1" s="65" t="s">
        <v>0</v>
      </c>
    </row>
    <row r="3" ht="17.25">
      <c r="A3" s="3" t="s">
        <v>1</v>
      </c>
    </row>
    <row r="4" spans="1:7" ht="15" thickBot="1">
      <c r="A4" s="4"/>
      <c r="B4" s="5"/>
      <c r="C4" s="5"/>
      <c r="D4" s="5"/>
      <c r="E4" s="5"/>
      <c r="F4" s="5"/>
      <c r="G4" s="5"/>
    </row>
    <row r="5" spans="1:7" ht="15" thickTop="1">
      <c r="A5" s="6"/>
      <c r="B5" s="7"/>
      <c r="C5" s="7"/>
      <c r="D5" s="7"/>
      <c r="E5" s="7"/>
      <c r="F5" s="7"/>
      <c r="G5" s="8" t="s">
        <v>2</v>
      </c>
    </row>
    <row r="6" spans="1:7" ht="14.25">
      <c r="A6" s="9" t="s">
        <v>3</v>
      </c>
      <c r="B6" s="10" t="s">
        <v>4</v>
      </c>
      <c r="C6" s="10">
        <v>9</v>
      </c>
      <c r="D6" s="10">
        <v>10</v>
      </c>
      <c r="E6" s="10">
        <v>11</v>
      </c>
      <c r="F6" s="11">
        <v>12</v>
      </c>
      <c r="G6" s="12" t="s">
        <v>5</v>
      </c>
    </row>
    <row r="7" spans="1:7" ht="14.25">
      <c r="A7" s="13"/>
      <c r="B7" s="2"/>
      <c r="C7" s="2"/>
      <c r="D7" s="2"/>
      <c r="E7" s="136"/>
      <c r="F7" s="14"/>
      <c r="G7" s="65" t="s">
        <v>6</v>
      </c>
    </row>
    <row r="8" spans="1:8" ht="14.25">
      <c r="A8" s="13" t="s">
        <v>7</v>
      </c>
      <c r="B8" s="15">
        <v>6919</v>
      </c>
      <c r="C8" s="15">
        <v>6797</v>
      </c>
      <c r="D8" s="137">
        <v>6958</v>
      </c>
      <c r="E8" s="2">
        <v>6445</v>
      </c>
      <c r="F8" s="14">
        <v>6335</v>
      </c>
      <c r="G8" s="168">
        <f>((F8/E8)-1)*100</f>
        <v>-1.706749418153608</v>
      </c>
      <c r="H8" s="17"/>
    </row>
    <row r="9" spans="1:7" ht="14.25">
      <c r="A9" s="13" t="s">
        <v>8</v>
      </c>
      <c r="B9" s="15">
        <v>219471</v>
      </c>
      <c r="C9" s="15">
        <v>218566</v>
      </c>
      <c r="D9" s="137">
        <v>214307</v>
      </c>
      <c r="E9" s="2">
        <v>203652</v>
      </c>
      <c r="F9" s="14">
        <v>201627</v>
      </c>
      <c r="G9" s="168">
        <f aca="true" t="shared" si="0" ref="G9:G14">((F9/E9)-1)*100</f>
        <v>-0.9943432914972572</v>
      </c>
    </row>
    <row r="10" spans="1:7" ht="14.25">
      <c r="A10" s="13" t="s">
        <v>9</v>
      </c>
      <c r="B10" s="18">
        <v>31.720046249458015</v>
      </c>
      <c r="C10" s="18">
        <v>32.156245402383405</v>
      </c>
      <c r="D10" s="138">
        <f>D9/D8</f>
        <v>30.80008623167577</v>
      </c>
      <c r="E10" s="138">
        <v>31.6</v>
      </c>
      <c r="F10" s="184">
        <v>31.8</v>
      </c>
      <c r="G10" s="168">
        <f t="shared" si="0"/>
        <v>0.6329113924050667</v>
      </c>
    </row>
    <row r="11" spans="1:7" ht="14.25">
      <c r="A11" s="13" t="s">
        <v>10</v>
      </c>
      <c r="B11" s="15">
        <v>55775.2747</v>
      </c>
      <c r="C11" s="15">
        <v>59067.0483</v>
      </c>
      <c r="D11" s="137">
        <v>55309.3595</v>
      </c>
      <c r="E11" s="2">
        <v>53897</v>
      </c>
      <c r="F11" s="14">
        <v>57087</v>
      </c>
      <c r="G11" s="168">
        <f t="shared" si="0"/>
        <v>5.91869677347534</v>
      </c>
    </row>
    <row r="12" spans="1:7" ht="15" customHeight="1">
      <c r="A12" s="13" t="s">
        <v>11</v>
      </c>
      <c r="B12" s="15">
        <v>77384</v>
      </c>
      <c r="C12" s="15">
        <v>83130</v>
      </c>
      <c r="D12" s="137">
        <v>75550</v>
      </c>
      <c r="E12" s="2">
        <v>79286</v>
      </c>
      <c r="F12" s="14">
        <v>85979</v>
      </c>
      <c r="G12" s="168">
        <f t="shared" si="0"/>
        <v>8.441591201473141</v>
      </c>
    </row>
    <row r="13" spans="1:7" ht="14.25" customHeight="1">
      <c r="A13" s="13" t="s">
        <v>12</v>
      </c>
      <c r="B13" s="15">
        <v>2440</v>
      </c>
      <c r="C13" s="15">
        <v>2585</v>
      </c>
      <c r="D13" s="137">
        <v>2453</v>
      </c>
      <c r="E13" s="2">
        <v>2509</v>
      </c>
      <c r="F13" s="14">
        <v>2701</v>
      </c>
      <c r="G13" s="168">
        <f t="shared" si="0"/>
        <v>7.6524511757672276</v>
      </c>
    </row>
    <row r="14" spans="1:7" ht="14.25">
      <c r="A14" s="13" t="s">
        <v>13</v>
      </c>
      <c r="B14" s="15">
        <v>21709.2872</v>
      </c>
      <c r="C14" s="15">
        <v>23044.8803</v>
      </c>
      <c r="D14" s="137">
        <v>20882</v>
      </c>
      <c r="E14" s="2">
        <v>20895</v>
      </c>
      <c r="F14" s="14">
        <v>22263</v>
      </c>
      <c r="G14" s="168">
        <f t="shared" si="0"/>
        <v>6.547020818377591</v>
      </c>
    </row>
    <row r="15" spans="1:7" ht="14.25">
      <c r="A15" s="19"/>
      <c r="B15" s="20"/>
      <c r="C15" s="20"/>
      <c r="D15" s="20"/>
      <c r="E15" s="20"/>
      <c r="F15" s="20"/>
      <c r="G15" s="20"/>
    </row>
    <row r="16" spans="1:7" ht="14.25">
      <c r="A16" s="21" t="s">
        <v>14</v>
      </c>
      <c r="B16" s="2"/>
      <c r="C16" s="2"/>
      <c r="D16" s="2"/>
      <c r="E16" s="2"/>
      <c r="F16" s="2"/>
      <c r="G16" s="2"/>
    </row>
    <row r="17" spans="1:7" ht="14.25">
      <c r="A17" s="21" t="s">
        <v>15</v>
      </c>
      <c r="B17" s="2"/>
      <c r="C17" s="2"/>
      <c r="D17" s="2"/>
      <c r="E17" s="2"/>
      <c r="F17" s="2"/>
      <c r="G17" s="2"/>
    </row>
    <row r="18" spans="1:7" ht="14.25">
      <c r="A18" s="21" t="s">
        <v>16</v>
      </c>
      <c r="B18" s="2"/>
      <c r="C18" s="2"/>
      <c r="D18" s="2"/>
      <c r="E18" s="2"/>
      <c r="F18" s="2"/>
      <c r="G18" s="2"/>
    </row>
    <row r="19" ht="14.25">
      <c r="A19" s="22"/>
    </row>
    <row r="20" ht="14.25">
      <c r="A20" s="22"/>
    </row>
    <row r="21" ht="14.25">
      <c r="A21" s="23"/>
    </row>
    <row r="22" ht="14.25">
      <c r="A22" s="23"/>
    </row>
  </sheetData>
  <printOptions/>
  <pageMargins left="0.5905511811023623" right="0" top="0.984251968503937" bottom="0.98425196850393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8.796875" defaultRowHeight="15"/>
  <cols>
    <col min="1" max="1" width="3.09765625" style="0" customWidth="1"/>
    <col min="2" max="2" width="19.09765625" style="0" customWidth="1"/>
    <col min="3" max="8" width="8.59765625" style="1" customWidth="1"/>
    <col min="9" max="16384" width="11" style="0" customWidth="1"/>
  </cols>
  <sheetData>
    <row r="1" ht="14.25">
      <c r="H1" s="65" t="s">
        <v>237</v>
      </c>
    </row>
    <row r="3" spans="1:8" s="25" customFormat="1" ht="15.75" customHeight="1">
      <c r="A3" s="55" t="s">
        <v>279</v>
      </c>
      <c r="B3" s="55"/>
      <c r="C3" s="2"/>
      <c r="D3" s="2"/>
      <c r="E3" s="2"/>
      <c r="F3" s="2"/>
      <c r="G3" s="2"/>
      <c r="H3" s="2"/>
    </row>
    <row r="4" spans="1:8" ht="15.75" customHeight="1" thickBot="1">
      <c r="A4" s="26"/>
      <c r="B4" s="26"/>
      <c r="C4" s="99"/>
      <c r="D4" s="99"/>
      <c r="E4" s="99"/>
      <c r="F4" s="99"/>
      <c r="G4" s="99"/>
      <c r="H4" s="100" t="s">
        <v>280</v>
      </c>
    </row>
    <row r="5" spans="1:8" ht="15.75" customHeight="1" thickTop="1">
      <c r="A5" s="23"/>
      <c r="B5" s="57"/>
      <c r="C5" s="101" t="s">
        <v>242</v>
      </c>
      <c r="D5" s="102"/>
      <c r="E5" s="101">
        <v>11</v>
      </c>
      <c r="F5" s="101"/>
      <c r="G5" s="164">
        <v>12</v>
      </c>
      <c r="H5" s="103"/>
    </row>
    <row r="6" spans="1:8" ht="15.75" customHeight="1">
      <c r="A6" s="58" t="s">
        <v>152</v>
      </c>
      <c r="B6" s="59"/>
      <c r="C6" s="10" t="s">
        <v>281</v>
      </c>
      <c r="D6" s="10" t="s">
        <v>282</v>
      </c>
      <c r="E6" s="10" t="s">
        <v>281</v>
      </c>
      <c r="F6" s="12" t="s">
        <v>282</v>
      </c>
      <c r="G6" s="165" t="s">
        <v>281</v>
      </c>
      <c r="H6" s="105" t="s">
        <v>282</v>
      </c>
    </row>
    <row r="7" spans="1:8" ht="15.75" customHeight="1">
      <c r="A7" s="106"/>
      <c r="B7" s="40"/>
      <c r="C7" s="2"/>
      <c r="D7" s="2"/>
      <c r="E7" s="2"/>
      <c r="F7" s="2"/>
      <c r="G7" s="14"/>
      <c r="H7" s="14"/>
    </row>
    <row r="8" spans="1:8" ht="15.75" customHeight="1">
      <c r="A8" s="72" t="s">
        <v>283</v>
      </c>
      <c r="B8" s="42"/>
      <c r="C8" s="14">
        <v>17590</v>
      </c>
      <c r="D8" s="14">
        <v>17705</v>
      </c>
      <c r="E8" s="14">
        <v>16499</v>
      </c>
      <c r="F8" s="14">
        <v>18058</v>
      </c>
      <c r="G8" s="14">
        <f>SUM(G10:G13)</f>
        <v>15828</v>
      </c>
      <c r="H8" s="14">
        <v>17101.16</v>
      </c>
    </row>
    <row r="9" spans="1:8" ht="15.75" customHeight="1">
      <c r="A9" s="22" t="s">
        <v>284</v>
      </c>
      <c r="B9" s="40"/>
      <c r="C9" s="2"/>
      <c r="D9" s="2"/>
      <c r="E9" s="2"/>
      <c r="F9" s="2"/>
      <c r="G9" s="14"/>
      <c r="H9" s="14"/>
    </row>
    <row r="10" spans="1:8" ht="15.75" customHeight="1">
      <c r="A10" s="21"/>
      <c r="B10" s="13" t="s">
        <v>271</v>
      </c>
      <c r="C10" s="2">
        <v>9008</v>
      </c>
      <c r="D10" s="2">
        <v>12928</v>
      </c>
      <c r="E10" s="2">
        <v>9754</v>
      </c>
      <c r="F10" s="2">
        <v>14111</v>
      </c>
      <c r="G10" s="14">
        <v>9013</v>
      </c>
      <c r="H10" s="14">
        <v>13035.62</v>
      </c>
    </row>
    <row r="11" spans="1:8" ht="15.75" customHeight="1">
      <c r="A11" s="22"/>
      <c r="B11" s="13" t="s">
        <v>272</v>
      </c>
      <c r="C11" s="2">
        <v>6957</v>
      </c>
      <c r="D11" s="2">
        <v>3261</v>
      </c>
      <c r="E11" s="2">
        <v>5613</v>
      </c>
      <c r="F11" s="2">
        <v>2870</v>
      </c>
      <c r="G11" s="14">
        <v>5595</v>
      </c>
      <c r="H11" s="14">
        <v>2875.7</v>
      </c>
    </row>
    <row r="12" spans="1:8" ht="15.75" customHeight="1">
      <c r="A12" s="107"/>
      <c r="B12" s="13" t="s">
        <v>216</v>
      </c>
      <c r="C12" s="2">
        <v>374</v>
      </c>
      <c r="D12" s="2">
        <v>226</v>
      </c>
      <c r="E12" s="2">
        <v>226</v>
      </c>
      <c r="F12" s="2">
        <v>135</v>
      </c>
      <c r="G12" s="14">
        <v>119</v>
      </c>
      <c r="H12" s="14">
        <v>93.58</v>
      </c>
    </row>
    <row r="13" spans="1:8" ht="15.75" customHeight="1">
      <c r="A13" s="21"/>
      <c r="B13" s="13" t="s">
        <v>273</v>
      </c>
      <c r="C13" s="2">
        <v>1251</v>
      </c>
      <c r="D13" s="2">
        <v>1290</v>
      </c>
      <c r="E13" s="2">
        <v>906</v>
      </c>
      <c r="F13" s="2">
        <v>942</v>
      </c>
      <c r="G13" s="14">
        <v>1101</v>
      </c>
      <c r="H13" s="14">
        <v>1096.26</v>
      </c>
    </row>
    <row r="14" spans="1:8" ht="15.75" customHeight="1">
      <c r="A14" s="21"/>
      <c r="B14" s="13"/>
      <c r="C14" s="2"/>
      <c r="D14" s="2"/>
      <c r="E14" s="2"/>
      <c r="F14" s="2"/>
      <c r="G14" s="14"/>
      <c r="H14" s="14"/>
    </row>
    <row r="15" spans="1:8" ht="15.75" customHeight="1">
      <c r="A15" s="21" t="s">
        <v>285</v>
      </c>
      <c r="B15" s="13"/>
      <c r="C15" s="2"/>
      <c r="D15" s="2"/>
      <c r="E15" s="2"/>
      <c r="F15" s="2"/>
      <c r="G15" s="14"/>
      <c r="H15" s="14"/>
    </row>
    <row r="16" spans="1:8" ht="15.75" customHeight="1">
      <c r="A16" s="21"/>
      <c r="B16" s="13" t="s">
        <v>218</v>
      </c>
      <c r="C16" s="2">
        <f>9366+800+6848</f>
        <v>17014</v>
      </c>
      <c r="D16" s="2">
        <v>17001</v>
      </c>
      <c r="E16" s="2">
        <v>15892</v>
      </c>
      <c r="F16" s="2">
        <v>17413</v>
      </c>
      <c r="G16" s="14">
        <f>9442+1089+4898</f>
        <v>15429</v>
      </c>
      <c r="H16" s="14">
        <f>13386.12+592.18+2673.54</f>
        <v>16651.84</v>
      </c>
    </row>
    <row r="17" spans="1:8" ht="15.75" customHeight="1">
      <c r="A17" s="21"/>
      <c r="B17" s="13" t="s">
        <v>286</v>
      </c>
      <c r="C17" s="2">
        <f>455+2+119</f>
        <v>576</v>
      </c>
      <c r="D17" s="2">
        <v>704</v>
      </c>
      <c r="E17" s="2">
        <v>607</v>
      </c>
      <c r="F17" s="2">
        <v>645</v>
      </c>
      <c r="G17" s="14">
        <f>301+98</f>
        <v>399</v>
      </c>
      <c r="H17" s="14">
        <f>402.22+47.1</f>
        <v>449.32000000000005</v>
      </c>
    </row>
    <row r="18" spans="1:8" ht="15.75" customHeight="1">
      <c r="A18" s="22"/>
      <c r="B18" s="40"/>
      <c r="C18" s="2"/>
      <c r="D18" s="2"/>
      <c r="E18" s="2"/>
      <c r="F18" s="2"/>
      <c r="G18" s="14"/>
      <c r="H18" s="14"/>
    </row>
    <row r="19" spans="1:8" ht="15.75" customHeight="1">
      <c r="A19" s="22" t="s">
        <v>287</v>
      </c>
      <c r="B19" s="40"/>
      <c r="C19" s="2"/>
      <c r="D19" s="2"/>
      <c r="E19" s="2"/>
      <c r="F19" s="2"/>
      <c r="G19" s="14"/>
      <c r="H19" s="14"/>
    </row>
    <row r="20" spans="1:8" ht="15.75" customHeight="1">
      <c r="A20" s="22"/>
      <c r="B20" s="13" t="s">
        <v>288</v>
      </c>
      <c r="C20" s="2">
        <v>9821</v>
      </c>
      <c r="D20" s="2">
        <v>13785</v>
      </c>
      <c r="E20" s="2">
        <v>10487</v>
      </c>
      <c r="F20" s="2">
        <v>14854</v>
      </c>
      <c r="G20" s="14">
        <v>9743</v>
      </c>
      <c r="H20" s="14">
        <v>13788.34</v>
      </c>
    </row>
    <row r="21" spans="1:8" ht="15.75" customHeight="1">
      <c r="A21" s="22"/>
      <c r="B21" s="13" t="s">
        <v>289</v>
      </c>
      <c r="C21" s="2">
        <v>802</v>
      </c>
      <c r="D21" s="2">
        <v>422</v>
      </c>
      <c r="E21" s="2">
        <v>787</v>
      </c>
      <c r="F21" s="2">
        <v>454</v>
      </c>
      <c r="G21" s="14">
        <v>1089</v>
      </c>
      <c r="H21" s="14">
        <v>592.18</v>
      </c>
    </row>
    <row r="22" spans="1:8" ht="15.75" customHeight="1">
      <c r="A22" s="22"/>
      <c r="B22" s="40" t="s">
        <v>290</v>
      </c>
      <c r="C22" s="2">
        <v>6967</v>
      </c>
      <c r="D22" s="2">
        <v>3498</v>
      </c>
      <c r="E22" s="2">
        <v>5225</v>
      </c>
      <c r="F22" s="2">
        <v>2751</v>
      </c>
      <c r="G22" s="14">
        <v>4996</v>
      </c>
      <c r="H22" s="14">
        <v>2720.64</v>
      </c>
    </row>
    <row r="23" spans="1:8" ht="15.75" customHeight="1">
      <c r="A23" s="108"/>
      <c r="B23" s="49"/>
      <c r="C23" s="50"/>
      <c r="D23" s="50"/>
      <c r="E23" s="50"/>
      <c r="F23" s="50"/>
      <c r="G23" s="50"/>
      <c r="H23" s="50"/>
    </row>
    <row r="24" spans="1:2" ht="14.25">
      <c r="A24" s="75" t="s">
        <v>291</v>
      </c>
      <c r="B24" s="75"/>
    </row>
    <row r="25" spans="1:2" ht="14.25">
      <c r="A25" s="22"/>
      <c r="B25" s="22"/>
    </row>
    <row r="26" spans="1:2" ht="14.25">
      <c r="A26" s="23"/>
      <c r="B26" s="23"/>
    </row>
    <row r="27" spans="1:2" ht="14.25">
      <c r="A27" s="23"/>
      <c r="B27" s="23"/>
    </row>
  </sheetData>
  <printOptions/>
  <pageMargins left="0.75" right="0.75" top="1" bottom="1" header="0.512" footer="0.512"/>
  <pageSetup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3.59765625" style="0" customWidth="1"/>
    <col min="2" max="2" width="15.59765625" style="0" customWidth="1"/>
    <col min="3" max="16384" width="11" style="0" customWidth="1"/>
  </cols>
  <sheetData>
    <row r="1" spans="1:8" ht="14.25">
      <c r="A1" s="95" t="s">
        <v>292</v>
      </c>
      <c r="C1" s="1"/>
      <c r="D1" s="1"/>
      <c r="E1" s="1"/>
      <c r="F1" s="1"/>
      <c r="G1" s="1"/>
      <c r="H1" s="1"/>
    </row>
    <row r="2" spans="3:8" ht="14.25">
      <c r="C2" s="1"/>
      <c r="D2" s="1"/>
      <c r="E2" s="1"/>
      <c r="F2" s="1"/>
      <c r="G2" s="1"/>
      <c r="H2" s="1"/>
    </row>
    <row r="3" spans="1:8" ht="14.25">
      <c r="A3" s="55" t="s">
        <v>293</v>
      </c>
      <c r="B3" s="55"/>
      <c r="C3" s="2"/>
      <c r="D3" s="2"/>
      <c r="E3" s="2"/>
      <c r="F3" s="2"/>
      <c r="G3" s="2"/>
      <c r="H3" s="2"/>
    </row>
    <row r="4" spans="1:8" ht="15" thickBot="1">
      <c r="A4" s="26"/>
      <c r="B4" s="26"/>
      <c r="C4" s="99"/>
      <c r="D4" s="99"/>
      <c r="E4" s="99"/>
      <c r="F4" s="99"/>
      <c r="G4" s="99"/>
      <c r="H4" s="100" t="s">
        <v>294</v>
      </c>
    </row>
    <row r="5" spans="1:8" ht="15" thickTop="1">
      <c r="A5" s="23"/>
      <c r="B5" s="57"/>
      <c r="C5" s="101" t="s">
        <v>295</v>
      </c>
      <c r="D5" s="102"/>
      <c r="E5" s="101">
        <v>11</v>
      </c>
      <c r="F5" s="102"/>
      <c r="G5" s="104">
        <v>12</v>
      </c>
      <c r="H5" s="104"/>
    </row>
    <row r="6" spans="1:8" ht="14.25">
      <c r="A6" s="58" t="s">
        <v>152</v>
      </c>
      <c r="B6" s="59"/>
      <c r="C6" s="10" t="s">
        <v>296</v>
      </c>
      <c r="D6" s="10" t="s">
        <v>297</v>
      </c>
      <c r="E6" s="10" t="s">
        <v>296</v>
      </c>
      <c r="F6" s="10" t="s">
        <v>297</v>
      </c>
      <c r="G6" s="11" t="s">
        <v>296</v>
      </c>
      <c r="H6" s="105" t="s">
        <v>297</v>
      </c>
    </row>
    <row r="7" spans="1:8" ht="14.25">
      <c r="A7" s="106"/>
      <c r="B7" s="40"/>
      <c r="C7" s="1"/>
      <c r="D7" s="1"/>
      <c r="E7" s="1"/>
      <c r="F7" s="1"/>
      <c r="G7" s="14"/>
      <c r="H7" s="14"/>
    </row>
    <row r="8" spans="1:8" ht="14.25">
      <c r="A8" s="72" t="s">
        <v>298</v>
      </c>
      <c r="B8" s="42"/>
      <c r="C8" s="14">
        <v>12594</v>
      </c>
      <c r="D8" s="14">
        <v>604522</v>
      </c>
      <c r="E8" s="14">
        <v>10659</v>
      </c>
      <c r="F8" s="14">
        <v>487013</v>
      </c>
      <c r="G8" s="14">
        <v>9453</v>
      </c>
      <c r="H8" s="14">
        <v>407516</v>
      </c>
    </row>
    <row r="9" spans="1:8" ht="14.25">
      <c r="A9" s="72"/>
      <c r="B9" s="42"/>
      <c r="C9" s="2"/>
      <c r="D9" s="2"/>
      <c r="E9" s="2"/>
      <c r="F9" s="2"/>
      <c r="G9" s="14"/>
      <c r="H9" s="14"/>
    </row>
    <row r="10" spans="1:8" ht="14.25">
      <c r="A10" s="21"/>
      <c r="B10" s="13" t="s">
        <v>245</v>
      </c>
      <c r="C10" s="2">
        <v>890</v>
      </c>
      <c r="D10" s="1">
        <v>108853</v>
      </c>
      <c r="E10" s="166">
        <v>714</v>
      </c>
      <c r="F10" s="166">
        <v>64610</v>
      </c>
      <c r="G10" s="109">
        <v>639</v>
      </c>
      <c r="H10" s="109">
        <v>62671</v>
      </c>
    </row>
    <row r="11" spans="1:8" ht="13.5" customHeight="1">
      <c r="A11" s="22"/>
      <c r="B11" s="13" t="s">
        <v>299</v>
      </c>
      <c r="C11" s="65">
        <v>331</v>
      </c>
      <c r="D11" s="64">
        <v>38208</v>
      </c>
      <c r="E11" s="166">
        <v>280</v>
      </c>
      <c r="F11" s="166">
        <v>21223</v>
      </c>
      <c r="G11" s="109">
        <v>249</v>
      </c>
      <c r="H11" s="109">
        <v>26553</v>
      </c>
    </row>
    <row r="12" spans="1:8" ht="14.25">
      <c r="A12" s="107"/>
      <c r="B12" s="13" t="s">
        <v>246</v>
      </c>
      <c r="C12" s="2">
        <v>5493</v>
      </c>
      <c r="D12" s="1">
        <v>235540</v>
      </c>
      <c r="E12" s="166">
        <v>4561</v>
      </c>
      <c r="F12" s="166">
        <v>201667</v>
      </c>
      <c r="G12" s="109">
        <v>4102</v>
      </c>
      <c r="H12" s="109">
        <v>159304</v>
      </c>
    </row>
    <row r="13" spans="1:8" ht="14.25">
      <c r="A13" s="21"/>
      <c r="B13" s="13" t="s">
        <v>247</v>
      </c>
      <c r="C13" s="65">
        <v>5711</v>
      </c>
      <c r="D13" s="64">
        <v>199448</v>
      </c>
      <c r="E13" s="166">
        <v>4957</v>
      </c>
      <c r="F13" s="166">
        <v>182671</v>
      </c>
      <c r="G13" s="109">
        <v>4324</v>
      </c>
      <c r="H13" s="109">
        <v>142599</v>
      </c>
    </row>
    <row r="14" spans="1:8" ht="14.25">
      <c r="A14" s="21"/>
      <c r="B14" s="13" t="s">
        <v>300</v>
      </c>
      <c r="C14" s="65">
        <v>67</v>
      </c>
      <c r="D14" s="64">
        <v>8416</v>
      </c>
      <c r="E14" s="166">
        <v>70</v>
      </c>
      <c r="F14" s="166">
        <v>6373</v>
      </c>
      <c r="G14" s="109">
        <v>40</v>
      </c>
      <c r="H14" s="109">
        <v>2171</v>
      </c>
    </row>
    <row r="15" spans="1:8" ht="14.25">
      <c r="A15" s="21"/>
      <c r="B15" s="13" t="s">
        <v>119</v>
      </c>
      <c r="C15" s="65">
        <v>102</v>
      </c>
      <c r="D15" s="65">
        <v>14030</v>
      </c>
      <c r="E15" s="166">
        <v>77</v>
      </c>
      <c r="F15" s="166">
        <v>10467</v>
      </c>
      <c r="G15" s="109">
        <v>99</v>
      </c>
      <c r="H15" s="109">
        <v>14216</v>
      </c>
    </row>
    <row r="16" spans="1:8" ht="14.25">
      <c r="A16" s="108"/>
      <c r="B16" s="49"/>
      <c r="C16" s="50"/>
      <c r="D16" s="50"/>
      <c r="E16" s="50"/>
      <c r="F16" s="50"/>
      <c r="G16" s="50"/>
      <c r="H16" s="50"/>
    </row>
    <row r="17" spans="1:8" ht="14.25">
      <c r="A17" s="75" t="s">
        <v>301</v>
      </c>
      <c r="B17" s="75"/>
      <c r="C17" s="1"/>
      <c r="D17" s="1"/>
      <c r="E17" s="1"/>
      <c r="F17" s="1"/>
      <c r="G17" s="1"/>
      <c r="H17" s="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35.59765625" style="0" customWidth="1"/>
    <col min="2" max="4" width="8.59765625" style="0" customWidth="1"/>
    <col min="5" max="6" width="10.09765625" style="0" customWidth="1"/>
    <col min="7" max="7" width="8.59765625" style="0" customWidth="1"/>
    <col min="8" max="8" width="13.59765625" style="0" customWidth="1"/>
    <col min="9" max="9" width="15" style="0" customWidth="1"/>
    <col min="10" max="10" width="8.09765625" style="0" customWidth="1"/>
    <col min="11" max="11" width="17.3984375" style="0" customWidth="1"/>
    <col min="12" max="12" width="17.19921875" style="0" customWidth="1"/>
    <col min="13" max="16384" width="11" style="0" customWidth="1"/>
  </cols>
  <sheetData>
    <row r="1" spans="1:12" ht="14.25">
      <c r="A1" t="s">
        <v>17</v>
      </c>
      <c r="L1" s="24" t="s">
        <v>18</v>
      </c>
    </row>
    <row r="3" s="25" customFormat="1" ht="17.25">
      <c r="A3" s="3" t="s">
        <v>19</v>
      </c>
    </row>
    <row r="4" spans="1:12" ht="15" thickBo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56" t="s">
        <v>20</v>
      </c>
    </row>
    <row r="5" spans="1:12" ht="18.75" customHeight="1" thickTop="1">
      <c r="A5" s="27" t="s">
        <v>21</v>
      </c>
      <c r="B5" s="28" t="s">
        <v>22</v>
      </c>
      <c r="C5" s="28" t="s">
        <v>22</v>
      </c>
      <c r="D5" s="29"/>
      <c r="E5" s="30" t="s">
        <v>22</v>
      </c>
      <c r="F5" s="28" t="s">
        <v>22</v>
      </c>
      <c r="G5" s="29"/>
      <c r="H5" s="30" t="s">
        <v>22</v>
      </c>
      <c r="I5" s="28" t="s">
        <v>22</v>
      </c>
      <c r="J5" s="29"/>
      <c r="K5" s="31" t="s">
        <v>23</v>
      </c>
      <c r="L5" s="32" t="s">
        <v>24</v>
      </c>
    </row>
    <row r="6" spans="1:12" ht="18" customHeight="1">
      <c r="A6" s="27"/>
      <c r="B6" s="33"/>
      <c r="C6" s="33" t="s">
        <v>7</v>
      </c>
      <c r="D6" s="34"/>
      <c r="E6" s="35"/>
      <c r="F6" s="33" t="s">
        <v>25</v>
      </c>
      <c r="G6" s="34"/>
      <c r="H6" s="35"/>
      <c r="I6" s="33" t="s">
        <v>26</v>
      </c>
      <c r="J6" s="34"/>
      <c r="K6" s="36" t="s">
        <v>26</v>
      </c>
      <c r="L6" s="37" t="s">
        <v>26</v>
      </c>
    </row>
    <row r="7" spans="1:12" ht="14.25">
      <c r="A7" s="38"/>
      <c r="B7" s="39" t="s">
        <v>27</v>
      </c>
      <c r="C7" s="188">
        <v>12</v>
      </c>
      <c r="D7" s="10" t="s">
        <v>28</v>
      </c>
      <c r="E7" s="39" t="s">
        <v>27</v>
      </c>
      <c r="F7" s="188">
        <v>12</v>
      </c>
      <c r="G7" s="10" t="s">
        <v>28</v>
      </c>
      <c r="H7" s="39" t="s">
        <v>27</v>
      </c>
      <c r="I7" s="188">
        <v>12</v>
      </c>
      <c r="J7" s="10" t="s">
        <v>28</v>
      </c>
      <c r="K7" s="10" t="s">
        <v>29</v>
      </c>
      <c r="L7" s="12" t="s">
        <v>29</v>
      </c>
    </row>
    <row r="8" spans="1:12" ht="14.25">
      <c r="A8" s="40"/>
      <c r="C8" s="55"/>
      <c r="D8" s="24"/>
      <c r="F8" s="55"/>
      <c r="G8" s="24"/>
      <c r="H8" s="25"/>
      <c r="I8" s="55"/>
      <c r="J8" s="24"/>
      <c r="K8" s="41"/>
      <c r="L8" s="41"/>
    </row>
    <row r="9" spans="1:12" ht="14.25">
      <c r="A9" s="42" t="s">
        <v>30</v>
      </c>
      <c r="B9" s="185">
        <f>SUM(B11:B37)</f>
        <v>6445</v>
      </c>
      <c r="C9" s="185">
        <f>SUM(C11:C37)</f>
        <v>6335</v>
      </c>
      <c r="D9" s="186">
        <f>C9/C9*100</f>
        <v>100</v>
      </c>
      <c r="E9" s="185">
        <f>SUM(E11:E37)</f>
        <v>203652</v>
      </c>
      <c r="F9" s="185">
        <f>SUM(F11:F37)</f>
        <v>201627</v>
      </c>
      <c r="G9" s="186">
        <f>F9/F9*100</f>
        <v>100</v>
      </c>
      <c r="H9" s="185">
        <f>SUM(H11:H37)</f>
        <v>538968334</v>
      </c>
      <c r="I9" s="185">
        <f>SUM(I11:I37)</f>
        <v>570871578</v>
      </c>
      <c r="J9" s="186">
        <f>I9/$I$9*100</f>
        <v>100</v>
      </c>
      <c r="K9" s="187">
        <v>85979</v>
      </c>
      <c r="L9" s="187">
        <v>2701</v>
      </c>
    </row>
    <row r="10" spans="1:10" ht="14.25">
      <c r="A10" s="40"/>
      <c r="C10" s="55"/>
      <c r="D10" s="23"/>
      <c r="E10" s="44"/>
      <c r="F10" s="191"/>
      <c r="G10" s="43"/>
      <c r="H10" s="1"/>
      <c r="I10" s="14"/>
      <c r="J10" s="43"/>
    </row>
    <row r="11" spans="1:13" ht="14.25">
      <c r="A11" s="40" t="s">
        <v>31</v>
      </c>
      <c r="B11" s="133">
        <v>797</v>
      </c>
      <c r="C11" s="189">
        <v>788</v>
      </c>
      <c r="D11" s="43">
        <f>C11/C9*100</f>
        <v>12.438831886345698</v>
      </c>
      <c r="E11" s="1">
        <v>17751</v>
      </c>
      <c r="F11" s="14">
        <v>17854</v>
      </c>
      <c r="G11" s="43">
        <f>F11/F9*100</f>
        <v>8.854964860856928</v>
      </c>
      <c r="H11" s="1">
        <v>30190434</v>
      </c>
      <c r="I11" s="14">
        <v>29467845</v>
      </c>
      <c r="J11" s="43">
        <f>I11/$I$9*100</f>
        <v>5.16190438193439</v>
      </c>
      <c r="K11" s="1">
        <v>36863</v>
      </c>
      <c r="L11" s="1">
        <v>1627</v>
      </c>
      <c r="M11" s="1"/>
    </row>
    <row r="12" spans="1:13" ht="14.25">
      <c r="A12" s="40" t="s">
        <v>32</v>
      </c>
      <c r="B12" s="133">
        <v>111</v>
      </c>
      <c r="C12" s="189">
        <v>111</v>
      </c>
      <c r="D12" s="43">
        <f>C12/C9*100</f>
        <v>1.7521704814522494</v>
      </c>
      <c r="E12" s="1">
        <v>2651</v>
      </c>
      <c r="F12" s="14">
        <v>2577</v>
      </c>
      <c r="G12" s="43">
        <f>F12/F9*100</f>
        <v>1.2781026350637563</v>
      </c>
      <c r="H12" s="1">
        <v>52785879</v>
      </c>
      <c r="I12" s="14">
        <v>56958742</v>
      </c>
      <c r="J12" s="43">
        <f>I12/$I$9*100</f>
        <v>9.977505308558205</v>
      </c>
      <c r="K12" s="1">
        <v>336167</v>
      </c>
      <c r="L12" s="1">
        <v>14480</v>
      </c>
      <c r="M12" s="1"/>
    </row>
    <row r="13" spans="1:13" ht="14.25">
      <c r="A13" s="40" t="s">
        <v>33</v>
      </c>
      <c r="B13" s="133">
        <v>90</v>
      </c>
      <c r="C13" s="189">
        <v>76</v>
      </c>
      <c r="D13" s="43">
        <f>C13/C9*100</f>
        <v>1.1996842936069456</v>
      </c>
      <c r="E13" s="1">
        <v>1329</v>
      </c>
      <c r="F13" s="14">
        <v>1102</v>
      </c>
      <c r="G13" s="43">
        <f>F13/F9*100</f>
        <v>0.5465537849593557</v>
      </c>
      <c r="H13" s="1">
        <v>1229429</v>
      </c>
      <c r="I13" s="14">
        <v>1001209</v>
      </c>
      <c r="J13" s="43">
        <f>I13/$I$9*100</f>
        <v>0.17538252710139302</v>
      </c>
      <c r="K13" s="1">
        <v>12876</v>
      </c>
      <c r="L13" s="1">
        <v>888</v>
      </c>
      <c r="M13" s="1"/>
    </row>
    <row r="14" spans="1:13" ht="14.25" customHeight="1">
      <c r="A14" s="40" t="s">
        <v>34</v>
      </c>
      <c r="B14" s="133">
        <v>812</v>
      </c>
      <c r="C14" s="189">
        <v>736</v>
      </c>
      <c r="D14" s="43">
        <f>C14/C9*100</f>
        <v>11.617995264404104</v>
      </c>
      <c r="E14" s="1">
        <v>19340</v>
      </c>
      <c r="F14" s="14">
        <v>16335</v>
      </c>
      <c r="G14" s="43">
        <f>F14/F9*100</f>
        <v>8.101593536579923</v>
      </c>
      <c r="H14" s="1">
        <v>10831657</v>
      </c>
      <c r="I14" s="14">
        <v>8896724</v>
      </c>
      <c r="J14" s="43">
        <f>I14/$I$9*100</f>
        <v>1.558445777099101</v>
      </c>
      <c r="K14" s="1">
        <v>11848</v>
      </c>
      <c r="L14" s="1">
        <v>534</v>
      </c>
      <c r="M14" s="1"/>
    </row>
    <row r="15" spans="1:13" ht="15" customHeight="1">
      <c r="A15" s="45" t="s">
        <v>35</v>
      </c>
      <c r="B15">
        <v>365</v>
      </c>
      <c r="C15" s="55">
        <v>355</v>
      </c>
      <c r="D15" s="43">
        <f>C15/C9*100</f>
        <v>5.6037884767166535</v>
      </c>
      <c r="E15" s="1">
        <v>4496</v>
      </c>
      <c r="F15" s="14">
        <v>4161</v>
      </c>
      <c r="G15" s="43">
        <f>F15/F9*100</f>
        <v>2.063711705277567</v>
      </c>
      <c r="H15" s="1">
        <v>7501987</v>
      </c>
      <c r="I15" s="14">
        <v>6549347</v>
      </c>
      <c r="J15" s="43">
        <f>I15/$I$9*100</f>
        <v>1.1472539976407794</v>
      </c>
      <c r="K15" s="1">
        <v>18196</v>
      </c>
      <c r="L15" s="1">
        <v>1552</v>
      </c>
      <c r="M15" s="1"/>
    </row>
    <row r="16" spans="1:13" ht="14.25">
      <c r="A16" s="45"/>
      <c r="B16" s="133"/>
      <c r="C16" s="189"/>
      <c r="D16" s="43"/>
      <c r="E16" s="1"/>
      <c r="F16" s="14"/>
      <c r="G16" s="43"/>
      <c r="H16" s="1"/>
      <c r="I16" s="14"/>
      <c r="J16" s="43"/>
      <c r="K16" s="1"/>
      <c r="L16" s="1"/>
      <c r="M16" s="1"/>
    </row>
    <row r="17" spans="1:13" ht="14.25">
      <c r="A17" s="40" t="s">
        <v>36</v>
      </c>
      <c r="B17" s="133">
        <v>194</v>
      </c>
      <c r="C17" s="189">
        <v>183</v>
      </c>
      <c r="D17" s="43">
        <f>C17/C9*100</f>
        <v>2.888713496448303</v>
      </c>
      <c r="E17" s="1">
        <v>3531</v>
      </c>
      <c r="F17" s="14">
        <v>3727</v>
      </c>
      <c r="G17" s="43">
        <f>F17/F9*100</f>
        <v>1.8484627554841364</v>
      </c>
      <c r="H17" s="1">
        <v>5172127</v>
      </c>
      <c r="I17" s="14">
        <v>6060166</v>
      </c>
      <c r="J17" s="43">
        <f>I17/$I$9*100</f>
        <v>1.0615637971032428</v>
      </c>
      <c r="K17" s="1">
        <v>32648</v>
      </c>
      <c r="L17" s="1">
        <v>1603</v>
      </c>
      <c r="M17" s="1"/>
    </row>
    <row r="18" spans="1:13" ht="16.5" customHeight="1">
      <c r="A18" s="40" t="s">
        <v>37</v>
      </c>
      <c r="B18" s="133">
        <v>117</v>
      </c>
      <c r="C18" s="189">
        <v>117</v>
      </c>
      <c r="D18" s="43">
        <f>C18/C9*100</f>
        <v>1.8468823993685872</v>
      </c>
      <c r="E18" s="1">
        <v>3898</v>
      </c>
      <c r="F18" s="14">
        <v>3878</v>
      </c>
      <c r="G18" s="43">
        <f>F18/F9*100</f>
        <v>1.9233535191219429</v>
      </c>
      <c r="H18" s="1">
        <v>13850087</v>
      </c>
      <c r="I18" s="14">
        <v>14329051</v>
      </c>
      <c r="J18" s="43">
        <f>I18/$I$9*100</f>
        <v>2.5100305484117134</v>
      </c>
      <c r="K18" s="1">
        <v>120932</v>
      </c>
      <c r="L18" s="1">
        <v>3649</v>
      </c>
      <c r="M18" s="1"/>
    </row>
    <row r="19" spans="1:13" ht="14.25">
      <c r="A19" s="40" t="s">
        <v>38</v>
      </c>
      <c r="B19" s="133">
        <v>271</v>
      </c>
      <c r="C19" s="189">
        <v>264</v>
      </c>
      <c r="D19" s="43">
        <f>C19/C9*100</f>
        <v>4.167324388318863</v>
      </c>
      <c r="E19" s="1">
        <v>4883</v>
      </c>
      <c r="F19" s="14">
        <v>5381</v>
      </c>
      <c r="G19" s="43">
        <f>F19/F9*100</f>
        <v>2.668789398245275</v>
      </c>
      <c r="H19" s="1">
        <v>7450174</v>
      </c>
      <c r="I19" s="14">
        <v>8807523</v>
      </c>
      <c r="J19" s="43">
        <f>I19/$I$9*100</f>
        <v>1.542820371414602</v>
      </c>
      <c r="K19" s="1">
        <v>32634</v>
      </c>
      <c r="L19" s="1">
        <v>1601</v>
      </c>
      <c r="M19" s="1"/>
    </row>
    <row r="20" spans="1:13" ht="14.25">
      <c r="A20" s="40" t="s">
        <v>39</v>
      </c>
      <c r="B20" s="133">
        <v>110</v>
      </c>
      <c r="C20" s="189">
        <v>110</v>
      </c>
      <c r="D20" s="43">
        <f>C20/C9*100</f>
        <v>1.7363851617995265</v>
      </c>
      <c r="E20" s="1">
        <v>7775</v>
      </c>
      <c r="F20" s="14">
        <v>7825</v>
      </c>
      <c r="G20" s="43">
        <f>F20/F9*100</f>
        <v>3.8809286454691088</v>
      </c>
      <c r="H20" s="1">
        <v>47622195</v>
      </c>
      <c r="I20" s="14">
        <v>49416562</v>
      </c>
      <c r="J20" s="43">
        <f>I20/$I$9*100</f>
        <v>8.656336013981765</v>
      </c>
      <c r="K20" s="1">
        <v>444119</v>
      </c>
      <c r="L20" s="1">
        <v>6243</v>
      </c>
      <c r="M20" s="1"/>
    </row>
    <row r="21" spans="1:13" ht="16.5" customHeight="1">
      <c r="A21" s="40" t="s">
        <v>40</v>
      </c>
      <c r="B21" s="133">
        <v>32</v>
      </c>
      <c r="C21" s="189">
        <v>31</v>
      </c>
      <c r="D21" s="43">
        <f>C21/C9*100</f>
        <v>0.489344909234412</v>
      </c>
      <c r="E21" s="1">
        <v>374</v>
      </c>
      <c r="F21" s="14">
        <v>346</v>
      </c>
      <c r="G21" s="43">
        <f>F21/F9*100</f>
        <v>0.17160400144821875</v>
      </c>
      <c r="H21" s="1">
        <v>1598712</v>
      </c>
      <c r="I21" s="14">
        <v>1682191</v>
      </c>
      <c r="J21" s="43">
        <f>I21/$I$9*100</f>
        <v>0.29467065182915797</v>
      </c>
      <c r="K21" s="1">
        <v>53180</v>
      </c>
      <c r="L21" s="1">
        <v>4765</v>
      </c>
      <c r="M21" s="1"/>
    </row>
    <row r="22" spans="1:13" ht="14.25">
      <c r="A22" s="40"/>
      <c r="B22" s="133"/>
      <c r="C22" s="189"/>
      <c r="D22" s="43"/>
      <c r="E22" s="1"/>
      <c r="F22" s="14"/>
      <c r="G22" s="43"/>
      <c r="H22" s="1"/>
      <c r="I22" s="14"/>
      <c r="J22" s="43"/>
      <c r="K22" s="1"/>
      <c r="L22" s="1"/>
      <c r="M22" s="1"/>
    </row>
    <row r="23" spans="1:13" ht="14.25">
      <c r="A23" s="40" t="s">
        <v>41</v>
      </c>
      <c r="B23" s="133">
        <v>255</v>
      </c>
      <c r="C23" s="189">
        <v>262</v>
      </c>
      <c r="D23" s="43">
        <f>C23/C9*100</f>
        <v>4.135753749013418</v>
      </c>
      <c r="E23" s="1">
        <v>7749</v>
      </c>
      <c r="F23" s="14">
        <v>7965</v>
      </c>
      <c r="G23" s="43">
        <f>F23/F9*100</f>
        <v>3.9503637905637636</v>
      </c>
      <c r="H23" s="1">
        <v>19422428</v>
      </c>
      <c r="I23" s="14">
        <v>21653963</v>
      </c>
      <c r="J23" s="43">
        <f>I23/$I$9*100</f>
        <v>3.7931408454179514</v>
      </c>
      <c r="K23" s="1">
        <v>81283</v>
      </c>
      <c r="L23" s="1">
        <v>2674</v>
      </c>
      <c r="M23" s="1"/>
    </row>
    <row r="24" spans="1:13" ht="14.25">
      <c r="A24" s="40" t="s">
        <v>42</v>
      </c>
      <c r="B24" s="133">
        <v>62</v>
      </c>
      <c r="C24" s="189">
        <v>66</v>
      </c>
      <c r="D24" s="43">
        <f>C24/C9*100</f>
        <v>1.0418310970797158</v>
      </c>
      <c r="E24" s="1">
        <v>4554</v>
      </c>
      <c r="F24" s="14">
        <v>4575</v>
      </c>
      <c r="G24" s="43">
        <f>F24/F9*100</f>
        <v>2.269041348628904</v>
      </c>
      <c r="H24" s="1">
        <v>12420850</v>
      </c>
      <c r="I24" s="14">
        <v>12158446</v>
      </c>
      <c r="J24" s="43">
        <f>I24/$I$9*100</f>
        <v>2.1298040520069472</v>
      </c>
      <c r="K24" s="1">
        <v>179739</v>
      </c>
      <c r="L24" s="1">
        <v>2593</v>
      </c>
      <c r="M24" s="1"/>
    </row>
    <row r="25" spans="1:13" ht="16.5" customHeight="1">
      <c r="A25" s="40" t="s">
        <v>43</v>
      </c>
      <c r="B25" s="133">
        <v>72</v>
      </c>
      <c r="C25" s="189">
        <v>71</v>
      </c>
      <c r="D25" s="43">
        <f>C25/C9*100</f>
        <v>1.1207576953433307</v>
      </c>
      <c r="E25" s="1">
        <v>1472</v>
      </c>
      <c r="F25" s="14">
        <v>1407</v>
      </c>
      <c r="G25" s="43">
        <f>F25/F9*100</f>
        <v>0.6978232082012825</v>
      </c>
      <c r="H25" s="1">
        <v>1659984</v>
      </c>
      <c r="I25" s="14">
        <v>1546329</v>
      </c>
      <c r="J25" s="43">
        <f>I25/$I$9*100</f>
        <v>0.270871603980957</v>
      </c>
      <c r="K25" s="1">
        <v>21548</v>
      </c>
      <c r="L25" s="1">
        <v>1087</v>
      </c>
      <c r="M25" s="1"/>
    </row>
    <row r="26" spans="1:13" ht="14.25">
      <c r="A26" s="40" t="s">
        <v>44</v>
      </c>
      <c r="B26" s="133">
        <v>420</v>
      </c>
      <c r="C26" s="189">
        <v>435</v>
      </c>
      <c r="D26" s="43">
        <f>C26/C9*100</f>
        <v>6.866614048934491</v>
      </c>
      <c r="E26" s="1">
        <v>10331</v>
      </c>
      <c r="F26" s="14">
        <v>10309</v>
      </c>
      <c r="G26" s="43">
        <f>F26/F9*100</f>
        <v>5.11290650557713</v>
      </c>
      <c r="H26" s="1">
        <v>21934871</v>
      </c>
      <c r="I26" s="14">
        <v>22768961</v>
      </c>
      <c r="J26" s="43">
        <f>I26/$I$9*100</f>
        <v>3.9884558764983744</v>
      </c>
      <c r="K26" s="1">
        <v>51365</v>
      </c>
      <c r="L26" s="1">
        <v>2167</v>
      </c>
      <c r="M26" s="1"/>
    </row>
    <row r="27" spans="1:13" ht="14.25">
      <c r="A27" s="40" t="s">
        <v>45</v>
      </c>
      <c r="B27" s="133">
        <v>75</v>
      </c>
      <c r="C27" s="189">
        <v>75</v>
      </c>
      <c r="D27" s="43">
        <f>C27/C9*100</f>
        <v>1.1838989739542225</v>
      </c>
      <c r="E27" s="1">
        <v>2672</v>
      </c>
      <c r="F27" s="14">
        <v>2529</v>
      </c>
      <c r="G27" s="43">
        <f>F27/F9*100</f>
        <v>1.2542962996027318</v>
      </c>
      <c r="H27" s="1">
        <v>5786163</v>
      </c>
      <c r="I27" s="14">
        <v>5707268</v>
      </c>
      <c r="J27" s="43">
        <f>I27/$I$9*100</f>
        <v>0.999746391297834</v>
      </c>
      <c r="K27" s="1">
        <v>75007</v>
      </c>
      <c r="L27" s="1">
        <v>2224</v>
      </c>
      <c r="M27" s="1"/>
    </row>
    <row r="28" spans="1:13" ht="14.25">
      <c r="A28" s="40"/>
      <c r="B28" s="133"/>
      <c r="C28" s="189"/>
      <c r="D28" s="43"/>
      <c r="E28" s="1"/>
      <c r="F28" s="14"/>
      <c r="G28" s="43"/>
      <c r="H28" s="1"/>
      <c r="I28" s="14"/>
      <c r="J28" s="43"/>
      <c r="K28" s="1"/>
      <c r="L28" s="1"/>
      <c r="M28" s="1"/>
    </row>
    <row r="29" spans="1:13" ht="14.25">
      <c r="A29" s="40" t="s">
        <v>46</v>
      </c>
      <c r="B29" s="133">
        <v>72</v>
      </c>
      <c r="C29" s="189">
        <v>73</v>
      </c>
      <c r="D29" s="43">
        <f>C29/C9*100</f>
        <v>1.1523283346487767</v>
      </c>
      <c r="E29" s="1">
        <v>3904</v>
      </c>
      <c r="F29" s="14">
        <v>3948</v>
      </c>
      <c r="G29" s="43">
        <f>F29/F9*100</f>
        <v>1.9580710916692705</v>
      </c>
      <c r="H29" s="1">
        <v>14627333</v>
      </c>
      <c r="I29" s="14">
        <v>15247894</v>
      </c>
      <c r="J29" s="43">
        <f>I29/$I$9*100</f>
        <v>2.670984961875261</v>
      </c>
      <c r="K29" s="1">
        <v>207119</v>
      </c>
      <c r="L29" s="1">
        <v>3830</v>
      </c>
      <c r="M29" s="1"/>
    </row>
    <row r="30" spans="1:13" ht="14.25">
      <c r="A30" s="40" t="s">
        <v>47</v>
      </c>
      <c r="B30" s="133">
        <v>541</v>
      </c>
      <c r="C30" s="189">
        <v>536</v>
      </c>
      <c r="D30" s="43">
        <f>C30/C9*100</f>
        <v>8.46093133385951</v>
      </c>
      <c r="E30" s="1">
        <v>12152</v>
      </c>
      <c r="F30" s="14">
        <v>12052</v>
      </c>
      <c r="G30" s="43">
        <f>F30/F9*100</f>
        <v>5.977374062005585</v>
      </c>
      <c r="H30" s="1">
        <v>22378323</v>
      </c>
      <c r="I30" s="14">
        <v>23203498</v>
      </c>
      <c r="J30" s="43">
        <f>I30/$I$9*100</f>
        <v>4.064574046809526</v>
      </c>
      <c r="K30" s="1">
        <v>42604</v>
      </c>
      <c r="L30" s="1">
        <v>1895</v>
      </c>
      <c r="M30" s="1"/>
    </row>
    <row r="31" spans="1:13" ht="14.25">
      <c r="A31" s="40" t="s">
        <v>48</v>
      </c>
      <c r="B31" s="133">
        <v>516</v>
      </c>
      <c r="C31" s="189">
        <v>535</v>
      </c>
      <c r="D31" s="43">
        <f>C31/C9*100</f>
        <v>8.445146014206788</v>
      </c>
      <c r="E31" s="1">
        <v>13973</v>
      </c>
      <c r="F31" s="14">
        <v>15429</v>
      </c>
      <c r="G31" s="43">
        <f>F31/F9*100</f>
        <v>7.652248954753084</v>
      </c>
      <c r="H31" s="1">
        <v>23293456</v>
      </c>
      <c r="I31" s="14">
        <v>30686520</v>
      </c>
      <c r="J31" s="43">
        <f>I31/$I$9*100</f>
        <v>5.375380590413629</v>
      </c>
      <c r="K31" s="1">
        <v>56116</v>
      </c>
      <c r="L31" s="1">
        <v>1953</v>
      </c>
      <c r="M31" s="1"/>
    </row>
    <row r="32" spans="1:13" ht="14.25">
      <c r="A32" s="40" t="s">
        <v>49</v>
      </c>
      <c r="B32" s="133">
        <v>971</v>
      </c>
      <c r="C32" s="189">
        <v>944</v>
      </c>
      <c r="D32" s="43">
        <f>C32/C9*100</f>
        <v>14.901341752170483</v>
      </c>
      <c r="E32" s="1">
        <v>59972</v>
      </c>
      <c r="F32" s="14">
        <v>58826</v>
      </c>
      <c r="G32" s="43">
        <f>F32/F9*100</f>
        <v>29.175656038129816</v>
      </c>
      <c r="H32" s="1">
        <v>195600660</v>
      </c>
      <c r="I32" s="14">
        <v>203134438</v>
      </c>
      <c r="J32" s="43">
        <f>I32/$I$9*100</f>
        <v>35.58321097569163</v>
      </c>
      <c r="K32" s="1">
        <v>212951</v>
      </c>
      <c r="L32" s="1">
        <v>3417</v>
      </c>
      <c r="M32" s="1"/>
    </row>
    <row r="33" spans="1:13" ht="14.25">
      <c r="A33" s="40" t="s">
        <v>50</v>
      </c>
      <c r="B33" s="133">
        <v>133</v>
      </c>
      <c r="C33" s="189">
        <v>144</v>
      </c>
      <c r="D33" s="43">
        <f>C33/C9*100</f>
        <v>2.273086029992107</v>
      </c>
      <c r="E33" s="1">
        <v>9743</v>
      </c>
      <c r="F33" s="14">
        <v>10343</v>
      </c>
      <c r="G33" s="43">
        <f>F33/F9*100</f>
        <v>5.129769326528689</v>
      </c>
      <c r="H33" s="1">
        <v>26194903</v>
      </c>
      <c r="I33" s="14">
        <v>33931548</v>
      </c>
      <c r="J33" s="43">
        <f>I33/$I$9*100</f>
        <v>5.943814564893262</v>
      </c>
      <c r="K33" s="1">
        <v>234045</v>
      </c>
      <c r="L33" s="1">
        <v>3258</v>
      </c>
      <c r="M33" s="1"/>
    </row>
    <row r="34" spans="1:13" ht="14.25">
      <c r="A34" s="40"/>
      <c r="B34" s="133"/>
      <c r="C34" s="189"/>
      <c r="D34" s="43"/>
      <c r="E34" s="1"/>
      <c r="F34" s="14"/>
      <c r="G34" s="43"/>
      <c r="H34" s="1"/>
      <c r="I34" s="14"/>
      <c r="J34" s="43"/>
      <c r="K34" s="1"/>
      <c r="L34" s="1"/>
      <c r="M34" s="1"/>
    </row>
    <row r="35" spans="1:13" ht="14.25">
      <c r="A35" s="40" t="s">
        <v>51</v>
      </c>
      <c r="B35" s="133">
        <v>174</v>
      </c>
      <c r="C35" s="189">
        <v>179</v>
      </c>
      <c r="D35" s="43">
        <f>C35/C9*100</f>
        <v>2.825572217837411</v>
      </c>
      <c r="E35" s="1">
        <v>7654</v>
      </c>
      <c r="F35" s="14">
        <v>7918</v>
      </c>
      <c r="G35" s="43">
        <f>F35/F9*100</f>
        <v>3.927053420424844</v>
      </c>
      <c r="H35" s="1">
        <v>12828336</v>
      </c>
      <c r="I35" s="14">
        <v>13391821</v>
      </c>
      <c r="J35" s="43">
        <f>I35/$I$9*100</f>
        <v>2.345855270447533</v>
      </c>
      <c r="K35" s="1">
        <v>73930</v>
      </c>
      <c r="L35" s="1">
        <v>1671</v>
      </c>
      <c r="M35" s="1"/>
    </row>
    <row r="36" spans="1:13" ht="14.25">
      <c r="A36" s="40" t="s">
        <v>52</v>
      </c>
      <c r="B36" s="133">
        <v>2</v>
      </c>
      <c r="C36" s="189">
        <v>2</v>
      </c>
      <c r="D36" s="43">
        <f>C36/C9*100</f>
        <v>0.03157063930544593</v>
      </c>
      <c r="E36" s="46" t="s">
        <v>53</v>
      </c>
      <c r="F36" s="192" t="s">
        <v>53</v>
      </c>
      <c r="G36" s="47" t="s">
        <v>53</v>
      </c>
      <c r="H36" s="48" t="s">
        <v>53</v>
      </c>
      <c r="I36" s="194" t="s">
        <v>53</v>
      </c>
      <c r="J36" s="48" t="s">
        <v>53</v>
      </c>
      <c r="K36" s="48" t="s">
        <v>53</v>
      </c>
      <c r="L36" s="48" t="s">
        <v>53</v>
      </c>
      <c r="M36" s="1"/>
    </row>
    <row r="37" spans="1:13" ht="14.25">
      <c r="A37" s="40" t="s">
        <v>54</v>
      </c>
      <c r="B37" s="133">
        <v>253</v>
      </c>
      <c r="C37" s="189">
        <v>242</v>
      </c>
      <c r="D37" s="43">
        <f>C37/C9*100</f>
        <v>3.820047355958958</v>
      </c>
      <c r="E37" s="1">
        <v>3448</v>
      </c>
      <c r="F37" s="14">
        <v>3140</v>
      </c>
      <c r="G37" s="43">
        <f>F37/F9*100</f>
        <v>1.5573311114086903</v>
      </c>
      <c r="H37" s="1">
        <v>4588346</v>
      </c>
      <c r="I37" s="14">
        <v>4271532</v>
      </c>
      <c r="J37" s="43">
        <f>I37/$I$9*100</f>
        <v>0.7482474455927459</v>
      </c>
      <c r="K37" s="1">
        <v>17372</v>
      </c>
      <c r="L37" s="1">
        <v>1339</v>
      </c>
      <c r="M37" s="1"/>
    </row>
    <row r="38" spans="1:13" ht="14.25">
      <c r="A38" s="40"/>
      <c r="B38" s="133"/>
      <c r="C38" s="189"/>
      <c r="D38" s="43"/>
      <c r="E38" s="1"/>
      <c r="F38" s="14"/>
      <c r="G38" s="43"/>
      <c r="H38" s="1"/>
      <c r="I38" s="14"/>
      <c r="J38" s="43"/>
      <c r="K38" s="1"/>
      <c r="L38" s="1"/>
      <c r="M38" s="1"/>
    </row>
    <row r="39" spans="1:13" ht="14.25">
      <c r="A39" s="40" t="s">
        <v>55</v>
      </c>
      <c r="B39" s="133">
        <v>2626</v>
      </c>
      <c r="C39" s="189">
        <v>2629</v>
      </c>
      <c r="D39" s="43">
        <f>C39/C9*100</f>
        <v>41.49960536700868</v>
      </c>
      <c r="E39" s="2">
        <v>118219</v>
      </c>
      <c r="F39" s="14">
        <v>119216</v>
      </c>
      <c r="G39" s="43">
        <f>F39/F9*100</f>
        <v>59.12700184003135</v>
      </c>
      <c r="H39" s="1">
        <v>349930081</v>
      </c>
      <c r="I39" s="14">
        <v>376401740</v>
      </c>
      <c r="J39" s="43">
        <f>I39/$I$9*100</f>
        <v>65.9345734672396</v>
      </c>
      <c r="K39" s="1">
        <v>141567</v>
      </c>
      <c r="L39" s="1">
        <v>3122</v>
      </c>
      <c r="M39" s="1"/>
    </row>
    <row r="40" spans="1:13" ht="14.25">
      <c r="A40" s="40" t="s">
        <v>56</v>
      </c>
      <c r="B40" s="133">
        <v>3819</v>
      </c>
      <c r="C40" s="189">
        <v>3706</v>
      </c>
      <c r="D40" s="43">
        <f>C40/C9*100</f>
        <v>58.500394632991316</v>
      </c>
      <c r="E40" s="1">
        <v>85433</v>
      </c>
      <c r="F40" s="14">
        <v>82411</v>
      </c>
      <c r="G40" s="43">
        <f>F40/F9*100</f>
        <v>40.87299815996865</v>
      </c>
      <c r="H40" s="2">
        <v>189038253</v>
      </c>
      <c r="I40" s="14">
        <v>194469838</v>
      </c>
      <c r="J40" s="43">
        <f>I40/$I$9*100</f>
        <v>34.0654265327604</v>
      </c>
      <c r="K40" s="1">
        <v>46545</v>
      </c>
      <c r="L40" s="1">
        <v>2093</v>
      </c>
      <c r="M40" s="1"/>
    </row>
    <row r="41" spans="1:13" ht="14.25">
      <c r="A41" s="49"/>
      <c r="B41" s="50"/>
      <c r="C41" s="190"/>
      <c r="D41" s="51"/>
      <c r="E41" s="52"/>
      <c r="F41" s="193"/>
      <c r="G41" s="51"/>
      <c r="H41" s="20"/>
      <c r="I41" s="190"/>
      <c r="J41" s="51"/>
      <c r="K41" s="53"/>
      <c r="L41" s="53"/>
      <c r="M41" s="1"/>
    </row>
    <row r="42" spans="1:12" ht="14.25">
      <c r="A42" s="22" t="s">
        <v>57</v>
      </c>
      <c r="H42" s="25"/>
      <c r="I42" s="25"/>
      <c r="K42" s="25"/>
      <c r="L42" s="25"/>
    </row>
    <row r="43" ht="14.25">
      <c r="A43" s="54" t="s">
        <v>58</v>
      </c>
    </row>
    <row r="44" ht="14.25">
      <c r="A44" s="54" t="s">
        <v>59</v>
      </c>
    </row>
    <row r="45" ht="14.25">
      <c r="A45" s="22" t="s">
        <v>60</v>
      </c>
    </row>
    <row r="46" ht="14.25">
      <c r="A46" t="s">
        <v>61</v>
      </c>
    </row>
    <row r="47" ht="14.25">
      <c r="A47" s="22" t="s">
        <v>62</v>
      </c>
    </row>
  </sheetData>
  <printOptions/>
  <pageMargins left="1.5748031496062993" right="1.1811023622047245" top="0.5905511811023623" bottom="0.3937007874015748" header="0" footer="0"/>
  <pageSetup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8.796875" defaultRowHeight="15"/>
  <cols>
    <col min="1" max="3" width="1.59765625" style="0" customWidth="1"/>
    <col min="4" max="4" width="27.59765625" style="0" customWidth="1"/>
    <col min="5" max="9" width="9.09765625" style="0" customWidth="1"/>
    <col min="10" max="16384" width="11" style="0" customWidth="1"/>
  </cols>
  <sheetData>
    <row r="1" ht="14.25">
      <c r="A1" t="s">
        <v>63</v>
      </c>
    </row>
    <row r="3" spans="1:4" ht="14.25">
      <c r="A3" s="110" t="s">
        <v>64</v>
      </c>
      <c r="B3" s="110"/>
      <c r="C3" s="110"/>
      <c r="D3" s="110"/>
    </row>
    <row r="4" spans="1:8" ht="15" thickBot="1">
      <c r="A4" s="26"/>
      <c r="B4" s="26"/>
      <c r="C4" s="26"/>
      <c r="D4" s="26"/>
      <c r="E4" s="26"/>
      <c r="F4" s="26"/>
      <c r="G4" s="26"/>
      <c r="H4" s="56" t="s">
        <v>65</v>
      </c>
    </row>
    <row r="5" spans="1:9" s="71" customFormat="1" ht="30.75" customHeight="1" thickTop="1">
      <c r="A5" s="68" t="s">
        <v>66</v>
      </c>
      <c r="B5" s="68"/>
      <c r="C5" s="68"/>
      <c r="D5" s="69"/>
      <c r="E5" s="70" t="s">
        <v>67</v>
      </c>
      <c r="F5" s="70">
        <v>10</v>
      </c>
      <c r="G5" s="157">
        <v>11</v>
      </c>
      <c r="H5" s="156">
        <v>12</v>
      </c>
      <c r="I5"/>
    </row>
    <row r="6" spans="1:7" ht="14.25">
      <c r="A6" s="23"/>
      <c r="B6" s="23"/>
      <c r="C6" s="23"/>
      <c r="D6" s="57"/>
      <c r="G6" s="25"/>
    </row>
    <row r="7" spans="1:8" ht="14.25">
      <c r="A7" s="112" t="s">
        <v>68</v>
      </c>
      <c r="B7" s="113"/>
      <c r="C7" s="113"/>
      <c r="D7" s="114"/>
      <c r="E7" s="180">
        <v>100</v>
      </c>
      <c r="F7" s="180">
        <v>97</v>
      </c>
      <c r="G7" s="110">
        <v>100.6</v>
      </c>
      <c r="H7" s="110">
        <v>101.3</v>
      </c>
    </row>
    <row r="8" spans="2:8" ht="14.25">
      <c r="B8" s="113" t="s">
        <v>69</v>
      </c>
      <c r="C8" s="113"/>
      <c r="D8" s="114"/>
      <c r="E8">
        <v>91.4</v>
      </c>
      <c r="F8" s="16">
        <v>95.4</v>
      </c>
      <c r="G8" s="16">
        <v>105.1</v>
      </c>
      <c r="H8" s="111">
        <v>100.9</v>
      </c>
    </row>
    <row r="9" spans="2:8" ht="14.25">
      <c r="B9" s="113" t="s">
        <v>70</v>
      </c>
      <c r="C9" s="113"/>
      <c r="D9" s="114"/>
      <c r="E9">
        <v>103.7</v>
      </c>
      <c r="F9" s="16">
        <v>97.7</v>
      </c>
      <c r="G9" s="16">
        <v>98.6</v>
      </c>
      <c r="H9" s="111">
        <v>101.5</v>
      </c>
    </row>
    <row r="10" spans="2:8" ht="14.25">
      <c r="B10" s="113"/>
      <c r="C10" s="113" t="s">
        <v>71</v>
      </c>
      <c r="D10" s="114"/>
      <c r="E10">
        <v>103.6</v>
      </c>
      <c r="F10" s="16">
        <v>97.7</v>
      </c>
      <c r="G10" s="16">
        <v>98.7</v>
      </c>
      <c r="H10" s="111">
        <v>101.5</v>
      </c>
    </row>
    <row r="11" spans="2:8" ht="14.25">
      <c r="B11" s="113"/>
      <c r="C11" s="113"/>
      <c r="D11" s="115" t="s">
        <v>72</v>
      </c>
      <c r="E11">
        <v>89.6</v>
      </c>
      <c r="F11" s="16">
        <v>70.7</v>
      </c>
      <c r="G11" s="16">
        <v>65.2</v>
      </c>
      <c r="H11" s="111">
        <v>72</v>
      </c>
    </row>
    <row r="12" spans="2:8" ht="14.25">
      <c r="B12" s="113"/>
      <c r="C12" s="113"/>
      <c r="D12" s="115" t="s">
        <v>73</v>
      </c>
      <c r="E12">
        <v>106.1</v>
      </c>
      <c r="F12" s="16">
        <v>96.5</v>
      </c>
      <c r="G12" s="16">
        <v>98.3</v>
      </c>
      <c r="H12" s="111">
        <v>106.3</v>
      </c>
    </row>
    <row r="13" spans="2:8" ht="14.25">
      <c r="B13" s="113"/>
      <c r="C13" s="113"/>
      <c r="D13" s="115" t="s">
        <v>74</v>
      </c>
      <c r="E13">
        <v>89.9</v>
      </c>
      <c r="F13" s="16">
        <v>77.5</v>
      </c>
      <c r="G13" s="16">
        <v>100.3</v>
      </c>
      <c r="H13" s="111">
        <v>85</v>
      </c>
    </row>
    <row r="14" spans="2:8" ht="14.25">
      <c r="B14" s="113"/>
      <c r="C14" s="113"/>
      <c r="D14" s="114" t="s">
        <v>75</v>
      </c>
      <c r="E14">
        <v>111.4</v>
      </c>
      <c r="F14" s="16">
        <v>101.9</v>
      </c>
      <c r="G14" s="16">
        <v>102.5</v>
      </c>
      <c r="H14" s="111">
        <v>109.7</v>
      </c>
    </row>
    <row r="15" spans="2:8" ht="14.25">
      <c r="B15" s="113"/>
      <c r="C15" s="113"/>
      <c r="D15" s="114" t="s">
        <v>76</v>
      </c>
      <c r="E15" s="131">
        <v>109</v>
      </c>
      <c r="F15" s="16">
        <v>105.8</v>
      </c>
      <c r="G15" s="16">
        <v>109.8</v>
      </c>
      <c r="H15" s="111">
        <v>119.5</v>
      </c>
    </row>
    <row r="16" spans="2:8" ht="14.25">
      <c r="B16" s="113"/>
      <c r="C16" s="113"/>
      <c r="D16" s="114" t="s">
        <v>77</v>
      </c>
      <c r="E16">
        <v>95.9</v>
      </c>
      <c r="F16" s="16">
        <v>87.2</v>
      </c>
      <c r="G16" s="16">
        <v>84.7</v>
      </c>
      <c r="H16" s="111">
        <v>87.9</v>
      </c>
    </row>
    <row r="17" spans="2:8" ht="14.25">
      <c r="B17" s="113"/>
      <c r="C17" s="113"/>
      <c r="D17" s="114" t="s">
        <v>78</v>
      </c>
      <c r="E17">
        <v>102.4</v>
      </c>
      <c r="F17" s="16">
        <v>115</v>
      </c>
      <c r="G17" s="16">
        <v>112</v>
      </c>
      <c r="H17" s="111">
        <v>90.7</v>
      </c>
    </row>
    <row r="18" spans="2:8" ht="19.5" customHeight="1">
      <c r="B18" s="113"/>
      <c r="C18" s="113"/>
      <c r="D18" s="115" t="s">
        <v>79</v>
      </c>
      <c r="E18">
        <v>101.7</v>
      </c>
      <c r="F18" s="16">
        <v>84.7</v>
      </c>
      <c r="G18" s="16">
        <v>83.1</v>
      </c>
      <c r="H18" s="111">
        <v>83.1</v>
      </c>
    </row>
    <row r="19" spans="2:8" ht="18" customHeight="1">
      <c r="B19" s="113"/>
      <c r="C19" s="113"/>
      <c r="D19" s="115" t="s">
        <v>80</v>
      </c>
      <c r="E19">
        <v>105.2</v>
      </c>
      <c r="F19" s="16">
        <v>100.9</v>
      </c>
      <c r="G19" s="16">
        <v>99.3</v>
      </c>
      <c r="H19" s="111">
        <v>103.4</v>
      </c>
    </row>
    <row r="20" spans="2:8" ht="14.25">
      <c r="B20" s="113"/>
      <c r="C20" s="113"/>
      <c r="D20" s="115" t="s">
        <v>81</v>
      </c>
      <c r="E20">
        <v>102.9</v>
      </c>
      <c r="F20" s="16">
        <v>88.4</v>
      </c>
      <c r="G20" s="16">
        <v>79.2</v>
      </c>
      <c r="H20" s="111">
        <v>77.8</v>
      </c>
    </row>
    <row r="21" spans="2:8" ht="19.5" customHeight="1">
      <c r="B21" s="113"/>
      <c r="C21" s="113"/>
      <c r="D21" s="115" t="s">
        <v>82</v>
      </c>
      <c r="E21">
        <v>108.3</v>
      </c>
      <c r="F21" s="16">
        <v>106.8</v>
      </c>
      <c r="G21" s="16">
        <v>109.7</v>
      </c>
      <c r="H21" s="111">
        <v>114</v>
      </c>
    </row>
    <row r="22" spans="2:8" ht="14.25">
      <c r="B22" s="113"/>
      <c r="C22" s="113"/>
      <c r="D22" s="115" t="s">
        <v>83</v>
      </c>
      <c r="E22">
        <v>96.8</v>
      </c>
      <c r="F22" s="16">
        <v>87.1</v>
      </c>
      <c r="G22" s="16">
        <v>81.4</v>
      </c>
      <c r="H22" s="111">
        <v>70</v>
      </c>
    </row>
    <row r="23" spans="2:8" ht="14.25">
      <c r="B23" s="113"/>
      <c r="C23" s="113"/>
      <c r="D23" s="115" t="s">
        <v>84</v>
      </c>
      <c r="E23">
        <v>96.5</v>
      </c>
      <c r="F23" s="16">
        <v>93.7</v>
      </c>
      <c r="G23" s="16">
        <v>92.8</v>
      </c>
      <c r="H23" s="111">
        <v>88.5</v>
      </c>
    </row>
    <row r="24" spans="2:8" ht="14.25">
      <c r="B24" s="113"/>
      <c r="C24" s="113"/>
      <c r="D24" s="115" t="s">
        <v>85</v>
      </c>
      <c r="E24">
        <v>101.4</v>
      </c>
      <c r="F24" s="16">
        <v>96.4</v>
      </c>
      <c r="G24" s="16">
        <v>99.2</v>
      </c>
      <c r="H24" s="111">
        <v>100.5</v>
      </c>
    </row>
    <row r="25" spans="2:8" ht="14.25">
      <c r="B25" s="113"/>
      <c r="C25" s="113"/>
      <c r="D25" s="114" t="s">
        <v>86</v>
      </c>
      <c r="E25">
        <v>111.4</v>
      </c>
      <c r="F25" s="16">
        <v>111.5</v>
      </c>
      <c r="G25" s="16">
        <v>123</v>
      </c>
      <c r="H25" s="111">
        <v>123.01</v>
      </c>
    </row>
    <row r="26" spans="2:8" ht="14.25">
      <c r="B26" s="113"/>
      <c r="C26" s="113"/>
      <c r="D26" s="114" t="s">
        <v>87</v>
      </c>
      <c r="E26">
        <v>98.8</v>
      </c>
      <c r="F26" s="16">
        <v>85.3</v>
      </c>
      <c r="G26" s="16">
        <v>79.8</v>
      </c>
      <c r="H26" s="111">
        <v>88.7</v>
      </c>
    </row>
    <row r="27" spans="2:8" ht="14.25">
      <c r="B27" s="113"/>
      <c r="C27" s="113"/>
      <c r="D27" s="114" t="s">
        <v>88</v>
      </c>
      <c r="E27">
        <v>98.4</v>
      </c>
      <c r="F27" s="16">
        <v>94.9</v>
      </c>
      <c r="G27" s="16">
        <v>98.8</v>
      </c>
      <c r="H27" s="111">
        <v>98.1</v>
      </c>
    </row>
    <row r="28" spans="2:8" ht="14.25">
      <c r="B28" s="113"/>
      <c r="C28" s="113"/>
      <c r="D28" s="114" t="s">
        <v>89</v>
      </c>
      <c r="E28" s="131">
        <v>80</v>
      </c>
      <c r="F28" s="16">
        <v>72.3</v>
      </c>
      <c r="G28" s="16">
        <v>63.5</v>
      </c>
      <c r="H28" s="111">
        <v>58.3</v>
      </c>
    </row>
    <row r="29" spans="2:8" ht="14.25">
      <c r="B29" s="113" t="s">
        <v>90</v>
      </c>
      <c r="D29" s="114"/>
      <c r="E29">
        <v>102.4</v>
      </c>
      <c r="F29" s="16">
        <v>100.8</v>
      </c>
      <c r="G29" s="16">
        <v>88.6</v>
      </c>
      <c r="H29" s="111">
        <v>91.7</v>
      </c>
    </row>
    <row r="30" spans="1:8" ht="14.25">
      <c r="A30" s="51"/>
      <c r="B30" s="51"/>
      <c r="C30" s="51"/>
      <c r="D30" s="38"/>
      <c r="E30" s="51"/>
      <c r="F30" s="51"/>
      <c r="G30" s="51"/>
      <c r="H30" s="73"/>
    </row>
    <row r="31" ht="14.25">
      <c r="A31" t="s">
        <v>91</v>
      </c>
    </row>
    <row r="32" ht="14.25">
      <c r="A32" t="s">
        <v>92</v>
      </c>
    </row>
  </sheetData>
  <printOptions/>
  <pageMargins left="0.75" right="0.75" top="1" bottom="1" header="0.512" footer="0.512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11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12.19921875" style="0" customWidth="1"/>
    <col min="2" max="3" width="12.69921875" style="0" customWidth="1"/>
    <col min="4" max="4" width="11.09765625" style="0" customWidth="1"/>
    <col min="5" max="5" width="9.69921875" style="0" customWidth="1"/>
    <col min="6" max="6" width="9.59765625" style="0" customWidth="1"/>
    <col min="7" max="8" width="8.59765625" style="0" customWidth="1"/>
    <col min="9" max="10" width="9.59765625" style="0" customWidth="1"/>
    <col min="11" max="11" width="11" style="0" customWidth="1"/>
    <col min="12" max="12" width="12.19921875" style="0" customWidth="1"/>
    <col min="13" max="13" width="12.69921875" style="0" customWidth="1"/>
    <col min="14" max="19" width="10.59765625" style="0" customWidth="1"/>
    <col min="20" max="16384" width="11" style="0" customWidth="1"/>
  </cols>
  <sheetData>
    <row r="1" spans="1:19" ht="14.25">
      <c r="A1" t="s">
        <v>93</v>
      </c>
      <c r="S1" s="24" t="s">
        <v>94</v>
      </c>
    </row>
    <row r="3" spans="1:12" ht="14.25">
      <c r="A3" s="55" t="s">
        <v>95</v>
      </c>
      <c r="L3" s="55"/>
    </row>
    <row r="4" spans="1:19" ht="15" thickBot="1">
      <c r="A4" s="26"/>
      <c r="B4" s="26"/>
      <c r="C4" s="26"/>
      <c r="D4" s="26"/>
      <c r="E4" s="26"/>
      <c r="F4" s="26"/>
      <c r="G4" s="26"/>
      <c r="H4" s="26"/>
      <c r="I4" s="26"/>
      <c r="J4" s="56" t="s">
        <v>96</v>
      </c>
      <c r="L4" s="26"/>
      <c r="M4" s="26"/>
      <c r="N4" s="26"/>
      <c r="O4" s="26"/>
      <c r="P4" s="26"/>
      <c r="Q4" s="26"/>
      <c r="R4" s="26"/>
      <c r="S4" s="56" t="s">
        <v>96</v>
      </c>
    </row>
    <row r="5" spans="1:19" ht="15" thickTop="1">
      <c r="A5" s="57"/>
      <c r="B5" s="58" t="s">
        <v>97</v>
      </c>
      <c r="C5" s="58"/>
      <c r="D5" s="58"/>
      <c r="E5" s="58"/>
      <c r="F5" s="58"/>
      <c r="G5" s="58"/>
      <c r="H5" s="58"/>
      <c r="I5" s="58"/>
      <c r="J5" s="58"/>
      <c r="L5" s="57"/>
      <c r="M5" s="58" t="s">
        <v>98</v>
      </c>
      <c r="N5" s="58"/>
      <c r="O5" s="58"/>
      <c r="P5" s="58"/>
      <c r="Q5" s="58"/>
      <c r="R5" s="58"/>
      <c r="S5" s="58"/>
    </row>
    <row r="6" spans="1:18" ht="14.25">
      <c r="A6" s="27" t="s">
        <v>99</v>
      </c>
      <c r="B6" s="196"/>
      <c r="C6" s="57"/>
      <c r="D6" s="58" t="s">
        <v>100</v>
      </c>
      <c r="E6" s="59"/>
      <c r="F6" s="27" t="s">
        <v>101</v>
      </c>
      <c r="G6" s="57"/>
      <c r="H6" s="27" t="s">
        <v>102</v>
      </c>
      <c r="I6" s="57"/>
      <c r="L6" s="27" t="s">
        <v>103</v>
      </c>
      <c r="M6" s="196"/>
      <c r="N6" s="57"/>
      <c r="O6" s="60"/>
      <c r="P6" s="181" t="s">
        <v>104</v>
      </c>
      <c r="Q6" s="27"/>
      <c r="R6" s="57"/>
    </row>
    <row r="7" spans="1:19" ht="14.25">
      <c r="A7" s="38"/>
      <c r="B7" s="61" t="s">
        <v>105</v>
      </c>
      <c r="C7" s="61" t="s">
        <v>106</v>
      </c>
      <c r="D7" s="62" t="s">
        <v>107</v>
      </c>
      <c r="E7" s="62" t="s">
        <v>108</v>
      </c>
      <c r="F7" s="62" t="s">
        <v>109</v>
      </c>
      <c r="G7" s="62" t="s">
        <v>110</v>
      </c>
      <c r="H7" s="62" t="s">
        <v>111</v>
      </c>
      <c r="I7" s="62" t="s">
        <v>112</v>
      </c>
      <c r="J7" s="195" t="s">
        <v>113</v>
      </c>
      <c r="L7" s="38"/>
      <c r="M7" s="61" t="s">
        <v>105</v>
      </c>
      <c r="N7" s="62" t="s">
        <v>114</v>
      </c>
      <c r="O7" s="62" t="s">
        <v>115</v>
      </c>
      <c r="P7" s="182" t="s">
        <v>116</v>
      </c>
      <c r="Q7" s="62" t="s">
        <v>117</v>
      </c>
      <c r="R7" s="62" t="s">
        <v>118</v>
      </c>
      <c r="S7" s="63" t="s">
        <v>119</v>
      </c>
    </row>
    <row r="8" spans="1:26" ht="14.25">
      <c r="A8" s="57"/>
      <c r="B8" s="14"/>
      <c r="D8" s="1"/>
      <c r="E8" s="1"/>
      <c r="F8" s="1"/>
      <c r="G8" s="1"/>
      <c r="H8" s="1"/>
      <c r="I8" s="1"/>
      <c r="J8" s="1"/>
      <c r="L8" s="57"/>
      <c r="M8" s="98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spans="1:26" ht="14.25">
      <c r="A9" s="42" t="s">
        <v>30</v>
      </c>
      <c r="B9" s="98">
        <f>SUM(D9:J9)</f>
        <v>1778058</v>
      </c>
      <c r="C9" s="98">
        <f>SUM(D9:I9)</f>
        <v>1229449</v>
      </c>
      <c r="D9" s="98">
        <v>327224</v>
      </c>
      <c r="E9" s="98">
        <v>78382</v>
      </c>
      <c r="F9" s="98">
        <v>130642</v>
      </c>
      <c r="G9" s="98">
        <v>99269</v>
      </c>
      <c r="H9" s="98">
        <v>8019</v>
      </c>
      <c r="I9" s="98">
        <v>585913</v>
      </c>
      <c r="J9" s="98">
        <v>548609</v>
      </c>
      <c r="K9" s="55"/>
      <c r="L9" s="42" t="s">
        <v>30</v>
      </c>
      <c r="M9" s="98">
        <f>SUM(N9:S9)</f>
        <v>1229449</v>
      </c>
      <c r="N9" s="98">
        <v>36824</v>
      </c>
      <c r="O9" s="98">
        <v>18880</v>
      </c>
      <c r="P9" s="98">
        <v>225710</v>
      </c>
      <c r="Q9" s="98">
        <v>800214</v>
      </c>
      <c r="R9" s="98">
        <v>66073</v>
      </c>
      <c r="S9" s="98">
        <v>81748</v>
      </c>
      <c r="T9" s="64"/>
      <c r="U9" s="64"/>
      <c r="V9" s="64"/>
      <c r="W9" s="64"/>
      <c r="X9" s="64"/>
      <c r="Y9" s="64"/>
      <c r="Z9" s="64"/>
    </row>
    <row r="10" spans="1:26" ht="14.25">
      <c r="A10" s="40"/>
      <c r="B10" s="98"/>
      <c r="C10" s="64"/>
      <c r="D10" s="64"/>
      <c r="E10" s="64"/>
      <c r="F10" s="64"/>
      <c r="G10" s="64"/>
      <c r="H10" s="64"/>
      <c r="I10" s="64"/>
      <c r="J10" s="64"/>
      <c r="L10" s="40"/>
      <c r="M10" s="98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spans="1:26" ht="14.25">
      <c r="A11" s="40" t="s">
        <v>120</v>
      </c>
      <c r="B11" s="98" t="s">
        <v>121</v>
      </c>
      <c r="C11" s="64">
        <f>SUM(D11:I11)</f>
        <v>32483</v>
      </c>
      <c r="D11" s="64">
        <v>113</v>
      </c>
      <c r="E11" s="64">
        <v>8786</v>
      </c>
      <c r="F11" s="64">
        <v>2928</v>
      </c>
      <c r="G11" s="64">
        <v>20165</v>
      </c>
      <c r="H11" s="65" t="s">
        <v>122</v>
      </c>
      <c r="I11" s="64">
        <v>491</v>
      </c>
      <c r="J11" s="65" t="s">
        <v>121</v>
      </c>
      <c r="L11" s="40" t="s">
        <v>120</v>
      </c>
      <c r="M11" s="98">
        <f>SUM(N11:S11)</f>
        <v>32483</v>
      </c>
      <c r="N11" s="64">
        <v>2786</v>
      </c>
      <c r="O11" s="64">
        <v>3767</v>
      </c>
      <c r="P11" s="64">
        <v>17407</v>
      </c>
      <c r="Q11" s="64">
        <v>6234</v>
      </c>
      <c r="R11" s="64">
        <v>518</v>
      </c>
      <c r="S11" s="64">
        <v>1771</v>
      </c>
      <c r="T11" s="64"/>
      <c r="U11" s="64"/>
      <c r="V11" s="64"/>
      <c r="W11" s="64"/>
      <c r="X11" s="64"/>
      <c r="Y11" s="64"/>
      <c r="Z11" s="64"/>
    </row>
    <row r="12" spans="1:26" ht="14.25">
      <c r="A12" s="40" t="s">
        <v>123</v>
      </c>
      <c r="B12" s="98">
        <f>C12</f>
        <v>17739</v>
      </c>
      <c r="C12" s="64">
        <f>SUM(D12:I12)</f>
        <v>17739</v>
      </c>
      <c r="D12" s="65">
        <v>465</v>
      </c>
      <c r="E12" s="64">
        <v>9369</v>
      </c>
      <c r="F12" s="64">
        <v>2600</v>
      </c>
      <c r="G12" s="64">
        <v>4819</v>
      </c>
      <c r="H12" s="65" t="s">
        <v>122</v>
      </c>
      <c r="I12" s="65">
        <v>486</v>
      </c>
      <c r="J12" s="65" t="s">
        <v>122</v>
      </c>
      <c r="L12" s="40" t="s">
        <v>123</v>
      </c>
      <c r="M12" s="98">
        <f>SUM(N12:S12)</f>
        <v>17739</v>
      </c>
      <c r="N12" s="64">
        <v>1132</v>
      </c>
      <c r="O12" s="64">
        <v>3121</v>
      </c>
      <c r="P12" s="64">
        <v>10878</v>
      </c>
      <c r="Q12" s="64">
        <v>1480</v>
      </c>
      <c r="R12" s="64">
        <v>37</v>
      </c>
      <c r="S12" s="64">
        <v>1091</v>
      </c>
      <c r="T12" s="64"/>
      <c r="U12" s="64"/>
      <c r="V12" s="64"/>
      <c r="W12" s="64"/>
      <c r="X12" s="64"/>
      <c r="Y12" s="64"/>
      <c r="Z12" s="64"/>
    </row>
    <row r="13" spans="1:26" ht="14.25">
      <c r="A13" s="40" t="s">
        <v>124</v>
      </c>
      <c r="B13" s="98">
        <f>C13</f>
        <v>4121</v>
      </c>
      <c r="C13" s="64">
        <f>SUM(D13:I13)</f>
        <v>4121</v>
      </c>
      <c r="D13" s="65">
        <v>600</v>
      </c>
      <c r="E13" s="65">
        <v>419</v>
      </c>
      <c r="F13" s="64">
        <v>749</v>
      </c>
      <c r="G13" s="64">
        <v>1973</v>
      </c>
      <c r="H13" s="65" t="s">
        <v>122</v>
      </c>
      <c r="I13" s="65">
        <v>380</v>
      </c>
      <c r="J13" s="65" t="s">
        <v>122</v>
      </c>
      <c r="L13" s="40" t="s">
        <v>124</v>
      </c>
      <c r="M13" s="98">
        <f>SUM(N13:S13)</f>
        <v>4121</v>
      </c>
      <c r="N13" s="65">
        <v>483</v>
      </c>
      <c r="O13" s="65" t="s">
        <v>122</v>
      </c>
      <c r="P13" s="65">
        <v>3212</v>
      </c>
      <c r="Q13" s="65">
        <v>121</v>
      </c>
      <c r="R13" s="65">
        <v>114</v>
      </c>
      <c r="S13" s="65">
        <v>191</v>
      </c>
      <c r="T13" s="64"/>
      <c r="U13" s="64"/>
      <c r="V13" s="64"/>
      <c r="W13" s="64"/>
      <c r="X13" s="64"/>
      <c r="Y13" s="64"/>
      <c r="Z13" s="64"/>
    </row>
    <row r="14" spans="1:26" ht="14.25">
      <c r="A14" s="40" t="s">
        <v>125</v>
      </c>
      <c r="B14" s="98">
        <f>C14</f>
        <v>2061</v>
      </c>
      <c r="C14" s="64">
        <f aca="true" t="shared" si="0" ref="C14:C26">SUM(D14:I14)</f>
        <v>2061</v>
      </c>
      <c r="D14" s="64">
        <v>338</v>
      </c>
      <c r="E14" s="64">
        <v>1384</v>
      </c>
      <c r="F14" s="65" t="s">
        <v>122</v>
      </c>
      <c r="G14" s="64">
        <v>295</v>
      </c>
      <c r="H14" s="64">
        <v>44</v>
      </c>
      <c r="I14" s="65" t="s">
        <v>122</v>
      </c>
      <c r="J14" s="65" t="s">
        <v>122</v>
      </c>
      <c r="L14" s="40" t="s">
        <v>125</v>
      </c>
      <c r="M14" s="98">
        <f>SUM(N14:S14)</f>
        <v>2061</v>
      </c>
      <c r="N14" s="64">
        <v>643</v>
      </c>
      <c r="O14" s="65" t="s">
        <v>122</v>
      </c>
      <c r="P14" s="64">
        <v>327</v>
      </c>
      <c r="Q14" s="64">
        <v>18</v>
      </c>
      <c r="R14" s="64">
        <v>22</v>
      </c>
      <c r="S14" s="64">
        <v>1051</v>
      </c>
      <c r="T14" s="64"/>
      <c r="U14" s="64"/>
      <c r="V14" s="64"/>
      <c r="W14" s="64"/>
      <c r="X14" s="64"/>
      <c r="Y14" s="64"/>
      <c r="Z14" s="64"/>
    </row>
    <row r="15" spans="1:26" ht="14.25">
      <c r="A15" s="40" t="s">
        <v>126</v>
      </c>
      <c r="B15" s="98">
        <f>C15</f>
        <v>694</v>
      </c>
      <c r="C15" s="64">
        <f t="shared" si="0"/>
        <v>694</v>
      </c>
      <c r="D15" s="64">
        <v>300</v>
      </c>
      <c r="E15" s="64">
        <v>306</v>
      </c>
      <c r="F15" s="65" t="s">
        <v>122</v>
      </c>
      <c r="G15" s="64">
        <v>88</v>
      </c>
      <c r="H15" s="65" t="s">
        <v>122</v>
      </c>
      <c r="I15" s="65" t="s">
        <v>122</v>
      </c>
      <c r="J15" s="65" t="s">
        <v>122</v>
      </c>
      <c r="L15" s="40" t="s">
        <v>126</v>
      </c>
      <c r="M15" s="98">
        <f>SUM(N15:S15)</f>
        <v>694</v>
      </c>
      <c r="N15" s="64">
        <v>165</v>
      </c>
      <c r="O15" s="65" t="s">
        <v>122</v>
      </c>
      <c r="P15" s="64">
        <v>116</v>
      </c>
      <c r="Q15" s="64">
        <v>280</v>
      </c>
      <c r="R15" s="65" t="s">
        <v>122</v>
      </c>
      <c r="S15" s="64">
        <v>133</v>
      </c>
      <c r="T15" s="64"/>
      <c r="U15" s="64"/>
      <c r="V15" s="64"/>
      <c r="W15" s="64"/>
      <c r="X15" s="64"/>
      <c r="Y15" s="64"/>
      <c r="Z15" s="64"/>
    </row>
    <row r="16" spans="1:26" ht="14.25">
      <c r="A16" s="40"/>
      <c r="B16" s="98" t="s">
        <v>127</v>
      </c>
      <c r="C16" s="64"/>
      <c r="D16" s="64"/>
      <c r="E16" s="64"/>
      <c r="F16" s="64"/>
      <c r="G16" s="64"/>
      <c r="H16" s="64"/>
      <c r="I16" s="64"/>
      <c r="J16" s="65"/>
      <c r="L16" s="40"/>
      <c r="M16" s="98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spans="1:26" ht="14.25">
      <c r="A17" s="40" t="s">
        <v>128</v>
      </c>
      <c r="B17" s="98">
        <f>C17</f>
        <v>683</v>
      </c>
      <c r="C17" s="64">
        <f t="shared" si="0"/>
        <v>683</v>
      </c>
      <c r="D17" s="65" t="s">
        <v>122</v>
      </c>
      <c r="E17" s="64">
        <v>517</v>
      </c>
      <c r="F17" s="64">
        <v>7</v>
      </c>
      <c r="G17" s="64">
        <v>159</v>
      </c>
      <c r="H17" s="65" t="s">
        <v>122</v>
      </c>
      <c r="I17" s="65" t="s">
        <v>122</v>
      </c>
      <c r="J17" s="65" t="s">
        <v>122</v>
      </c>
      <c r="L17" s="40" t="s">
        <v>128</v>
      </c>
      <c r="M17" s="98">
        <f>SUM(N17:S17)</f>
        <v>683</v>
      </c>
      <c r="N17" s="64">
        <v>71</v>
      </c>
      <c r="O17" s="65" t="s">
        <v>122</v>
      </c>
      <c r="P17" s="64">
        <v>65</v>
      </c>
      <c r="Q17" s="64">
        <v>214</v>
      </c>
      <c r="R17" s="65" t="s">
        <v>122</v>
      </c>
      <c r="S17" s="64">
        <v>333</v>
      </c>
      <c r="T17" s="64"/>
      <c r="U17" s="64"/>
      <c r="V17" s="64"/>
      <c r="W17" s="64"/>
      <c r="X17" s="64"/>
      <c r="Y17" s="64"/>
      <c r="Z17" s="64"/>
    </row>
    <row r="18" spans="1:26" ht="14.25">
      <c r="A18" s="40" t="s">
        <v>129</v>
      </c>
      <c r="B18" s="98">
        <f>C18</f>
        <v>133667</v>
      </c>
      <c r="C18" s="64">
        <f t="shared" si="0"/>
        <v>133667</v>
      </c>
      <c r="D18" s="64">
        <v>70298</v>
      </c>
      <c r="E18" s="64">
        <v>765</v>
      </c>
      <c r="F18" s="64">
        <v>20605</v>
      </c>
      <c r="G18" s="64">
        <v>9444</v>
      </c>
      <c r="H18" s="64">
        <v>6000</v>
      </c>
      <c r="I18" s="64">
        <v>26555</v>
      </c>
      <c r="J18" s="65" t="s">
        <v>122</v>
      </c>
      <c r="L18" s="40" t="s">
        <v>129</v>
      </c>
      <c r="M18" s="98">
        <f>SUM(N18:S18)</f>
        <v>133667</v>
      </c>
      <c r="N18" s="64">
        <v>9651</v>
      </c>
      <c r="O18" s="65" t="s">
        <v>122</v>
      </c>
      <c r="P18" s="64">
        <v>84345</v>
      </c>
      <c r="Q18" s="64">
        <v>26757</v>
      </c>
      <c r="R18" s="64">
        <v>16</v>
      </c>
      <c r="S18" s="64">
        <v>12898</v>
      </c>
      <c r="T18" s="64"/>
      <c r="U18" s="64"/>
      <c r="V18" s="64"/>
      <c r="W18" s="64"/>
      <c r="X18" s="64"/>
      <c r="Y18" s="64"/>
      <c r="Z18" s="64"/>
    </row>
    <row r="19" spans="1:26" ht="14.25">
      <c r="A19" s="40" t="s">
        <v>130</v>
      </c>
      <c r="B19" s="98">
        <f>C19</f>
        <v>524</v>
      </c>
      <c r="C19" s="64">
        <f t="shared" si="0"/>
        <v>524</v>
      </c>
      <c r="D19" s="65" t="s">
        <v>122</v>
      </c>
      <c r="E19" s="64">
        <v>448</v>
      </c>
      <c r="F19" s="65">
        <v>9</v>
      </c>
      <c r="G19" s="64">
        <v>61</v>
      </c>
      <c r="H19" s="65" t="s">
        <v>122</v>
      </c>
      <c r="I19" s="65">
        <v>6</v>
      </c>
      <c r="J19" s="65" t="s">
        <v>122</v>
      </c>
      <c r="L19" s="40" t="s">
        <v>130</v>
      </c>
      <c r="M19" s="98">
        <f>SUM(N19:S19)</f>
        <v>524</v>
      </c>
      <c r="N19" s="64">
        <v>2</v>
      </c>
      <c r="O19" s="65" t="s">
        <v>122</v>
      </c>
      <c r="P19" s="64">
        <v>78</v>
      </c>
      <c r="Q19" s="64">
        <v>38</v>
      </c>
      <c r="R19" s="64">
        <v>26</v>
      </c>
      <c r="S19" s="64">
        <v>380</v>
      </c>
      <c r="T19" s="64"/>
      <c r="U19" s="64"/>
      <c r="V19" s="64"/>
      <c r="W19" s="64"/>
      <c r="X19" s="64"/>
      <c r="Y19" s="64"/>
      <c r="Z19" s="64"/>
    </row>
    <row r="20" spans="1:26" ht="14.25">
      <c r="A20" s="40" t="s">
        <v>131</v>
      </c>
      <c r="B20" s="98">
        <f>SUM(C20+J20)</f>
        <v>839850</v>
      </c>
      <c r="C20" s="64">
        <f t="shared" si="0"/>
        <v>596949</v>
      </c>
      <c r="D20" s="64">
        <v>195282</v>
      </c>
      <c r="E20" s="64">
        <v>16696</v>
      </c>
      <c r="F20" s="64">
        <v>74836</v>
      </c>
      <c r="G20" s="65">
        <v>7997</v>
      </c>
      <c r="H20" s="64">
        <v>215</v>
      </c>
      <c r="I20" s="65">
        <v>301923</v>
      </c>
      <c r="J20" s="64">
        <v>242901</v>
      </c>
      <c r="L20" s="40" t="s">
        <v>131</v>
      </c>
      <c r="M20" s="98">
        <f>SUM(N20:S20)</f>
        <v>596949</v>
      </c>
      <c r="N20" s="64">
        <v>14549</v>
      </c>
      <c r="O20" s="65">
        <v>11351</v>
      </c>
      <c r="P20" s="64">
        <v>51975</v>
      </c>
      <c r="Q20" s="64">
        <v>481296</v>
      </c>
      <c r="R20" s="64">
        <v>6020</v>
      </c>
      <c r="S20" s="64">
        <v>31758</v>
      </c>
      <c r="T20" s="64"/>
      <c r="U20" s="64"/>
      <c r="V20" s="64"/>
      <c r="W20" s="64"/>
      <c r="X20" s="64"/>
      <c r="Y20" s="64"/>
      <c r="Z20" s="64"/>
    </row>
    <row r="21" spans="1:26" ht="14.25">
      <c r="A21" s="40" t="s">
        <v>132</v>
      </c>
      <c r="B21" s="98" t="s">
        <v>121</v>
      </c>
      <c r="C21" s="65" t="s">
        <v>121</v>
      </c>
      <c r="D21" s="65" t="s">
        <v>121</v>
      </c>
      <c r="E21" s="65" t="s">
        <v>121</v>
      </c>
      <c r="F21" s="65" t="s">
        <v>121</v>
      </c>
      <c r="G21" s="65" t="s">
        <v>121</v>
      </c>
      <c r="H21" s="65" t="s">
        <v>121</v>
      </c>
      <c r="I21" s="65" t="s">
        <v>121</v>
      </c>
      <c r="J21" s="65" t="s">
        <v>122</v>
      </c>
      <c r="K21" s="65" t="s">
        <v>22</v>
      </c>
      <c r="L21" s="40" t="s">
        <v>132</v>
      </c>
      <c r="M21" s="98" t="s">
        <v>121</v>
      </c>
      <c r="N21" s="65" t="s">
        <v>121</v>
      </c>
      <c r="O21" s="65" t="s">
        <v>122</v>
      </c>
      <c r="P21" s="65" t="s">
        <v>121</v>
      </c>
      <c r="Q21" s="65" t="s">
        <v>121</v>
      </c>
      <c r="R21" s="65" t="s">
        <v>122</v>
      </c>
      <c r="S21" s="65" t="s">
        <v>121</v>
      </c>
      <c r="T21" s="64"/>
      <c r="U21" s="64"/>
      <c r="V21" s="64"/>
      <c r="W21" s="64"/>
      <c r="X21" s="64"/>
      <c r="Y21" s="64"/>
      <c r="Z21" s="64"/>
    </row>
    <row r="22" spans="1:26" ht="14.25">
      <c r="A22" s="40"/>
      <c r="B22" s="98" t="s">
        <v>127</v>
      </c>
      <c r="C22" s="64"/>
      <c r="D22" s="64"/>
      <c r="E22" s="64"/>
      <c r="F22" s="64"/>
      <c r="G22" s="64"/>
      <c r="H22" s="64"/>
      <c r="I22" s="64"/>
      <c r="J22" s="65"/>
      <c r="L22" s="40"/>
      <c r="M22" s="98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spans="1:26" ht="14.25">
      <c r="A23" s="66" t="s">
        <v>133</v>
      </c>
      <c r="B23" s="98">
        <f>C23</f>
        <v>67899</v>
      </c>
      <c r="C23" s="64">
        <f t="shared" si="0"/>
        <v>67899</v>
      </c>
      <c r="D23" s="64">
        <v>121</v>
      </c>
      <c r="E23" s="64">
        <v>2266</v>
      </c>
      <c r="F23" s="65" t="s">
        <v>122</v>
      </c>
      <c r="G23" s="64">
        <v>7520</v>
      </c>
      <c r="H23" s="64">
        <v>600</v>
      </c>
      <c r="I23" s="64">
        <v>57392</v>
      </c>
      <c r="J23" s="65" t="s">
        <v>122</v>
      </c>
      <c r="L23" s="66" t="s">
        <v>133</v>
      </c>
      <c r="M23" s="98">
        <f>SUM(N23:S23)</f>
        <v>67899</v>
      </c>
      <c r="N23" s="64">
        <v>366</v>
      </c>
      <c r="O23" s="65" t="s">
        <v>122</v>
      </c>
      <c r="P23" s="64">
        <v>885</v>
      </c>
      <c r="Q23" s="64">
        <v>65213</v>
      </c>
      <c r="R23" s="64">
        <v>63</v>
      </c>
      <c r="S23" s="64">
        <v>1372</v>
      </c>
      <c r="T23" s="64"/>
      <c r="U23" s="64"/>
      <c r="V23" s="64"/>
      <c r="W23" s="64"/>
      <c r="X23" s="64"/>
      <c r="Y23" s="64"/>
      <c r="Z23" s="64"/>
    </row>
    <row r="24" spans="1:26" ht="13.5" customHeight="1">
      <c r="A24" s="40" t="s">
        <v>134</v>
      </c>
      <c r="B24" s="98">
        <f>C24</f>
        <v>48782</v>
      </c>
      <c r="C24" s="64">
        <f t="shared" si="0"/>
        <v>48782</v>
      </c>
      <c r="D24" s="64">
        <v>203</v>
      </c>
      <c r="E24" s="64">
        <v>768</v>
      </c>
      <c r="F24" s="65" t="s">
        <v>122</v>
      </c>
      <c r="G24" s="64">
        <v>5990</v>
      </c>
      <c r="H24" s="65" t="s">
        <v>122</v>
      </c>
      <c r="I24" s="64">
        <v>41821</v>
      </c>
      <c r="J24" s="65" t="s">
        <v>122</v>
      </c>
      <c r="L24" s="40" t="s">
        <v>134</v>
      </c>
      <c r="M24" s="98">
        <f>SUM(N24:S24)</f>
        <v>48782</v>
      </c>
      <c r="N24" s="64">
        <v>521</v>
      </c>
      <c r="O24" s="65" t="s">
        <v>122</v>
      </c>
      <c r="P24" s="64">
        <v>1120</v>
      </c>
      <c r="Q24" s="64">
        <v>41818</v>
      </c>
      <c r="R24" s="64">
        <v>196</v>
      </c>
      <c r="S24" s="64">
        <v>5127</v>
      </c>
      <c r="T24" s="64"/>
      <c r="U24" s="64"/>
      <c r="V24" s="64"/>
      <c r="W24" s="64"/>
      <c r="X24" s="64"/>
      <c r="Y24" s="64"/>
      <c r="Z24" s="64"/>
    </row>
    <row r="25" spans="1:26" ht="14.25">
      <c r="A25" s="40" t="s">
        <v>135</v>
      </c>
      <c r="B25" s="98">
        <f>C25</f>
        <v>466</v>
      </c>
      <c r="C25" s="64">
        <f t="shared" si="0"/>
        <v>466</v>
      </c>
      <c r="D25" s="65" t="s">
        <v>122</v>
      </c>
      <c r="E25" s="65">
        <v>188</v>
      </c>
      <c r="F25" s="65" t="s">
        <v>122</v>
      </c>
      <c r="G25" s="64">
        <v>38</v>
      </c>
      <c r="H25" s="65" t="s">
        <v>122</v>
      </c>
      <c r="I25" s="64">
        <v>240</v>
      </c>
      <c r="J25" s="65" t="s">
        <v>122</v>
      </c>
      <c r="L25" s="40" t="s">
        <v>135</v>
      </c>
      <c r="M25" s="98">
        <f>SUM(N25:S25)</f>
        <v>466</v>
      </c>
      <c r="N25" s="65" t="s">
        <v>122</v>
      </c>
      <c r="O25" s="65" t="s">
        <v>122</v>
      </c>
      <c r="P25" s="65" t="s">
        <v>122</v>
      </c>
      <c r="Q25" s="64">
        <v>255</v>
      </c>
      <c r="R25" s="64">
        <v>1</v>
      </c>
      <c r="S25" s="65">
        <v>210</v>
      </c>
      <c r="T25" s="64"/>
      <c r="U25" s="64"/>
      <c r="V25" s="64"/>
      <c r="W25" s="64"/>
      <c r="X25" s="64"/>
      <c r="Y25" s="64"/>
      <c r="Z25" s="64"/>
    </row>
    <row r="26" spans="1:26" ht="14.25">
      <c r="A26" s="40" t="s">
        <v>136</v>
      </c>
      <c r="B26" s="98">
        <f>C26</f>
        <v>30440</v>
      </c>
      <c r="C26" s="64">
        <f t="shared" si="0"/>
        <v>30440</v>
      </c>
      <c r="D26" s="64">
        <v>2293</v>
      </c>
      <c r="E26" s="64">
        <v>1801</v>
      </c>
      <c r="F26" s="64">
        <v>9784</v>
      </c>
      <c r="G26" s="64">
        <v>6989</v>
      </c>
      <c r="H26" s="64">
        <v>443</v>
      </c>
      <c r="I26" s="64">
        <v>9130</v>
      </c>
      <c r="J26" s="65" t="s">
        <v>122</v>
      </c>
      <c r="L26" s="40" t="s">
        <v>136</v>
      </c>
      <c r="M26" s="98">
        <f>SUM(N26:S26)</f>
        <v>30440</v>
      </c>
      <c r="N26" s="64">
        <v>1398</v>
      </c>
      <c r="O26" s="64">
        <v>641</v>
      </c>
      <c r="P26" s="64">
        <v>7919</v>
      </c>
      <c r="Q26" s="64">
        <v>14660</v>
      </c>
      <c r="R26" s="64">
        <v>3532</v>
      </c>
      <c r="S26" s="64">
        <v>2290</v>
      </c>
      <c r="T26" s="64"/>
      <c r="U26" s="64"/>
      <c r="V26" s="64"/>
      <c r="W26" s="64"/>
      <c r="X26" s="64"/>
      <c r="Y26" s="64"/>
      <c r="Z26" s="64"/>
    </row>
    <row r="27" spans="1:26" ht="14.25">
      <c r="A27" s="40" t="s">
        <v>137</v>
      </c>
      <c r="B27" s="98">
        <f>C27</f>
        <v>10640</v>
      </c>
      <c r="C27" s="64">
        <f aca="true" t="shared" si="1" ref="C27:C35">SUM(D27:I27)</f>
        <v>10640</v>
      </c>
      <c r="D27" s="64">
        <v>438</v>
      </c>
      <c r="E27" s="64">
        <v>473</v>
      </c>
      <c r="F27" s="64">
        <v>3556</v>
      </c>
      <c r="G27" s="64">
        <v>3343</v>
      </c>
      <c r="H27" s="65" t="s">
        <v>138</v>
      </c>
      <c r="I27" s="64">
        <v>2830</v>
      </c>
      <c r="J27" s="65" t="s">
        <v>122</v>
      </c>
      <c r="L27" s="40" t="s">
        <v>137</v>
      </c>
      <c r="M27" s="98">
        <f>SUM(N27:S27)</f>
        <v>10640</v>
      </c>
      <c r="N27" s="64">
        <v>40</v>
      </c>
      <c r="O27" s="65" t="s">
        <v>122</v>
      </c>
      <c r="P27" s="64">
        <v>604</v>
      </c>
      <c r="Q27" s="64">
        <v>8146</v>
      </c>
      <c r="R27" s="64">
        <v>312</v>
      </c>
      <c r="S27" s="64">
        <v>1538</v>
      </c>
      <c r="T27" s="64"/>
      <c r="U27" s="64"/>
      <c r="V27" s="64"/>
      <c r="W27" s="64"/>
      <c r="X27" s="64"/>
      <c r="Y27" s="64"/>
      <c r="Z27" s="64"/>
    </row>
    <row r="28" spans="1:26" ht="14.25">
      <c r="A28" s="40"/>
      <c r="B28" s="98" t="s">
        <v>127</v>
      </c>
      <c r="C28" s="64"/>
      <c r="D28" s="64"/>
      <c r="E28" s="64"/>
      <c r="F28" s="64"/>
      <c r="G28" s="64"/>
      <c r="H28" s="64"/>
      <c r="I28" s="64"/>
      <c r="J28" s="64"/>
      <c r="L28" s="40"/>
      <c r="M28" s="98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spans="1:26" ht="14.25">
      <c r="A29" s="40" t="s">
        <v>139</v>
      </c>
      <c r="B29" s="98" t="s">
        <v>121</v>
      </c>
      <c r="C29" s="64">
        <f>SUM(D29:I29)</f>
        <v>148182</v>
      </c>
      <c r="D29" s="64">
        <v>42644</v>
      </c>
      <c r="E29" s="64">
        <v>3702</v>
      </c>
      <c r="F29" s="64">
        <v>13527</v>
      </c>
      <c r="G29" s="64">
        <v>6725</v>
      </c>
      <c r="H29" s="65">
        <v>8</v>
      </c>
      <c r="I29" s="64">
        <v>81576</v>
      </c>
      <c r="J29" s="65" t="s">
        <v>121</v>
      </c>
      <c r="L29" s="40" t="s">
        <v>139</v>
      </c>
      <c r="M29" s="98">
        <f>SUM(N29:S29)</f>
        <v>148182</v>
      </c>
      <c r="N29" s="64">
        <v>1174</v>
      </c>
      <c r="O29" s="65" t="s">
        <v>122</v>
      </c>
      <c r="P29" s="64">
        <v>14553</v>
      </c>
      <c r="Q29" s="64">
        <v>124955</v>
      </c>
      <c r="R29" s="64">
        <v>4683</v>
      </c>
      <c r="S29" s="64">
        <v>2817</v>
      </c>
      <c r="T29" s="64"/>
      <c r="U29" s="64"/>
      <c r="V29" s="64"/>
      <c r="W29" s="64"/>
      <c r="X29" s="64"/>
      <c r="Y29" s="64"/>
      <c r="Z29" s="64"/>
    </row>
    <row r="30" spans="1:26" ht="14.25">
      <c r="A30" s="40" t="s">
        <v>140</v>
      </c>
      <c r="B30" s="98">
        <f>C30</f>
        <v>9471</v>
      </c>
      <c r="C30" s="64">
        <f t="shared" si="1"/>
        <v>9471</v>
      </c>
      <c r="D30" s="64">
        <v>1014</v>
      </c>
      <c r="E30" s="64">
        <v>2052</v>
      </c>
      <c r="F30" s="65" t="s">
        <v>122</v>
      </c>
      <c r="G30" s="64">
        <v>5945</v>
      </c>
      <c r="H30" s="64">
        <v>2</v>
      </c>
      <c r="I30" s="64">
        <v>458</v>
      </c>
      <c r="J30" s="65" t="s">
        <v>122</v>
      </c>
      <c r="L30" s="13" t="s">
        <v>140</v>
      </c>
      <c r="M30" s="98">
        <f>SUM(N30:S30)</f>
        <v>9471</v>
      </c>
      <c r="N30" s="64">
        <v>373</v>
      </c>
      <c r="O30" s="65" t="s">
        <v>122</v>
      </c>
      <c r="P30" s="64">
        <v>2630</v>
      </c>
      <c r="Q30" s="64">
        <v>5441</v>
      </c>
      <c r="R30" s="64">
        <v>100</v>
      </c>
      <c r="S30" s="64">
        <v>927</v>
      </c>
      <c r="T30" s="64"/>
      <c r="U30" s="64"/>
      <c r="V30" s="64"/>
      <c r="W30" s="64"/>
      <c r="X30" s="64"/>
      <c r="Y30" s="64"/>
      <c r="Z30" s="64"/>
    </row>
    <row r="31" spans="1:26" ht="14.25">
      <c r="A31" s="40" t="s">
        <v>141</v>
      </c>
      <c r="B31" s="197">
        <f>C31</f>
        <v>6132</v>
      </c>
      <c r="C31" s="117">
        <f t="shared" si="1"/>
        <v>6132</v>
      </c>
      <c r="D31" s="64">
        <v>587</v>
      </c>
      <c r="E31" s="64">
        <v>1440</v>
      </c>
      <c r="F31" s="65">
        <v>12</v>
      </c>
      <c r="G31" s="118">
        <v>3960</v>
      </c>
      <c r="H31" s="65" t="s">
        <v>122</v>
      </c>
      <c r="I31" s="64">
        <v>133</v>
      </c>
      <c r="J31" s="65" t="s">
        <v>122</v>
      </c>
      <c r="L31" s="40" t="s">
        <v>141</v>
      </c>
      <c r="M31" s="197">
        <f>SUM(N31:S31)</f>
        <v>6132</v>
      </c>
      <c r="N31" s="116">
        <v>170</v>
      </c>
      <c r="O31" s="116" t="s">
        <v>122</v>
      </c>
      <c r="P31" s="116">
        <v>902</v>
      </c>
      <c r="Q31" s="64">
        <v>1851</v>
      </c>
      <c r="R31" s="167">
        <v>330</v>
      </c>
      <c r="S31" s="116">
        <v>2879</v>
      </c>
      <c r="T31" s="64"/>
      <c r="U31" s="64"/>
      <c r="V31" s="64"/>
      <c r="W31" s="64"/>
      <c r="X31" s="64"/>
      <c r="Y31" s="64"/>
      <c r="Z31" s="64"/>
    </row>
    <row r="32" spans="1:26" ht="14.25">
      <c r="A32" s="40" t="s">
        <v>142</v>
      </c>
      <c r="B32" s="98">
        <f>C32</f>
        <v>103715</v>
      </c>
      <c r="C32" s="64">
        <f t="shared" si="1"/>
        <v>103715</v>
      </c>
      <c r="D32" s="64">
        <v>10446</v>
      </c>
      <c r="E32" s="64">
        <v>23486</v>
      </c>
      <c r="F32" s="65" t="s">
        <v>122</v>
      </c>
      <c r="G32" s="64">
        <v>9461</v>
      </c>
      <c r="H32" s="64">
        <v>50</v>
      </c>
      <c r="I32" s="64">
        <v>60272</v>
      </c>
      <c r="J32" s="65" t="s">
        <v>122</v>
      </c>
      <c r="L32" s="40" t="s">
        <v>142</v>
      </c>
      <c r="M32" s="98">
        <f>SUM(N32:S32)</f>
        <v>103715</v>
      </c>
      <c r="N32" s="64">
        <v>2841</v>
      </c>
      <c r="O32" s="65" t="s">
        <v>122</v>
      </c>
      <c r="P32" s="64">
        <v>24043</v>
      </c>
      <c r="Q32" s="64">
        <v>14658</v>
      </c>
      <c r="R32" s="64">
        <v>49838</v>
      </c>
      <c r="S32" s="64">
        <v>12335</v>
      </c>
      <c r="T32" s="64"/>
      <c r="U32" s="64"/>
      <c r="V32" s="64"/>
      <c r="W32" s="64"/>
      <c r="X32" s="64"/>
      <c r="Y32" s="64"/>
      <c r="Z32" s="64"/>
    </row>
    <row r="33" spans="1:26" ht="14.25">
      <c r="A33" s="40" t="s">
        <v>143</v>
      </c>
      <c r="B33" s="98">
        <f>C33</f>
        <v>8336</v>
      </c>
      <c r="C33" s="64">
        <f t="shared" si="1"/>
        <v>8336</v>
      </c>
      <c r="D33" s="64">
        <v>577</v>
      </c>
      <c r="E33" s="64">
        <v>1882</v>
      </c>
      <c r="F33" s="64">
        <v>1979</v>
      </c>
      <c r="G33" s="64">
        <v>2463</v>
      </c>
      <c r="H33" s="65" t="s">
        <v>122</v>
      </c>
      <c r="I33" s="64">
        <v>1435</v>
      </c>
      <c r="J33" s="65" t="s">
        <v>122</v>
      </c>
      <c r="L33" s="40" t="s">
        <v>143</v>
      </c>
      <c r="M33" s="98">
        <f>SUM(N33:S33)</f>
        <v>8336</v>
      </c>
      <c r="N33" s="64">
        <v>315</v>
      </c>
      <c r="O33" s="65" t="s">
        <v>122</v>
      </c>
      <c r="P33" s="64">
        <v>1734</v>
      </c>
      <c r="Q33" s="64">
        <v>4531</v>
      </c>
      <c r="R33" s="64">
        <v>55</v>
      </c>
      <c r="S33" s="64">
        <v>1701</v>
      </c>
      <c r="T33" s="64"/>
      <c r="U33" s="64"/>
      <c r="V33" s="64"/>
      <c r="W33" s="64"/>
      <c r="X33" s="64"/>
      <c r="Y33" s="64"/>
      <c r="Z33" s="64"/>
    </row>
    <row r="34" spans="1:26" ht="14.25">
      <c r="A34" s="40"/>
      <c r="B34" s="98" t="s">
        <v>127</v>
      </c>
      <c r="C34" s="64"/>
      <c r="D34" s="64"/>
      <c r="E34" s="64"/>
      <c r="F34" s="64"/>
      <c r="G34" s="64"/>
      <c r="H34" s="64"/>
      <c r="I34" s="64"/>
      <c r="J34" s="65" t="s">
        <v>122</v>
      </c>
      <c r="L34" s="40"/>
      <c r="M34" s="98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1:26" ht="14.25">
      <c r="A35" s="40" t="s">
        <v>144</v>
      </c>
      <c r="B35" s="98">
        <f>C35</f>
        <v>3183</v>
      </c>
      <c r="C35" s="64">
        <f t="shared" si="1"/>
        <v>3183</v>
      </c>
      <c r="D35" s="64">
        <v>5</v>
      </c>
      <c r="E35" s="64">
        <v>1379</v>
      </c>
      <c r="F35" s="65" t="s">
        <v>122</v>
      </c>
      <c r="G35" s="64">
        <v>1667</v>
      </c>
      <c r="H35" s="64">
        <v>19</v>
      </c>
      <c r="I35" s="64">
        <v>113</v>
      </c>
      <c r="J35" s="65" t="s">
        <v>122</v>
      </c>
      <c r="L35" s="40" t="s">
        <v>144</v>
      </c>
      <c r="M35" s="98">
        <f>SUM(N35:S35)</f>
        <v>3183</v>
      </c>
      <c r="N35" s="64">
        <v>58</v>
      </c>
      <c r="O35" s="65" t="s">
        <v>122</v>
      </c>
      <c r="P35" s="64">
        <v>1183</v>
      </c>
      <c r="Q35" s="64">
        <v>1130</v>
      </c>
      <c r="R35" s="64">
        <v>64</v>
      </c>
      <c r="S35" s="64">
        <v>748</v>
      </c>
      <c r="T35" s="64"/>
      <c r="U35" s="64"/>
      <c r="V35" s="64"/>
      <c r="W35" s="64"/>
      <c r="X35" s="64"/>
      <c r="Y35" s="64"/>
      <c r="Z35" s="64"/>
    </row>
    <row r="36" spans="1:26" ht="14.25">
      <c r="A36" s="40" t="s">
        <v>145</v>
      </c>
      <c r="B36" s="98" t="s">
        <v>121</v>
      </c>
      <c r="C36" s="65" t="s">
        <v>121</v>
      </c>
      <c r="D36" s="65" t="s">
        <v>122</v>
      </c>
      <c r="E36" s="65" t="s">
        <v>122</v>
      </c>
      <c r="F36" s="65" t="s">
        <v>122</v>
      </c>
      <c r="G36" s="65" t="s">
        <v>121</v>
      </c>
      <c r="H36" s="65" t="s">
        <v>122</v>
      </c>
      <c r="I36" s="65" t="s">
        <v>122</v>
      </c>
      <c r="J36" s="65" t="s">
        <v>122</v>
      </c>
      <c r="L36" s="40" t="s">
        <v>145</v>
      </c>
      <c r="M36" s="98" t="s">
        <v>121</v>
      </c>
      <c r="N36" s="65" t="s">
        <v>121</v>
      </c>
      <c r="O36" s="65" t="s">
        <v>122</v>
      </c>
      <c r="P36" s="65" t="s">
        <v>121</v>
      </c>
      <c r="Q36" s="65" t="s">
        <v>122</v>
      </c>
      <c r="R36" s="65" t="s">
        <v>122</v>
      </c>
      <c r="S36" s="65" t="s">
        <v>121</v>
      </c>
      <c r="T36" s="64"/>
      <c r="U36" s="64"/>
      <c r="V36" s="64"/>
      <c r="W36" s="64"/>
      <c r="X36" s="64"/>
      <c r="Y36" s="64"/>
      <c r="Z36" s="64"/>
    </row>
    <row r="37" spans="1:26" ht="14.25">
      <c r="A37" s="40" t="s">
        <v>119</v>
      </c>
      <c r="B37" s="98" t="str">
        <f>C37</f>
        <v>x</v>
      </c>
      <c r="C37" s="65" t="s">
        <v>121</v>
      </c>
      <c r="D37" s="65" t="s">
        <v>121</v>
      </c>
      <c r="E37" s="65" t="s">
        <v>121</v>
      </c>
      <c r="F37" s="65" t="s">
        <v>121</v>
      </c>
      <c r="G37" s="65" t="s">
        <v>121</v>
      </c>
      <c r="H37" s="65" t="s">
        <v>121</v>
      </c>
      <c r="I37" s="65" t="s">
        <v>121</v>
      </c>
      <c r="J37" s="65" t="s">
        <v>122</v>
      </c>
      <c r="L37" s="40" t="s">
        <v>119</v>
      </c>
      <c r="M37" s="98" t="s">
        <v>121</v>
      </c>
      <c r="N37" s="65" t="s">
        <v>121</v>
      </c>
      <c r="O37" s="65" t="s">
        <v>122</v>
      </c>
      <c r="P37" s="65" t="s">
        <v>121</v>
      </c>
      <c r="Q37" s="65" t="s">
        <v>121</v>
      </c>
      <c r="R37" s="65">
        <v>146</v>
      </c>
      <c r="S37" s="65" t="s">
        <v>121</v>
      </c>
      <c r="T37" s="64"/>
      <c r="U37" s="64"/>
      <c r="V37" s="64"/>
      <c r="W37" s="64"/>
      <c r="X37" s="64"/>
      <c r="Y37" s="64"/>
      <c r="Z37" s="64"/>
    </row>
    <row r="38" spans="1:26" ht="14.25">
      <c r="A38" s="38"/>
      <c r="B38" s="190"/>
      <c r="C38" s="50"/>
      <c r="D38" s="50"/>
      <c r="E38" s="50"/>
      <c r="F38" s="50"/>
      <c r="G38" s="50"/>
      <c r="H38" s="50"/>
      <c r="I38" s="50"/>
      <c r="J38" s="50"/>
      <c r="L38" s="38"/>
      <c r="M38" s="198"/>
      <c r="N38" s="67"/>
      <c r="O38" s="67"/>
      <c r="P38" s="67"/>
      <c r="Q38" s="67"/>
      <c r="R38" s="67"/>
      <c r="S38" s="67"/>
      <c r="T38" s="64"/>
      <c r="U38" s="64"/>
      <c r="V38" s="64"/>
      <c r="W38" s="64"/>
      <c r="X38" s="64"/>
      <c r="Y38" s="64"/>
      <c r="Z38" s="64"/>
    </row>
    <row r="39" spans="1:26" ht="14.25">
      <c r="A39" t="s">
        <v>146</v>
      </c>
      <c r="B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spans="1:26" ht="14.25">
      <c r="A40" t="s">
        <v>147</v>
      </c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 spans="13:26" ht="14.25"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spans="13:26" ht="14.25"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spans="13:26" ht="14.25"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spans="13:26" ht="14.25"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</row>
    <row r="45" spans="13:26" ht="14.25"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spans="13:26" ht="14.25"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spans="13:26" ht="14.25"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spans="13:26" ht="14.25"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3:26" ht="14.25"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</row>
    <row r="50" spans="13:26" ht="14.25"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spans="13:26" ht="14.25"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</row>
    <row r="52" spans="13:26" ht="14.25"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spans="13:26" ht="14.25"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spans="13:26" ht="14.25"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spans="13:26" ht="14.25"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</row>
    <row r="56" spans="13:26" ht="14.25"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 spans="13:26" ht="14.25"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spans="13:26" ht="14.25"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spans="13:26" ht="14.25"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</row>
    <row r="60" spans="13:26" ht="14.25"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</row>
    <row r="61" spans="13:26" ht="14.25"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</row>
    <row r="62" spans="13:26" ht="14.25"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</row>
    <row r="63" spans="13:26" ht="14.25"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</row>
    <row r="64" spans="13:26" ht="14.25"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spans="13:26" ht="14.25"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</row>
    <row r="66" spans="13:26" ht="14.25"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</row>
    <row r="67" spans="13:26" ht="14.25"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</row>
    <row r="68" spans="13:26" ht="14.25"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  <row r="69" spans="13:26" ht="14.25"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3:26" ht="14.25"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3:26" ht="14.25"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spans="13:26" ht="14.25"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3:26" ht="14.25"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spans="13:26" ht="14.25"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</row>
    <row r="75" spans="13:26" ht="14.25"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</row>
    <row r="76" spans="13:26" ht="14.25"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</row>
    <row r="77" spans="13:26" ht="14.25"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</row>
    <row r="78" spans="13:26" ht="14.25"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 spans="13:26" ht="14.25"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3:26" ht="14.25"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3:26" ht="14.25"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3:26" ht="14.25"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</row>
    <row r="83" spans="13:26" ht="14.25"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</row>
    <row r="84" spans="13:26" ht="14.25"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pans="13:26" ht="14.25"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3:26" ht="14.25"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3:26" ht="14.25"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3:26" ht="14.25"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3:26" ht="14.25"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</row>
    <row r="90" spans="13:26" ht="14.25"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  <row r="91" spans="13:26" ht="14.25"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spans="13:26" ht="14.25"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</row>
    <row r="93" spans="13:26" ht="14.25"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</row>
    <row r="94" spans="13:26" ht="14.25"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</row>
    <row r="95" spans="13:26" ht="14.25"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</row>
    <row r="96" spans="13:26" ht="14.25"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spans="13:26" ht="14.25"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</row>
    <row r="98" spans="13:26" ht="14.25"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</row>
    <row r="99" spans="13:26" ht="14.25"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</row>
    <row r="100" spans="13:26" ht="14.25"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 spans="13:26" ht="14.25"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spans="13:26" ht="14.25"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</row>
    <row r="103" spans="13:26" ht="14.25"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</row>
    <row r="104" spans="13:26" ht="14.25"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</row>
    <row r="105" spans="13:26" ht="14.25"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</row>
    <row r="106" spans="13:26" ht="14.25"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</row>
    <row r="107" spans="13:26" ht="14.25"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spans="13:26" ht="14.25"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</row>
    <row r="109" spans="13:26" ht="14.25"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</row>
    <row r="110" spans="13:26" ht="14.25"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</row>
    <row r="111" spans="13:26" ht="14.25"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</sheetData>
  <printOptions/>
  <pageMargins left="0.7874015748031497" right="0.5905511811023623" top="0.984251968503937" bottom="0.984251968503937" header="0.5118110236220472" footer="0.5118110236220472"/>
  <pageSetup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pane ySplit="9960" topLeftCell="BM43" activePane="topLeft" state="split"/>
      <selection pane="topLeft" activeCell="A1" sqref="A1"/>
      <selection pane="bottomLeft" activeCell="A19" sqref="A19"/>
    </sheetView>
  </sheetViews>
  <sheetFormatPr defaultColWidth="8.796875" defaultRowHeight="15"/>
  <cols>
    <col min="1" max="1" width="3.09765625" style="74" customWidth="1"/>
    <col min="2" max="2" width="16.8984375" style="74" customWidth="1"/>
    <col min="3" max="7" width="10.09765625" style="74" customWidth="1"/>
    <col min="8" max="16384" width="10.59765625" style="74" customWidth="1"/>
  </cols>
  <sheetData>
    <row r="1" spans="1:7" ht="14.25">
      <c r="A1" s="174" t="s">
        <v>148</v>
      </c>
      <c r="E1" s="75"/>
      <c r="G1" s="76"/>
    </row>
    <row r="3" spans="1:2" ht="14.25">
      <c r="A3" s="77" t="s">
        <v>149</v>
      </c>
      <c r="B3" s="77"/>
    </row>
    <row r="4" spans="1:7" ht="15" thickBot="1">
      <c r="A4" s="78"/>
      <c r="B4" s="78"/>
      <c r="C4" s="78"/>
      <c r="D4" s="78"/>
      <c r="E4" s="78"/>
      <c r="F4" s="78"/>
      <c r="G4" s="79" t="s">
        <v>150</v>
      </c>
    </row>
    <row r="5" spans="1:7" ht="15" thickTop="1">
      <c r="A5" s="80"/>
      <c r="B5" s="81"/>
      <c r="C5" s="82" t="s">
        <v>151</v>
      </c>
      <c r="D5" s="83"/>
      <c r="E5" s="83"/>
      <c r="F5" s="83"/>
      <c r="G5" s="83"/>
    </row>
    <row r="6" spans="1:7" ht="14.25">
      <c r="A6" s="83" t="s">
        <v>152</v>
      </c>
      <c r="B6" s="84"/>
      <c r="C6" s="85" t="s">
        <v>4</v>
      </c>
      <c r="D6" s="86">
        <v>9</v>
      </c>
      <c r="E6" s="86">
        <v>10</v>
      </c>
      <c r="F6" s="86">
        <v>11</v>
      </c>
      <c r="G6" s="87">
        <v>12</v>
      </c>
    </row>
    <row r="7" spans="1:7" ht="14.25">
      <c r="A7" s="80"/>
      <c r="B7" s="81"/>
      <c r="C7" s="1"/>
      <c r="D7" s="1"/>
      <c r="E7" s="1"/>
      <c r="F7" s="2"/>
      <c r="G7" s="14"/>
    </row>
    <row r="8" spans="1:7" ht="14.25">
      <c r="A8" s="88" t="s">
        <v>153</v>
      </c>
      <c r="B8" s="89"/>
      <c r="C8" s="14">
        <v>110</v>
      </c>
      <c r="D8" s="14">
        <v>112</v>
      </c>
      <c r="E8" s="14">
        <f>SUM(E9:E10)</f>
        <v>85</v>
      </c>
      <c r="F8" s="14">
        <f>SUM(F9:F10)</f>
        <v>74</v>
      </c>
      <c r="G8" s="14">
        <f>SUM(G9:G10)</f>
        <v>78</v>
      </c>
    </row>
    <row r="9" spans="1:7" ht="14.25">
      <c r="A9"/>
      <c r="B9" s="90" t="s">
        <v>154</v>
      </c>
      <c r="C9" s="1">
        <v>62</v>
      </c>
      <c r="D9" s="1">
        <v>63</v>
      </c>
      <c r="E9" s="2">
        <v>46</v>
      </c>
      <c r="F9" s="2">
        <v>31</v>
      </c>
      <c r="G9" s="14">
        <v>34</v>
      </c>
    </row>
    <row r="10" spans="1:7" ht="14.25">
      <c r="A10"/>
      <c r="B10" s="90" t="s">
        <v>155</v>
      </c>
      <c r="C10" s="1">
        <v>48</v>
      </c>
      <c r="D10" s="1">
        <v>49</v>
      </c>
      <c r="E10" s="2">
        <v>39</v>
      </c>
      <c r="F10" s="2">
        <v>43</v>
      </c>
      <c r="G10" s="14">
        <v>44</v>
      </c>
    </row>
    <row r="11" spans="1:7" ht="14.25">
      <c r="A11" s="80"/>
      <c r="B11" s="81"/>
      <c r="C11" s="1"/>
      <c r="D11" s="1"/>
      <c r="E11" s="2"/>
      <c r="F11" s="2"/>
      <c r="G11" s="14"/>
    </row>
    <row r="12" spans="1:7" ht="14.25">
      <c r="A12" s="88" t="s">
        <v>156</v>
      </c>
      <c r="B12" s="89"/>
      <c r="C12" s="1"/>
      <c r="D12" s="1"/>
      <c r="E12" s="2"/>
      <c r="F12" s="2"/>
      <c r="G12" s="14"/>
    </row>
    <row r="13" spans="1:7" ht="14.25">
      <c r="A13"/>
      <c r="B13" s="91" t="s">
        <v>157</v>
      </c>
      <c r="C13" s="1">
        <v>64</v>
      </c>
      <c r="D13" s="1">
        <v>68</v>
      </c>
      <c r="E13" s="2">
        <f>SUM(E14:E15)</f>
        <v>47</v>
      </c>
      <c r="F13" s="2">
        <f>SUM(F14:F15)</f>
        <v>48</v>
      </c>
      <c r="G13" s="14">
        <f>SUM(G14:G15)</f>
        <v>48</v>
      </c>
    </row>
    <row r="14" spans="1:7" ht="14.25">
      <c r="A14"/>
      <c r="B14" s="90" t="s">
        <v>154</v>
      </c>
      <c r="C14" s="1">
        <v>24</v>
      </c>
      <c r="D14" s="1">
        <v>25</v>
      </c>
      <c r="E14" s="2">
        <v>16</v>
      </c>
      <c r="F14" s="2">
        <v>11</v>
      </c>
      <c r="G14" s="14">
        <v>15</v>
      </c>
    </row>
    <row r="15" spans="1:7" ht="14.25">
      <c r="A15"/>
      <c r="B15" s="90" t="s">
        <v>155</v>
      </c>
      <c r="C15" s="1">
        <v>40</v>
      </c>
      <c r="D15" s="1">
        <v>43</v>
      </c>
      <c r="E15" s="2">
        <v>31</v>
      </c>
      <c r="F15" s="2">
        <v>37</v>
      </c>
      <c r="G15" s="14">
        <v>33</v>
      </c>
    </row>
    <row r="16" spans="1:7" ht="14.25">
      <c r="A16"/>
      <c r="B16" s="91" t="s">
        <v>158</v>
      </c>
      <c r="C16" s="1">
        <v>46</v>
      </c>
      <c r="D16" s="1">
        <v>44</v>
      </c>
      <c r="E16" s="2">
        <f>SUM(E17:E18)</f>
        <v>38</v>
      </c>
      <c r="F16" s="2">
        <v>26</v>
      </c>
      <c r="G16" s="14">
        <f>SUM(G17:G18)</f>
        <v>30</v>
      </c>
    </row>
    <row r="17" spans="1:7" ht="14.25">
      <c r="A17"/>
      <c r="B17" s="90" t="s">
        <v>154</v>
      </c>
      <c r="C17" s="1">
        <v>38</v>
      </c>
      <c r="D17" s="1">
        <v>38</v>
      </c>
      <c r="E17" s="2">
        <v>30</v>
      </c>
      <c r="F17" s="2">
        <v>20</v>
      </c>
      <c r="G17" s="14">
        <v>19</v>
      </c>
    </row>
    <row r="18" spans="1:7" ht="14.25">
      <c r="A18"/>
      <c r="B18" s="90" t="s">
        <v>155</v>
      </c>
      <c r="C18" s="1">
        <v>8</v>
      </c>
      <c r="D18" s="1">
        <v>6</v>
      </c>
      <c r="E18" s="2">
        <v>8</v>
      </c>
      <c r="F18" s="2">
        <v>6</v>
      </c>
      <c r="G18" s="14">
        <v>11</v>
      </c>
    </row>
    <row r="19" spans="1:7" ht="14.25">
      <c r="A19" s="80"/>
      <c r="B19" s="81"/>
      <c r="C19" s="1"/>
      <c r="D19" s="1"/>
      <c r="E19" s="2"/>
      <c r="F19" s="2"/>
      <c r="G19" s="14"/>
    </row>
    <row r="20" spans="1:7" ht="14.25">
      <c r="A20" s="88" t="s">
        <v>159</v>
      </c>
      <c r="B20" s="89"/>
      <c r="C20" s="1"/>
      <c r="D20" s="1"/>
      <c r="E20" s="2"/>
      <c r="F20" s="2"/>
      <c r="G20" s="14"/>
    </row>
    <row r="21" spans="1:7" ht="14.25">
      <c r="A21"/>
      <c r="B21" s="91" t="s">
        <v>160</v>
      </c>
      <c r="C21" s="64">
        <v>9</v>
      </c>
      <c r="D21" s="64">
        <v>7</v>
      </c>
      <c r="E21" s="169">
        <v>3</v>
      </c>
      <c r="F21" s="169">
        <v>9</v>
      </c>
      <c r="G21" s="92">
        <v>4</v>
      </c>
    </row>
    <row r="22" spans="1:7" ht="14.25">
      <c r="A22"/>
      <c r="B22" s="91" t="s">
        <v>123</v>
      </c>
      <c r="C22" s="64">
        <v>3</v>
      </c>
      <c r="D22" s="64" t="s">
        <v>122</v>
      </c>
      <c r="E22" s="169" t="s">
        <v>122</v>
      </c>
      <c r="F22" s="169" t="s">
        <v>122</v>
      </c>
      <c r="G22" s="92" t="s">
        <v>122</v>
      </c>
    </row>
    <row r="23" spans="1:7" ht="14.25">
      <c r="A23"/>
      <c r="B23" s="91" t="s">
        <v>124</v>
      </c>
      <c r="C23" s="65">
        <v>2</v>
      </c>
      <c r="D23" s="65" t="s">
        <v>122</v>
      </c>
      <c r="E23" s="169" t="s">
        <v>122</v>
      </c>
      <c r="F23" s="169" t="s">
        <v>122</v>
      </c>
      <c r="G23" s="92" t="s">
        <v>122</v>
      </c>
    </row>
    <row r="24" spans="1:7" ht="14.25">
      <c r="A24"/>
      <c r="B24" s="91" t="s">
        <v>125</v>
      </c>
      <c r="C24" s="119">
        <v>3</v>
      </c>
      <c r="D24" s="119">
        <v>2</v>
      </c>
      <c r="E24" s="169" t="s">
        <v>122</v>
      </c>
      <c r="F24" s="169" t="s">
        <v>122</v>
      </c>
      <c r="G24" s="92" t="s">
        <v>122</v>
      </c>
    </row>
    <row r="25" spans="1:7" ht="14.25">
      <c r="A25"/>
      <c r="B25" s="91" t="s">
        <v>126</v>
      </c>
      <c r="C25" s="64">
        <v>7</v>
      </c>
      <c r="D25" s="64">
        <v>4</v>
      </c>
      <c r="E25" s="169">
        <v>3</v>
      </c>
      <c r="F25" s="169">
        <v>2</v>
      </c>
      <c r="G25" s="92">
        <v>1</v>
      </c>
    </row>
    <row r="26" spans="1:7" ht="14.25">
      <c r="A26"/>
      <c r="B26" s="91" t="s">
        <v>128</v>
      </c>
      <c r="C26" s="65">
        <v>1</v>
      </c>
      <c r="D26" s="65">
        <v>1</v>
      </c>
      <c r="E26" s="169" t="s">
        <v>122</v>
      </c>
      <c r="F26" s="169">
        <v>1</v>
      </c>
      <c r="G26" s="92" t="s">
        <v>122</v>
      </c>
    </row>
    <row r="27" spans="1:7" ht="14.25">
      <c r="A27"/>
      <c r="B27" s="91" t="s">
        <v>161</v>
      </c>
      <c r="C27" s="64">
        <v>4</v>
      </c>
      <c r="D27" s="64">
        <v>5</v>
      </c>
      <c r="E27" s="169">
        <v>1</v>
      </c>
      <c r="F27" s="169">
        <v>4</v>
      </c>
      <c r="G27" s="92">
        <v>2</v>
      </c>
    </row>
    <row r="28" spans="1:7" ht="14.25">
      <c r="A28"/>
      <c r="B28" s="91" t="s">
        <v>162</v>
      </c>
      <c r="C28" s="64">
        <v>1</v>
      </c>
      <c r="D28" s="64">
        <v>2</v>
      </c>
      <c r="E28" s="169" t="s">
        <v>122</v>
      </c>
      <c r="F28" s="169" t="s">
        <v>122</v>
      </c>
      <c r="G28" s="92">
        <v>2</v>
      </c>
    </row>
    <row r="29" spans="1:7" ht="14.25">
      <c r="A29"/>
      <c r="B29" s="91" t="s">
        <v>131</v>
      </c>
      <c r="C29" s="64">
        <v>12</v>
      </c>
      <c r="D29" s="64">
        <v>11</v>
      </c>
      <c r="E29" s="169">
        <v>13</v>
      </c>
      <c r="F29" s="169">
        <v>13</v>
      </c>
      <c r="G29" s="92">
        <v>9</v>
      </c>
    </row>
    <row r="30" spans="1:7" ht="14.25">
      <c r="A30"/>
      <c r="B30" s="91" t="s">
        <v>163</v>
      </c>
      <c r="C30" s="65">
        <v>1</v>
      </c>
      <c r="D30" s="65">
        <v>1</v>
      </c>
      <c r="E30" s="169" t="s">
        <v>122</v>
      </c>
      <c r="F30" s="169">
        <v>1</v>
      </c>
      <c r="G30" s="92" t="s">
        <v>122</v>
      </c>
    </row>
    <row r="31" spans="1:7" ht="14.25">
      <c r="A31"/>
      <c r="B31" s="91" t="s">
        <v>133</v>
      </c>
      <c r="C31" s="64">
        <v>8</v>
      </c>
      <c r="D31" s="64">
        <v>7</v>
      </c>
      <c r="E31" s="169">
        <v>7</v>
      </c>
      <c r="F31" s="169">
        <v>5</v>
      </c>
      <c r="G31" s="92">
        <v>3</v>
      </c>
    </row>
    <row r="32" spans="1:7" ht="14.25">
      <c r="A32"/>
      <c r="B32" s="91" t="s">
        <v>134</v>
      </c>
      <c r="C32" s="64" t="s">
        <v>122</v>
      </c>
      <c r="D32" s="65">
        <v>4</v>
      </c>
      <c r="E32" s="169">
        <v>1</v>
      </c>
      <c r="F32" s="169" t="s">
        <v>122</v>
      </c>
      <c r="G32" s="92" t="s">
        <v>122</v>
      </c>
    </row>
    <row r="33" spans="1:7" ht="14.25">
      <c r="A33"/>
      <c r="B33" s="91" t="s">
        <v>135</v>
      </c>
      <c r="C33" s="65">
        <v>1</v>
      </c>
      <c r="D33" s="65" t="s">
        <v>164</v>
      </c>
      <c r="E33" s="169" t="s">
        <v>122</v>
      </c>
      <c r="F33" s="169" t="s">
        <v>122</v>
      </c>
      <c r="G33" s="92" t="s">
        <v>122</v>
      </c>
    </row>
    <row r="34" spans="1:7" ht="14.25">
      <c r="A34"/>
      <c r="B34" s="91" t="s">
        <v>165</v>
      </c>
      <c r="C34" s="64">
        <v>13</v>
      </c>
      <c r="D34" s="64">
        <v>7</v>
      </c>
      <c r="E34" s="169">
        <v>2</v>
      </c>
      <c r="F34" s="169">
        <v>5</v>
      </c>
      <c r="G34" s="92">
        <v>10</v>
      </c>
    </row>
    <row r="35" spans="1:7" ht="14.25">
      <c r="A35"/>
      <c r="B35" s="91" t="s">
        <v>137</v>
      </c>
      <c r="C35" s="64">
        <v>4</v>
      </c>
      <c r="D35" s="64">
        <v>1</v>
      </c>
      <c r="E35" s="169" t="s">
        <v>122</v>
      </c>
      <c r="F35" s="169" t="s">
        <v>122</v>
      </c>
      <c r="G35" s="92">
        <v>1</v>
      </c>
    </row>
    <row r="36" spans="1:7" ht="14.25">
      <c r="A36"/>
      <c r="B36" s="91" t="s">
        <v>166</v>
      </c>
      <c r="C36" s="64">
        <v>3</v>
      </c>
      <c r="D36" s="64">
        <v>2</v>
      </c>
      <c r="E36" s="169">
        <v>3</v>
      </c>
      <c r="F36" s="169">
        <v>2</v>
      </c>
      <c r="G36" s="92">
        <v>5</v>
      </c>
    </row>
    <row r="37" spans="1:7" ht="14.25">
      <c r="A37"/>
      <c r="B37" s="91" t="s">
        <v>140</v>
      </c>
      <c r="C37" s="64">
        <v>7</v>
      </c>
      <c r="D37" s="64">
        <v>16</v>
      </c>
      <c r="E37" s="169">
        <v>10</v>
      </c>
      <c r="F37" s="169">
        <v>2</v>
      </c>
      <c r="G37" s="92">
        <v>4</v>
      </c>
    </row>
    <row r="38" spans="1:7" ht="14.25">
      <c r="A38"/>
      <c r="B38" s="91" t="s">
        <v>167</v>
      </c>
      <c r="C38" s="64">
        <v>10</v>
      </c>
      <c r="D38" s="64">
        <v>12</v>
      </c>
      <c r="E38" s="169">
        <v>11</v>
      </c>
      <c r="F38" s="169">
        <v>5</v>
      </c>
      <c r="G38" s="92">
        <v>12</v>
      </c>
    </row>
    <row r="39" spans="1:7" ht="14.25">
      <c r="A39"/>
      <c r="B39" s="91" t="s">
        <v>168</v>
      </c>
      <c r="C39" s="64">
        <v>14</v>
      </c>
      <c r="D39" s="64">
        <v>16</v>
      </c>
      <c r="E39" s="169">
        <v>14</v>
      </c>
      <c r="F39" s="169">
        <v>15</v>
      </c>
      <c r="G39" s="92">
        <v>22</v>
      </c>
    </row>
    <row r="40" spans="1:7" ht="14.25">
      <c r="A40"/>
      <c r="B40" s="91" t="s">
        <v>169</v>
      </c>
      <c r="C40" s="64">
        <v>1</v>
      </c>
      <c r="D40" s="64">
        <v>10</v>
      </c>
      <c r="E40" s="169">
        <v>9</v>
      </c>
      <c r="F40" s="169">
        <v>5</v>
      </c>
      <c r="G40" s="92">
        <v>2</v>
      </c>
    </row>
    <row r="41" spans="1:7" ht="14.25">
      <c r="A41"/>
      <c r="B41" s="91" t="s">
        <v>170</v>
      </c>
      <c r="C41" s="64">
        <v>5</v>
      </c>
      <c r="D41" s="64">
        <v>2</v>
      </c>
      <c r="E41" s="169">
        <v>7</v>
      </c>
      <c r="F41" s="169">
        <v>2</v>
      </c>
      <c r="G41" s="92">
        <v>1</v>
      </c>
    </row>
    <row r="42" spans="1:7" ht="14.25">
      <c r="A42"/>
      <c r="B42" s="91" t="s">
        <v>119</v>
      </c>
      <c r="C42" s="64">
        <v>1</v>
      </c>
      <c r="D42" s="64">
        <v>2</v>
      </c>
      <c r="E42" s="169">
        <v>1</v>
      </c>
      <c r="F42" s="169">
        <v>3</v>
      </c>
      <c r="G42" s="92" t="s">
        <v>122</v>
      </c>
    </row>
    <row r="43" spans="1:7" ht="14.25">
      <c r="A43" s="80"/>
      <c r="B43" s="81"/>
      <c r="C43" s="1"/>
      <c r="D43" s="1"/>
      <c r="E43" s="25"/>
      <c r="F43" s="25"/>
      <c r="G43" s="55"/>
    </row>
    <row r="44" spans="1:7" ht="14.25">
      <c r="A44" s="88" t="s">
        <v>171</v>
      </c>
      <c r="B44" s="89"/>
      <c r="C44" s="1"/>
      <c r="D44" s="1"/>
      <c r="E44" s="25"/>
      <c r="F44" s="25"/>
      <c r="G44" s="55"/>
    </row>
    <row r="45" spans="1:7" ht="14.25">
      <c r="A45"/>
      <c r="B45" s="91" t="s">
        <v>172</v>
      </c>
      <c r="C45" s="1">
        <v>23</v>
      </c>
      <c r="D45" s="1">
        <v>14</v>
      </c>
      <c r="E45" s="25">
        <v>16</v>
      </c>
      <c r="F45" s="25">
        <v>12</v>
      </c>
      <c r="G45" s="55">
        <v>19</v>
      </c>
    </row>
    <row r="46" spans="1:7" ht="14.25">
      <c r="A46"/>
      <c r="B46" s="91" t="s">
        <v>173</v>
      </c>
      <c r="C46" s="1">
        <v>27</v>
      </c>
      <c r="D46" s="1">
        <v>28</v>
      </c>
      <c r="E46" s="25">
        <v>12</v>
      </c>
      <c r="F46" s="25">
        <v>18</v>
      </c>
      <c r="G46" s="55">
        <v>22</v>
      </c>
    </row>
    <row r="47" spans="1:7" ht="14.25">
      <c r="A47"/>
      <c r="B47" s="91" t="s">
        <v>174</v>
      </c>
      <c r="C47" s="1">
        <v>5</v>
      </c>
      <c r="D47" s="1">
        <v>18</v>
      </c>
      <c r="E47" s="25">
        <v>8</v>
      </c>
      <c r="F47" s="25">
        <v>7</v>
      </c>
      <c r="G47" s="55">
        <v>7</v>
      </c>
    </row>
    <row r="48" spans="1:7" ht="14.25">
      <c r="A48"/>
      <c r="B48" s="91" t="s">
        <v>175</v>
      </c>
      <c r="C48" s="1">
        <v>23</v>
      </c>
      <c r="D48" s="1">
        <v>14</v>
      </c>
      <c r="E48" s="25">
        <v>11</v>
      </c>
      <c r="F48" s="25">
        <v>14</v>
      </c>
      <c r="G48" s="55">
        <v>13</v>
      </c>
    </row>
    <row r="49" spans="1:7" ht="14.25">
      <c r="A49"/>
      <c r="B49" s="91" t="s">
        <v>176</v>
      </c>
      <c r="C49" s="1">
        <v>10</v>
      </c>
      <c r="D49" s="1">
        <v>10</v>
      </c>
      <c r="E49" s="25">
        <v>14</v>
      </c>
      <c r="F49" s="25">
        <v>5</v>
      </c>
      <c r="G49" s="55">
        <v>9</v>
      </c>
    </row>
    <row r="50" spans="1:7" ht="14.25">
      <c r="A50"/>
      <c r="B50" s="91" t="s">
        <v>177</v>
      </c>
      <c r="C50" s="1">
        <v>22</v>
      </c>
      <c r="D50" s="1">
        <v>28</v>
      </c>
      <c r="E50" s="25">
        <v>24</v>
      </c>
      <c r="F50" s="25">
        <v>18</v>
      </c>
      <c r="G50" s="55">
        <v>8</v>
      </c>
    </row>
    <row r="51" spans="1:7" ht="14.25">
      <c r="A51" s="93"/>
      <c r="B51" s="94"/>
      <c r="C51" s="50"/>
      <c r="D51" s="50"/>
      <c r="E51" s="20"/>
      <c r="F51" s="50"/>
      <c r="G51" s="50"/>
    </row>
    <row r="52" ht="14.25">
      <c r="A52" s="75" t="s">
        <v>178</v>
      </c>
    </row>
    <row r="53" ht="14.25">
      <c r="A53" s="75" t="s">
        <v>179</v>
      </c>
    </row>
    <row r="54" ht="14.25">
      <c r="A54" s="75" t="s">
        <v>180</v>
      </c>
    </row>
  </sheetData>
  <printOptions/>
  <pageMargins left="1.5748031496062993" right="0.7874015748031497" top="0.984251968503937" bottom="0.984251968503937" header="0.5118110236220472" footer="0.5118110236220472"/>
  <pageSetup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1" sqref="A1"/>
    </sheetView>
  </sheetViews>
  <sheetFormatPr defaultColWidth="8.796875" defaultRowHeight="15"/>
  <cols>
    <col min="1" max="1" width="11.59765625" style="139" customWidth="1"/>
    <col min="2" max="2" width="9.19921875" style="139" customWidth="1"/>
    <col min="3" max="3" width="10.19921875" style="139" customWidth="1"/>
    <col min="4" max="5" width="9.3984375" style="139" customWidth="1"/>
    <col min="6" max="6" width="7.5" style="139" customWidth="1"/>
    <col min="7" max="7" width="8.8984375" style="139" customWidth="1"/>
    <col min="8" max="8" width="9.5" style="139" customWidth="1"/>
    <col min="9" max="9" width="9.69921875" style="139" customWidth="1"/>
    <col min="10" max="16384" width="10.59765625" style="139" customWidth="1"/>
  </cols>
  <sheetData>
    <row r="1" spans="1:9" ht="14.25">
      <c r="A1" s="154"/>
      <c r="I1" s="176" t="s">
        <v>181</v>
      </c>
    </row>
    <row r="2" spans="1:9" ht="14.25">
      <c r="A2" s="14" t="s">
        <v>182</v>
      </c>
      <c r="I2" s="175"/>
    </row>
    <row r="3" spans="1:9" ht="15" thickBot="1">
      <c r="A3" s="162"/>
      <c r="B3" s="162"/>
      <c r="C3" s="162"/>
      <c r="D3" s="162"/>
      <c r="E3" s="162"/>
      <c r="F3" s="162"/>
      <c r="G3" s="162"/>
      <c r="H3" s="163" t="s">
        <v>183</v>
      </c>
      <c r="I3" s="162"/>
    </row>
    <row r="4" spans="1:9" ht="15" thickTop="1">
      <c r="A4" s="150" t="s">
        <v>184</v>
      </c>
      <c r="B4" s="158" t="s">
        <v>185</v>
      </c>
      <c r="C4" s="159"/>
      <c r="D4" s="160" t="s">
        <v>186</v>
      </c>
      <c r="E4" s="160"/>
      <c r="F4" s="161" t="s">
        <v>187</v>
      </c>
      <c r="G4" s="159"/>
      <c r="H4" s="160" t="s">
        <v>188</v>
      </c>
      <c r="I4" s="160"/>
    </row>
    <row r="5" spans="1:9" ht="14.25">
      <c r="A5" s="148"/>
      <c r="B5" s="151" t="s">
        <v>189</v>
      </c>
      <c r="C5" s="151" t="s">
        <v>190</v>
      </c>
      <c r="D5" s="152" t="s">
        <v>189</v>
      </c>
      <c r="E5" s="152" t="s">
        <v>190</v>
      </c>
      <c r="F5" s="152" t="s">
        <v>189</v>
      </c>
      <c r="G5" s="152" t="s">
        <v>190</v>
      </c>
      <c r="H5" s="151" t="s">
        <v>191</v>
      </c>
      <c r="I5" s="153" t="s">
        <v>192</v>
      </c>
    </row>
    <row r="6" spans="1:9" ht="14.25">
      <c r="A6" s="141"/>
      <c r="B6" s="150"/>
      <c r="C6" s="142"/>
      <c r="D6" s="143"/>
      <c r="E6" s="143"/>
      <c r="F6" s="143"/>
      <c r="G6" s="143"/>
      <c r="H6" s="143"/>
      <c r="I6" s="143"/>
    </row>
    <row r="7" spans="1:9" ht="14.25">
      <c r="A7" s="146" t="s">
        <v>193</v>
      </c>
      <c r="B7" s="141">
        <v>401000</v>
      </c>
      <c r="C7" s="144">
        <v>412700</v>
      </c>
      <c r="D7" s="155" t="s">
        <v>122</v>
      </c>
      <c r="E7" s="155" t="s">
        <v>122</v>
      </c>
      <c r="F7" s="155" t="s">
        <v>122</v>
      </c>
      <c r="G7" s="155" t="s">
        <v>122</v>
      </c>
      <c r="H7" s="145">
        <v>0.97</v>
      </c>
      <c r="I7" s="145">
        <v>0.97</v>
      </c>
    </row>
    <row r="8" spans="1:9" ht="14.25">
      <c r="A8" s="146">
        <v>43</v>
      </c>
      <c r="B8" s="141">
        <v>436490</v>
      </c>
      <c r="C8" s="144">
        <v>432710</v>
      </c>
      <c r="D8" s="144">
        <v>35490</v>
      </c>
      <c r="E8" s="144">
        <v>20010</v>
      </c>
      <c r="F8" s="145">
        <v>8.85</v>
      </c>
      <c r="G8" s="145">
        <v>4.85</v>
      </c>
      <c r="H8" s="147">
        <v>1.01</v>
      </c>
      <c r="I8" s="147">
        <v>1.01</v>
      </c>
    </row>
    <row r="9" spans="1:9" ht="14.25">
      <c r="A9" s="146">
        <v>48</v>
      </c>
      <c r="B9" s="141">
        <v>485700</v>
      </c>
      <c r="C9" s="144">
        <v>471200</v>
      </c>
      <c r="D9" s="144">
        <v>49210</v>
      </c>
      <c r="E9" s="144">
        <v>38490</v>
      </c>
      <c r="F9" s="145">
        <v>11.27</v>
      </c>
      <c r="G9" s="145">
        <v>8.9</v>
      </c>
      <c r="H9" s="145">
        <v>1.03</v>
      </c>
      <c r="I9" s="145">
        <v>1.05</v>
      </c>
    </row>
    <row r="10" spans="1:9" ht="14.25">
      <c r="A10" s="146">
        <v>53</v>
      </c>
      <c r="B10" s="141">
        <v>539100</v>
      </c>
      <c r="C10" s="144">
        <v>512500</v>
      </c>
      <c r="D10" s="144">
        <v>53400</v>
      </c>
      <c r="E10" s="144">
        <v>41300</v>
      </c>
      <c r="F10" s="145">
        <v>10.99</v>
      </c>
      <c r="G10" s="145">
        <v>8.76</v>
      </c>
      <c r="H10" s="145">
        <v>1.05</v>
      </c>
      <c r="I10" s="145">
        <v>1.08</v>
      </c>
    </row>
    <row r="11" spans="1:9" ht="14.25">
      <c r="A11" s="146">
        <v>58</v>
      </c>
      <c r="B11" s="141">
        <v>578000</v>
      </c>
      <c r="C11" s="144">
        <v>541200</v>
      </c>
      <c r="D11" s="144">
        <v>38900</v>
      </c>
      <c r="E11" s="144">
        <v>28700</v>
      </c>
      <c r="F11" s="145">
        <v>7.22</v>
      </c>
      <c r="G11" s="145">
        <v>5.6</v>
      </c>
      <c r="H11" s="145">
        <v>1.07</v>
      </c>
      <c r="I11" s="145">
        <v>1.1</v>
      </c>
    </row>
    <row r="12" spans="1:9" ht="14.25">
      <c r="A12" s="146">
        <v>63</v>
      </c>
      <c r="B12" s="141">
        <v>624700</v>
      </c>
      <c r="C12" s="144">
        <v>574200</v>
      </c>
      <c r="D12" s="144">
        <v>46700</v>
      </c>
      <c r="E12" s="144">
        <v>33000</v>
      </c>
      <c r="F12" s="145">
        <v>8.08</v>
      </c>
      <c r="G12" s="145">
        <v>6.1</v>
      </c>
      <c r="H12" s="145">
        <v>1.09</v>
      </c>
      <c r="I12" s="145">
        <v>1.11</v>
      </c>
    </row>
    <row r="13" spans="1:9" ht="14.25">
      <c r="A13" s="150" t="s">
        <v>194</v>
      </c>
      <c r="B13" s="141">
        <v>668100</v>
      </c>
      <c r="C13" s="144">
        <v>613100</v>
      </c>
      <c r="D13" s="144">
        <v>43400</v>
      </c>
      <c r="E13" s="144">
        <v>38900</v>
      </c>
      <c r="F13" s="145">
        <v>6.95</v>
      </c>
      <c r="G13" s="145">
        <v>6.77</v>
      </c>
      <c r="H13" s="145">
        <v>1.09</v>
      </c>
      <c r="I13" s="145">
        <v>1.11</v>
      </c>
    </row>
    <row r="14" spans="1:9" ht="14.25">
      <c r="A14" s="199">
        <v>10</v>
      </c>
      <c r="B14" s="200">
        <v>728200</v>
      </c>
      <c r="C14" s="185">
        <v>656200</v>
      </c>
      <c r="D14" s="185">
        <v>60100</v>
      </c>
      <c r="E14" s="185">
        <v>43100</v>
      </c>
      <c r="F14" s="201">
        <v>9</v>
      </c>
      <c r="G14" s="201">
        <v>7.03</v>
      </c>
      <c r="H14" s="201">
        <v>1.11</v>
      </c>
      <c r="I14" s="201">
        <v>1.13</v>
      </c>
    </row>
    <row r="15" spans="1:9" ht="14.25">
      <c r="A15" s="148"/>
      <c r="B15" s="148"/>
      <c r="C15" s="149"/>
      <c r="D15" s="149"/>
      <c r="E15" s="149"/>
      <c r="F15" s="149"/>
      <c r="G15" s="149"/>
      <c r="H15" s="149"/>
      <c r="I15" s="149"/>
    </row>
    <row r="16" ht="14.25">
      <c r="A16" s="140" t="s">
        <v>195</v>
      </c>
    </row>
  </sheetData>
  <printOptions/>
  <pageMargins left="0.75" right="0.75" top="1" bottom="1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9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2" width="2.59765625" style="0" customWidth="1"/>
    <col min="3" max="3" width="29.09765625" style="0" customWidth="1"/>
    <col min="4" max="7" width="11" style="0" customWidth="1"/>
    <col min="8" max="8" width="12.8984375" style="0" customWidth="1"/>
    <col min="9" max="9" width="12.69921875" style="0" customWidth="1"/>
    <col min="10" max="13" width="11" style="0" customWidth="1"/>
    <col min="14" max="14" width="11.59765625" style="0" customWidth="1"/>
    <col min="15" max="15" width="13.3984375" style="0" customWidth="1"/>
    <col min="16" max="16" width="15" style="0" customWidth="1"/>
    <col min="17" max="16384" width="11" style="0" customWidth="1"/>
  </cols>
  <sheetData>
    <row r="1" spans="1:18" ht="14.25">
      <c r="A1" t="s">
        <v>196</v>
      </c>
      <c r="R1" s="24" t="s">
        <v>197</v>
      </c>
    </row>
    <row r="2" ht="14.25">
      <c r="R2" s="54"/>
    </row>
    <row r="3" spans="1:3" ht="14.25">
      <c r="A3" s="55" t="s">
        <v>198</v>
      </c>
      <c r="C3" s="55"/>
    </row>
    <row r="4" ht="15" thickBot="1">
      <c r="A4" s="26"/>
    </row>
    <row r="5" spans="1:18" ht="15" thickTop="1">
      <c r="A5" s="23"/>
      <c r="B5" s="121"/>
      <c r="C5" s="121"/>
      <c r="D5" s="124" t="s">
        <v>199</v>
      </c>
      <c r="E5" s="125"/>
      <c r="F5" s="124" t="s">
        <v>200</v>
      </c>
      <c r="G5" s="125"/>
      <c r="H5" s="124" t="s">
        <v>201</v>
      </c>
      <c r="I5" s="125"/>
      <c r="J5" s="120"/>
      <c r="K5" s="125" t="s">
        <v>202</v>
      </c>
      <c r="L5" s="125"/>
      <c r="M5" s="124" t="s">
        <v>203</v>
      </c>
      <c r="N5" s="125"/>
      <c r="O5" s="124" t="s">
        <v>204</v>
      </c>
      <c r="P5" s="125"/>
      <c r="Q5" s="124" t="s">
        <v>205</v>
      </c>
      <c r="R5" s="125"/>
    </row>
    <row r="6" spans="1:17" ht="14.25">
      <c r="A6" s="171" t="s">
        <v>66</v>
      </c>
      <c r="B6" s="126"/>
      <c r="C6" s="126"/>
      <c r="D6" s="120"/>
      <c r="F6" s="120"/>
      <c r="H6" s="120"/>
      <c r="J6" s="120"/>
      <c r="K6" s="171" t="s">
        <v>206</v>
      </c>
      <c r="L6" s="126"/>
      <c r="M6" s="120"/>
      <c r="O6" s="120"/>
      <c r="Q6" s="120"/>
    </row>
    <row r="7" spans="1:18" ht="14.25">
      <c r="A7" s="23"/>
      <c r="D7" s="127" t="s">
        <v>207</v>
      </c>
      <c r="E7" s="202">
        <v>10</v>
      </c>
      <c r="F7" s="127" t="s">
        <v>207</v>
      </c>
      <c r="G7" s="202">
        <v>10</v>
      </c>
      <c r="H7" s="127" t="s">
        <v>207</v>
      </c>
      <c r="I7" s="202">
        <v>10</v>
      </c>
      <c r="J7" s="128"/>
      <c r="K7" s="129" t="s">
        <v>207</v>
      </c>
      <c r="L7" s="202">
        <v>10</v>
      </c>
      <c r="M7" s="170" t="s">
        <v>207</v>
      </c>
      <c r="N7" s="202">
        <v>10</v>
      </c>
      <c r="O7" s="127" t="s">
        <v>207</v>
      </c>
      <c r="P7" s="202">
        <v>10</v>
      </c>
      <c r="Q7" s="127" t="s">
        <v>207</v>
      </c>
      <c r="R7" s="202">
        <v>10</v>
      </c>
    </row>
    <row r="8" spans="1:18" ht="14.25">
      <c r="A8" s="23"/>
      <c r="B8" s="123"/>
      <c r="C8" s="123"/>
      <c r="D8" s="122"/>
      <c r="E8" s="123"/>
      <c r="F8" s="123"/>
      <c r="G8" s="123"/>
      <c r="H8" s="123"/>
      <c r="I8" s="123"/>
      <c r="K8" s="123"/>
      <c r="L8" s="123"/>
      <c r="M8" s="123"/>
      <c r="N8" s="123"/>
      <c r="O8" s="123"/>
      <c r="P8" s="123"/>
      <c r="Q8" s="123"/>
      <c r="R8" s="123"/>
    </row>
    <row r="9" spans="1:18" ht="14.25">
      <c r="A9" s="183" t="s">
        <v>208</v>
      </c>
      <c r="B9" s="55"/>
      <c r="C9" s="55"/>
      <c r="D9" s="203">
        <v>407733</v>
      </c>
      <c r="E9" s="189">
        <v>439221</v>
      </c>
      <c r="F9" s="189">
        <v>409707</v>
      </c>
      <c r="G9" s="189">
        <v>442113</v>
      </c>
      <c r="H9" s="189">
        <v>1216728</v>
      </c>
      <c r="I9" s="189">
        <v>1236467</v>
      </c>
      <c r="J9" s="180"/>
      <c r="K9" s="204">
        <v>4.85</v>
      </c>
      <c r="L9" s="204">
        <v>4.79</v>
      </c>
      <c r="M9" s="204">
        <v>31.41</v>
      </c>
      <c r="N9" s="204">
        <v>31.77</v>
      </c>
      <c r="O9" s="204">
        <v>91.92</v>
      </c>
      <c r="P9" s="204">
        <v>92.43</v>
      </c>
      <c r="Q9" s="204">
        <v>10.41</v>
      </c>
      <c r="R9" s="204">
        <v>11.24</v>
      </c>
    </row>
    <row r="10" spans="1:18" ht="14.25">
      <c r="A10" s="183" t="s">
        <v>209</v>
      </c>
      <c r="B10" s="55"/>
      <c r="C10" s="55"/>
      <c r="D10" s="203">
        <v>6074</v>
      </c>
      <c r="E10" s="189">
        <v>6510</v>
      </c>
      <c r="F10" s="189">
        <v>6091</v>
      </c>
      <c r="G10" s="189">
        <v>6527</v>
      </c>
      <c r="H10" s="189">
        <v>20647</v>
      </c>
      <c r="I10" s="189">
        <v>20885</v>
      </c>
      <c r="J10" s="180"/>
      <c r="K10" s="204">
        <v>5.48</v>
      </c>
      <c r="L10" s="204">
        <v>5.48</v>
      </c>
      <c r="M10" s="204">
        <v>37.33</v>
      </c>
      <c r="N10" s="204">
        <v>38.17</v>
      </c>
      <c r="O10" s="204">
        <v>112.96</v>
      </c>
      <c r="P10" s="204">
        <v>115.31</v>
      </c>
      <c r="Q10" s="204">
        <v>10.96</v>
      </c>
      <c r="R10" s="204">
        <v>11.86</v>
      </c>
    </row>
    <row r="11" spans="1:18" ht="14.25">
      <c r="A11" s="23" t="s">
        <v>210</v>
      </c>
      <c r="D11" s="132"/>
      <c r="E11" s="133"/>
      <c r="F11" s="133"/>
      <c r="G11" s="133"/>
      <c r="H11" s="133"/>
      <c r="I11" s="133"/>
      <c r="J11" s="131"/>
      <c r="K11" s="177"/>
      <c r="L11" s="177"/>
      <c r="M11" s="177"/>
      <c r="N11" s="177"/>
      <c r="O11" s="177"/>
      <c r="P11" s="177"/>
      <c r="Q11" s="177"/>
      <c r="R11" s="177"/>
    </row>
    <row r="12" spans="1:18" ht="14.25">
      <c r="A12" s="23"/>
      <c r="B12" t="s">
        <v>211</v>
      </c>
      <c r="D12" s="132">
        <v>4168</v>
      </c>
      <c r="E12" s="133">
        <v>4472</v>
      </c>
      <c r="F12" s="133">
        <v>4175</v>
      </c>
      <c r="G12" s="133">
        <v>4482</v>
      </c>
      <c r="H12" s="133">
        <v>16168</v>
      </c>
      <c r="I12" s="133">
        <v>16389</v>
      </c>
      <c r="J12" s="131"/>
      <c r="K12" s="177">
        <v>6.61</v>
      </c>
      <c r="L12" s="177">
        <v>6.62</v>
      </c>
      <c r="M12" s="177">
        <v>46.34</v>
      </c>
      <c r="N12" s="177">
        <v>47.19</v>
      </c>
      <c r="O12" s="177">
        <v>141.55</v>
      </c>
      <c r="P12" s="177">
        <v>144.33</v>
      </c>
      <c r="Q12" s="177">
        <v>11.95</v>
      </c>
      <c r="R12" s="177">
        <v>12.88</v>
      </c>
    </row>
    <row r="13" spans="1:18" ht="14.25">
      <c r="A13" s="23"/>
      <c r="B13" t="s">
        <v>212</v>
      </c>
      <c r="D13" s="132">
        <v>1884</v>
      </c>
      <c r="E13" s="133">
        <v>1990</v>
      </c>
      <c r="F13" s="133">
        <v>1894</v>
      </c>
      <c r="G13" s="133">
        <v>1996</v>
      </c>
      <c r="H13" s="133">
        <v>4451</v>
      </c>
      <c r="I13" s="133">
        <v>4401</v>
      </c>
      <c r="J13" s="131"/>
      <c r="K13" s="177">
        <v>2.99</v>
      </c>
      <c r="L13" s="177">
        <v>2.94</v>
      </c>
      <c r="M13" s="177">
        <v>17.41</v>
      </c>
      <c r="N13" s="177">
        <v>17.89</v>
      </c>
      <c r="O13" s="177">
        <v>49.68</v>
      </c>
      <c r="P13" s="177">
        <v>50.1</v>
      </c>
      <c r="Q13" s="177">
        <v>7.37</v>
      </c>
      <c r="R13" s="177">
        <v>8.09</v>
      </c>
    </row>
    <row r="14" spans="1:18" ht="14.25">
      <c r="A14" s="23"/>
      <c r="C14" t="s">
        <v>213</v>
      </c>
      <c r="D14" s="132">
        <v>390</v>
      </c>
      <c r="E14" s="133">
        <v>354</v>
      </c>
      <c r="F14" s="133">
        <v>390</v>
      </c>
      <c r="G14" s="133">
        <v>354</v>
      </c>
      <c r="H14" s="133">
        <v>1165</v>
      </c>
      <c r="I14" s="133">
        <v>972</v>
      </c>
      <c r="J14" s="131"/>
      <c r="K14" s="177">
        <v>3.24</v>
      </c>
      <c r="L14" s="177">
        <v>3.23</v>
      </c>
      <c r="M14" s="177">
        <v>17.46</v>
      </c>
      <c r="N14" s="177">
        <v>18.05</v>
      </c>
      <c r="O14" s="177">
        <v>50</v>
      </c>
      <c r="P14" s="177">
        <v>52.94</v>
      </c>
      <c r="Q14" s="177">
        <v>5.85</v>
      </c>
      <c r="R14" s="177">
        <v>6.57</v>
      </c>
    </row>
    <row r="15" spans="1:18" ht="14.25">
      <c r="A15" s="23"/>
      <c r="C15" t="s">
        <v>214</v>
      </c>
      <c r="D15" s="132">
        <v>19</v>
      </c>
      <c r="E15" s="133">
        <v>29</v>
      </c>
      <c r="F15" s="133">
        <v>19</v>
      </c>
      <c r="G15" s="133">
        <v>29</v>
      </c>
      <c r="H15" s="133">
        <v>65</v>
      </c>
      <c r="I15" s="133">
        <v>85</v>
      </c>
      <c r="J15" s="131"/>
      <c r="K15" s="177">
        <v>2.96</v>
      </c>
      <c r="L15" s="177">
        <v>3.37</v>
      </c>
      <c r="M15" s="177">
        <v>16.05</v>
      </c>
      <c r="N15" s="177">
        <v>16.45</v>
      </c>
      <c r="O15" s="177">
        <v>52.41</v>
      </c>
      <c r="P15" s="177">
        <v>46.74</v>
      </c>
      <c r="Q15" s="177">
        <v>4.75</v>
      </c>
      <c r="R15" s="177">
        <v>5.55</v>
      </c>
    </row>
    <row r="16" spans="1:18" ht="14.25">
      <c r="A16" s="23"/>
      <c r="C16" t="s">
        <v>215</v>
      </c>
      <c r="D16" s="132">
        <v>1239</v>
      </c>
      <c r="E16" s="133">
        <v>1395</v>
      </c>
      <c r="F16" s="133">
        <v>1243</v>
      </c>
      <c r="G16" s="133">
        <v>1398</v>
      </c>
      <c r="H16" s="133">
        <v>2598</v>
      </c>
      <c r="I16" s="133">
        <v>2839</v>
      </c>
      <c r="J16" s="131"/>
      <c r="K16" s="177">
        <v>2.8</v>
      </c>
      <c r="L16" s="177">
        <v>2.78</v>
      </c>
      <c r="M16" s="177">
        <v>16.63</v>
      </c>
      <c r="N16" s="177">
        <v>17.34</v>
      </c>
      <c r="O16" s="177">
        <v>46.97</v>
      </c>
      <c r="P16" s="177">
        <v>47.87</v>
      </c>
      <c r="Q16" s="177">
        <v>7.94</v>
      </c>
      <c r="R16" s="177">
        <v>8.52</v>
      </c>
    </row>
    <row r="17" spans="1:18" ht="14.25">
      <c r="A17" s="23"/>
      <c r="C17" t="s">
        <v>216</v>
      </c>
      <c r="D17" s="132">
        <v>235</v>
      </c>
      <c r="E17" s="133">
        <v>212</v>
      </c>
      <c r="F17" s="133">
        <v>241</v>
      </c>
      <c r="G17" s="133">
        <v>216</v>
      </c>
      <c r="H17" s="133">
        <v>624</v>
      </c>
      <c r="I17" s="133">
        <v>505</v>
      </c>
      <c r="J17" s="131"/>
      <c r="K17" s="177">
        <v>3.56</v>
      </c>
      <c r="L17" s="177">
        <v>3.38</v>
      </c>
      <c r="M17" s="177">
        <v>21.53</v>
      </c>
      <c r="N17" s="177">
        <v>21.43</v>
      </c>
      <c r="O17" s="177">
        <v>63.25</v>
      </c>
      <c r="P17" s="177">
        <v>60.42</v>
      </c>
      <c r="Q17" s="177">
        <v>8.09</v>
      </c>
      <c r="R17" s="177">
        <v>9.02</v>
      </c>
    </row>
    <row r="18" spans="1:18" ht="14.25">
      <c r="A18" s="23" t="s">
        <v>217</v>
      </c>
      <c r="D18" s="132"/>
      <c r="E18" s="133"/>
      <c r="F18" s="133"/>
      <c r="G18" s="133"/>
      <c r="H18" s="133"/>
      <c r="I18" s="133"/>
      <c r="J18" s="131"/>
      <c r="K18" s="177"/>
      <c r="L18" s="177"/>
      <c r="M18" s="177"/>
      <c r="N18" s="177"/>
      <c r="O18" s="177"/>
      <c r="P18" s="177"/>
      <c r="Q18" s="177"/>
      <c r="R18" s="177"/>
    </row>
    <row r="19" spans="1:18" ht="14.25">
      <c r="A19" s="23" t="s">
        <v>218</v>
      </c>
      <c r="D19" s="132">
        <v>5651</v>
      </c>
      <c r="E19" s="133">
        <v>6113</v>
      </c>
      <c r="F19" s="133">
        <v>5667</v>
      </c>
      <c r="G19" s="133">
        <v>6129</v>
      </c>
      <c r="H19" s="133">
        <v>19011</v>
      </c>
      <c r="I19" s="133">
        <v>19484</v>
      </c>
      <c r="J19" s="131"/>
      <c r="K19" s="177">
        <v>5.41</v>
      </c>
      <c r="L19" s="177">
        <v>5.44</v>
      </c>
      <c r="M19" s="177">
        <v>36.73</v>
      </c>
      <c r="N19" s="177">
        <v>37.8</v>
      </c>
      <c r="O19" s="177">
        <v>108.55</v>
      </c>
      <c r="P19" s="177">
        <v>111.78</v>
      </c>
      <c r="Q19" s="177">
        <v>10.89</v>
      </c>
      <c r="R19" s="177">
        <v>11.83</v>
      </c>
    </row>
    <row r="20" spans="1:18" ht="14.25">
      <c r="A20" s="23"/>
      <c r="B20" t="s">
        <v>211</v>
      </c>
      <c r="D20" s="132">
        <v>3786</v>
      </c>
      <c r="E20" s="133">
        <v>4120</v>
      </c>
      <c r="F20" s="133">
        <v>3792</v>
      </c>
      <c r="G20" s="133">
        <v>4129</v>
      </c>
      <c r="H20" s="133">
        <v>14646</v>
      </c>
      <c r="I20" s="133">
        <v>15103</v>
      </c>
      <c r="J20" s="131"/>
      <c r="K20" s="177">
        <v>6.6</v>
      </c>
      <c r="L20" s="177">
        <v>6.63</v>
      </c>
      <c r="M20" s="177">
        <v>46.21</v>
      </c>
      <c r="N20" s="177">
        <v>47.29</v>
      </c>
      <c r="O20" s="177">
        <v>137.74</v>
      </c>
      <c r="P20" s="177">
        <v>141.39</v>
      </c>
      <c r="Q20" s="177">
        <v>11.95</v>
      </c>
      <c r="R20" s="177">
        <v>12.9</v>
      </c>
    </row>
    <row r="21" spans="1:18" ht="14.25">
      <c r="A21" s="23"/>
      <c r="B21" t="s">
        <v>212</v>
      </c>
      <c r="D21" s="132">
        <v>1843</v>
      </c>
      <c r="E21" s="133">
        <v>1947</v>
      </c>
      <c r="F21" s="133">
        <v>1853</v>
      </c>
      <c r="G21" s="133">
        <v>1953</v>
      </c>
      <c r="H21" s="133">
        <v>4337</v>
      </c>
      <c r="I21" s="133">
        <v>4289</v>
      </c>
      <c r="J21" s="131"/>
      <c r="K21" s="177">
        <v>2.97</v>
      </c>
      <c r="L21" s="177">
        <v>2.91</v>
      </c>
      <c r="M21" s="177">
        <v>17.25</v>
      </c>
      <c r="N21" s="177">
        <v>17.71</v>
      </c>
      <c r="O21" s="177">
        <v>48.57</v>
      </c>
      <c r="P21" s="177">
        <v>49.13</v>
      </c>
      <c r="Q21" s="177">
        <v>7.33</v>
      </c>
      <c r="R21" s="177">
        <v>8.04</v>
      </c>
    </row>
    <row r="22" spans="1:18" ht="14.25">
      <c r="A22" s="23"/>
      <c r="C22" t="s">
        <v>213</v>
      </c>
      <c r="D22" s="132">
        <v>390</v>
      </c>
      <c r="E22" s="133">
        <v>354</v>
      </c>
      <c r="F22" s="133">
        <v>390</v>
      </c>
      <c r="G22" s="133">
        <v>354</v>
      </c>
      <c r="H22" s="133">
        <v>1164</v>
      </c>
      <c r="I22" s="133">
        <v>972</v>
      </c>
      <c r="J22" s="131"/>
      <c r="K22" s="177">
        <v>3.24</v>
      </c>
      <c r="L22" s="177">
        <v>3.23</v>
      </c>
      <c r="M22" s="177">
        <v>17.47</v>
      </c>
      <c r="N22" s="177">
        <v>18.06</v>
      </c>
      <c r="O22" s="177">
        <v>50</v>
      </c>
      <c r="P22" s="177">
        <v>52.94</v>
      </c>
      <c r="Q22" s="177">
        <v>5.85</v>
      </c>
      <c r="R22" s="177">
        <v>6.57</v>
      </c>
    </row>
    <row r="23" spans="1:18" ht="14.25">
      <c r="A23" s="23"/>
      <c r="C23" t="s">
        <v>214</v>
      </c>
      <c r="D23" s="132">
        <v>19</v>
      </c>
      <c r="E23" s="133">
        <v>29</v>
      </c>
      <c r="F23" s="133">
        <v>19</v>
      </c>
      <c r="G23" s="133">
        <v>29</v>
      </c>
      <c r="H23" s="133">
        <v>65</v>
      </c>
      <c r="I23" s="133">
        <v>85</v>
      </c>
      <c r="J23" s="131"/>
      <c r="K23" s="177">
        <v>2.96</v>
      </c>
      <c r="L23" s="177">
        <v>3.37</v>
      </c>
      <c r="M23" s="177">
        <v>16.05</v>
      </c>
      <c r="N23" s="177">
        <v>16.45</v>
      </c>
      <c r="O23" s="177">
        <v>52.41</v>
      </c>
      <c r="P23" s="177">
        <v>46.74</v>
      </c>
      <c r="Q23" s="177">
        <v>4.75</v>
      </c>
      <c r="R23" s="177">
        <v>5.55</v>
      </c>
    </row>
    <row r="24" spans="1:18" ht="14.25">
      <c r="A24" s="23"/>
      <c r="C24" t="s">
        <v>215</v>
      </c>
      <c r="D24" s="132">
        <v>1205</v>
      </c>
      <c r="E24" s="133">
        <v>1359</v>
      </c>
      <c r="F24" s="133">
        <v>1209</v>
      </c>
      <c r="G24" s="133">
        <v>1361</v>
      </c>
      <c r="H24" s="133">
        <v>2504</v>
      </c>
      <c r="I24" s="133">
        <v>2747</v>
      </c>
      <c r="J24" s="131"/>
      <c r="K24" s="177">
        <v>2.78</v>
      </c>
      <c r="L24" s="177">
        <v>2.76</v>
      </c>
      <c r="M24" s="177">
        <v>16.44</v>
      </c>
      <c r="N24" s="177">
        <v>17.15</v>
      </c>
      <c r="O24" s="177">
        <v>45.75</v>
      </c>
      <c r="P24" s="177">
        <v>46.84</v>
      </c>
      <c r="Q24" s="177">
        <v>7.91</v>
      </c>
      <c r="R24" s="177">
        <v>8.48</v>
      </c>
    </row>
    <row r="25" spans="1:18" ht="14.25">
      <c r="A25" s="23"/>
      <c r="C25" t="s">
        <v>216</v>
      </c>
      <c r="D25" s="132">
        <v>229</v>
      </c>
      <c r="E25" s="133">
        <v>206</v>
      </c>
      <c r="F25" s="133">
        <v>235</v>
      </c>
      <c r="G25" s="133">
        <v>210</v>
      </c>
      <c r="H25" s="133">
        <v>604</v>
      </c>
      <c r="I25" s="133">
        <v>484</v>
      </c>
      <c r="J25" s="131"/>
      <c r="K25" s="177">
        <v>3.54</v>
      </c>
      <c r="L25" s="177">
        <v>3.34</v>
      </c>
      <c r="M25" s="177">
        <v>21.27</v>
      </c>
      <c r="N25" s="177">
        <v>21.02</v>
      </c>
      <c r="O25" s="177">
        <v>60.65</v>
      </c>
      <c r="P25" s="177">
        <v>57.98</v>
      </c>
      <c r="Q25" s="177">
        <v>8.05</v>
      </c>
      <c r="R25" s="177">
        <v>8.93</v>
      </c>
    </row>
    <row r="26" spans="1:18" ht="14.25">
      <c r="A26" s="23"/>
      <c r="D26" s="132"/>
      <c r="E26" s="133"/>
      <c r="F26" s="133"/>
      <c r="G26" s="133"/>
      <c r="H26" s="133"/>
      <c r="I26" s="133"/>
      <c r="J26" s="131"/>
      <c r="K26" s="177"/>
      <c r="L26" s="177"/>
      <c r="M26" s="177"/>
      <c r="N26" s="177"/>
      <c r="O26" s="177"/>
      <c r="P26" s="177"/>
      <c r="Q26" s="177"/>
      <c r="R26" s="177"/>
    </row>
    <row r="27" spans="1:18" ht="14.25">
      <c r="A27" s="23" t="s">
        <v>219</v>
      </c>
      <c r="D27" s="132">
        <v>55</v>
      </c>
      <c r="E27" s="133">
        <v>16</v>
      </c>
      <c r="F27" s="133">
        <v>55</v>
      </c>
      <c r="G27" s="133">
        <v>16</v>
      </c>
      <c r="H27" s="133">
        <v>255</v>
      </c>
      <c r="I27" s="133">
        <v>67</v>
      </c>
      <c r="J27" s="131"/>
      <c r="K27" s="177">
        <v>7.91</v>
      </c>
      <c r="L27" s="177">
        <v>7.26</v>
      </c>
      <c r="M27" s="177">
        <v>59.92</v>
      </c>
      <c r="N27" s="177">
        <v>56.75</v>
      </c>
      <c r="O27" s="177">
        <v>191.88</v>
      </c>
      <c r="P27" s="177">
        <v>188.37</v>
      </c>
      <c r="Q27" s="177">
        <v>12.95</v>
      </c>
      <c r="R27" s="177">
        <v>13.37</v>
      </c>
    </row>
    <row r="28" spans="1:18" ht="14.25">
      <c r="A28" s="23"/>
      <c r="D28" s="132"/>
      <c r="E28" s="133"/>
      <c r="F28" s="133"/>
      <c r="G28" s="133"/>
      <c r="H28" s="133"/>
      <c r="I28" s="133"/>
      <c r="J28" s="131"/>
      <c r="K28" s="177"/>
      <c r="L28" s="177"/>
      <c r="M28" s="177"/>
      <c r="N28" s="177"/>
      <c r="O28" s="177"/>
      <c r="P28" s="177"/>
      <c r="Q28" s="177"/>
      <c r="R28" s="177"/>
    </row>
    <row r="29" spans="1:18" ht="14.25">
      <c r="A29" s="23" t="s">
        <v>220</v>
      </c>
      <c r="D29" s="132">
        <v>368</v>
      </c>
      <c r="E29" s="133">
        <v>381</v>
      </c>
      <c r="F29" s="133">
        <v>369</v>
      </c>
      <c r="G29" s="133">
        <v>382</v>
      </c>
      <c r="H29" s="133">
        <v>1381</v>
      </c>
      <c r="I29" s="133">
        <v>1334</v>
      </c>
      <c r="J29" s="131"/>
      <c r="K29" s="177">
        <v>6.19</v>
      </c>
      <c r="L29" s="177">
        <v>6.14</v>
      </c>
      <c r="M29" s="177">
        <v>43.17</v>
      </c>
      <c r="N29" s="177">
        <v>43.32</v>
      </c>
      <c r="O29" s="177">
        <v>168.71</v>
      </c>
      <c r="P29" s="177">
        <v>168.75</v>
      </c>
      <c r="Q29" s="177">
        <v>11.49</v>
      </c>
      <c r="R29" s="177">
        <v>12.34</v>
      </c>
    </row>
    <row r="30" spans="1:18" ht="14.25">
      <c r="A30" s="23"/>
      <c r="D30" s="132"/>
      <c r="E30" s="133"/>
      <c r="F30" s="133"/>
      <c r="G30" s="133"/>
      <c r="H30" s="133"/>
      <c r="I30" s="133"/>
      <c r="J30" s="131"/>
      <c r="K30" s="177"/>
      <c r="L30" s="177"/>
      <c r="M30" s="177"/>
      <c r="N30" s="177"/>
      <c r="O30" s="177"/>
      <c r="P30" s="177"/>
      <c r="Q30" s="177"/>
      <c r="R30" s="177"/>
    </row>
    <row r="31" spans="1:18" ht="14.25">
      <c r="A31" s="23" t="s">
        <v>221</v>
      </c>
      <c r="D31" s="132"/>
      <c r="E31" s="133"/>
      <c r="F31" s="133"/>
      <c r="G31" s="133"/>
      <c r="H31" s="133"/>
      <c r="I31" s="133"/>
      <c r="J31" s="131"/>
      <c r="K31" s="177"/>
      <c r="L31" s="177"/>
      <c r="M31" s="177"/>
      <c r="N31" s="177"/>
      <c r="O31" s="177"/>
      <c r="P31" s="177"/>
      <c r="Q31" s="177"/>
      <c r="R31" s="177"/>
    </row>
    <row r="32" spans="1:18" ht="14.25">
      <c r="A32" s="23"/>
      <c r="B32" t="s">
        <v>222</v>
      </c>
      <c r="D32" s="132">
        <v>487</v>
      </c>
      <c r="E32" s="133">
        <v>391</v>
      </c>
      <c r="F32" s="133">
        <v>487</v>
      </c>
      <c r="G32" s="133">
        <v>392</v>
      </c>
      <c r="H32" s="133">
        <v>1902</v>
      </c>
      <c r="I32" s="133">
        <v>1418</v>
      </c>
      <c r="J32" s="131"/>
      <c r="K32" s="177">
        <v>6.72</v>
      </c>
      <c r="L32" s="177">
        <v>6.98</v>
      </c>
      <c r="M32" s="177">
        <v>49.63</v>
      </c>
      <c r="N32" s="177">
        <v>51.71</v>
      </c>
      <c r="O32" s="177">
        <v>154.5</v>
      </c>
      <c r="P32" s="177">
        <v>162.25</v>
      </c>
      <c r="Q32" s="177">
        <v>12.7</v>
      </c>
      <c r="R32" s="177">
        <v>14.27</v>
      </c>
    </row>
    <row r="33" spans="1:18" ht="14.25">
      <c r="A33" s="23"/>
      <c r="B33" t="s">
        <v>223</v>
      </c>
      <c r="D33" s="132">
        <v>163</v>
      </c>
      <c r="E33" s="133">
        <v>122</v>
      </c>
      <c r="F33" s="133">
        <v>163</v>
      </c>
      <c r="G33" s="133">
        <v>122</v>
      </c>
      <c r="H33" s="133">
        <v>577</v>
      </c>
      <c r="I33" s="133">
        <v>405</v>
      </c>
      <c r="J33" s="131"/>
      <c r="K33" s="177">
        <v>5.83</v>
      </c>
      <c r="L33" s="177">
        <v>6.07</v>
      </c>
      <c r="M33" s="177">
        <v>39.38</v>
      </c>
      <c r="N33" s="177">
        <v>41.42</v>
      </c>
      <c r="O33" s="177">
        <v>120.27</v>
      </c>
      <c r="P33" s="177">
        <v>124.36</v>
      </c>
      <c r="Q33" s="177">
        <v>11.09</v>
      </c>
      <c r="R33" s="177">
        <v>12.47</v>
      </c>
    </row>
    <row r="34" spans="1:18" ht="14.25">
      <c r="A34" s="23"/>
      <c r="B34" t="s">
        <v>224</v>
      </c>
      <c r="D34" s="132">
        <v>402</v>
      </c>
      <c r="E34" s="133">
        <v>349</v>
      </c>
      <c r="F34" s="133">
        <v>403</v>
      </c>
      <c r="G34" s="133">
        <v>349</v>
      </c>
      <c r="H34" s="133">
        <v>1400</v>
      </c>
      <c r="I34" s="133">
        <v>1100</v>
      </c>
      <c r="J34" s="131"/>
      <c r="K34" s="177">
        <v>5.88</v>
      </c>
      <c r="L34" s="177">
        <v>6.02</v>
      </c>
      <c r="M34" s="177">
        <v>39.06</v>
      </c>
      <c r="N34" s="177">
        <v>40.39</v>
      </c>
      <c r="O34" s="177">
        <v>120.72</v>
      </c>
      <c r="P34" s="177">
        <v>124.07</v>
      </c>
      <c r="Q34" s="177">
        <v>11.21</v>
      </c>
      <c r="R34" s="177">
        <v>12.81</v>
      </c>
    </row>
    <row r="35" spans="1:18" ht="14.25">
      <c r="A35" s="23"/>
      <c r="B35" t="s">
        <v>225</v>
      </c>
      <c r="D35" s="132">
        <v>950</v>
      </c>
      <c r="E35" s="133">
        <v>875</v>
      </c>
      <c r="F35" s="133">
        <v>952</v>
      </c>
      <c r="G35" s="133">
        <v>877</v>
      </c>
      <c r="H35" s="133">
        <v>3196</v>
      </c>
      <c r="I35" s="133">
        <v>2667</v>
      </c>
      <c r="J35" s="131"/>
      <c r="K35" s="177">
        <v>5.57</v>
      </c>
      <c r="L35" s="177">
        <v>5.52</v>
      </c>
      <c r="M35" s="177">
        <v>36.01</v>
      </c>
      <c r="N35" s="177">
        <v>36.03</v>
      </c>
      <c r="O35" s="177">
        <v>109.77</v>
      </c>
      <c r="P35" s="177">
        <v>109.2</v>
      </c>
      <c r="Q35" s="177">
        <v>10.7</v>
      </c>
      <c r="R35" s="177">
        <v>11.82</v>
      </c>
    </row>
    <row r="36" spans="1:18" ht="14.25">
      <c r="A36" s="23"/>
      <c r="B36" s="172" t="s">
        <v>226</v>
      </c>
      <c r="D36" s="132">
        <v>1860</v>
      </c>
      <c r="E36" s="133">
        <v>1722</v>
      </c>
      <c r="F36" s="133">
        <v>1863</v>
      </c>
      <c r="G36" s="133">
        <v>1726</v>
      </c>
      <c r="H36" s="133">
        <v>6427</v>
      </c>
      <c r="I36" s="133">
        <v>5667</v>
      </c>
      <c r="J36" s="131"/>
      <c r="K36" s="178" t="s">
        <v>227</v>
      </c>
      <c r="L36" s="177">
        <v>5.69</v>
      </c>
      <c r="M36" s="178" t="s">
        <v>227</v>
      </c>
      <c r="N36" s="177">
        <v>38.39</v>
      </c>
      <c r="O36" s="178" t="s">
        <v>227</v>
      </c>
      <c r="P36" s="177">
        <v>115.8</v>
      </c>
      <c r="Q36" s="178" t="s">
        <v>227</v>
      </c>
      <c r="R36" s="177">
        <v>11.66</v>
      </c>
    </row>
    <row r="37" spans="1:18" ht="14.25">
      <c r="A37" s="23"/>
      <c r="B37" s="172" t="s">
        <v>228</v>
      </c>
      <c r="D37" s="132">
        <v>1743</v>
      </c>
      <c r="E37" s="133">
        <v>1584</v>
      </c>
      <c r="F37" s="133">
        <v>1747</v>
      </c>
      <c r="G37" s="133">
        <v>1588</v>
      </c>
      <c r="H37" s="133">
        <v>5697</v>
      </c>
      <c r="I37" s="133">
        <v>4982</v>
      </c>
      <c r="J37" s="131"/>
      <c r="K37" s="178" t="s">
        <v>227</v>
      </c>
      <c r="L37" s="177">
        <v>5.15</v>
      </c>
      <c r="M37" s="178" t="s">
        <v>227</v>
      </c>
      <c r="N37" s="177">
        <v>36.22</v>
      </c>
      <c r="O37" s="178" t="s">
        <v>227</v>
      </c>
      <c r="P37" s="177">
        <v>109.25</v>
      </c>
      <c r="Q37" s="178" t="s">
        <v>227</v>
      </c>
      <c r="R37" s="177">
        <v>11.52</v>
      </c>
    </row>
    <row r="38" spans="1:18" ht="14.25">
      <c r="A38" s="23"/>
      <c r="B38" s="172"/>
      <c r="D38" s="132"/>
      <c r="E38" s="133"/>
      <c r="F38" s="133"/>
      <c r="G38" s="133"/>
      <c r="H38" s="133"/>
      <c r="I38" s="133"/>
      <c r="J38" s="131"/>
      <c r="K38" s="177"/>
      <c r="L38" s="177"/>
      <c r="M38" s="177"/>
      <c r="N38" s="177"/>
      <c r="O38" s="177"/>
      <c r="P38" s="177"/>
      <c r="Q38" s="177"/>
      <c r="R38" s="177"/>
    </row>
    <row r="39" spans="1:18" ht="14.25">
      <c r="A39" s="23"/>
      <c r="B39" s="172" t="s">
        <v>229</v>
      </c>
      <c r="D39" s="134" t="s">
        <v>227</v>
      </c>
      <c r="E39" s="133">
        <v>577</v>
      </c>
      <c r="F39" s="173" t="s">
        <v>227</v>
      </c>
      <c r="G39" s="133">
        <v>578</v>
      </c>
      <c r="H39" s="173" t="s">
        <v>227</v>
      </c>
      <c r="I39" s="133">
        <v>1774</v>
      </c>
      <c r="J39" s="131"/>
      <c r="K39" s="179" t="s">
        <v>227</v>
      </c>
      <c r="L39" s="177">
        <v>4.75</v>
      </c>
      <c r="M39" s="179" t="s">
        <v>227</v>
      </c>
      <c r="N39" s="177">
        <v>34.52</v>
      </c>
      <c r="O39" s="179" t="s">
        <v>227</v>
      </c>
      <c r="P39" s="177">
        <v>102.12</v>
      </c>
      <c r="Q39" s="179" t="s">
        <v>227</v>
      </c>
      <c r="R39" s="177">
        <v>11.23</v>
      </c>
    </row>
    <row r="40" spans="1:18" ht="14.25">
      <c r="A40" s="23"/>
      <c r="B40" t="s">
        <v>230</v>
      </c>
      <c r="D40" s="134" t="s">
        <v>138</v>
      </c>
      <c r="E40" s="133">
        <v>181</v>
      </c>
      <c r="F40" s="173" t="s">
        <v>138</v>
      </c>
      <c r="G40" s="133">
        <v>182</v>
      </c>
      <c r="H40" s="173" t="s">
        <v>138</v>
      </c>
      <c r="I40" s="133">
        <v>600</v>
      </c>
      <c r="J40" s="131"/>
      <c r="K40" s="179" t="s">
        <v>138</v>
      </c>
      <c r="L40" s="177">
        <v>5.06</v>
      </c>
      <c r="M40" s="179" t="s">
        <v>138</v>
      </c>
      <c r="N40" s="177">
        <v>38.13</v>
      </c>
      <c r="O40" s="179" t="s">
        <v>138</v>
      </c>
      <c r="P40" s="177">
        <v>111.24</v>
      </c>
      <c r="Q40" s="179" t="s">
        <v>138</v>
      </c>
      <c r="R40" s="177">
        <v>11.5</v>
      </c>
    </row>
    <row r="41" spans="1:18" ht="14.25">
      <c r="A41" s="23"/>
      <c r="B41" t="s">
        <v>231</v>
      </c>
      <c r="D41" s="134" t="s">
        <v>138</v>
      </c>
      <c r="E41" s="133">
        <v>188</v>
      </c>
      <c r="F41" s="173" t="s">
        <v>138</v>
      </c>
      <c r="G41" s="133">
        <v>189</v>
      </c>
      <c r="H41" s="173" t="s">
        <v>138</v>
      </c>
      <c r="I41" s="133">
        <v>611</v>
      </c>
      <c r="J41" s="131"/>
      <c r="K41" s="179" t="s">
        <v>138</v>
      </c>
      <c r="L41" s="177">
        <v>5.05</v>
      </c>
      <c r="M41" s="179" t="s">
        <v>138</v>
      </c>
      <c r="N41" s="177">
        <v>37.07</v>
      </c>
      <c r="O41" s="179" t="s">
        <v>138</v>
      </c>
      <c r="P41" s="177">
        <v>112.73</v>
      </c>
      <c r="Q41" s="179" t="s">
        <v>138</v>
      </c>
      <c r="R41" s="177">
        <v>11.38</v>
      </c>
    </row>
    <row r="42" spans="1:18" ht="14.25">
      <c r="A42" s="23"/>
      <c r="B42" t="s">
        <v>4</v>
      </c>
      <c r="D42" s="134" t="s">
        <v>138</v>
      </c>
      <c r="E42" s="133">
        <v>194</v>
      </c>
      <c r="F42" s="173" t="s">
        <v>138</v>
      </c>
      <c r="G42" s="133">
        <v>194</v>
      </c>
      <c r="H42" s="173" t="s">
        <v>138</v>
      </c>
      <c r="I42" s="133">
        <v>629</v>
      </c>
      <c r="J42" s="131"/>
      <c r="K42" s="179" t="s">
        <v>138</v>
      </c>
      <c r="L42" s="177">
        <v>5.03</v>
      </c>
      <c r="M42" s="179" t="s">
        <v>138</v>
      </c>
      <c r="N42" s="177">
        <v>37.61</v>
      </c>
      <c r="O42" s="179" t="s">
        <v>138</v>
      </c>
      <c r="P42" s="177">
        <v>112.94</v>
      </c>
      <c r="Q42" s="179" t="s">
        <v>138</v>
      </c>
      <c r="R42" s="177">
        <v>11.58</v>
      </c>
    </row>
    <row r="43" spans="1:18" ht="14.25">
      <c r="A43" s="23"/>
      <c r="B43" t="s">
        <v>67</v>
      </c>
      <c r="D43" s="134" t="s">
        <v>138</v>
      </c>
      <c r="E43" s="133">
        <v>176</v>
      </c>
      <c r="F43" s="173" t="s">
        <v>138</v>
      </c>
      <c r="G43" s="133">
        <v>178</v>
      </c>
      <c r="H43" s="173" t="s">
        <v>138</v>
      </c>
      <c r="I43" s="133">
        <v>591</v>
      </c>
      <c r="J43" s="131"/>
      <c r="K43" s="179" t="s">
        <v>138</v>
      </c>
      <c r="L43" s="177">
        <v>5.27</v>
      </c>
      <c r="M43" s="179" t="s">
        <v>138</v>
      </c>
      <c r="N43" s="177">
        <v>40.28</v>
      </c>
      <c r="O43" s="179" t="s">
        <v>138</v>
      </c>
      <c r="P43" s="177">
        <v>118.43</v>
      </c>
      <c r="Q43" s="179" t="s">
        <v>138</v>
      </c>
      <c r="R43" s="177">
        <v>12.02</v>
      </c>
    </row>
    <row r="44" spans="1:18" ht="14.25">
      <c r="A44" s="23"/>
      <c r="B44" t="s">
        <v>232</v>
      </c>
      <c r="D44" s="134" t="s">
        <v>138</v>
      </c>
      <c r="E44" s="133">
        <v>98</v>
      </c>
      <c r="F44" s="173" t="s">
        <v>138</v>
      </c>
      <c r="G44" s="133">
        <v>98</v>
      </c>
      <c r="H44" s="173" t="s">
        <v>138</v>
      </c>
      <c r="I44" s="133">
        <v>331</v>
      </c>
      <c r="J44" s="131"/>
      <c r="K44" s="179" t="s">
        <v>138</v>
      </c>
      <c r="L44" s="177">
        <v>5.33</v>
      </c>
      <c r="M44" s="179" t="s">
        <v>138</v>
      </c>
      <c r="N44" s="177">
        <v>39.89</v>
      </c>
      <c r="O44" s="179" t="s">
        <v>138</v>
      </c>
      <c r="P44" s="177">
        <v>117.97</v>
      </c>
      <c r="Q44" s="179" t="s">
        <v>138</v>
      </c>
      <c r="R44" s="177">
        <v>11.82</v>
      </c>
    </row>
    <row r="45" spans="1:18" ht="14.25">
      <c r="A45" s="23"/>
      <c r="B45" t="s">
        <v>233</v>
      </c>
      <c r="D45" s="134">
        <v>26</v>
      </c>
      <c r="E45" s="133">
        <v>53</v>
      </c>
      <c r="F45" s="133">
        <v>27</v>
      </c>
      <c r="G45" s="133">
        <v>53</v>
      </c>
      <c r="H45" s="133">
        <v>40</v>
      </c>
      <c r="I45" s="133">
        <v>110</v>
      </c>
      <c r="J45" s="131"/>
      <c r="K45" s="178" t="s">
        <v>227</v>
      </c>
      <c r="L45" s="178" t="s">
        <v>227</v>
      </c>
      <c r="M45" s="178" t="s">
        <v>227</v>
      </c>
      <c r="N45" s="178" t="s">
        <v>227</v>
      </c>
      <c r="O45" s="178" t="s">
        <v>227</v>
      </c>
      <c r="P45" s="178" t="s">
        <v>227</v>
      </c>
      <c r="Q45" s="178" t="s">
        <v>227</v>
      </c>
      <c r="R45" s="178" t="s">
        <v>227</v>
      </c>
    </row>
    <row r="46" spans="1:18" ht="14.25">
      <c r="A46" s="23"/>
      <c r="D46" s="132"/>
      <c r="E46" s="133"/>
      <c r="F46" s="133"/>
      <c r="G46" s="133"/>
      <c r="H46" s="133"/>
      <c r="I46" s="133"/>
      <c r="J46" s="131"/>
      <c r="K46" s="135"/>
      <c r="L46" s="135"/>
      <c r="M46" s="135"/>
      <c r="N46" s="135"/>
      <c r="O46" s="135"/>
      <c r="P46" s="135"/>
      <c r="Q46" s="135"/>
      <c r="R46" s="135"/>
    </row>
    <row r="47" spans="1:18" ht="14.25">
      <c r="A47" s="51"/>
      <c r="B47" s="51"/>
      <c r="C47" s="51"/>
      <c r="D47" s="130"/>
      <c r="E47" s="51"/>
      <c r="F47" s="51"/>
      <c r="G47" s="51"/>
      <c r="H47" s="51"/>
      <c r="I47" s="51"/>
      <c r="J47" s="23"/>
      <c r="K47" s="51"/>
      <c r="L47" s="51"/>
      <c r="M47" s="51"/>
      <c r="N47" s="51"/>
      <c r="O47" s="51"/>
      <c r="P47" s="51"/>
      <c r="Q47" s="51"/>
      <c r="R47" s="51"/>
    </row>
    <row r="48" ht="14.25">
      <c r="A48" t="s">
        <v>234</v>
      </c>
    </row>
    <row r="49" ht="14.25">
      <c r="A49" t="s">
        <v>235</v>
      </c>
    </row>
  </sheetData>
  <printOptions/>
  <pageMargins left="0.75" right="0.75" top="1" bottom="1" header="0.512" footer="0.512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7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3.09765625" style="74" customWidth="1"/>
    <col min="2" max="2" width="26.5" style="74" customWidth="1"/>
    <col min="3" max="5" width="10.19921875" style="74" customWidth="1"/>
    <col min="6" max="6" width="5.59765625" style="74" customWidth="1"/>
    <col min="7" max="8" width="8.59765625" style="74" customWidth="1"/>
    <col min="9" max="9" width="10.69921875" style="74" customWidth="1"/>
    <col min="10" max="11" width="8.59765625" style="74" customWidth="1"/>
    <col min="12" max="12" width="12.19921875" style="74" customWidth="1"/>
    <col min="13" max="13" width="10.59765625" style="74" customWidth="1"/>
    <col min="14" max="14" width="11.69921875" style="74" customWidth="1"/>
    <col min="15" max="15" width="12.69921875" style="74" customWidth="1"/>
    <col min="16" max="16384" width="10.59765625" style="74" customWidth="1"/>
  </cols>
  <sheetData>
    <row r="1" spans="1:12" ht="14.25">
      <c r="A1" s="95" t="s">
        <v>236</v>
      </c>
      <c r="E1" s="75"/>
      <c r="I1" s="75"/>
      <c r="L1" s="76" t="s">
        <v>237</v>
      </c>
    </row>
    <row r="3" spans="1:2" ht="14.25">
      <c r="A3" s="77" t="s">
        <v>238</v>
      </c>
      <c r="B3" s="77"/>
    </row>
    <row r="4" spans="1:12" ht="15" thickBot="1">
      <c r="A4" s="78"/>
      <c r="B4" s="78"/>
      <c r="C4" s="78"/>
      <c r="D4" s="78"/>
      <c r="E4" s="78"/>
      <c r="G4" s="78"/>
      <c r="H4" s="78"/>
      <c r="I4" s="78"/>
      <c r="J4" s="78"/>
      <c r="K4" s="78"/>
      <c r="L4" s="79" t="s">
        <v>22</v>
      </c>
    </row>
    <row r="5" spans="1:12" ht="15" thickTop="1">
      <c r="A5" s="80"/>
      <c r="B5" s="81"/>
      <c r="C5" s="82" t="s">
        <v>239</v>
      </c>
      <c r="D5" s="83"/>
      <c r="E5" s="84"/>
      <c r="G5" s="82" t="s">
        <v>240</v>
      </c>
      <c r="H5" s="83"/>
      <c r="I5" s="84"/>
      <c r="J5" s="82" t="s">
        <v>241</v>
      </c>
      <c r="K5" s="83"/>
      <c r="L5" s="83"/>
    </row>
    <row r="6" spans="1:12" ht="14.25">
      <c r="A6" s="83" t="s">
        <v>152</v>
      </c>
      <c r="B6" s="84"/>
      <c r="C6" s="85" t="s">
        <v>242</v>
      </c>
      <c r="D6" s="85">
        <v>11</v>
      </c>
      <c r="E6" s="96">
        <v>12</v>
      </c>
      <c r="G6" s="85" t="s">
        <v>242</v>
      </c>
      <c r="H6" s="85">
        <v>11</v>
      </c>
      <c r="I6" s="96">
        <v>12</v>
      </c>
      <c r="J6" s="85" t="s">
        <v>242</v>
      </c>
      <c r="K6" s="85">
        <v>11</v>
      </c>
      <c r="L6" s="96">
        <v>12</v>
      </c>
    </row>
    <row r="7" spans="1:12" ht="14.25">
      <c r="A7" s="80"/>
      <c r="B7" s="81"/>
      <c r="C7" s="1"/>
      <c r="D7" s="2"/>
      <c r="E7" s="14"/>
      <c r="G7" s="1"/>
      <c r="H7" s="2"/>
      <c r="I7" s="14"/>
      <c r="J7" s="1"/>
      <c r="K7" s="2"/>
      <c r="L7" s="14"/>
    </row>
    <row r="8" spans="1:15" ht="14.25">
      <c r="A8" s="88" t="s">
        <v>243</v>
      </c>
      <c r="B8" s="89"/>
      <c r="C8" s="14">
        <f>SUM(C11:C16)</f>
        <v>16995</v>
      </c>
      <c r="D8" s="14">
        <f>SUM(D11:D16)</f>
        <v>16749</v>
      </c>
      <c r="E8" s="14">
        <f>SUM(E11:E16)</f>
        <v>15542</v>
      </c>
      <c r="G8" s="14">
        <v>3483</v>
      </c>
      <c r="H8" s="14">
        <v>3232.811</v>
      </c>
      <c r="I8" s="14">
        <v>3232.571</v>
      </c>
      <c r="J8" s="14">
        <v>50274</v>
      </c>
      <c r="K8" s="14">
        <v>46315.64</v>
      </c>
      <c r="L8" s="14">
        <v>45353.741</v>
      </c>
      <c r="N8" s="14"/>
      <c r="O8" s="14"/>
    </row>
    <row r="9" spans="1:15" ht="14.25">
      <c r="A9" s="88"/>
      <c r="B9" s="89"/>
      <c r="C9" s="2"/>
      <c r="D9" s="14"/>
      <c r="E9" s="14"/>
      <c r="G9" s="2"/>
      <c r="H9" s="14"/>
      <c r="I9" s="14"/>
      <c r="J9" s="2"/>
      <c r="K9" s="14"/>
      <c r="L9" s="14"/>
      <c r="N9" s="14"/>
      <c r="O9" s="14"/>
    </row>
    <row r="10" spans="1:15" ht="14.25">
      <c r="A10" t="s">
        <v>244</v>
      </c>
      <c r="B10" s="91"/>
      <c r="C10" s="2"/>
      <c r="D10" s="14"/>
      <c r="E10" s="14"/>
      <c r="G10" s="2"/>
      <c r="H10" s="14"/>
      <c r="I10" s="14"/>
      <c r="J10" s="2"/>
      <c r="K10" s="14"/>
      <c r="L10" s="14"/>
      <c r="N10" s="14"/>
      <c r="O10" s="14"/>
    </row>
    <row r="11" spans="1:15" ht="14.25">
      <c r="A11"/>
      <c r="B11" s="91" t="s">
        <v>245</v>
      </c>
      <c r="C11" s="2">
        <v>82</v>
      </c>
      <c r="D11" s="2">
        <v>65</v>
      </c>
      <c r="E11" s="14">
        <v>72</v>
      </c>
      <c r="G11" s="2">
        <v>37</v>
      </c>
      <c r="H11" s="2">
        <v>28.493</v>
      </c>
      <c r="I11" s="14">
        <v>40.561</v>
      </c>
      <c r="J11" s="2">
        <v>725</v>
      </c>
      <c r="K11" s="2">
        <v>623.931</v>
      </c>
      <c r="L11" s="14">
        <v>717.909</v>
      </c>
      <c r="N11" s="14"/>
      <c r="O11" s="14"/>
    </row>
    <row r="12" spans="1:15" ht="14.25">
      <c r="A12" s="80"/>
      <c r="B12" s="91" t="s">
        <v>246</v>
      </c>
      <c r="C12" s="2">
        <v>154</v>
      </c>
      <c r="D12" s="2">
        <v>197</v>
      </c>
      <c r="E12" s="14">
        <v>156</v>
      </c>
      <c r="G12" s="2">
        <v>59</v>
      </c>
      <c r="H12" s="2">
        <v>69.047</v>
      </c>
      <c r="I12" s="14">
        <v>58.895</v>
      </c>
      <c r="J12" s="2">
        <v>1055</v>
      </c>
      <c r="K12" s="2">
        <v>1276.147</v>
      </c>
      <c r="L12" s="14">
        <v>1258.815</v>
      </c>
      <c r="N12" s="14"/>
      <c r="O12" s="14"/>
    </row>
    <row r="13" spans="1:15" ht="14.25">
      <c r="A13" s="97"/>
      <c r="B13" s="91" t="s">
        <v>247</v>
      </c>
      <c r="C13" s="2">
        <v>369</v>
      </c>
      <c r="D13" s="2">
        <v>451</v>
      </c>
      <c r="E13" s="14">
        <v>315</v>
      </c>
      <c r="G13" s="2">
        <v>167</v>
      </c>
      <c r="H13" s="2">
        <v>198.045</v>
      </c>
      <c r="I13" s="14">
        <v>115.031</v>
      </c>
      <c r="J13" s="2">
        <v>4172</v>
      </c>
      <c r="K13" s="2">
        <v>4060.837</v>
      </c>
      <c r="L13" s="14">
        <v>2363.088</v>
      </c>
      <c r="N13" s="14"/>
      <c r="O13" s="14"/>
    </row>
    <row r="14" spans="1:15" ht="14.25">
      <c r="A14"/>
      <c r="B14" s="91" t="s">
        <v>248</v>
      </c>
      <c r="C14" s="2">
        <v>2570</v>
      </c>
      <c r="D14" s="2">
        <v>1950</v>
      </c>
      <c r="E14" s="14">
        <v>1901</v>
      </c>
      <c r="G14" s="2">
        <v>1238</v>
      </c>
      <c r="H14" s="2">
        <v>865.57</v>
      </c>
      <c r="I14" s="14">
        <v>1047.61</v>
      </c>
      <c r="J14" s="2">
        <v>14543</v>
      </c>
      <c r="K14" s="2">
        <v>9177.561</v>
      </c>
      <c r="L14" s="14">
        <v>11251.636</v>
      </c>
      <c r="N14" s="14"/>
      <c r="O14" s="14"/>
    </row>
    <row r="15" spans="1:15" ht="14.25">
      <c r="A15"/>
      <c r="B15" s="91" t="s">
        <v>249</v>
      </c>
      <c r="C15" s="2">
        <v>421</v>
      </c>
      <c r="D15" s="2">
        <v>334</v>
      </c>
      <c r="E15" s="14">
        <v>338</v>
      </c>
      <c r="G15" s="2">
        <v>146</v>
      </c>
      <c r="H15" s="2">
        <v>163.161</v>
      </c>
      <c r="I15" s="14">
        <v>153.079</v>
      </c>
      <c r="J15" s="2">
        <v>2781</v>
      </c>
      <c r="K15" s="2">
        <v>2961.78</v>
      </c>
      <c r="L15" s="14">
        <v>2838.05</v>
      </c>
      <c r="N15" s="14"/>
      <c r="O15" s="14"/>
    </row>
    <row r="16" spans="1:15" ht="14.25">
      <c r="A16"/>
      <c r="B16" s="91" t="s">
        <v>250</v>
      </c>
      <c r="C16" s="2">
        <v>13399</v>
      </c>
      <c r="D16" s="2">
        <v>13752</v>
      </c>
      <c r="E16" s="14">
        <v>12760</v>
      </c>
      <c r="G16" s="2">
        <v>1835</v>
      </c>
      <c r="H16" s="2">
        <v>1908.495</v>
      </c>
      <c r="I16" s="14">
        <v>1817.395</v>
      </c>
      <c r="J16" s="2">
        <v>26998</v>
      </c>
      <c r="K16" s="2">
        <v>28215.384</v>
      </c>
      <c r="L16" s="14">
        <v>26924.243</v>
      </c>
      <c r="N16" s="14"/>
      <c r="O16" s="14"/>
    </row>
    <row r="17" spans="1:15" ht="14.25">
      <c r="A17"/>
      <c r="B17" s="91"/>
      <c r="C17" s="2"/>
      <c r="D17" s="2"/>
      <c r="E17" s="14"/>
      <c r="G17" s="2"/>
      <c r="H17" s="2"/>
      <c r="I17" s="14"/>
      <c r="J17" s="2"/>
      <c r="K17" s="2"/>
      <c r="L17" s="14"/>
      <c r="N17" s="14"/>
      <c r="O17" s="14"/>
    </row>
    <row r="18" spans="1:15" ht="14.25">
      <c r="A18" s="97" t="s">
        <v>251</v>
      </c>
      <c r="B18" s="89"/>
      <c r="C18" s="2"/>
      <c r="D18" s="2"/>
      <c r="E18" s="14"/>
      <c r="G18" s="2"/>
      <c r="H18" s="2"/>
      <c r="I18" s="14"/>
      <c r="J18" s="2"/>
      <c r="K18" s="2"/>
      <c r="L18" s="14"/>
      <c r="N18" s="14"/>
      <c r="O18" s="14"/>
    </row>
    <row r="19" spans="1:15" ht="14.25">
      <c r="A19"/>
      <c r="B19" s="91" t="s">
        <v>252</v>
      </c>
      <c r="C19" s="2">
        <v>12375</v>
      </c>
      <c r="D19" s="2">
        <v>12188</v>
      </c>
      <c r="E19" s="14">
        <v>11456</v>
      </c>
      <c r="G19" s="2">
        <v>1584</v>
      </c>
      <c r="H19" s="2">
        <v>1596.417</v>
      </c>
      <c r="I19" s="14">
        <v>1507.46</v>
      </c>
      <c r="J19" s="2">
        <v>23390</v>
      </c>
      <c r="K19" s="2">
        <v>23445.334</v>
      </c>
      <c r="L19" s="14">
        <v>22326.672</v>
      </c>
      <c r="N19" s="14"/>
      <c r="O19" s="14"/>
    </row>
    <row r="20" spans="1:15" ht="14.25">
      <c r="A20"/>
      <c r="B20" s="91" t="s">
        <v>253</v>
      </c>
      <c r="C20" s="2">
        <v>29</v>
      </c>
      <c r="D20" s="2">
        <v>36</v>
      </c>
      <c r="E20" s="14">
        <v>28</v>
      </c>
      <c r="G20" s="2">
        <v>92</v>
      </c>
      <c r="H20" s="2">
        <v>61.973</v>
      </c>
      <c r="I20" s="14">
        <v>45.098</v>
      </c>
      <c r="J20" s="65">
        <v>2316</v>
      </c>
      <c r="K20" s="65">
        <v>845.532</v>
      </c>
      <c r="L20" s="98">
        <v>587.962</v>
      </c>
      <c r="N20" s="14"/>
      <c r="O20" s="98"/>
    </row>
    <row r="21" spans="1:15" ht="14.25">
      <c r="A21"/>
      <c r="B21" s="91" t="s">
        <v>254</v>
      </c>
      <c r="C21" s="2">
        <v>405</v>
      </c>
      <c r="D21" s="2">
        <v>442</v>
      </c>
      <c r="E21" s="14">
        <v>324</v>
      </c>
      <c r="G21" s="2">
        <v>394</v>
      </c>
      <c r="H21" s="2">
        <v>363.128</v>
      </c>
      <c r="I21" s="14">
        <v>274.52</v>
      </c>
      <c r="J21" s="65">
        <v>8123</v>
      </c>
      <c r="K21" s="65">
        <v>7525.511</v>
      </c>
      <c r="L21" s="98">
        <v>5734.189</v>
      </c>
      <c r="N21" s="14"/>
      <c r="O21" s="98"/>
    </row>
    <row r="22" spans="1:15" ht="14.25">
      <c r="A22"/>
      <c r="B22" s="91" t="s">
        <v>255</v>
      </c>
      <c r="C22" s="2">
        <v>3990</v>
      </c>
      <c r="D22" s="2">
        <v>3855</v>
      </c>
      <c r="E22" s="14">
        <v>3584</v>
      </c>
      <c r="G22" s="2">
        <v>1397</v>
      </c>
      <c r="H22" s="2">
        <v>1191.971</v>
      </c>
      <c r="I22" s="14">
        <v>1390.445</v>
      </c>
      <c r="J22" s="2">
        <v>16306</v>
      </c>
      <c r="K22" s="2">
        <v>14338.362</v>
      </c>
      <c r="L22" s="14">
        <v>16507.558</v>
      </c>
      <c r="N22" s="14"/>
      <c r="O22" s="14"/>
    </row>
    <row r="23" spans="1:15" ht="14.25">
      <c r="A23"/>
      <c r="B23" s="91" t="s">
        <v>256</v>
      </c>
      <c r="C23" s="2">
        <v>56</v>
      </c>
      <c r="D23" s="2">
        <v>36</v>
      </c>
      <c r="E23" s="14">
        <v>27</v>
      </c>
      <c r="G23" s="2">
        <v>3</v>
      </c>
      <c r="H23" s="2">
        <v>1.151</v>
      </c>
      <c r="I23" s="14">
        <v>0.851</v>
      </c>
      <c r="J23" s="2">
        <v>45</v>
      </c>
      <c r="K23" s="2">
        <v>10.393</v>
      </c>
      <c r="L23" s="14">
        <v>9.034</v>
      </c>
      <c r="N23" s="14"/>
      <c r="O23" s="14"/>
    </row>
    <row r="24" spans="1:15" ht="14.25">
      <c r="A24"/>
      <c r="B24" s="91" t="s">
        <v>119</v>
      </c>
      <c r="C24" s="2">
        <v>140</v>
      </c>
      <c r="D24" s="2">
        <v>192</v>
      </c>
      <c r="E24" s="14">
        <v>123</v>
      </c>
      <c r="G24" s="2">
        <v>14</v>
      </c>
      <c r="H24" s="2">
        <v>18.171</v>
      </c>
      <c r="I24" s="14">
        <v>14.197</v>
      </c>
      <c r="J24" s="2">
        <v>95</v>
      </c>
      <c r="K24" s="2">
        <v>150.468</v>
      </c>
      <c r="L24" s="14">
        <v>188.326</v>
      </c>
      <c r="N24" s="14"/>
      <c r="O24" s="14"/>
    </row>
    <row r="25" spans="1:15" ht="14.25">
      <c r="A25"/>
      <c r="B25" s="91"/>
      <c r="C25" s="2"/>
      <c r="D25" s="2"/>
      <c r="E25" s="1"/>
      <c r="G25" s="2"/>
      <c r="H25" s="2"/>
      <c r="I25" s="1"/>
      <c r="J25" s="2"/>
      <c r="K25" s="2"/>
      <c r="L25" s="1"/>
      <c r="N25" s="1"/>
      <c r="O25" s="1"/>
    </row>
    <row r="26" spans="1:15" ht="14.25">
      <c r="A26" t="s">
        <v>257</v>
      </c>
      <c r="B26" s="91"/>
      <c r="C26" s="2"/>
      <c r="D26" s="2"/>
      <c r="E26" s="1"/>
      <c r="G26" s="2"/>
      <c r="H26" s="2"/>
      <c r="I26" s="1"/>
      <c r="J26" s="2"/>
      <c r="K26" s="2"/>
      <c r="L26" s="1"/>
      <c r="N26" s="1"/>
      <c r="O26" s="1"/>
    </row>
    <row r="27" spans="1:15" ht="14.25">
      <c r="A27"/>
      <c r="B27" s="91" t="s">
        <v>258</v>
      </c>
      <c r="C27" s="2">
        <v>12783</v>
      </c>
      <c r="D27" s="2">
        <v>12956</v>
      </c>
      <c r="E27" s="14">
        <v>12178</v>
      </c>
      <c r="G27" s="2">
        <v>1900</v>
      </c>
      <c r="H27" s="2">
        <v>1857.717</v>
      </c>
      <c r="I27" s="14">
        <v>1764.781</v>
      </c>
      <c r="J27" s="2">
        <v>29093</v>
      </c>
      <c r="K27" s="2">
        <v>28299.699</v>
      </c>
      <c r="L27" s="14">
        <v>26931.909</v>
      </c>
      <c r="N27" s="14"/>
      <c r="O27" s="14"/>
    </row>
    <row r="28" spans="1:15" ht="14.25">
      <c r="A28"/>
      <c r="B28" s="91" t="s">
        <v>259</v>
      </c>
      <c r="C28" s="2">
        <v>539</v>
      </c>
      <c r="D28" s="2">
        <v>491</v>
      </c>
      <c r="E28" s="14">
        <v>387</v>
      </c>
      <c r="G28" s="2">
        <v>95</v>
      </c>
      <c r="H28" s="2">
        <v>108.984</v>
      </c>
      <c r="I28" s="14">
        <v>107.018</v>
      </c>
      <c r="J28" s="2">
        <v>1390</v>
      </c>
      <c r="K28" s="2">
        <v>1610.429</v>
      </c>
      <c r="L28" s="14">
        <v>1754.599</v>
      </c>
      <c r="N28" s="14"/>
      <c r="O28" s="14"/>
    </row>
    <row r="29" spans="1:15" ht="14.25">
      <c r="A29"/>
      <c r="B29" s="91" t="s">
        <v>260</v>
      </c>
      <c r="C29" s="2">
        <v>529</v>
      </c>
      <c r="D29" s="2">
        <v>500</v>
      </c>
      <c r="E29" s="14">
        <v>409</v>
      </c>
      <c r="G29" s="2">
        <v>126</v>
      </c>
      <c r="H29" s="2">
        <v>81.569</v>
      </c>
      <c r="I29" s="14">
        <v>87.855</v>
      </c>
      <c r="J29" s="2">
        <v>696</v>
      </c>
      <c r="K29" s="2">
        <v>569.897</v>
      </c>
      <c r="L29" s="14">
        <v>427.213</v>
      </c>
      <c r="N29" s="14"/>
      <c r="O29" s="14"/>
    </row>
    <row r="30" spans="1:15" ht="14.25">
      <c r="A30"/>
      <c r="B30" s="91" t="s">
        <v>261</v>
      </c>
      <c r="C30" s="2">
        <v>862</v>
      </c>
      <c r="D30" s="2">
        <v>661</v>
      </c>
      <c r="E30" s="14">
        <v>705</v>
      </c>
      <c r="G30" s="2">
        <v>443</v>
      </c>
      <c r="H30" s="2">
        <v>322.659</v>
      </c>
      <c r="I30" s="14">
        <v>510.615</v>
      </c>
      <c r="J30" s="65">
        <v>4509</v>
      </c>
      <c r="K30" s="65">
        <v>2956.439</v>
      </c>
      <c r="L30" s="98">
        <v>4777.513</v>
      </c>
      <c r="N30" s="14"/>
      <c r="O30" s="98"/>
    </row>
    <row r="31" spans="1:15" ht="14.25">
      <c r="A31"/>
      <c r="B31" s="91" t="s">
        <v>262</v>
      </c>
      <c r="C31" s="2">
        <v>211</v>
      </c>
      <c r="D31" s="2">
        <v>241</v>
      </c>
      <c r="E31" s="14">
        <v>158</v>
      </c>
      <c r="G31" s="2">
        <v>96</v>
      </c>
      <c r="H31" s="2">
        <v>78.159</v>
      </c>
      <c r="I31" s="14">
        <v>66.326</v>
      </c>
      <c r="J31" s="2">
        <v>1445</v>
      </c>
      <c r="K31" s="2">
        <v>1119</v>
      </c>
      <c r="L31" s="14">
        <v>1017.177</v>
      </c>
      <c r="N31" s="14"/>
      <c r="O31" s="14"/>
    </row>
    <row r="32" spans="1:15" ht="14.25">
      <c r="A32"/>
      <c r="B32" s="91" t="s">
        <v>263</v>
      </c>
      <c r="C32" s="2">
        <v>776</v>
      </c>
      <c r="D32" s="2">
        <v>667</v>
      </c>
      <c r="E32" s="14">
        <v>688</v>
      </c>
      <c r="G32" s="2">
        <v>336</v>
      </c>
      <c r="H32" s="2">
        <v>310.596</v>
      </c>
      <c r="I32" s="14">
        <v>277.694</v>
      </c>
      <c r="J32" s="2">
        <v>3410</v>
      </c>
      <c r="K32" s="2">
        <v>3343.023</v>
      </c>
      <c r="L32" s="14">
        <v>2910.341</v>
      </c>
      <c r="N32" s="14"/>
      <c r="O32" s="14"/>
    </row>
    <row r="33" spans="1:15" ht="14.25">
      <c r="A33"/>
      <c r="B33" s="91" t="s">
        <v>264</v>
      </c>
      <c r="C33" s="2">
        <v>615</v>
      </c>
      <c r="D33" s="2">
        <v>535</v>
      </c>
      <c r="E33" s="14">
        <v>470</v>
      </c>
      <c r="G33" s="2">
        <v>242</v>
      </c>
      <c r="H33" s="2">
        <v>238.826</v>
      </c>
      <c r="I33" s="14">
        <v>217.315</v>
      </c>
      <c r="J33" s="2">
        <v>4107</v>
      </c>
      <c r="K33" s="2">
        <v>3689.375</v>
      </c>
      <c r="L33" s="14">
        <v>3661.043</v>
      </c>
      <c r="N33" s="14"/>
      <c r="O33" s="14"/>
    </row>
    <row r="34" spans="1:15" ht="14.25">
      <c r="A34"/>
      <c r="B34" s="91" t="s">
        <v>265</v>
      </c>
      <c r="C34" s="2">
        <v>540</v>
      </c>
      <c r="D34" s="2">
        <v>659</v>
      </c>
      <c r="E34" s="14">
        <v>543</v>
      </c>
      <c r="G34" s="2">
        <v>230</v>
      </c>
      <c r="H34" s="2">
        <v>232.386</v>
      </c>
      <c r="I34" s="14">
        <v>200.345</v>
      </c>
      <c r="J34" s="2">
        <v>5417</v>
      </c>
      <c r="K34" s="2">
        <v>4711.317</v>
      </c>
      <c r="L34" s="14">
        <v>3865.776</v>
      </c>
      <c r="N34" s="14"/>
      <c r="O34" s="14"/>
    </row>
    <row r="35" spans="1:15" ht="14.25">
      <c r="A35"/>
      <c r="B35" s="91" t="s">
        <v>119</v>
      </c>
      <c r="C35" s="2">
        <v>140</v>
      </c>
      <c r="D35" s="2">
        <v>39</v>
      </c>
      <c r="E35" s="14">
        <v>4</v>
      </c>
      <c r="G35" s="2">
        <v>15</v>
      </c>
      <c r="H35" s="2">
        <v>1.915</v>
      </c>
      <c r="I35" s="14">
        <v>0.622</v>
      </c>
      <c r="J35" s="2">
        <v>206</v>
      </c>
      <c r="K35" s="2">
        <v>16.457</v>
      </c>
      <c r="L35" s="14">
        <v>8.17</v>
      </c>
      <c r="N35" s="14"/>
      <c r="O35" s="14"/>
    </row>
    <row r="36" spans="1:12" ht="14.25">
      <c r="A36" s="93"/>
      <c r="B36" s="94"/>
      <c r="C36" s="51"/>
      <c r="D36" s="50"/>
      <c r="E36" s="50"/>
      <c r="G36" s="50"/>
      <c r="H36" s="50"/>
      <c r="I36" s="50"/>
      <c r="J36" s="50"/>
      <c r="K36" s="50"/>
      <c r="L36" s="50"/>
    </row>
    <row r="37" ht="14.25">
      <c r="A37" s="75" t="s">
        <v>266</v>
      </c>
    </row>
  </sheetData>
  <printOptions/>
  <pageMargins left="1.1811023622047245" right="0.7874015748031497" top="0.5905511811023623" bottom="0.5905511811023623" header="0.5118110236220472" footer="0.5118110236220472"/>
  <pageSetup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8"/>
  <sheetViews>
    <sheetView workbookViewId="0" topLeftCell="A1">
      <selection activeCell="A1" sqref="A1"/>
    </sheetView>
  </sheetViews>
  <sheetFormatPr defaultColWidth="8.796875" defaultRowHeight="15"/>
  <cols>
    <col min="1" max="1" width="19" style="0" customWidth="1"/>
    <col min="2" max="11" width="9.19921875" style="1" customWidth="1"/>
    <col min="12" max="16384" width="11" style="0" customWidth="1"/>
  </cols>
  <sheetData>
    <row r="1" ht="14.25">
      <c r="A1" t="s">
        <v>267</v>
      </c>
    </row>
    <row r="3" spans="1:11" s="25" customFormat="1" ht="15.75" customHeight="1">
      <c r="A3" s="55" t="s">
        <v>268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customHeight="1" thickBot="1">
      <c r="A4" s="26"/>
      <c r="B4" s="99"/>
      <c r="C4" s="99"/>
      <c r="D4" s="99"/>
      <c r="E4" s="99"/>
      <c r="F4" s="99"/>
      <c r="G4" s="99"/>
      <c r="H4" s="99"/>
      <c r="I4" s="99"/>
      <c r="J4" s="99"/>
      <c r="K4" s="100" t="s">
        <v>269</v>
      </c>
    </row>
    <row r="5" spans="1:11" ht="15.75" customHeight="1" thickTop="1">
      <c r="A5" s="57"/>
      <c r="B5" s="101" t="s">
        <v>270</v>
      </c>
      <c r="C5" s="102"/>
      <c r="D5" s="101" t="s">
        <v>271</v>
      </c>
      <c r="E5" s="102"/>
      <c r="F5" s="101" t="s">
        <v>272</v>
      </c>
      <c r="G5" s="102"/>
      <c r="H5" s="101" t="s">
        <v>216</v>
      </c>
      <c r="I5" s="102"/>
      <c r="J5" s="101" t="s">
        <v>273</v>
      </c>
      <c r="K5" s="103"/>
    </row>
    <row r="6" spans="1:11" ht="15.75" customHeight="1">
      <c r="A6" s="62" t="s">
        <v>21</v>
      </c>
      <c r="B6" s="10" t="s">
        <v>274</v>
      </c>
      <c r="C6" s="11">
        <v>12</v>
      </c>
      <c r="D6" s="10" t="s">
        <v>274</v>
      </c>
      <c r="E6" s="11">
        <v>12</v>
      </c>
      <c r="F6" s="10" t="s">
        <v>274</v>
      </c>
      <c r="G6" s="11">
        <v>12</v>
      </c>
      <c r="H6" s="10" t="s">
        <v>274</v>
      </c>
      <c r="I6" s="11">
        <v>12</v>
      </c>
      <c r="J6" s="10" t="s">
        <v>274</v>
      </c>
      <c r="K6" s="11">
        <v>12</v>
      </c>
    </row>
    <row r="7" spans="1:11" ht="15.75" customHeight="1">
      <c r="A7" s="40"/>
      <c r="B7" s="2"/>
      <c r="C7" s="14"/>
      <c r="D7" s="2"/>
      <c r="E7" s="14"/>
      <c r="F7" s="2"/>
      <c r="G7" s="14"/>
      <c r="H7" s="2"/>
      <c r="I7" s="14"/>
      <c r="J7" s="2"/>
      <c r="K7" s="14"/>
    </row>
    <row r="8" spans="1:11" s="55" customFormat="1" ht="15.75" customHeight="1">
      <c r="A8" s="42" t="s">
        <v>185</v>
      </c>
      <c r="B8" s="98">
        <v>16499</v>
      </c>
      <c r="C8" s="98">
        <f>SUM(C10:C14)</f>
        <v>15828</v>
      </c>
      <c r="D8" s="98">
        <v>9754</v>
      </c>
      <c r="E8" s="98">
        <f>SUM(E10:E14)</f>
        <v>9013</v>
      </c>
      <c r="F8" s="98">
        <v>5613</v>
      </c>
      <c r="G8" s="98">
        <f>SUM(G10:G14)</f>
        <v>5595</v>
      </c>
      <c r="H8" s="98">
        <v>226</v>
      </c>
      <c r="I8" s="98">
        <f>SUM(I10:I14)</f>
        <v>119</v>
      </c>
      <c r="J8" s="98">
        <v>906</v>
      </c>
      <c r="K8" s="98">
        <f>SUM(K10:K14)</f>
        <v>1101</v>
      </c>
    </row>
    <row r="9" spans="1:11" ht="15.75" customHeight="1">
      <c r="A9" s="40"/>
      <c r="B9" s="65"/>
      <c r="C9" s="98"/>
      <c r="D9" s="65"/>
      <c r="E9" s="98"/>
      <c r="F9" s="65"/>
      <c r="G9" s="98"/>
      <c r="H9" s="65"/>
      <c r="I9" s="98"/>
      <c r="J9" s="65"/>
      <c r="K9" s="98"/>
    </row>
    <row r="10" spans="1:11" ht="15.75" customHeight="1">
      <c r="A10" s="13" t="s">
        <v>275</v>
      </c>
      <c r="B10" s="65">
        <v>7237</v>
      </c>
      <c r="C10" s="98">
        <f>SUM(E10,G10,I10,K10)</f>
        <v>8510</v>
      </c>
      <c r="D10" s="65">
        <v>2993</v>
      </c>
      <c r="E10" s="98">
        <v>3604</v>
      </c>
      <c r="F10" s="65">
        <v>3827</v>
      </c>
      <c r="G10" s="98">
        <v>4411</v>
      </c>
      <c r="H10" s="65">
        <v>118</v>
      </c>
      <c r="I10" s="98">
        <v>8</v>
      </c>
      <c r="J10" s="65">
        <v>299</v>
      </c>
      <c r="K10" s="98">
        <v>487</v>
      </c>
    </row>
    <row r="11" spans="1:11" ht="15.75" customHeight="1">
      <c r="A11" s="40" t="s">
        <v>276</v>
      </c>
      <c r="B11" s="65">
        <v>365</v>
      </c>
      <c r="C11" s="98">
        <f>SUM(E11,G11,I11,K11)</f>
        <v>465</v>
      </c>
      <c r="D11" s="65" t="s">
        <v>122</v>
      </c>
      <c r="E11" s="98" t="s">
        <v>122</v>
      </c>
      <c r="F11" s="65">
        <v>365</v>
      </c>
      <c r="G11" s="98">
        <v>465</v>
      </c>
      <c r="H11" s="65" t="s">
        <v>122</v>
      </c>
      <c r="I11" s="98" t="s">
        <v>122</v>
      </c>
      <c r="J11" s="65" t="s">
        <v>122</v>
      </c>
      <c r="K11" s="98" t="s">
        <v>122</v>
      </c>
    </row>
    <row r="12" spans="1:11" ht="15.75" customHeight="1">
      <c r="A12" s="66" t="s">
        <v>277</v>
      </c>
      <c r="B12" s="65">
        <v>7622</v>
      </c>
      <c r="C12" s="98">
        <f>SUM(E12,G12,I12,K12)</f>
        <v>5507</v>
      </c>
      <c r="D12" s="65">
        <v>6219</v>
      </c>
      <c r="E12" s="98">
        <v>4751</v>
      </c>
      <c r="F12" s="65">
        <v>805</v>
      </c>
      <c r="G12" s="98">
        <v>200</v>
      </c>
      <c r="H12" s="65">
        <v>3</v>
      </c>
      <c r="I12" s="98" t="s">
        <v>122</v>
      </c>
      <c r="J12" s="65">
        <v>595</v>
      </c>
      <c r="K12" s="98">
        <v>556</v>
      </c>
    </row>
    <row r="13" spans="1:11" ht="15.75" customHeight="1">
      <c r="A13" s="13" t="s">
        <v>278</v>
      </c>
      <c r="B13" s="65" t="s">
        <v>122</v>
      </c>
      <c r="C13" s="98" t="s">
        <v>138</v>
      </c>
      <c r="D13" s="65" t="s">
        <v>122</v>
      </c>
      <c r="E13" s="98" t="s">
        <v>122</v>
      </c>
      <c r="F13" s="65" t="s">
        <v>122</v>
      </c>
      <c r="G13" s="98" t="s">
        <v>122</v>
      </c>
      <c r="H13" s="65" t="s">
        <v>122</v>
      </c>
      <c r="I13" s="98" t="s">
        <v>122</v>
      </c>
      <c r="J13" s="65" t="s">
        <v>122</v>
      </c>
      <c r="K13" s="98" t="s">
        <v>122</v>
      </c>
    </row>
    <row r="14" spans="1:11" ht="15.75" customHeight="1">
      <c r="A14" s="40" t="s">
        <v>119</v>
      </c>
      <c r="B14" s="65">
        <v>1275</v>
      </c>
      <c r="C14" s="98">
        <f>SUM(E14,G14,I14,K14)</f>
        <v>1346</v>
      </c>
      <c r="D14" s="65">
        <v>542</v>
      </c>
      <c r="E14" s="98">
        <v>658</v>
      </c>
      <c r="F14" s="65">
        <v>616</v>
      </c>
      <c r="G14" s="98">
        <v>519</v>
      </c>
      <c r="H14" s="65">
        <v>105</v>
      </c>
      <c r="I14" s="98">
        <v>111</v>
      </c>
      <c r="J14" s="65">
        <v>12</v>
      </c>
      <c r="K14" s="98">
        <v>58</v>
      </c>
    </row>
    <row r="15" spans="1:11" ht="15.75" customHeight="1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</row>
    <row r="16" ht="14.25">
      <c r="A16" s="75" t="s">
        <v>266</v>
      </c>
    </row>
    <row r="17" ht="14.25">
      <c r="A17" s="22"/>
    </row>
    <row r="18" ht="14.25">
      <c r="A18" s="23"/>
    </row>
    <row r="19" ht="14.25">
      <c r="A19" s="23"/>
    </row>
    <row r="98" ht="14.25">
      <c r="I98" s="2"/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7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情報チーム</cp:lastModifiedBy>
  <cp:lastPrinted>2001-09-18T01:55:12Z</cp:lastPrinted>
  <dcterms:created xsi:type="dcterms:W3CDTF">2002-02-25T06:41:14Z</dcterms:created>
  <dcterms:modified xsi:type="dcterms:W3CDTF">2002-02-25T06:41:14Z</dcterms:modified>
  <cp:category/>
  <cp:version/>
  <cp:contentType/>
  <cp:contentStatus/>
</cp:coreProperties>
</file>