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71" yWindow="1980" windowWidth="15480" windowHeight="5445" tabRatio="622" activeTab="0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" sheetId="10" r:id="rId10"/>
    <sheet name="103" sheetId="11" r:id="rId11"/>
  </sheets>
  <definedNames>
    <definedName name="_xlnm.Print_Area" localSheetId="9">'102'!$A$1:$K$65</definedName>
    <definedName name="_xlnm.Print_Area" localSheetId="4">'97'!$A$1:$H$45</definedName>
  </definedNames>
  <calcPr fullCalcOnLoad="1"/>
</workbook>
</file>

<file path=xl/sharedStrings.xml><?xml version="1.0" encoding="utf-8"?>
<sst xmlns="http://schemas.openxmlformats.org/spreadsheetml/2006/main" count="626" uniqueCount="387">
  <si>
    <t>　　　　　地方行財政　141</t>
  </si>
  <si>
    <t>93．県一般会計当初予算額（歳出）</t>
  </si>
  <si>
    <t>（単位：千円、％）</t>
  </si>
  <si>
    <t>平成12年度</t>
  </si>
  <si>
    <t>区　　　分</t>
  </si>
  <si>
    <t>予算額</t>
  </si>
  <si>
    <t>構成比</t>
  </si>
  <si>
    <t>対 前　年 比</t>
  </si>
  <si>
    <t>総　　　　　　　　額</t>
  </si>
  <si>
    <t>目  的  別   内  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</si>
  <si>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</si>
  <si>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</si>
  <si>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</si>
  <si>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</si>
  <si>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</si>
  <si>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</si>
  <si>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</si>
  <si>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</si>
  <si>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</si>
  <si>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</si>
  <si>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</si>
  <si>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</si>
  <si>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</si>
  <si>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</si>
  <si>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性  質  別   内  訳</t>
  </si>
  <si>
    <t>義務的経費</t>
  </si>
  <si>
    <t>人　 　件　 　費</t>
  </si>
  <si>
    <t>扶　 　助 　　費</t>
  </si>
  <si>
    <t>公　 　債　 　費</t>
  </si>
  <si>
    <t>一般的経費</t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</si>
  <si>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物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件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</si>
  <si>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維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持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補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</si>
  <si>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補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助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等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</si>
  <si>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そ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の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他</t>
    </r>
  </si>
  <si>
    <t>投資的経費</t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</si>
  <si>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普通建設事業費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</si>
  <si>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災害復旧事業費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</si>
  <si>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失業対策事業費</t>
    </r>
  </si>
  <si>
    <t>-</t>
  </si>
  <si>
    <t>国直轄事業負担費</t>
  </si>
  <si>
    <t>繰出金</t>
  </si>
  <si>
    <t>　資料：県財政課「福島県の財政」</t>
  </si>
  <si>
    <t>142　地方行財政</t>
  </si>
  <si>
    <t>　</t>
  </si>
  <si>
    <r>
      <t>9</t>
    </r>
    <r>
      <rPr>
        <b/>
        <sz val="12"/>
        <rFont val="Osaka"/>
        <family val="3"/>
      </rPr>
      <t>4</t>
    </r>
    <r>
      <rPr>
        <b/>
        <sz val="12"/>
        <rFont val="Osaka"/>
        <family val="3"/>
      </rPr>
      <t>.県財政の歳入決算額（一般会計）</t>
    </r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</si>
  <si>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年度</t>
    </r>
  </si>
  <si>
    <t>決　算　額</t>
  </si>
  <si>
    <t>対前　年比</t>
  </si>
  <si>
    <t>自　　主　　財　　源</t>
  </si>
  <si>
    <t>県税</t>
  </si>
  <si>
    <t>地方消費税清算金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</si>
  <si>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</si>
  <si>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</si>
  <si>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</si>
  <si>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</si>
  <si>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</si>
  <si>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</si>
  <si>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</si>
  <si>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　　存　　財　　源</t>
  </si>
  <si>
    <t>国庫支出金</t>
  </si>
  <si>
    <t>地方交付税</t>
  </si>
  <si>
    <t>地方譲与税</t>
  </si>
  <si>
    <t>地方特例交付金</t>
  </si>
  <si>
    <t>皆増</t>
  </si>
  <si>
    <t>交通安全対策特別交付金</t>
  </si>
  <si>
    <t>県債</t>
  </si>
  <si>
    <t>　　　　　地方行財政　143</t>
  </si>
  <si>
    <t>95.県財政の歳出決算額（一般会計）</t>
  </si>
  <si>
    <t>平成10年度</t>
  </si>
  <si>
    <t>目  的  別  決  算  内  訳</t>
  </si>
  <si>
    <t>性  質  別  決  算  内  訳</t>
  </si>
  <si>
    <t>普通建設事業費</t>
  </si>
  <si>
    <t>災害復旧事業費</t>
  </si>
  <si>
    <t>失業対策事業費</t>
  </si>
  <si>
    <t>国直轄事業負担金</t>
  </si>
  <si>
    <t>その他の経費</t>
  </si>
  <si>
    <t>物　 　件　 　費</t>
  </si>
  <si>
    <t>維  持  補  修  費</t>
  </si>
  <si>
    <t>補　 助　 費　等</t>
  </si>
  <si>
    <t>繰 　　出　 　金</t>
  </si>
  <si>
    <t>そ　 　の　 　他</t>
  </si>
  <si>
    <t>144　地方行財政</t>
  </si>
  <si>
    <r>
      <t>9</t>
    </r>
    <r>
      <rPr>
        <b/>
        <sz val="12"/>
        <rFont val="Osaka"/>
        <family val="3"/>
      </rPr>
      <t xml:space="preserve">6 </t>
    </r>
    <r>
      <rPr>
        <b/>
        <sz val="12"/>
        <rFont val="Osaka"/>
        <family val="3"/>
      </rPr>
      <t>市町村財政歳入決算状況（普通会計）</t>
    </r>
  </si>
  <si>
    <t>対前年比</t>
  </si>
  <si>
    <t>総　　　  　　　　　　　　額</t>
  </si>
  <si>
    <t>自　　　主　　　財　　　源</t>
  </si>
  <si>
    <t>地方税</t>
  </si>
  <si>
    <t>依　　　存　　　財　　　源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</si>
  <si>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</si>
  <si>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</si>
  <si>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</si>
  <si>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</si>
  <si>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</si>
  <si>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国有施設助成交付金</t>
  </si>
  <si>
    <t>県支出金</t>
  </si>
  <si>
    <t>地方債</t>
  </si>
  <si>
    <t>　資料：県市町村課「市町村財政年報」</t>
  </si>
  <si>
    <t>　　　　　地方行財政　145</t>
  </si>
  <si>
    <r>
      <t>9</t>
    </r>
    <r>
      <rPr>
        <b/>
        <sz val="12"/>
        <rFont val="Osaka"/>
        <family val="3"/>
      </rPr>
      <t xml:space="preserve">7 </t>
    </r>
    <r>
      <rPr>
        <b/>
        <sz val="12"/>
        <rFont val="Osaka"/>
        <family val="3"/>
      </rPr>
      <t>.市町村財政歳出決算状況（普通会計）</t>
    </r>
  </si>
  <si>
    <t>消防費</t>
  </si>
  <si>
    <t>前年度繰上充用金</t>
  </si>
  <si>
    <t>人件費</t>
  </si>
  <si>
    <t>物件費</t>
  </si>
  <si>
    <t>維持補修費</t>
  </si>
  <si>
    <t>扶助費</t>
  </si>
  <si>
    <t>補助費等</t>
  </si>
  <si>
    <t>公債費　</t>
  </si>
  <si>
    <t>積立金</t>
  </si>
  <si>
    <t>投資及び出資金</t>
  </si>
  <si>
    <t>貸付金</t>
  </si>
  <si>
    <t>地方行財政　146</t>
  </si>
  <si>
    <r>
      <t>9</t>
    </r>
    <r>
      <rPr>
        <b/>
        <sz val="12"/>
        <rFont val="Osaka"/>
        <family val="3"/>
      </rPr>
      <t>8</t>
    </r>
    <r>
      <rPr>
        <b/>
        <sz val="12"/>
        <rFont val="Osaka"/>
        <family val="3"/>
      </rPr>
      <t>.県税の状況</t>
    </r>
  </si>
  <si>
    <t>収　入　額</t>
  </si>
  <si>
    <t>個人県民税</t>
  </si>
  <si>
    <t>法人県民税</t>
  </si>
  <si>
    <t>県民税利子割</t>
  </si>
  <si>
    <t>個人事業税</t>
  </si>
  <si>
    <t>法人事業税</t>
  </si>
  <si>
    <t>地方消費税譲渡割</t>
  </si>
  <si>
    <t>地方消費税貨物割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</si>
  <si>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</si>
  <si>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</si>
  <si>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</si>
  <si>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</si>
  <si>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</si>
  <si>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</si>
  <si>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</si>
  <si>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</t>
  </si>
  <si>
    <t>核燃料税</t>
  </si>
  <si>
    <t>自動車取得税</t>
  </si>
  <si>
    <t>軽油引取税</t>
  </si>
  <si>
    <t>入猟税</t>
  </si>
  <si>
    <t>娯楽施設利用税</t>
  </si>
  <si>
    <t>料理飲食等消費税</t>
  </si>
  <si>
    <t>　資料：県税務課「税務統計書」</t>
  </si>
  <si>
    <t>　　　　地方行財政　147</t>
  </si>
  <si>
    <r>
      <t>9</t>
    </r>
    <r>
      <rPr>
        <b/>
        <sz val="12"/>
        <rFont val="Osaka"/>
        <family val="3"/>
      </rPr>
      <t xml:space="preserve">9 </t>
    </r>
    <r>
      <rPr>
        <b/>
        <sz val="12"/>
        <rFont val="Osaka"/>
        <family val="3"/>
      </rPr>
      <t>.市町村税の状況</t>
    </r>
  </si>
  <si>
    <t>　普　　　通　　　税</t>
  </si>
  <si>
    <t>市町村民税</t>
  </si>
  <si>
    <t>個　　　　　　人</t>
  </si>
  <si>
    <t>法　　　　　　人</t>
  </si>
  <si>
    <t>軽自動車税</t>
  </si>
  <si>
    <t>市町村たばこ税</t>
  </si>
  <si>
    <t>鉱産税</t>
  </si>
  <si>
    <t>特別土地保有税</t>
  </si>
  <si>
    <t>　目　　　的　　　税</t>
  </si>
  <si>
    <t>入湯税</t>
  </si>
  <si>
    <t>事業所税</t>
  </si>
  <si>
    <t>都市計画税</t>
  </si>
  <si>
    <t>旧法による税</t>
  </si>
  <si>
    <t>－</t>
  </si>
  <si>
    <r>
      <t>地方行財政　1</t>
    </r>
    <r>
      <rPr>
        <sz val="12"/>
        <rFont val="Osaka"/>
        <family val="3"/>
      </rPr>
      <t>47</t>
    </r>
  </si>
  <si>
    <t>100.　県　職　員　数（各年4月1日現在）</t>
  </si>
  <si>
    <t>　　　　　（単位：人）</t>
  </si>
  <si>
    <t>吏　　　　　　　員</t>
  </si>
  <si>
    <t>技　　能</t>
  </si>
  <si>
    <t>区　　分</t>
  </si>
  <si>
    <t>総　　数</t>
  </si>
  <si>
    <t>事　　務</t>
  </si>
  <si>
    <t>技　　術</t>
  </si>
  <si>
    <t>労務職員</t>
  </si>
  <si>
    <t>教　員</t>
  </si>
  <si>
    <t>平成9年</t>
  </si>
  <si>
    <t>知事部局</t>
  </si>
  <si>
    <t xml:space="preserve"> </t>
  </si>
  <si>
    <t>企業局</t>
  </si>
  <si>
    <t>議会事務局</t>
  </si>
  <si>
    <t>教育庁</t>
  </si>
  <si>
    <t>選挙管理委員会</t>
  </si>
  <si>
    <t>監査委員</t>
  </si>
  <si>
    <t>人事委員会</t>
  </si>
  <si>
    <t>地方労働委員会</t>
  </si>
  <si>
    <t>海区漁業調整委員会</t>
  </si>
  <si>
    <t>　　注：1.選挙管理委員会の数には、地方事務局分は除かれている。</t>
  </si>
  <si>
    <t>　　　　2.併任職員を含む。</t>
  </si>
  <si>
    <t>　資料：県人事課、各行政委員会</t>
  </si>
  <si>
    <r>
      <t>1</t>
    </r>
    <r>
      <rPr>
        <sz val="12"/>
        <rFont val="Osaka"/>
        <family val="3"/>
      </rPr>
      <t>48</t>
    </r>
    <r>
      <rPr>
        <sz val="12"/>
        <rFont val="Osaka"/>
        <family val="3"/>
      </rPr>
      <t>　地方行財政</t>
    </r>
  </si>
  <si>
    <t>101.市町村職員数（各年4月1日現在）</t>
  </si>
  <si>
    <t>　　（単位：人）</t>
  </si>
  <si>
    <t>区　　　　　分</t>
  </si>
  <si>
    <t>総　　　数</t>
  </si>
  <si>
    <t>市</t>
  </si>
  <si>
    <t>町　　　村</t>
  </si>
  <si>
    <t>平　成　9　年</t>
  </si>
  <si>
    <t>普　　通　　会　　計</t>
  </si>
  <si>
    <t>議　  会　  関 　 係</t>
  </si>
  <si>
    <t>総　  務  　関  　係</t>
  </si>
  <si>
    <t>税  　務  　関　  係</t>
  </si>
  <si>
    <t>民  　生  　関  　係</t>
  </si>
  <si>
    <t>保育所</t>
  </si>
  <si>
    <t>社会福祉施設</t>
  </si>
  <si>
    <t>福祉事務所職員</t>
  </si>
  <si>
    <t>その他</t>
  </si>
  <si>
    <t>衛　  生  　関  　係</t>
  </si>
  <si>
    <t>清掃職員</t>
  </si>
  <si>
    <t>保健所</t>
  </si>
  <si>
    <t>労　  働　  関  　係</t>
  </si>
  <si>
    <t>農  林  水  産  関  係</t>
  </si>
  <si>
    <t>土地改良関係職員</t>
  </si>
  <si>
    <t>商　  工　  関  　係</t>
  </si>
  <si>
    <t>土　  木  　関　  係</t>
  </si>
  <si>
    <t>土木工夫関係</t>
  </si>
  <si>
    <t>消　  防  　関　  係</t>
  </si>
  <si>
    <t>教　  育  　関  　係</t>
  </si>
  <si>
    <t>学校関係</t>
  </si>
  <si>
    <t>給食センター関係</t>
  </si>
  <si>
    <t>企　　業　　会　　計</t>
  </si>
  <si>
    <t>そ　の　他　の　会　計</t>
  </si>
  <si>
    <t>公  営  事  業  会  計</t>
  </si>
  <si>
    <t>そ  の  他  の  会  計</t>
  </si>
  <si>
    <t>　　注：臨時職員を含む。</t>
  </si>
  <si>
    <t>　資料：県市町村課</t>
  </si>
  <si>
    <t>地方行財政　149</t>
  </si>
  <si>
    <r>
      <t>102.</t>
    </r>
    <r>
      <rPr>
        <sz val="18"/>
        <rFont val="細明朝体"/>
        <family val="3"/>
      </rPr>
      <t>市町村別選挙人名簿登録者数（平成1</t>
    </r>
    <r>
      <rPr>
        <sz val="18"/>
        <rFont val="細明朝体"/>
        <family val="3"/>
      </rPr>
      <t>3</t>
    </r>
    <r>
      <rPr>
        <sz val="18"/>
        <rFont val="細明朝体"/>
        <family val="3"/>
      </rPr>
      <t>年6月2日現在）</t>
    </r>
  </si>
  <si>
    <t>（単位：人）</t>
  </si>
  <si>
    <t>市町村</t>
  </si>
  <si>
    <t>男</t>
  </si>
  <si>
    <t>女</t>
  </si>
  <si>
    <t>市　　町　　村</t>
  </si>
  <si>
    <t>　浅川町</t>
  </si>
  <si>
    <t>一　　　区</t>
  </si>
  <si>
    <t>　古殿町</t>
  </si>
  <si>
    <t>福島市</t>
  </si>
  <si>
    <t>田村郡</t>
  </si>
  <si>
    <t>原町市</t>
  </si>
  <si>
    <t>　三春町</t>
  </si>
  <si>
    <t>相馬市</t>
  </si>
  <si>
    <t>　小野町</t>
  </si>
  <si>
    <t>伊達郡</t>
  </si>
  <si>
    <t>　滝根町</t>
  </si>
  <si>
    <t>　桑折町</t>
  </si>
  <si>
    <t>　大越町</t>
  </si>
  <si>
    <t>　伊達町</t>
  </si>
  <si>
    <t>　都路村</t>
  </si>
  <si>
    <t>　国見町</t>
  </si>
  <si>
    <t>　常葉町</t>
  </si>
  <si>
    <t>　梁川町</t>
  </si>
  <si>
    <t>　船引町</t>
  </si>
  <si>
    <t>　保原町</t>
  </si>
  <si>
    <t>　霊山町</t>
  </si>
  <si>
    <t>四　　　区</t>
  </si>
  <si>
    <t>　月舘町</t>
  </si>
  <si>
    <t>会津若松市</t>
  </si>
  <si>
    <t>　川俣町</t>
  </si>
  <si>
    <t>喜多方市</t>
  </si>
  <si>
    <t>　飯野町</t>
  </si>
  <si>
    <t>南会津郡</t>
  </si>
  <si>
    <t>相馬郡</t>
  </si>
  <si>
    <t>　田島町</t>
  </si>
  <si>
    <t>　新地町</t>
  </si>
  <si>
    <t>　下郷町</t>
  </si>
  <si>
    <t>　鹿島町</t>
  </si>
  <si>
    <t>　舘岩村</t>
  </si>
  <si>
    <t>　小高町</t>
  </si>
  <si>
    <t xml:space="preserve">  檜枝岐村</t>
  </si>
  <si>
    <t>　飯舘村</t>
  </si>
  <si>
    <t>　伊南村</t>
  </si>
  <si>
    <t>　北　会　津　郡</t>
  </si>
  <si>
    <t>　南郷村</t>
  </si>
  <si>
    <t>二　　　区</t>
  </si>
  <si>
    <t>　只見町</t>
  </si>
  <si>
    <t>郡山市</t>
  </si>
  <si>
    <t>　耶　　麻　　郡</t>
  </si>
  <si>
    <t>北会津郡</t>
  </si>
  <si>
    <t>二本松市</t>
  </si>
  <si>
    <t>　 北会津村</t>
  </si>
  <si>
    <t>安達郡</t>
  </si>
  <si>
    <t>耶麻郡</t>
  </si>
  <si>
    <t>　安達町</t>
  </si>
  <si>
    <t xml:space="preserve">  熱塩加納村</t>
  </si>
  <si>
    <t>　大玉村</t>
  </si>
  <si>
    <t>　 北塩原村</t>
  </si>
  <si>
    <t>　本宮町</t>
  </si>
  <si>
    <t>　塩川町</t>
  </si>
  <si>
    <t>　白沢村</t>
  </si>
  <si>
    <t>　山都町</t>
  </si>
  <si>
    <t>　岩代町</t>
  </si>
  <si>
    <t>　 西会津町</t>
  </si>
  <si>
    <t>　東和町</t>
  </si>
  <si>
    <t>　高郷村</t>
  </si>
  <si>
    <t>　河　　沼　　郡</t>
  </si>
  <si>
    <t>　磐梯町</t>
  </si>
  <si>
    <t>三　　　区</t>
  </si>
  <si>
    <t>　 猪苗代町</t>
  </si>
  <si>
    <t>白河市</t>
  </si>
  <si>
    <t>河沼郡</t>
  </si>
  <si>
    <t>須賀川市</t>
  </si>
  <si>
    <t xml:space="preserve">  会津坂下町</t>
  </si>
  <si>
    <t>　岩　　瀬　　郡</t>
  </si>
  <si>
    <t>岩瀬郡</t>
  </si>
  <si>
    <t>　湯川村</t>
  </si>
  <si>
    <t>　長沼町</t>
  </si>
  <si>
    <t>　大　　沼　　郡</t>
  </si>
  <si>
    <t>　柳津町</t>
  </si>
  <si>
    <t>　鏡石町</t>
  </si>
  <si>
    <t>　河東町</t>
  </si>
  <si>
    <t>　岩瀬村</t>
  </si>
  <si>
    <t>大沼郡</t>
  </si>
  <si>
    <t>　天栄村</t>
  </si>
  <si>
    <t xml:space="preserve">  会津高田町</t>
  </si>
  <si>
    <t>　西　白　河　郡</t>
  </si>
  <si>
    <t>西白河郡</t>
  </si>
  <si>
    <t xml:space="preserve">  会津本郷町</t>
  </si>
  <si>
    <t>　西郷村</t>
  </si>
  <si>
    <t>　新鶴村</t>
  </si>
  <si>
    <t>　表郷村</t>
  </si>
  <si>
    <t>　三島町</t>
  </si>
  <si>
    <t xml:space="preserve">  東　　村</t>
  </si>
  <si>
    <t>　金山町</t>
  </si>
  <si>
    <t>　泉崎村</t>
  </si>
  <si>
    <t>　昭和村</t>
  </si>
  <si>
    <t>　中島村</t>
  </si>
  <si>
    <t>　矢吹町</t>
  </si>
  <si>
    <t>五　　　区</t>
  </si>
  <si>
    <t>　大信村</t>
  </si>
  <si>
    <t>いわき市</t>
  </si>
  <si>
    <t>東白川郡</t>
  </si>
  <si>
    <t>双葉郡</t>
  </si>
  <si>
    <t>　棚倉町</t>
  </si>
  <si>
    <t>　広野町</t>
  </si>
  <si>
    <t>　矢祭町</t>
  </si>
  <si>
    <t>　楢葉町</t>
  </si>
  <si>
    <t xml:space="preserve">  塙　　町</t>
  </si>
  <si>
    <t>　富岡町</t>
  </si>
  <si>
    <t>　鮫川村</t>
  </si>
  <si>
    <t>　川内村</t>
  </si>
  <si>
    <t>石川郡</t>
  </si>
  <si>
    <t>　大熊町</t>
  </si>
  <si>
    <t>　石川町</t>
  </si>
  <si>
    <t>　双葉町</t>
  </si>
  <si>
    <t>　玉川村</t>
  </si>
  <si>
    <t>　浪江町</t>
  </si>
  <si>
    <t>　平田村</t>
  </si>
  <si>
    <t>　葛尾村</t>
  </si>
  <si>
    <t>　資料　県選挙管理委員会</t>
  </si>
  <si>
    <t>150　地方行財政</t>
  </si>
  <si>
    <t>103　公職選挙の状況</t>
  </si>
  <si>
    <t>（単位：人、％）</t>
  </si>
  <si>
    <t>選挙の年月日</t>
  </si>
  <si>
    <t>選挙の種類</t>
  </si>
  <si>
    <t>当日有権者数</t>
  </si>
  <si>
    <t>投票者数</t>
  </si>
  <si>
    <t>投票率</t>
  </si>
  <si>
    <t>候補者数</t>
  </si>
  <si>
    <t>当選者数</t>
  </si>
  <si>
    <t>昭50. 4.13</t>
  </si>
  <si>
    <t>県議会議員</t>
  </si>
  <si>
    <t>51. 4.18</t>
  </si>
  <si>
    <t>知事</t>
  </si>
  <si>
    <t>51. 9.19</t>
  </si>
  <si>
    <t>51.12. 5</t>
  </si>
  <si>
    <t>衆議院議員</t>
  </si>
  <si>
    <t>52. 7.10</t>
  </si>
  <si>
    <t>参議院議員（地方区）</t>
  </si>
  <si>
    <t>（全国区）</t>
  </si>
  <si>
    <t>54. 4. 8</t>
  </si>
  <si>
    <t>54.10. 7</t>
  </si>
  <si>
    <t>55. 6.22</t>
  </si>
  <si>
    <t>55. 8.31</t>
  </si>
  <si>
    <t>58. 4.10</t>
  </si>
  <si>
    <t>58. 6.26</t>
  </si>
  <si>
    <t>参議院議員（選挙区）</t>
  </si>
  <si>
    <t>（比例代表）</t>
  </si>
  <si>
    <t>58.12.18</t>
  </si>
  <si>
    <t>59. 9. 2</t>
  </si>
  <si>
    <t>60. 2.17</t>
  </si>
  <si>
    <t>補欠参議院議員</t>
  </si>
  <si>
    <t>61. 7. 6</t>
  </si>
  <si>
    <t>62. 4.12</t>
  </si>
  <si>
    <t>63. 9. 4</t>
  </si>
  <si>
    <t>平元. 7.23</t>
  </si>
  <si>
    <t>2. 2.18</t>
  </si>
  <si>
    <t>3. 4. 7</t>
  </si>
  <si>
    <t>4. 7.26</t>
  </si>
  <si>
    <t>4. 9. 6</t>
  </si>
  <si>
    <t>5. 7.18</t>
  </si>
  <si>
    <t>7. 4. 9</t>
  </si>
  <si>
    <t>7. 7.23</t>
  </si>
  <si>
    <t>8. 9. 8</t>
  </si>
  <si>
    <t>8.10.20</t>
  </si>
  <si>
    <t>衆議院議員（選挙区）</t>
  </si>
  <si>
    <t>10. 7.12</t>
  </si>
  <si>
    <t>11. 4.11</t>
  </si>
  <si>
    <t>12. 6.25</t>
  </si>
  <si>
    <t>12. 9. 3</t>
  </si>
  <si>
    <t>13. 7.29</t>
  </si>
  <si>
    <t>資料：県選挙管理委員会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</si>
</sst>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細明朝体"/>
      <family val="3"/>
    </font>
    <font>
      <sz val="9"/>
      <name val="細明朝体"/>
      <family val="3"/>
    </font>
    <font>
      <sz val="9"/>
      <name val="中ゴシック体"/>
      <family val="3"/>
    </font>
    <font>
      <sz val="10"/>
      <name val="細明朝体"/>
      <family val="3"/>
    </font>
    <font>
      <sz val="18"/>
      <name val="Osaka"/>
      <family val="3"/>
    </font>
    <font>
      <sz val="11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9"/>
      <name val="Osaka"/>
      <family val="3"/>
    </font>
    <font>
      <b/>
      <sz val="9"/>
      <name val="中ゴシック体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7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/>
    </xf>
    <xf numFmtId="38" fontId="1" fillId="0" borderId="5" xfId="17" applyFont="1" applyBorder="1" applyAlignment="1">
      <alignment/>
    </xf>
    <xf numFmtId="38" fontId="0" fillId="0" borderId="0" xfId="17" applyFont="1" applyBorder="1" applyAlignment="1">
      <alignment/>
    </xf>
    <xf numFmtId="38" fontId="1" fillId="0" borderId="5" xfId="17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vertical="center"/>
    </xf>
    <xf numFmtId="38" fontId="1" fillId="0" borderId="0" xfId="17" applyFont="1" applyAlignment="1">
      <alignment vertical="center"/>
    </xf>
    <xf numFmtId="38" fontId="1" fillId="0" borderId="0" xfId="17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8" fontId="1" fillId="0" borderId="0" xfId="17" applyFont="1" applyAlignment="1">
      <alignment horizontal="right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38" fontId="0" fillId="0" borderId="0" xfId="17" applyFont="1" applyAlignment="1">
      <alignment horizontal="right"/>
    </xf>
    <xf numFmtId="0" fontId="0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1" fillId="0" borderId="3" xfId="0" applyFont="1" applyBorder="1" applyAlignment="1">
      <alignment horizontal="centerContinuous" vertical="center"/>
    </xf>
    <xf numFmtId="179" fontId="0" fillId="0" borderId="0" xfId="17" applyNumberFormat="1" applyAlignment="1">
      <alignment horizontal="right"/>
    </xf>
    <xf numFmtId="179" fontId="0" fillId="0" borderId="0" xfId="17" applyNumberFormat="1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0" xfId="17" applyFont="1" applyAlignment="1">
      <alignment horizontal="right" vertical="center"/>
    </xf>
    <xf numFmtId="38" fontId="0" fillId="0" borderId="11" xfId="17" applyFont="1" applyBorder="1" applyAlignment="1">
      <alignment horizontal="center"/>
    </xf>
    <xf numFmtId="38" fontId="0" fillId="0" borderId="12" xfId="17" applyFont="1" applyBorder="1" applyAlignment="1">
      <alignment horizontal="centerContinuous" vertical="center"/>
    </xf>
    <xf numFmtId="38" fontId="0" fillId="0" borderId="12" xfId="17" applyFont="1" applyBorder="1" applyAlignment="1">
      <alignment horizontal="centerContinuous"/>
    </xf>
    <xf numFmtId="38" fontId="0" fillId="0" borderId="13" xfId="17" applyFont="1" applyBorder="1" applyAlignment="1">
      <alignment horizontal="centerContinuous"/>
    </xf>
    <xf numFmtId="38" fontId="0" fillId="0" borderId="6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38" fontId="1" fillId="0" borderId="14" xfId="17" applyFont="1" applyBorder="1" applyAlignment="1">
      <alignment horizontal="center"/>
    </xf>
    <xf numFmtId="38" fontId="0" fillId="0" borderId="14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top"/>
    </xf>
    <xf numFmtId="38" fontId="0" fillId="0" borderId="10" xfId="17" applyFont="1" applyBorder="1" applyAlignment="1">
      <alignment horizontal="center"/>
    </xf>
    <xf numFmtId="38" fontId="0" fillId="0" borderId="2" xfId="17" applyFont="1" applyBorder="1" applyAlignment="1">
      <alignment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top"/>
    </xf>
    <xf numFmtId="38" fontId="0" fillId="0" borderId="2" xfId="17" applyFont="1" applyBorder="1" applyAlignment="1">
      <alignment horizontal="center"/>
    </xf>
    <xf numFmtId="38" fontId="0" fillId="0" borderId="2" xfId="17" applyFont="1" applyBorder="1" applyAlignment="1" quotePrefix="1">
      <alignment horizontal="center"/>
    </xf>
    <xf numFmtId="38" fontId="0" fillId="0" borderId="2" xfId="17" applyFont="1" applyBorder="1" applyAlignment="1">
      <alignment horizontal="distributed" vertical="center"/>
    </xf>
    <xf numFmtId="38" fontId="0" fillId="0" borderId="2" xfId="17" applyFont="1" applyBorder="1" applyAlignment="1">
      <alignment horizontal="distributed"/>
    </xf>
    <xf numFmtId="38" fontId="0" fillId="0" borderId="0" xfId="17" applyAlignment="1">
      <alignment/>
    </xf>
    <xf numFmtId="38" fontId="0" fillId="0" borderId="4" xfId="17" applyFont="1" applyBorder="1" applyAlignment="1">
      <alignment/>
    </xf>
    <xf numFmtId="38" fontId="0" fillId="0" borderId="0" xfId="17" applyFont="1" applyAlignment="1">
      <alignment horizontal="right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wrapText="1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Continuous"/>
    </xf>
    <xf numFmtId="38" fontId="1" fillId="0" borderId="3" xfId="17" applyFont="1" applyBorder="1" applyAlignment="1">
      <alignment/>
    </xf>
    <xf numFmtId="0" fontId="0" fillId="0" borderId="2" xfId="0" applyFont="1" applyBorder="1" applyAlignment="1">
      <alignment horizontal="left"/>
    </xf>
    <xf numFmtId="38" fontId="1" fillId="0" borderId="0" xfId="17" applyFon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38" fontId="1" fillId="0" borderId="0" xfId="17" applyFont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Continuous" vertical="center"/>
    </xf>
    <xf numFmtId="3" fontId="0" fillId="0" borderId="2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0" xfId="17" applyNumberFormat="1" applyFont="1" applyAlignment="1">
      <alignment vertical="center"/>
    </xf>
    <xf numFmtId="3" fontId="0" fillId="0" borderId="0" xfId="0" applyNumberFormat="1" applyFont="1" applyAlignment="1" quotePrefix="1">
      <alignment horizontal="centerContinuous" vertical="center"/>
    </xf>
    <xf numFmtId="3" fontId="1" fillId="0" borderId="2" xfId="0" applyNumberFormat="1" applyFont="1" applyBorder="1" applyAlignment="1">
      <alignment horizontal="centerContinuous" vertical="center"/>
    </xf>
    <xf numFmtId="3" fontId="1" fillId="0" borderId="0" xfId="0" applyNumberFormat="1" applyFont="1" applyAlignment="1" quotePrefix="1">
      <alignment horizontal="centerContinuous" vertical="center"/>
    </xf>
    <xf numFmtId="3" fontId="1" fillId="0" borderId="0" xfId="17" applyNumberFormat="1" applyFont="1" applyAlignment="1">
      <alignment vertical="center"/>
    </xf>
    <xf numFmtId="3" fontId="0" fillId="0" borderId="0" xfId="0" applyNumberFormat="1" applyFill="1" applyAlignment="1">
      <alignment/>
    </xf>
    <xf numFmtId="3" fontId="0" fillId="0" borderId="2" xfId="0" applyNumberFormat="1" applyFont="1" applyBorder="1" applyAlignment="1">
      <alignment horizontal="distributed" vertical="center"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1" fillId="0" borderId="0" xfId="17" applyNumberFormat="1" applyFont="1" applyAlignment="1">
      <alignment horizontal="right"/>
    </xf>
    <xf numFmtId="0" fontId="0" fillId="0" borderId="3" xfId="0" applyFont="1" applyBorder="1" applyAlignment="1">
      <alignment/>
    </xf>
    <xf numFmtId="38" fontId="1" fillId="0" borderId="10" xfId="17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97" fontId="8" fillId="0" borderId="0" xfId="0" applyNumberFormat="1" applyFont="1" applyAlignment="1">
      <alignment/>
    </xf>
    <xf numFmtId="197" fontId="8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centerContinuous" vertical="center"/>
    </xf>
    <xf numFmtId="197" fontId="9" fillId="0" borderId="0" xfId="0" applyNumberFormat="1" applyFont="1" applyAlignment="1">
      <alignment horizontal="centerContinuous"/>
    </xf>
    <xf numFmtId="197" fontId="5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6" fillId="0" borderId="0" xfId="0" applyNumberFormat="1" applyFont="1" applyAlignment="1">
      <alignment/>
    </xf>
    <xf numFmtId="197" fontId="6" fillId="0" borderId="0" xfId="0" applyNumberFormat="1" applyFont="1" applyAlignment="1">
      <alignment vertical="center"/>
    </xf>
    <xf numFmtId="197" fontId="6" fillId="0" borderId="18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horizontal="distributed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18" xfId="0" applyNumberFormat="1" applyFont="1" applyBorder="1" applyAlignment="1">
      <alignment horizontal="distributed" vertical="center"/>
    </xf>
    <xf numFmtId="197" fontId="6" fillId="0" borderId="20" xfId="0" applyNumberFormat="1" applyFont="1" applyBorder="1" applyAlignment="1">
      <alignment horizontal="distributed" vertical="center"/>
    </xf>
    <xf numFmtId="197" fontId="6" fillId="0" borderId="0" xfId="0" applyNumberFormat="1" applyFont="1" applyBorder="1" applyAlignment="1">
      <alignment vertical="center"/>
    </xf>
    <xf numFmtId="197" fontId="6" fillId="0" borderId="2" xfId="0" applyNumberFormat="1" applyFont="1" applyBorder="1" applyAlignment="1">
      <alignment horizontal="distributed" vertical="center"/>
    </xf>
    <xf numFmtId="197" fontId="6" fillId="0" borderId="0" xfId="0" applyNumberFormat="1" applyFont="1" applyBorder="1" applyAlignment="1">
      <alignment horizontal="distributed" vertical="center"/>
    </xf>
    <xf numFmtId="197" fontId="6" fillId="0" borderId="21" xfId="0" applyNumberFormat="1" applyFont="1" applyBorder="1" applyAlignment="1">
      <alignment horizontal="distributed" vertical="center"/>
    </xf>
    <xf numFmtId="197" fontId="6" fillId="0" borderId="2" xfId="0" applyNumberFormat="1" applyFont="1" applyBorder="1" applyAlignment="1">
      <alignment horizontal="left" vertical="center"/>
    </xf>
    <xf numFmtId="197" fontId="7" fillId="0" borderId="2" xfId="0" applyNumberFormat="1" applyFont="1" applyBorder="1" applyAlignment="1">
      <alignment horizontal="distributed" vertical="center"/>
    </xf>
    <xf numFmtId="197" fontId="13" fillId="0" borderId="0" xfId="0" applyNumberFormat="1" applyFont="1" applyAlignment="1">
      <alignment/>
    </xf>
    <xf numFmtId="197" fontId="6" fillId="0" borderId="21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distributed" vertical="center"/>
    </xf>
    <xf numFmtId="197" fontId="6" fillId="0" borderId="2" xfId="0" applyNumberFormat="1" applyFont="1" applyBorder="1" applyAlignment="1">
      <alignment vertical="center"/>
    </xf>
    <xf numFmtId="197" fontId="7" fillId="0" borderId="0" xfId="0" applyNumberFormat="1" applyFont="1" applyAlignment="1">
      <alignment vertical="center"/>
    </xf>
    <xf numFmtId="197" fontId="6" fillId="0" borderId="2" xfId="0" applyNumberFormat="1" applyFont="1" applyBorder="1" applyAlignment="1">
      <alignment horizontal="distributed" vertical="center"/>
    </xf>
    <xf numFmtId="197" fontId="7" fillId="0" borderId="21" xfId="0" applyNumberFormat="1" applyFont="1" applyBorder="1" applyAlignment="1">
      <alignment vertical="center"/>
    </xf>
    <xf numFmtId="197" fontId="13" fillId="0" borderId="21" xfId="0" applyNumberFormat="1" applyFont="1" applyBorder="1" applyAlignment="1">
      <alignment vertical="center"/>
    </xf>
    <xf numFmtId="197" fontId="6" fillId="0" borderId="3" xfId="0" applyNumberFormat="1" applyFont="1" applyBorder="1" applyAlignment="1">
      <alignment vertical="center"/>
    </xf>
    <xf numFmtId="197" fontId="6" fillId="0" borderId="4" xfId="0" applyNumberFormat="1" applyFont="1" applyBorder="1" applyAlignment="1">
      <alignment horizontal="distributed" vertical="center"/>
    </xf>
    <xf numFmtId="197" fontId="6" fillId="0" borderId="3" xfId="0" applyNumberFormat="1" applyFont="1" applyBorder="1" applyAlignment="1">
      <alignment horizontal="right" vertical="center"/>
    </xf>
    <xf numFmtId="197" fontId="6" fillId="0" borderId="22" xfId="0" applyNumberFormat="1" applyFont="1" applyBorder="1" applyAlignment="1">
      <alignment/>
    </xf>
    <xf numFmtId="197" fontId="6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97" fontId="14" fillId="0" borderId="0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Continuous"/>
    </xf>
    <xf numFmtId="0" fontId="13" fillId="0" borderId="2" xfId="0" applyFont="1" applyBorder="1" applyAlignment="1">
      <alignment horizontal="distributed"/>
    </xf>
    <xf numFmtId="197" fontId="5" fillId="0" borderId="0" xfId="0" applyNumberFormat="1" applyFont="1" applyAlignment="1">
      <alignment horizontal="centerContinuous" vertical="center"/>
    </xf>
    <xf numFmtId="0" fontId="1" fillId="0" borderId="2" xfId="0" applyFont="1" applyBorder="1" applyAlignment="1">
      <alignment/>
    </xf>
    <xf numFmtId="38" fontId="1" fillId="0" borderId="0" xfId="17" applyFont="1" applyAlignment="1">
      <alignment horizontal="right"/>
    </xf>
    <xf numFmtId="178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 horizontal="right"/>
    </xf>
    <xf numFmtId="3" fontId="1" fillId="0" borderId="1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11" style="0" customWidth="1"/>
    <col min="2" max="2" width="19.8984375" style="0" customWidth="1"/>
    <col min="3" max="3" width="17.19921875" style="0" customWidth="1"/>
    <col min="4" max="4" width="14.8984375" style="0" customWidth="1"/>
    <col min="5" max="5" width="18.8984375" style="0" customWidth="1"/>
    <col min="6" max="6" width="14" style="0" customWidth="1"/>
    <col min="7" max="7" width="11.8984375" style="0" customWidth="1"/>
    <col min="8" max="16384" width="11" style="0" customWidth="1"/>
  </cols>
  <sheetData>
    <row r="1" spans="1:7" ht="14.25">
      <c r="A1" s="188"/>
      <c r="G1" s="1" t="s">
        <v>0</v>
      </c>
    </row>
    <row r="3" ht="14.25">
      <c r="A3" s="2" t="s">
        <v>1</v>
      </c>
    </row>
    <row r="4" spans="1:7" ht="15" thickBot="1">
      <c r="A4" s="108"/>
      <c r="B4" s="3"/>
      <c r="C4" s="3"/>
      <c r="D4" s="3"/>
      <c r="E4" s="3"/>
      <c r="F4" s="3"/>
      <c r="G4" s="4" t="s">
        <v>2</v>
      </c>
    </row>
    <row r="5" spans="2:7" ht="15" thickTop="1">
      <c r="B5" s="5"/>
      <c r="C5" s="6" t="s">
        <v>3</v>
      </c>
      <c r="D5" s="6"/>
      <c r="E5" s="175">
        <v>13</v>
      </c>
      <c r="F5" s="6"/>
      <c r="G5" s="6"/>
    </row>
    <row r="6" spans="1:7" ht="28.5">
      <c r="A6" s="9" t="s">
        <v>4</v>
      </c>
      <c r="B6" s="10"/>
      <c r="C6" s="11" t="s">
        <v>5</v>
      </c>
      <c r="D6" s="11" t="s">
        <v>6</v>
      </c>
      <c r="E6" s="23" t="s">
        <v>5</v>
      </c>
      <c r="F6" s="11" t="s">
        <v>6</v>
      </c>
      <c r="G6" s="13" t="s">
        <v>7</v>
      </c>
    </row>
    <row r="7" spans="2:5" ht="14.25">
      <c r="B7" s="5"/>
      <c r="E7" s="2"/>
    </row>
    <row r="8" spans="1:7" ht="14.25">
      <c r="A8" s="2" t="s">
        <v>8</v>
      </c>
      <c r="B8" s="5"/>
      <c r="C8" s="41">
        <f>SUM(C10:C23)</f>
        <v>1019419568</v>
      </c>
      <c r="D8" s="14">
        <f>C8/$C$8*100</f>
        <v>100</v>
      </c>
      <c r="E8" s="41">
        <f>SUM(E10:E23)</f>
        <v>1010167563</v>
      </c>
      <c r="F8" s="14">
        <f>E8/$E$8*100</f>
        <v>100</v>
      </c>
      <c r="G8" s="15">
        <f>((E8/C8)-1)*100</f>
        <v>-0.9075757706075382</v>
      </c>
    </row>
    <row r="9" spans="1:7" ht="14.25">
      <c r="A9" t="s">
        <v>9</v>
      </c>
      <c r="B9" s="5"/>
      <c r="C9" s="38"/>
      <c r="D9" s="14"/>
      <c r="E9" s="41"/>
      <c r="F9" s="14"/>
      <c r="G9" s="15"/>
    </row>
    <row r="10" spans="2:7" ht="14.25">
      <c r="B10" s="16" t="s">
        <v>10</v>
      </c>
      <c r="C10" s="38">
        <v>1810825</v>
      </c>
      <c r="D10" s="14">
        <f>C10/$C$8*100</f>
        <v>0.17763294494656984</v>
      </c>
      <c r="E10" s="41">
        <v>1778604</v>
      </c>
      <c r="F10" s="14">
        <f aca="true" t="shared" si="0" ref="F10:F23">E10/$E$8*100</f>
        <v>0.176070195197903</v>
      </c>
      <c r="G10" s="15">
        <f aca="true" t="shared" si="1" ref="G10:G41">((E10/C10)-1)*100</f>
        <v>-1.7793547140115717</v>
      </c>
    </row>
    <row r="11" spans="2:7" ht="14.25">
      <c r="B11" s="16" t="s">
        <v>11</v>
      </c>
      <c r="C11" s="38">
        <v>62822242</v>
      </c>
      <c r="D11" s="14">
        <f aca="true" t="shared" si="2" ref="D11:D23">C11/$C$8*100</f>
        <v>6.162550138531381</v>
      </c>
      <c r="E11" s="41">
        <v>64434248</v>
      </c>
      <c r="F11" s="14">
        <f t="shared" si="0"/>
        <v>6.378570284779577</v>
      </c>
      <c r="G11" s="15">
        <f t="shared" si="1"/>
        <v>2.5659797369218307</v>
      </c>
    </row>
    <row r="12" spans="2:7" ht="14.25">
      <c r="B12" s="16" t="s">
        <v>12</v>
      </c>
      <c r="C12" s="38">
        <v>70730622</v>
      </c>
      <c r="D12" s="14">
        <f t="shared" si="2"/>
        <v>6.938322965368073</v>
      </c>
      <c r="E12" s="41">
        <v>71240135</v>
      </c>
      <c r="F12" s="14">
        <f t="shared" si="0"/>
        <v>7.052308706926873</v>
      </c>
      <c r="G12" s="15">
        <f t="shared" si="1"/>
        <v>0.7203570187746866</v>
      </c>
    </row>
    <row r="13" spans="2:7" ht="14.25">
      <c r="B13" s="16" t="s">
        <v>13</v>
      </c>
      <c r="C13" s="38">
        <v>18631810</v>
      </c>
      <c r="D13" s="14">
        <f t="shared" si="2"/>
        <v>1.8276880869133953</v>
      </c>
      <c r="E13" s="41">
        <v>20228867</v>
      </c>
      <c r="F13" s="14">
        <f t="shared" si="0"/>
        <v>2.00252589183563</v>
      </c>
      <c r="G13" s="15">
        <f t="shared" si="1"/>
        <v>8.571668560381408</v>
      </c>
    </row>
    <row r="14" spans="2:7" ht="14.25">
      <c r="B14" s="16" t="s">
        <v>14</v>
      </c>
      <c r="C14" s="38">
        <v>4022852</v>
      </c>
      <c r="D14" s="14">
        <f t="shared" si="2"/>
        <v>0.3946218148325754</v>
      </c>
      <c r="E14" s="41">
        <v>4149156</v>
      </c>
      <c r="F14" s="14">
        <f t="shared" si="0"/>
        <v>0.4107393814624</v>
      </c>
      <c r="G14" s="15">
        <f t="shared" si="1"/>
        <v>3.1396631046829437</v>
      </c>
    </row>
    <row r="15" spans="2:7" ht="17.25" customHeight="1">
      <c r="B15" s="16" t="s">
        <v>15</v>
      </c>
      <c r="C15" s="38">
        <v>112411795</v>
      </c>
      <c r="D15" s="14">
        <f t="shared" si="2"/>
        <v>11.027039163132878</v>
      </c>
      <c r="E15" s="41">
        <v>108167375</v>
      </c>
      <c r="F15" s="14">
        <f t="shared" si="0"/>
        <v>10.707864611962401</v>
      </c>
      <c r="G15" s="15">
        <f t="shared" si="1"/>
        <v>-3.775778155664178</v>
      </c>
    </row>
    <row r="16" spans="2:7" ht="14.25">
      <c r="B16" s="16" t="s">
        <v>16</v>
      </c>
      <c r="C16" s="38">
        <v>63351286</v>
      </c>
      <c r="D16" s="14">
        <f t="shared" si="2"/>
        <v>6.214446729160686</v>
      </c>
      <c r="E16" s="41">
        <v>63627108</v>
      </c>
      <c r="F16" s="14">
        <f t="shared" si="0"/>
        <v>6.298668689285562</v>
      </c>
      <c r="G16" s="15">
        <f t="shared" si="1"/>
        <v>0.43538500544408887</v>
      </c>
    </row>
    <row r="17" spans="2:7" ht="14.25">
      <c r="B17" s="16" t="s">
        <v>17</v>
      </c>
      <c r="C17" s="38">
        <v>178365570</v>
      </c>
      <c r="D17" s="14">
        <f t="shared" si="2"/>
        <v>17.49677714642417</v>
      </c>
      <c r="E17" s="41">
        <v>168951824</v>
      </c>
      <c r="F17" s="14">
        <f t="shared" si="0"/>
        <v>16.72512860126355</v>
      </c>
      <c r="G17" s="15">
        <f t="shared" si="1"/>
        <v>-5.2777820293456905</v>
      </c>
    </row>
    <row r="18" spans="2:7" ht="14.25">
      <c r="B18" s="16" t="s">
        <v>18</v>
      </c>
      <c r="C18" s="38">
        <v>48562410</v>
      </c>
      <c r="D18" s="14">
        <f t="shared" si="2"/>
        <v>4.76373139425552</v>
      </c>
      <c r="E18" s="41">
        <v>48673771</v>
      </c>
      <c r="F18" s="14">
        <f t="shared" si="0"/>
        <v>4.818385858228156</v>
      </c>
      <c r="G18" s="15">
        <f t="shared" si="1"/>
        <v>0.22931522550053707</v>
      </c>
    </row>
    <row r="19" spans="2:7" ht="14.25">
      <c r="B19" s="16" t="s">
        <v>19</v>
      </c>
      <c r="C19" s="38">
        <v>260931204</v>
      </c>
      <c r="D19" s="14">
        <f t="shared" si="2"/>
        <v>25.596056049024163</v>
      </c>
      <c r="E19" s="41">
        <v>253324363</v>
      </c>
      <c r="F19" s="14">
        <f t="shared" si="0"/>
        <v>25.077459649137435</v>
      </c>
      <c r="G19" s="15">
        <f t="shared" si="1"/>
        <v>-2.915266891574997</v>
      </c>
    </row>
    <row r="20" spans="2:7" ht="14.25">
      <c r="B20" s="17" t="s">
        <v>20</v>
      </c>
      <c r="C20" s="38">
        <v>16192874</v>
      </c>
      <c r="D20" s="14">
        <f t="shared" si="2"/>
        <v>1.5884405703305078</v>
      </c>
      <c r="E20" s="41">
        <v>15873540</v>
      </c>
      <c r="F20" s="14">
        <f t="shared" si="0"/>
        <v>1.5713769261070603</v>
      </c>
      <c r="G20" s="15">
        <f t="shared" si="1"/>
        <v>-1.9720649959976244</v>
      </c>
    </row>
    <row r="21" spans="2:7" ht="14.25">
      <c r="B21" s="17" t="s">
        <v>21</v>
      </c>
      <c r="C21" s="38">
        <v>115479959</v>
      </c>
      <c r="D21" s="14">
        <f t="shared" si="2"/>
        <v>11.328010823508148</v>
      </c>
      <c r="E21" s="41">
        <v>123690559</v>
      </c>
      <c r="F21" s="14">
        <f t="shared" si="0"/>
        <v>12.244558579238403</v>
      </c>
      <c r="G21" s="15">
        <f t="shared" si="1"/>
        <v>7.109978277702722</v>
      </c>
    </row>
    <row r="22" spans="2:7" ht="14.25">
      <c r="B22" s="17" t="s">
        <v>22</v>
      </c>
      <c r="C22" s="38">
        <v>65806119</v>
      </c>
      <c r="D22" s="14">
        <f t="shared" si="2"/>
        <v>6.455253662542996</v>
      </c>
      <c r="E22" s="41">
        <v>65728013</v>
      </c>
      <c r="F22" s="14">
        <f t="shared" si="0"/>
        <v>6.506644581301013</v>
      </c>
      <c r="G22" s="15">
        <f t="shared" si="1"/>
        <v>-0.11869109010972378</v>
      </c>
    </row>
    <row r="23" spans="2:7" ht="14.25">
      <c r="B23" s="17" t="s">
        <v>23</v>
      </c>
      <c r="C23" s="38">
        <v>300000</v>
      </c>
      <c r="D23" s="14">
        <f t="shared" si="2"/>
        <v>0.02942851102893485</v>
      </c>
      <c r="E23" s="41">
        <v>300000</v>
      </c>
      <c r="F23" s="14">
        <f t="shared" si="0"/>
        <v>0.029698043274034525</v>
      </c>
      <c r="G23" s="15">
        <f t="shared" si="1"/>
        <v>0</v>
      </c>
    </row>
    <row r="24" spans="2:7" ht="14.25">
      <c r="B24" s="17"/>
      <c r="C24" s="38"/>
      <c r="D24" s="14"/>
      <c r="E24" s="41"/>
      <c r="F24" s="14"/>
      <c r="G24" s="15"/>
    </row>
    <row r="25" spans="1:7" ht="14.25">
      <c r="A25" t="s">
        <v>24</v>
      </c>
      <c r="B25" s="17"/>
      <c r="C25" s="38"/>
      <c r="D25" s="14"/>
      <c r="E25" s="41"/>
      <c r="F25" s="14"/>
      <c r="G25" s="15"/>
    </row>
    <row r="26" spans="2:7" ht="14.25">
      <c r="B26" s="17" t="s">
        <v>25</v>
      </c>
      <c r="C26" s="38">
        <f>SUM(C27:C29)</f>
        <v>441643089</v>
      </c>
      <c r="D26" s="14">
        <f>C26/$C$8*100</f>
        <v>43.32299505163119</v>
      </c>
      <c r="E26" s="41">
        <f>SUM(E27:E29)</f>
        <v>451419226</v>
      </c>
      <c r="F26" s="14">
        <f aca="true" t="shared" si="3" ref="F26:F41">E26/$E$8*100</f>
        <v>44.687559028263905</v>
      </c>
      <c r="G26" s="15">
        <f t="shared" si="1"/>
        <v>2.2135831497184455</v>
      </c>
    </row>
    <row r="27" spans="2:7" ht="14.25">
      <c r="B27" s="24" t="s">
        <v>26</v>
      </c>
      <c r="C27" s="38">
        <v>303452135</v>
      </c>
      <c r="D27" s="14">
        <f>C27/$C$8*100</f>
        <v>29.767148338671092</v>
      </c>
      <c r="E27" s="41">
        <v>304347115</v>
      </c>
      <c r="F27" s="14">
        <f t="shared" si="3"/>
        <v>30.128379305325208</v>
      </c>
      <c r="G27" s="15">
        <f t="shared" si="1"/>
        <v>0.2949328400671858</v>
      </c>
    </row>
    <row r="28" spans="2:7" ht="14.25">
      <c r="B28" s="24" t="s">
        <v>27</v>
      </c>
      <c r="C28" s="38">
        <v>22734427</v>
      </c>
      <c r="D28" s="14">
        <f>C28/$C$8*100</f>
        <v>2.2301344523533806</v>
      </c>
      <c r="E28" s="41">
        <v>23400243</v>
      </c>
      <c r="F28" s="14">
        <f t="shared" si="3"/>
        <v>2.316471430789745</v>
      </c>
      <c r="G28" s="15">
        <f t="shared" si="1"/>
        <v>2.9286684903032656</v>
      </c>
    </row>
    <row r="29" spans="2:7" ht="14.25">
      <c r="B29" s="24" t="s">
        <v>28</v>
      </c>
      <c r="C29" s="38">
        <v>115456527</v>
      </c>
      <c r="D29" s="14">
        <f>C29/$C$8*100</f>
        <v>11.325712260606714</v>
      </c>
      <c r="E29" s="41">
        <v>123671868</v>
      </c>
      <c r="F29" s="14">
        <f t="shared" si="3"/>
        <v>12.242708292148953</v>
      </c>
      <c r="G29" s="15">
        <f t="shared" si="1"/>
        <v>7.1155275612958535</v>
      </c>
    </row>
    <row r="30" spans="2:7" ht="14.25">
      <c r="B30" s="17" t="s">
        <v>29</v>
      </c>
      <c r="C30" s="38">
        <f>SUM(C31:C34)</f>
        <v>268555026</v>
      </c>
      <c r="D30" s="14">
        <v>26.4</v>
      </c>
      <c r="E30" s="41">
        <f>SUM(E31:E34)</f>
        <v>274336551</v>
      </c>
      <c r="F30" s="14">
        <f t="shared" si="3"/>
        <v>27.1575292108246</v>
      </c>
      <c r="G30" s="15">
        <f t="shared" si="1"/>
        <v>2.152826959194565</v>
      </c>
    </row>
    <row r="31" spans="2:7" ht="14.25">
      <c r="B31" s="24" t="s">
        <v>30</v>
      </c>
      <c r="C31" s="38">
        <v>39439849</v>
      </c>
      <c r="D31" s="14">
        <f aca="true" t="shared" si="4" ref="D31:D41">C31/$C$8*100</f>
        <v>3.86885343758675</v>
      </c>
      <c r="E31" s="41">
        <v>39309452</v>
      </c>
      <c r="F31" s="14">
        <f t="shared" si="3"/>
        <v>3.8913793552486102</v>
      </c>
      <c r="G31" s="15">
        <f t="shared" si="1"/>
        <v>-0.33062246257585803</v>
      </c>
    </row>
    <row r="32" spans="2:7" ht="14.25">
      <c r="B32" s="24" t="s">
        <v>31</v>
      </c>
      <c r="C32" s="38">
        <v>12348119</v>
      </c>
      <c r="D32" s="14">
        <f t="shared" si="4"/>
        <v>1.2112891872603333</v>
      </c>
      <c r="E32" s="41">
        <v>13728071</v>
      </c>
      <c r="F32" s="14">
        <f t="shared" si="3"/>
        <v>1.3589894887567282</v>
      </c>
      <c r="G32" s="15">
        <f t="shared" si="1"/>
        <v>11.175402504624387</v>
      </c>
    </row>
    <row r="33" spans="2:7" ht="14.25">
      <c r="B33" s="24" t="s">
        <v>32</v>
      </c>
      <c r="C33" s="38">
        <v>140464623</v>
      </c>
      <c r="D33" s="14">
        <f t="shared" si="4"/>
        <v>13.778882357102251</v>
      </c>
      <c r="E33" s="41">
        <v>144618671</v>
      </c>
      <c r="F33" s="14">
        <f t="shared" si="3"/>
        <v>14.316305165304541</v>
      </c>
      <c r="G33" s="15">
        <f t="shared" si="1"/>
        <v>2.9573624385123676</v>
      </c>
    </row>
    <row r="34" spans="2:7" ht="14.25">
      <c r="B34" s="24" t="s">
        <v>33</v>
      </c>
      <c r="C34" s="38">
        <v>76302435</v>
      </c>
      <c r="D34" s="14">
        <f t="shared" si="4"/>
        <v>7.484890166440282</v>
      </c>
      <c r="E34" s="41">
        <v>76680357</v>
      </c>
      <c r="F34" s="14">
        <f t="shared" si="3"/>
        <v>7.590855201514721</v>
      </c>
      <c r="G34" s="15">
        <f t="shared" si="1"/>
        <v>0.49529480939893844</v>
      </c>
    </row>
    <row r="35" spans="2:7" ht="16.5" customHeight="1">
      <c r="B35" s="17" t="s">
        <v>34</v>
      </c>
      <c r="C35" s="38">
        <f>SUM(C36:C39)</f>
        <v>290579497</v>
      </c>
      <c r="D35" s="14">
        <f t="shared" si="4"/>
        <v>28.504406440822805</v>
      </c>
      <c r="E35" s="41">
        <f>SUM(E36:E39)</f>
        <v>269371469</v>
      </c>
      <c r="F35" s="14">
        <f t="shared" si="3"/>
        <v>26.66601847717417</v>
      </c>
      <c r="G35" s="15">
        <f t="shared" si="1"/>
        <v>-7.298528705210061</v>
      </c>
    </row>
    <row r="36" spans="2:7" ht="14.25">
      <c r="B36" s="102" t="s">
        <v>35</v>
      </c>
      <c r="C36" s="38">
        <v>244694976</v>
      </c>
      <c r="D36" s="14">
        <f t="shared" si="4"/>
        <v>24.003362666469826</v>
      </c>
      <c r="E36" s="41">
        <v>223662330</v>
      </c>
      <c r="F36" s="14">
        <f t="shared" si="3"/>
        <v>22.141111850371303</v>
      </c>
      <c r="G36" s="15">
        <f t="shared" si="1"/>
        <v>-8.595454775499768</v>
      </c>
    </row>
    <row r="37" spans="2:7" ht="14.25">
      <c r="B37" s="102" t="s">
        <v>36</v>
      </c>
      <c r="C37" s="38">
        <v>16192874</v>
      </c>
      <c r="D37" s="14">
        <f t="shared" si="4"/>
        <v>1.5884405703305078</v>
      </c>
      <c r="E37" s="41">
        <v>15873540</v>
      </c>
      <c r="F37" s="14">
        <f t="shared" si="3"/>
        <v>1.5713769261070603</v>
      </c>
      <c r="G37" s="15">
        <f t="shared" si="1"/>
        <v>-1.9720649959976244</v>
      </c>
    </row>
    <row r="38" spans="2:7" ht="14.25">
      <c r="B38" s="102" t="s">
        <v>37</v>
      </c>
      <c r="C38" s="38">
        <v>0</v>
      </c>
      <c r="D38" s="14">
        <f t="shared" si="4"/>
        <v>0</v>
      </c>
      <c r="E38" s="41">
        <v>0</v>
      </c>
      <c r="F38" s="14">
        <f t="shared" si="3"/>
        <v>0</v>
      </c>
      <c r="G38" s="25" t="s">
        <v>38</v>
      </c>
    </row>
    <row r="39" spans="1:7" ht="14.25">
      <c r="A39" s="98"/>
      <c r="B39" s="24" t="s">
        <v>39</v>
      </c>
      <c r="C39" s="36">
        <v>29691647</v>
      </c>
      <c r="D39" s="14">
        <f t="shared" si="4"/>
        <v>2.9126032040224676</v>
      </c>
      <c r="E39" s="103">
        <v>29835599</v>
      </c>
      <c r="F39" s="99">
        <f t="shared" si="3"/>
        <v>2.9535297006958046</v>
      </c>
      <c r="G39" s="104">
        <f t="shared" si="1"/>
        <v>0.4848232231778882</v>
      </c>
    </row>
    <row r="40" spans="1:7" ht="14.25">
      <c r="A40" s="98"/>
      <c r="B40" s="17" t="s">
        <v>40</v>
      </c>
      <c r="C40" s="36">
        <v>18341956</v>
      </c>
      <c r="D40" s="14">
        <f t="shared" si="4"/>
        <v>1.799254848127459</v>
      </c>
      <c r="E40" s="103">
        <v>14740317</v>
      </c>
      <c r="F40" s="99">
        <f t="shared" si="3"/>
        <v>1.4591952404632893</v>
      </c>
      <c r="G40" s="104">
        <f t="shared" si="1"/>
        <v>-19.63606825793279</v>
      </c>
    </row>
    <row r="41" spans="1:7" ht="14.25">
      <c r="A41" s="18"/>
      <c r="B41" s="19" t="s">
        <v>23</v>
      </c>
      <c r="C41" s="37">
        <v>300000</v>
      </c>
      <c r="D41" s="105">
        <f t="shared" si="4"/>
        <v>0.02942851102893485</v>
      </c>
      <c r="E41" s="101">
        <v>300000</v>
      </c>
      <c r="F41" s="105">
        <f t="shared" si="3"/>
        <v>0.029698043274034525</v>
      </c>
      <c r="G41" s="106">
        <f t="shared" si="1"/>
        <v>0</v>
      </c>
    </row>
    <row r="42" spans="1:2" ht="14.25">
      <c r="A42" t="s">
        <v>41</v>
      </c>
      <c r="B42" s="20"/>
    </row>
  </sheetData>
  <printOptions/>
  <pageMargins left="0.75" right="0.75" top="1" bottom="1" header="0.512" footer="0.512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1.8984375" style="137" customWidth="1"/>
    <col min="2" max="2" width="10.59765625" style="137" customWidth="1"/>
    <col min="3" max="5" width="8.59765625" style="137" customWidth="1"/>
    <col min="6" max="6" width="0.59375" style="137" customWidth="1"/>
    <col min="7" max="7" width="1.8984375" style="137" customWidth="1"/>
    <col min="8" max="8" width="10.59765625" style="137" customWidth="1"/>
    <col min="9" max="11" width="8.59765625" style="137" customWidth="1"/>
    <col min="12" max="16384" width="10.59765625" style="137" customWidth="1"/>
  </cols>
  <sheetData>
    <row r="1" ht="12">
      <c r="K1" s="138" t="s">
        <v>212</v>
      </c>
    </row>
    <row r="3" spans="1:11" s="141" customFormat="1" ht="19.5" customHeight="1">
      <c r="A3" s="177" t="s">
        <v>213</v>
      </c>
      <c r="B3" s="139"/>
      <c r="C3" s="140"/>
      <c r="D3" s="140"/>
      <c r="E3" s="139"/>
      <c r="F3" s="139"/>
      <c r="G3" s="139"/>
      <c r="H3" s="139"/>
      <c r="I3" s="139"/>
      <c r="J3" s="139"/>
      <c r="K3" s="139"/>
    </row>
    <row r="4" spans="1:11" s="144" customFormat="1" ht="13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3" t="s">
        <v>214</v>
      </c>
    </row>
    <row r="5" spans="1:11" s="144" customFormat="1" ht="24" customHeight="1">
      <c r="A5" s="145"/>
      <c r="B5" s="146" t="s">
        <v>215</v>
      </c>
      <c r="C5" s="147" t="s">
        <v>157</v>
      </c>
      <c r="D5" s="146" t="s">
        <v>216</v>
      </c>
      <c r="E5" s="148" t="s">
        <v>217</v>
      </c>
      <c r="F5" s="149"/>
      <c r="G5" s="145"/>
      <c r="H5" s="172" t="s">
        <v>218</v>
      </c>
      <c r="I5" s="147" t="s">
        <v>157</v>
      </c>
      <c r="J5" s="146" t="s">
        <v>216</v>
      </c>
      <c r="K5" s="148" t="s">
        <v>217</v>
      </c>
    </row>
    <row r="6" spans="1:11" s="144" customFormat="1" ht="3" customHeight="1">
      <c r="A6" s="150"/>
      <c r="B6" s="151"/>
      <c r="C6" s="152"/>
      <c r="D6" s="152"/>
      <c r="E6" s="152"/>
      <c r="F6" s="153"/>
      <c r="G6" s="150"/>
      <c r="H6" s="154"/>
      <c r="I6" s="152"/>
      <c r="J6" s="152"/>
      <c r="K6" s="152"/>
    </row>
    <row r="7" spans="1:11" s="144" customFormat="1" ht="9.75" customHeight="1">
      <c r="A7" s="171" t="s">
        <v>180</v>
      </c>
      <c r="B7" s="155"/>
      <c r="C7" s="169">
        <f>+C8+C28+C39+I18+I53</f>
        <v>1664644</v>
      </c>
      <c r="D7" s="169">
        <f>+D8+D28+D39+J18+J53</f>
        <v>802572</v>
      </c>
      <c r="E7" s="169">
        <f>+E8+E28+E39+K18+K53</f>
        <v>862072</v>
      </c>
      <c r="F7" s="157"/>
      <c r="G7" s="158"/>
      <c r="H7" s="151" t="s">
        <v>219</v>
      </c>
      <c r="I7" s="169">
        <v>5890</v>
      </c>
      <c r="J7" s="169">
        <v>2846</v>
      </c>
      <c r="K7" s="169">
        <v>3044</v>
      </c>
    </row>
    <row r="8" spans="1:11" s="144" customFormat="1" ht="9.75" customHeight="1">
      <c r="A8" s="144" t="s">
        <v>220</v>
      </c>
      <c r="B8" s="159"/>
      <c r="C8" s="170">
        <f>SUM(C9:C26)</f>
        <v>428958</v>
      </c>
      <c r="D8" s="170">
        <f>SUM(D9:D26)</f>
        <v>205725</v>
      </c>
      <c r="E8" s="170">
        <f>SUM(E9:E26)</f>
        <v>223233</v>
      </c>
      <c r="F8" s="157"/>
      <c r="H8" s="151" t="s">
        <v>221</v>
      </c>
      <c r="I8" s="170">
        <v>5584</v>
      </c>
      <c r="J8" s="170">
        <v>2760</v>
      </c>
      <c r="K8" s="170">
        <v>2824</v>
      </c>
    </row>
    <row r="9" spans="2:11" s="144" customFormat="1" ht="9.75" customHeight="1">
      <c r="B9" s="151" t="s">
        <v>222</v>
      </c>
      <c r="C9" s="170">
        <v>227921</v>
      </c>
      <c r="D9" s="170">
        <v>108914</v>
      </c>
      <c r="E9" s="170">
        <v>119007</v>
      </c>
      <c r="F9" s="157"/>
      <c r="H9" s="151" t="s">
        <v>223</v>
      </c>
      <c r="I9" s="170"/>
      <c r="J9" s="170"/>
      <c r="K9" s="170"/>
    </row>
    <row r="10" spans="1:11" s="160" customFormat="1" ht="9.75" customHeight="1">
      <c r="A10" s="144"/>
      <c r="B10" s="151" t="s">
        <v>224</v>
      </c>
      <c r="C10" s="170">
        <v>38333</v>
      </c>
      <c r="D10" s="170">
        <v>18408</v>
      </c>
      <c r="E10" s="170">
        <v>19925</v>
      </c>
      <c r="F10" s="157"/>
      <c r="G10" s="144"/>
      <c r="H10" s="151" t="s">
        <v>225</v>
      </c>
      <c r="I10" s="170">
        <v>15993</v>
      </c>
      <c r="J10" s="170">
        <v>7795</v>
      </c>
      <c r="K10" s="170">
        <v>8198</v>
      </c>
    </row>
    <row r="11" spans="1:11" s="144" customFormat="1" ht="9.75" customHeight="1">
      <c r="A11" s="142"/>
      <c r="B11" s="161" t="s">
        <v>226</v>
      </c>
      <c r="C11" s="170">
        <v>30756</v>
      </c>
      <c r="D11" s="170">
        <v>14777</v>
      </c>
      <c r="E11" s="170">
        <v>15979</v>
      </c>
      <c r="F11" s="162"/>
      <c r="G11" s="142"/>
      <c r="H11" s="161" t="s">
        <v>227</v>
      </c>
      <c r="I11" s="170">
        <v>10095</v>
      </c>
      <c r="J11" s="170">
        <v>4835</v>
      </c>
      <c r="K11" s="170">
        <v>5260</v>
      </c>
    </row>
    <row r="12" spans="2:11" s="144" customFormat="1" ht="9.75" customHeight="1">
      <c r="B12" s="151" t="s">
        <v>228</v>
      </c>
      <c r="C12" s="170"/>
      <c r="D12" s="170"/>
      <c r="E12" s="170"/>
      <c r="F12" s="163"/>
      <c r="H12" s="151" t="s">
        <v>229</v>
      </c>
      <c r="I12" s="170">
        <v>4269</v>
      </c>
      <c r="J12" s="170">
        <v>2092</v>
      </c>
      <c r="K12" s="170">
        <v>2177</v>
      </c>
    </row>
    <row r="13" spans="2:11" s="144" customFormat="1" ht="9.75" customHeight="1">
      <c r="B13" s="151" t="s">
        <v>230</v>
      </c>
      <c r="C13" s="170">
        <v>11218</v>
      </c>
      <c r="D13" s="170">
        <v>5305</v>
      </c>
      <c r="E13" s="170">
        <v>5913</v>
      </c>
      <c r="F13" s="163"/>
      <c r="H13" s="151" t="s">
        <v>231</v>
      </c>
      <c r="I13" s="170">
        <v>4575</v>
      </c>
      <c r="J13" s="170">
        <v>2202</v>
      </c>
      <c r="K13" s="170">
        <v>2373</v>
      </c>
    </row>
    <row r="14" spans="2:11" s="144" customFormat="1" ht="9.75" customHeight="1">
      <c r="B14" s="151" t="s">
        <v>232</v>
      </c>
      <c r="C14" s="170">
        <v>8789</v>
      </c>
      <c r="D14" s="170">
        <v>4162</v>
      </c>
      <c r="E14" s="170">
        <v>4627</v>
      </c>
      <c r="F14" s="157"/>
      <c r="H14" s="151" t="s">
        <v>233</v>
      </c>
      <c r="I14" s="170">
        <v>2754</v>
      </c>
      <c r="J14" s="170">
        <v>1389</v>
      </c>
      <c r="K14" s="170">
        <v>1365</v>
      </c>
    </row>
    <row r="15" spans="2:11" s="144" customFormat="1" ht="9.75" customHeight="1">
      <c r="B15" s="151" t="s">
        <v>234</v>
      </c>
      <c r="C15" s="170">
        <v>9218</v>
      </c>
      <c r="D15" s="170">
        <v>4437</v>
      </c>
      <c r="E15" s="170">
        <v>4781</v>
      </c>
      <c r="F15" s="157"/>
      <c r="H15" s="151" t="s">
        <v>235</v>
      </c>
      <c r="I15" s="170">
        <v>5283</v>
      </c>
      <c r="J15" s="170">
        <v>2577</v>
      </c>
      <c r="K15" s="170">
        <v>2706</v>
      </c>
    </row>
    <row r="16" spans="2:11" s="144" customFormat="1" ht="10.5" customHeight="1">
      <c r="B16" s="151" t="s">
        <v>236</v>
      </c>
      <c r="C16" s="170">
        <v>17111</v>
      </c>
      <c r="D16" s="170">
        <v>8286</v>
      </c>
      <c r="E16" s="170">
        <v>8825</v>
      </c>
      <c r="F16" s="157"/>
      <c r="H16" s="151" t="s">
        <v>237</v>
      </c>
      <c r="I16" s="170">
        <v>18500</v>
      </c>
      <c r="J16" s="170">
        <v>8950</v>
      </c>
      <c r="K16" s="170">
        <v>9550</v>
      </c>
    </row>
    <row r="17" spans="2:11" s="144" customFormat="1" ht="9.75" customHeight="1">
      <c r="B17" s="151" t="s">
        <v>238</v>
      </c>
      <c r="C17" s="170">
        <v>19477</v>
      </c>
      <c r="D17" s="170">
        <v>9386</v>
      </c>
      <c r="E17" s="170">
        <v>10091</v>
      </c>
      <c r="F17" s="157"/>
      <c r="H17" s="159"/>
      <c r="I17" s="170"/>
      <c r="J17" s="170"/>
      <c r="K17" s="170"/>
    </row>
    <row r="18" spans="2:11" s="144" customFormat="1" ht="9.75" customHeight="1">
      <c r="B18" s="151" t="s">
        <v>239</v>
      </c>
      <c r="C18" s="170">
        <v>8215</v>
      </c>
      <c r="D18" s="170">
        <v>4004</v>
      </c>
      <c r="E18" s="170">
        <v>4211</v>
      </c>
      <c r="F18" s="157"/>
      <c r="G18" s="144" t="s">
        <v>240</v>
      </c>
      <c r="H18" s="159"/>
      <c r="I18" s="170">
        <f>SUM(I19:I51)</f>
        <v>256645</v>
      </c>
      <c r="J18" s="170">
        <f>SUM(J19:J51)</f>
        <v>121627</v>
      </c>
      <c r="K18" s="170">
        <f>SUM(K19:K51)</f>
        <v>135018</v>
      </c>
    </row>
    <row r="19" spans="2:11" s="144" customFormat="1" ht="9.75" customHeight="1">
      <c r="B19" s="151" t="s">
        <v>241</v>
      </c>
      <c r="C19" s="170">
        <v>3840</v>
      </c>
      <c r="D19" s="170">
        <v>1896</v>
      </c>
      <c r="E19" s="170">
        <v>1944</v>
      </c>
      <c r="F19" s="157">
        <v>4108</v>
      </c>
      <c r="G19" s="158"/>
      <c r="H19" s="151" t="s">
        <v>242</v>
      </c>
      <c r="I19" s="170">
        <v>90976</v>
      </c>
      <c r="J19" s="170">
        <v>42853</v>
      </c>
      <c r="K19" s="170">
        <v>48123</v>
      </c>
    </row>
    <row r="20" spans="2:11" s="144" customFormat="1" ht="9.75" customHeight="1">
      <c r="B20" s="151" t="s">
        <v>243</v>
      </c>
      <c r="C20" s="170">
        <v>14533</v>
      </c>
      <c r="D20" s="170">
        <v>7069</v>
      </c>
      <c r="E20" s="170">
        <v>7464</v>
      </c>
      <c r="F20" s="157"/>
      <c r="H20" s="151" t="s">
        <v>244</v>
      </c>
      <c r="I20" s="170">
        <v>28743</v>
      </c>
      <c r="J20" s="170">
        <v>13559</v>
      </c>
      <c r="K20" s="170">
        <v>15184</v>
      </c>
    </row>
    <row r="21" spans="2:11" s="144" customFormat="1" ht="9.75" customHeight="1">
      <c r="B21" s="151" t="s">
        <v>245</v>
      </c>
      <c r="C21" s="170">
        <v>5600</v>
      </c>
      <c r="D21" s="170">
        <v>2734</v>
      </c>
      <c r="E21" s="170">
        <v>2866</v>
      </c>
      <c r="F21" s="157"/>
      <c r="H21" s="151" t="s">
        <v>246</v>
      </c>
      <c r="I21" s="170"/>
      <c r="J21" s="170"/>
      <c r="K21" s="170"/>
    </row>
    <row r="22" spans="2:11" s="144" customFormat="1" ht="9.75" customHeight="1">
      <c r="B22" s="151" t="s">
        <v>247</v>
      </c>
      <c r="C22" s="170"/>
      <c r="D22" s="170"/>
      <c r="E22" s="170"/>
      <c r="F22" s="157"/>
      <c r="H22" s="151" t="s">
        <v>248</v>
      </c>
      <c r="I22" s="170">
        <v>10860</v>
      </c>
      <c r="J22" s="170">
        <v>5268</v>
      </c>
      <c r="K22" s="170">
        <v>5592</v>
      </c>
    </row>
    <row r="23" spans="2:11" s="144" customFormat="1" ht="10.5" customHeight="1">
      <c r="B23" s="151" t="s">
        <v>249</v>
      </c>
      <c r="C23" s="170">
        <v>7013</v>
      </c>
      <c r="D23" s="170">
        <v>3348</v>
      </c>
      <c r="E23" s="170">
        <v>3665</v>
      </c>
      <c r="F23" s="157"/>
      <c r="H23" s="151" t="s">
        <v>250</v>
      </c>
      <c r="I23" s="170">
        <v>6300</v>
      </c>
      <c r="J23" s="170">
        <v>3034</v>
      </c>
      <c r="K23" s="170">
        <v>3266</v>
      </c>
    </row>
    <row r="24" spans="2:11" s="144" customFormat="1" ht="9.75" customHeight="1">
      <c r="B24" s="151" t="s">
        <v>251</v>
      </c>
      <c r="C24" s="170">
        <v>10324</v>
      </c>
      <c r="D24" s="170">
        <v>4944</v>
      </c>
      <c r="E24" s="170">
        <v>5380</v>
      </c>
      <c r="F24" s="157"/>
      <c r="H24" s="151" t="s">
        <v>252</v>
      </c>
      <c r="I24" s="170">
        <v>1976</v>
      </c>
      <c r="J24" s="170">
        <v>949</v>
      </c>
      <c r="K24" s="170">
        <v>1027</v>
      </c>
    </row>
    <row r="25" spans="2:11" s="144" customFormat="1" ht="9.75" customHeight="1">
      <c r="B25" s="151" t="s">
        <v>253</v>
      </c>
      <c r="C25" s="170">
        <v>10878</v>
      </c>
      <c r="D25" s="170">
        <v>5179</v>
      </c>
      <c r="E25" s="170">
        <v>5699</v>
      </c>
      <c r="F25" s="157"/>
      <c r="H25" s="151" t="s">
        <v>254</v>
      </c>
      <c r="I25" s="170">
        <v>530</v>
      </c>
      <c r="J25" s="170">
        <v>258</v>
      </c>
      <c r="K25" s="170">
        <v>272</v>
      </c>
    </row>
    <row r="26" spans="2:11" s="144" customFormat="1" ht="9.75" customHeight="1">
      <c r="B26" s="151" t="s">
        <v>255</v>
      </c>
      <c r="C26" s="170">
        <v>5732</v>
      </c>
      <c r="D26" s="170">
        <v>2876</v>
      </c>
      <c r="E26" s="170">
        <v>2856</v>
      </c>
      <c r="F26" s="157"/>
      <c r="H26" s="151" t="s">
        <v>256</v>
      </c>
      <c r="I26" s="170">
        <v>1634</v>
      </c>
      <c r="J26" s="170">
        <v>774</v>
      </c>
      <c r="K26" s="170">
        <v>860</v>
      </c>
    </row>
    <row r="27" spans="2:11" s="144" customFormat="1" ht="9.75" customHeight="1">
      <c r="B27" s="151"/>
      <c r="C27" s="170"/>
      <c r="D27" s="170"/>
      <c r="E27" s="170"/>
      <c r="F27" s="157"/>
      <c r="G27" s="158" t="s">
        <v>257</v>
      </c>
      <c r="H27" s="151" t="s">
        <v>258</v>
      </c>
      <c r="I27" s="170">
        <v>2511</v>
      </c>
      <c r="J27" s="170">
        <v>1203</v>
      </c>
      <c r="K27" s="170">
        <v>1308</v>
      </c>
    </row>
    <row r="28" spans="1:11" s="144" customFormat="1" ht="9.75" customHeight="1">
      <c r="A28" s="144" t="s">
        <v>259</v>
      </c>
      <c r="B28" s="159"/>
      <c r="C28" s="170">
        <f>SUM(C29:C37)</f>
        <v>337141</v>
      </c>
      <c r="D28" s="170">
        <f>SUM(D29:D37)</f>
        <v>163667</v>
      </c>
      <c r="E28" s="170">
        <f>SUM(E29:E37)</f>
        <v>173474</v>
      </c>
      <c r="F28" s="157"/>
      <c r="H28" s="151" t="s">
        <v>260</v>
      </c>
      <c r="I28" s="170">
        <v>4649</v>
      </c>
      <c r="J28" s="170">
        <v>2195</v>
      </c>
      <c r="K28" s="170">
        <v>2454</v>
      </c>
    </row>
    <row r="29" spans="2:11" s="144" customFormat="1" ht="9.75" customHeight="1">
      <c r="B29" s="151" t="s">
        <v>261</v>
      </c>
      <c r="C29" s="170">
        <v>255082</v>
      </c>
      <c r="D29" s="170">
        <v>123931</v>
      </c>
      <c r="E29" s="170">
        <v>131151</v>
      </c>
      <c r="F29" s="157"/>
      <c r="G29" s="158" t="s">
        <v>262</v>
      </c>
      <c r="H29" s="151" t="s">
        <v>263</v>
      </c>
      <c r="I29" s="170"/>
      <c r="J29" s="170"/>
      <c r="K29" s="170"/>
    </row>
    <row r="30" spans="2:11" s="144" customFormat="1" ht="9.75" customHeight="1">
      <c r="B30" s="151" t="s">
        <v>264</v>
      </c>
      <c r="C30" s="170">
        <v>27501</v>
      </c>
      <c r="D30" s="170">
        <v>13149</v>
      </c>
      <c r="E30" s="170">
        <v>14352</v>
      </c>
      <c r="F30" s="157"/>
      <c r="H30" s="151" t="s">
        <v>265</v>
      </c>
      <c r="I30" s="170">
        <v>5817</v>
      </c>
      <c r="J30" s="170">
        <v>2779</v>
      </c>
      <c r="K30" s="170">
        <v>3038</v>
      </c>
    </row>
    <row r="31" spans="2:11" s="144" customFormat="1" ht="9.75" customHeight="1">
      <c r="B31" s="151" t="s">
        <v>266</v>
      </c>
      <c r="C31" s="170"/>
      <c r="D31" s="170"/>
      <c r="E31" s="170"/>
      <c r="F31" s="157"/>
      <c r="H31" s="151" t="s">
        <v>267</v>
      </c>
      <c r="I31" s="170"/>
      <c r="J31" s="170"/>
      <c r="K31" s="170"/>
    </row>
    <row r="32" spans="2:11" s="144" customFormat="1" ht="9.75" customHeight="1">
      <c r="B32" s="151" t="s">
        <v>268</v>
      </c>
      <c r="C32" s="170">
        <v>9460</v>
      </c>
      <c r="D32" s="170">
        <v>4589</v>
      </c>
      <c r="E32" s="170">
        <v>4871</v>
      </c>
      <c r="F32" s="157"/>
      <c r="H32" s="151" t="s">
        <v>269</v>
      </c>
      <c r="I32" s="170">
        <v>2985</v>
      </c>
      <c r="J32" s="170">
        <v>1427</v>
      </c>
      <c r="K32" s="170">
        <v>1558</v>
      </c>
    </row>
    <row r="33" spans="2:11" s="144" customFormat="1" ht="9.75" customHeight="1">
      <c r="B33" s="151" t="s">
        <v>270</v>
      </c>
      <c r="C33" s="170">
        <v>6578</v>
      </c>
      <c r="D33" s="170">
        <v>3203</v>
      </c>
      <c r="E33" s="170">
        <v>3375</v>
      </c>
      <c r="F33" s="157"/>
      <c r="H33" s="151" t="s">
        <v>271</v>
      </c>
      <c r="I33" s="170">
        <v>2880</v>
      </c>
      <c r="J33" s="170">
        <v>1394</v>
      </c>
      <c r="K33" s="170">
        <v>1486</v>
      </c>
    </row>
    <row r="34" spans="2:11" s="144" customFormat="1" ht="9.75" customHeight="1">
      <c r="B34" s="151" t="s">
        <v>272</v>
      </c>
      <c r="C34" s="170">
        <v>16971</v>
      </c>
      <c r="D34" s="170">
        <v>8206</v>
      </c>
      <c r="E34" s="170">
        <v>8765</v>
      </c>
      <c r="F34" s="157"/>
      <c r="H34" s="151" t="s">
        <v>273</v>
      </c>
      <c r="I34" s="170">
        <v>8310</v>
      </c>
      <c r="J34" s="170">
        <v>3945</v>
      </c>
      <c r="K34" s="170">
        <v>4365</v>
      </c>
    </row>
    <row r="35" spans="2:11" s="144" customFormat="1" ht="9.75" customHeight="1">
      <c r="B35" s="151" t="s">
        <v>274</v>
      </c>
      <c r="C35" s="170">
        <v>7026</v>
      </c>
      <c r="D35" s="170">
        <v>3444</v>
      </c>
      <c r="E35" s="170">
        <v>3582</v>
      </c>
      <c r="F35" s="157"/>
      <c r="H35" s="151" t="s">
        <v>275</v>
      </c>
      <c r="I35" s="170">
        <v>3631</v>
      </c>
      <c r="J35" s="170">
        <v>1747</v>
      </c>
      <c r="K35" s="170">
        <v>1884</v>
      </c>
    </row>
    <row r="36" spans="2:11" s="144" customFormat="1" ht="9.75" customHeight="1">
      <c r="B36" s="151" t="s">
        <v>276</v>
      </c>
      <c r="C36" s="170">
        <v>7669</v>
      </c>
      <c r="D36" s="170">
        <v>3780</v>
      </c>
      <c r="E36" s="170">
        <v>3889</v>
      </c>
      <c r="F36" s="157"/>
      <c r="H36" s="151" t="s">
        <v>277</v>
      </c>
      <c r="I36" s="170">
        <v>7625</v>
      </c>
      <c r="J36" s="170">
        <v>3669</v>
      </c>
      <c r="K36" s="170">
        <v>3956</v>
      </c>
    </row>
    <row r="37" spans="2:11" s="144" customFormat="1" ht="9.75" customHeight="1">
      <c r="B37" s="151" t="s">
        <v>278</v>
      </c>
      <c r="C37" s="170">
        <v>6854</v>
      </c>
      <c r="D37" s="170">
        <v>3365</v>
      </c>
      <c r="E37" s="170">
        <v>3489</v>
      </c>
      <c r="F37" s="157"/>
      <c r="H37" s="151" t="s">
        <v>279</v>
      </c>
      <c r="I37" s="170">
        <v>2056</v>
      </c>
      <c r="J37" s="170">
        <v>991</v>
      </c>
      <c r="K37" s="170">
        <v>1065</v>
      </c>
    </row>
    <row r="38" spans="2:11" s="144" customFormat="1" ht="9.75" customHeight="1">
      <c r="B38" s="159"/>
      <c r="C38" s="170"/>
      <c r="D38" s="170"/>
      <c r="E38" s="170"/>
      <c r="F38" s="157"/>
      <c r="G38" s="158" t="s">
        <v>280</v>
      </c>
      <c r="H38" s="151" t="s">
        <v>281</v>
      </c>
      <c r="I38" s="170">
        <v>3322</v>
      </c>
      <c r="J38" s="170">
        <v>1558</v>
      </c>
      <c r="K38" s="170">
        <v>1764</v>
      </c>
    </row>
    <row r="39" spans="1:11" s="144" customFormat="1" ht="9.75" customHeight="1">
      <c r="A39" s="144" t="s">
        <v>282</v>
      </c>
      <c r="B39" s="151"/>
      <c r="C39" s="170">
        <f>SUM(C40:C63)+SUM(I7:I16)</f>
        <v>295635</v>
      </c>
      <c r="D39" s="170">
        <f>SUM(D40:D63)+SUM(J7:J16)</f>
        <v>143878</v>
      </c>
      <c r="E39" s="170">
        <f>SUM(E40:E63)+SUM(K7:K16)</f>
        <v>151757</v>
      </c>
      <c r="F39" s="157"/>
      <c r="H39" s="151" t="s">
        <v>283</v>
      </c>
      <c r="I39" s="170">
        <v>14626</v>
      </c>
      <c r="J39" s="170">
        <v>6954</v>
      </c>
      <c r="K39" s="170">
        <v>7672</v>
      </c>
    </row>
    <row r="40" spans="2:11" s="144" customFormat="1" ht="9.75" customHeight="1">
      <c r="B40" s="151" t="s">
        <v>284</v>
      </c>
      <c r="C40" s="170">
        <v>36279</v>
      </c>
      <c r="D40" s="170">
        <v>17574</v>
      </c>
      <c r="E40" s="170">
        <v>18705</v>
      </c>
      <c r="F40" s="157"/>
      <c r="H40" s="151" t="s">
        <v>285</v>
      </c>
      <c r="I40" s="170"/>
      <c r="J40" s="170"/>
      <c r="K40" s="170"/>
    </row>
    <row r="41" spans="2:11" s="144" customFormat="1" ht="9.75" customHeight="1">
      <c r="B41" s="151" t="s">
        <v>286</v>
      </c>
      <c r="C41" s="170">
        <v>51255</v>
      </c>
      <c r="D41" s="170">
        <v>24676</v>
      </c>
      <c r="E41" s="170">
        <v>26579</v>
      </c>
      <c r="F41" s="157"/>
      <c r="H41" s="151" t="s">
        <v>287</v>
      </c>
      <c r="I41" s="170">
        <v>15261</v>
      </c>
      <c r="J41" s="170">
        <v>7209</v>
      </c>
      <c r="K41" s="170">
        <v>8052</v>
      </c>
    </row>
    <row r="42" spans="1:11" s="144" customFormat="1" ht="9.75" customHeight="1">
      <c r="A42" s="158" t="s">
        <v>288</v>
      </c>
      <c r="B42" s="151" t="s">
        <v>289</v>
      </c>
      <c r="C42" s="170"/>
      <c r="D42" s="170"/>
      <c r="E42" s="170"/>
      <c r="F42" s="157"/>
      <c r="H42" s="151" t="s">
        <v>290</v>
      </c>
      <c r="I42" s="170">
        <v>2892</v>
      </c>
      <c r="J42" s="170">
        <v>1347</v>
      </c>
      <c r="K42" s="170">
        <v>1545</v>
      </c>
    </row>
    <row r="43" spans="2:11" s="144" customFormat="1" ht="9.75" customHeight="1">
      <c r="B43" s="151" t="s">
        <v>291</v>
      </c>
      <c r="C43" s="170">
        <v>5183</v>
      </c>
      <c r="D43" s="170">
        <v>2525</v>
      </c>
      <c r="E43" s="170">
        <v>2658</v>
      </c>
      <c r="F43" s="157"/>
      <c r="G43" s="158" t="s">
        <v>292</v>
      </c>
      <c r="H43" s="151" t="s">
        <v>293</v>
      </c>
      <c r="I43" s="170">
        <v>3887</v>
      </c>
      <c r="J43" s="170">
        <v>1876</v>
      </c>
      <c r="K43" s="170">
        <v>2011</v>
      </c>
    </row>
    <row r="44" spans="2:11" s="144" customFormat="1" ht="9.75" customHeight="1">
      <c r="B44" s="151" t="s">
        <v>294</v>
      </c>
      <c r="C44" s="170">
        <v>9895</v>
      </c>
      <c r="D44" s="170">
        <v>4839</v>
      </c>
      <c r="E44" s="170">
        <v>5056</v>
      </c>
      <c r="F44" s="157"/>
      <c r="H44" s="151" t="s">
        <v>295</v>
      </c>
      <c r="I44" s="170">
        <v>7468</v>
      </c>
      <c r="J44" s="170">
        <v>3567</v>
      </c>
      <c r="K44" s="170">
        <v>3901</v>
      </c>
    </row>
    <row r="45" spans="2:11" s="144" customFormat="1" ht="9.75" customHeight="1">
      <c r="B45" s="151" t="s">
        <v>296</v>
      </c>
      <c r="C45" s="170">
        <v>4892</v>
      </c>
      <c r="D45" s="170">
        <v>2388</v>
      </c>
      <c r="E45" s="170">
        <v>2504</v>
      </c>
      <c r="F45" s="157"/>
      <c r="H45" s="151" t="s">
        <v>297</v>
      </c>
      <c r="I45" s="170"/>
      <c r="J45" s="170"/>
      <c r="K45" s="170"/>
    </row>
    <row r="46" spans="2:11" s="144" customFormat="1" ht="9.75" customHeight="1">
      <c r="B46" s="151" t="s">
        <v>298</v>
      </c>
      <c r="C46" s="170">
        <v>5522</v>
      </c>
      <c r="D46" s="170">
        <v>2700</v>
      </c>
      <c r="E46" s="170">
        <v>2822</v>
      </c>
      <c r="F46" s="157"/>
      <c r="H46" s="151" t="s">
        <v>299</v>
      </c>
      <c r="I46" s="170">
        <v>12381</v>
      </c>
      <c r="J46" s="170">
        <v>5837</v>
      </c>
      <c r="K46" s="170">
        <v>6544</v>
      </c>
    </row>
    <row r="47" spans="1:11" s="144" customFormat="1" ht="9.75" customHeight="1">
      <c r="A47" s="158" t="s">
        <v>300</v>
      </c>
      <c r="B47" s="151" t="s">
        <v>301</v>
      </c>
      <c r="C47" s="170"/>
      <c r="D47" s="170"/>
      <c r="E47" s="170"/>
      <c r="F47" s="157"/>
      <c r="H47" s="151" t="s">
        <v>302</v>
      </c>
      <c r="I47" s="170">
        <v>5184</v>
      </c>
      <c r="J47" s="170">
        <v>2424</v>
      </c>
      <c r="K47" s="170">
        <v>2760</v>
      </c>
    </row>
    <row r="48" spans="2:11" s="144" customFormat="1" ht="9.75" customHeight="1">
      <c r="B48" s="151" t="s">
        <v>303</v>
      </c>
      <c r="C48" s="170">
        <v>14227</v>
      </c>
      <c r="D48" s="170">
        <v>7126</v>
      </c>
      <c r="E48" s="170">
        <v>7101</v>
      </c>
      <c r="F48" s="157"/>
      <c r="H48" s="151" t="s">
        <v>304</v>
      </c>
      <c r="I48" s="170">
        <v>3311</v>
      </c>
      <c r="J48" s="170">
        <v>1578</v>
      </c>
      <c r="K48" s="170">
        <v>1733</v>
      </c>
    </row>
    <row r="49" spans="2:11" s="144" customFormat="1" ht="9.75" customHeight="1">
      <c r="B49" s="151" t="s">
        <v>305</v>
      </c>
      <c r="C49" s="170">
        <v>5694</v>
      </c>
      <c r="D49" s="170">
        <v>2759</v>
      </c>
      <c r="E49" s="170">
        <v>2935</v>
      </c>
      <c r="F49" s="157"/>
      <c r="H49" s="151" t="s">
        <v>306</v>
      </c>
      <c r="I49" s="170">
        <v>2203</v>
      </c>
      <c r="J49" s="170">
        <v>1048</v>
      </c>
      <c r="K49" s="170">
        <v>1155</v>
      </c>
    </row>
    <row r="50" spans="2:11" s="144" customFormat="1" ht="9.75" customHeight="1">
      <c r="B50" s="151" t="s">
        <v>307</v>
      </c>
      <c r="C50" s="170">
        <v>4582</v>
      </c>
      <c r="D50" s="170">
        <v>2221</v>
      </c>
      <c r="E50" s="170">
        <v>2361</v>
      </c>
      <c r="F50" s="157"/>
      <c r="H50" s="151" t="s">
        <v>308</v>
      </c>
      <c r="I50" s="170">
        <v>2880</v>
      </c>
      <c r="J50" s="170">
        <v>1358</v>
      </c>
      <c r="K50" s="170">
        <v>1522</v>
      </c>
    </row>
    <row r="51" spans="2:11" s="144" customFormat="1" ht="9.75" customHeight="1">
      <c r="B51" s="151" t="s">
        <v>309</v>
      </c>
      <c r="C51" s="170">
        <v>5229</v>
      </c>
      <c r="D51" s="170">
        <v>2563</v>
      </c>
      <c r="E51" s="170">
        <v>2666</v>
      </c>
      <c r="F51" s="157"/>
      <c r="H51" s="151" t="s">
        <v>310</v>
      </c>
      <c r="I51" s="170">
        <v>1747</v>
      </c>
      <c r="J51" s="170">
        <v>826</v>
      </c>
      <c r="K51" s="170">
        <v>921</v>
      </c>
    </row>
    <row r="52" spans="2:12" s="144" customFormat="1" ht="9.75" customHeight="1">
      <c r="B52" s="151" t="s">
        <v>311</v>
      </c>
      <c r="C52" s="170">
        <v>3993</v>
      </c>
      <c r="D52" s="170">
        <v>1939</v>
      </c>
      <c r="E52" s="170">
        <v>2054</v>
      </c>
      <c r="F52" s="157"/>
      <c r="H52" s="159"/>
      <c r="I52" s="170"/>
      <c r="J52" s="170"/>
      <c r="K52" s="170"/>
      <c r="L52" s="158"/>
    </row>
    <row r="53" spans="2:11" s="144" customFormat="1" ht="9.75" customHeight="1">
      <c r="B53" s="151" t="s">
        <v>312</v>
      </c>
      <c r="C53" s="170">
        <v>14358</v>
      </c>
      <c r="D53" s="170">
        <v>7059</v>
      </c>
      <c r="E53" s="170">
        <v>7299</v>
      </c>
      <c r="F53" s="157"/>
      <c r="G53" s="144" t="s">
        <v>313</v>
      </c>
      <c r="H53" s="159"/>
      <c r="I53" s="170">
        <f>SUM(I54:I63)</f>
        <v>346265</v>
      </c>
      <c r="J53" s="170">
        <f>SUM(J54:J63)</f>
        <v>167675</v>
      </c>
      <c r="K53" s="170">
        <f>SUM(K54:K63)</f>
        <v>178590</v>
      </c>
    </row>
    <row r="54" spans="2:11" s="144" customFormat="1" ht="9.75" customHeight="1">
      <c r="B54" s="151" t="s">
        <v>314</v>
      </c>
      <c r="C54" s="170">
        <v>3749</v>
      </c>
      <c r="D54" s="170">
        <v>1850</v>
      </c>
      <c r="E54" s="170">
        <v>1899</v>
      </c>
      <c r="F54" s="157"/>
      <c r="H54" s="151" t="s">
        <v>315</v>
      </c>
      <c r="I54" s="170">
        <v>286424</v>
      </c>
      <c r="J54" s="170">
        <v>138206</v>
      </c>
      <c r="K54" s="170">
        <v>148218</v>
      </c>
    </row>
    <row r="55" spans="1:11" s="144" customFormat="1" ht="9.75" customHeight="1">
      <c r="A55" s="158"/>
      <c r="B55" s="151" t="s">
        <v>316</v>
      </c>
      <c r="C55" s="170"/>
      <c r="D55" s="170"/>
      <c r="E55" s="170"/>
      <c r="F55" s="157"/>
      <c r="H55" s="151" t="s">
        <v>317</v>
      </c>
      <c r="I55" s="170"/>
      <c r="J55" s="170"/>
      <c r="K55" s="170"/>
    </row>
    <row r="56" spans="2:11" s="144" customFormat="1" ht="9.75" customHeight="1">
      <c r="B56" s="151" t="s">
        <v>318</v>
      </c>
      <c r="C56" s="170">
        <v>12668</v>
      </c>
      <c r="D56" s="170">
        <v>6177</v>
      </c>
      <c r="E56" s="170">
        <v>6491</v>
      </c>
      <c r="F56" s="157"/>
      <c r="H56" s="151" t="s">
        <v>319</v>
      </c>
      <c r="I56" s="170">
        <v>4487</v>
      </c>
      <c r="J56" s="170">
        <v>2212</v>
      </c>
      <c r="K56" s="170">
        <v>2275</v>
      </c>
    </row>
    <row r="57" spans="2:11" s="144" customFormat="1" ht="9.75" customHeight="1">
      <c r="B57" s="151" t="s">
        <v>320</v>
      </c>
      <c r="C57" s="170">
        <v>5709</v>
      </c>
      <c r="D57" s="170">
        <v>2728</v>
      </c>
      <c r="E57" s="170">
        <v>2981</v>
      </c>
      <c r="F57" s="157"/>
      <c r="H57" s="151" t="s">
        <v>321</v>
      </c>
      <c r="I57" s="170">
        <v>6581</v>
      </c>
      <c r="J57" s="170">
        <v>3184</v>
      </c>
      <c r="K57" s="170">
        <v>3397</v>
      </c>
    </row>
    <row r="58" spans="2:11" s="144" customFormat="1" ht="9.75" customHeight="1">
      <c r="B58" s="151" t="s">
        <v>322</v>
      </c>
      <c r="C58" s="170">
        <v>8702</v>
      </c>
      <c r="D58" s="170">
        <v>4193</v>
      </c>
      <c r="E58" s="170">
        <v>4509</v>
      </c>
      <c r="F58" s="157"/>
      <c r="H58" s="151" t="s">
        <v>323</v>
      </c>
      <c r="I58" s="170">
        <v>12336</v>
      </c>
      <c r="J58" s="170">
        <v>6150</v>
      </c>
      <c r="K58" s="170">
        <v>6186</v>
      </c>
    </row>
    <row r="59" spans="2:11" s="144" customFormat="1" ht="9.75" customHeight="1">
      <c r="B59" s="151" t="s">
        <v>324</v>
      </c>
      <c r="C59" s="170">
        <v>3640</v>
      </c>
      <c r="D59" s="170">
        <v>1793</v>
      </c>
      <c r="E59" s="170">
        <v>1847</v>
      </c>
      <c r="F59" s="157"/>
      <c r="H59" s="151" t="s">
        <v>325</v>
      </c>
      <c r="I59" s="170">
        <v>2813</v>
      </c>
      <c r="J59" s="170">
        <v>1416</v>
      </c>
      <c r="K59" s="170">
        <v>1397</v>
      </c>
    </row>
    <row r="60" spans="1:11" s="144" customFormat="1" ht="9.75" customHeight="1">
      <c r="A60" s="158"/>
      <c r="B60" s="151" t="s">
        <v>326</v>
      </c>
      <c r="C60" s="170"/>
      <c r="D60" s="170"/>
      <c r="E60" s="170"/>
      <c r="F60" s="157"/>
      <c r="H60" s="151" t="s">
        <v>327</v>
      </c>
      <c r="I60" s="170">
        <v>8137</v>
      </c>
      <c r="J60" s="170">
        <v>4055</v>
      </c>
      <c r="K60" s="170">
        <v>4082</v>
      </c>
    </row>
    <row r="61" spans="1:11" s="144" customFormat="1" ht="9.75" customHeight="1">
      <c r="A61" s="150"/>
      <c r="B61" s="151" t="s">
        <v>328</v>
      </c>
      <c r="C61" s="170">
        <v>15222</v>
      </c>
      <c r="D61" s="170">
        <v>7416</v>
      </c>
      <c r="E61" s="170">
        <v>7806</v>
      </c>
      <c r="F61" s="157"/>
      <c r="H61" s="151" t="s">
        <v>329</v>
      </c>
      <c r="I61" s="170">
        <v>6036</v>
      </c>
      <c r="J61" s="170">
        <v>2948</v>
      </c>
      <c r="K61" s="170">
        <v>3088</v>
      </c>
    </row>
    <row r="62" spans="2:11" s="144" customFormat="1" ht="9.75" customHeight="1">
      <c r="B62" s="151" t="s">
        <v>330</v>
      </c>
      <c r="C62" s="170">
        <v>5862</v>
      </c>
      <c r="D62" s="170">
        <v>2895</v>
      </c>
      <c r="E62" s="170">
        <v>2967</v>
      </c>
      <c r="F62" s="157"/>
      <c r="G62" s="156"/>
      <c r="H62" s="151" t="s">
        <v>331</v>
      </c>
      <c r="I62" s="170">
        <v>18041</v>
      </c>
      <c r="J62" s="170">
        <v>8804</v>
      </c>
      <c r="K62" s="170">
        <v>9237</v>
      </c>
    </row>
    <row r="63" spans="2:11" s="144" customFormat="1" ht="9.75" customHeight="1">
      <c r="B63" s="151" t="s">
        <v>332</v>
      </c>
      <c r="C63" s="170">
        <v>6031</v>
      </c>
      <c r="D63" s="170">
        <v>3011</v>
      </c>
      <c r="E63" s="170">
        <v>3020</v>
      </c>
      <c r="F63" s="157"/>
      <c r="G63" s="156"/>
      <c r="H63" s="151" t="s">
        <v>333</v>
      </c>
      <c r="I63" s="170">
        <v>1410</v>
      </c>
      <c r="J63" s="170">
        <v>700</v>
      </c>
      <c r="K63" s="170">
        <v>710</v>
      </c>
    </row>
    <row r="64" spans="1:11" s="144" customFormat="1" ht="10.5" customHeight="1">
      <c r="A64" s="164"/>
      <c r="B64" s="165"/>
      <c r="C64" s="166"/>
      <c r="D64" s="166"/>
      <c r="E64" s="166"/>
      <c r="F64" s="164"/>
      <c r="G64" s="167"/>
      <c r="H64" s="165"/>
      <c r="I64" s="166"/>
      <c r="J64" s="166"/>
      <c r="K64" s="166"/>
    </row>
    <row r="65" spans="1:7" s="144" customFormat="1" ht="9.75" customHeight="1">
      <c r="A65" s="144" t="s">
        <v>334</v>
      </c>
      <c r="F65" s="168"/>
      <c r="G65" s="168"/>
    </row>
    <row r="66" spans="1:11" s="144" customFormat="1" ht="9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</row>
    <row r="67" spans="1:11" s="144" customFormat="1" ht="9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</row>
    <row r="68" spans="1:11" s="144" customFormat="1" ht="1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1:12" ht="1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rintOptions/>
  <pageMargins left="0.7874015748031497" right="0.3937007874015748" top="0.5905511811023623" bottom="0.3937007874015748" header="0.5" footer="0.5"/>
  <pageSetup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8.796875" defaultRowHeight="15"/>
  <cols>
    <col min="1" max="1" width="13" style="0" customWidth="1"/>
    <col min="2" max="2" width="23.5" style="0" customWidth="1"/>
    <col min="3" max="3" width="13.8984375" style="0" customWidth="1"/>
    <col min="4" max="16384" width="11" style="0" customWidth="1"/>
  </cols>
  <sheetData>
    <row r="1" ht="14.25">
      <c r="A1" t="s">
        <v>335</v>
      </c>
    </row>
    <row r="3" ht="14.25">
      <c r="A3" s="2" t="s">
        <v>336</v>
      </c>
    </row>
    <row r="4" ht="15" thickBot="1">
      <c r="G4" s="62" t="s">
        <v>337</v>
      </c>
    </row>
    <row r="5" spans="1:7" ht="15" thickTop="1">
      <c r="A5" s="58" t="s">
        <v>338</v>
      </c>
      <c r="B5" s="59" t="s">
        <v>339</v>
      </c>
      <c r="C5" s="59" t="s">
        <v>340</v>
      </c>
      <c r="D5" s="59" t="s">
        <v>341</v>
      </c>
      <c r="E5" s="59" t="s">
        <v>342</v>
      </c>
      <c r="F5" s="59" t="s">
        <v>343</v>
      </c>
      <c r="G5" s="59" t="s">
        <v>344</v>
      </c>
    </row>
    <row r="6" spans="1:7" ht="9.75" customHeight="1">
      <c r="A6" s="64"/>
      <c r="B6" s="65"/>
      <c r="C6" s="64"/>
      <c r="D6" s="64"/>
      <c r="E6" s="64"/>
      <c r="F6" s="64"/>
      <c r="G6" s="64"/>
    </row>
    <row r="7" spans="1:7" ht="14.25" customHeight="1">
      <c r="A7" s="1" t="s">
        <v>345</v>
      </c>
      <c r="B7" s="60" t="s">
        <v>346</v>
      </c>
      <c r="C7" s="66">
        <v>1324025</v>
      </c>
      <c r="D7" s="66">
        <v>1114810</v>
      </c>
      <c r="E7" s="67">
        <v>84.2</v>
      </c>
      <c r="F7" s="68">
        <v>107</v>
      </c>
      <c r="G7" s="68">
        <v>59</v>
      </c>
    </row>
    <row r="8" spans="1:7" ht="14.25" customHeight="1">
      <c r="A8" s="1" t="s">
        <v>347</v>
      </c>
      <c r="B8" s="60" t="s">
        <v>348</v>
      </c>
      <c r="C8" s="56">
        <v>1334415</v>
      </c>
      <c r="D8" s="56">
        <v>983057</v>
      </c>
      <c r="E8" s="57">
        <v>73.67</v>
      </c>
      <c r="F8" s="1">
        <v>3</v>
      </c>
      <c r="G8" s="1">
        <v>1</v>
      </c>
    </row>
    <row r="9" spans="1:7" ht="14.25" customHeight="1">
      <c r="A9" s="1" t="s">
        <v>349</v>
      </c>
      <c r="B9" s="60" t="s">
        <v>348</v>
      </c>
      <c r="C9" s="56">
        <v>1353862</v>
      </c>
      <c r="D9" s="56">
        <v>1098627</v>
      </c>
      <c r="E9" s="57">
        <v>81.15</v>
      </c>
      <c r="F9" s="1">
        <v>4</v>
      </c>
      <c r="G9" s="1">
        <v>1</v>
      </c>
    </row>
    <row r="10" spans="1:7" ht="14.25" customHeight="1">
      <c r="A10" s="1" t="s">
        <v>350</v>
      </c>
      <c r="B10" s="60" t="s">
        <v>351</v>
      </c>
      <c r="C10" s="56">
        <v>1369230</v>
      </c>
      <c r="D10" s="56">
        <v>1064619</v>
      </c>
      <c r="E10" s="57">
        <v>77.75</v>
      </c>
      <c r="F10" s="1">
        <v>20</v>
      </c>
      <c r="G10" s="1">
        <v>12</v>
      </c>
    </row>
    <row r="11" spans="1:7" ht="14.25" customHeight="1">
      <c r="A11" s="1" t="s">
        <v>352</v>
      </c>
      <c r="B11" s="60" t="s">
        <v>353</v>
      </c>
      <c r="C11" s="56">
        <v>1376657</v>
      </c>
      <c r="D11" s="56">
        <v>1035447</v>
      </c>
      <c r="E11" s="57">
        <v>75.21</v>
      </c>
      <c r="F11" s="1">
        <v>5</v>
      </c>
      <c r="G11" s="1">
        <v>2</v>
      </c>
    </row>
    <row r="12" spans="1:7" ht="14.25" customHeight="1">
      <c r="A12" s="1"/>
      <c r="B12" s="61" t="s">
        <v>354</v>
      </c>
      <c r="C12" s="56">
        <v>1376657</v>
      </c>
      <c r="D12" s="56">
        <v>1035298</v>
      </c>
      <c r="E12" s="57">
        <v>75.2</v>
      </c>
      <c r="F12" s="1" t="s">
        <v>38</v>
      </c>
      <c r="G12" s="1" t="s">
        <v>38</v>
      </c>
    </row>
    <row r="13" spans="1:7" ht="14.25" customHeight="1">
      <c r="A13" s="1" t="s">
        <v>355</v>
      </c>
      <c r="B13" s="60" t="s">
        <v>346</v>
      </c>
      <c r="C13" s="56">
        <v>1104392</v>
      </c>
      <c r="D13" s="56">
        <v>884030</v>
      </c>
      <c r="E13" s="57">
        <v>80.05</v>
      </c>
      <c r="F13" s="1">
        <v>85</v>
      </c>
      <c r="G13" s="1">
        <v>59</v>
      </c>
    </row>
    <row r="14" spans="1:7" ht="14.25" customHeight="1">
      <c r="A14" s="1" t="s">
        <v>356</v>
      </c>
      <c r="B14" s="60" t="s">
        <v>351</v>
      </c>
      <c r="C14" s="56">
        <v>1414091</v>
      </c>
      <c r="D14" s="56">
        <v>1067674</v>
      </c>
      <c r="E14" s="57">
        <v>75.5</v>
      </c>
      <c r="F14" s="1">
        <v>20</v>
      </c>
      <c r="G14" s="1">
        <v>12</v>
      </c>
    </row>
    <row r="15" spans="1:7" ht="14.25" customHeight="1">
      <c r="A15" s="1" t="s">
        <v>357</v>
      </c>
      <c r="B15" s="60" t="s">
        <v>351</v>
      </c>
      <c r="C15" s="56">
        <v>1425216</v>
      </c>
      <c r="D15" s="56">
        <v>1152392</v>
      </c>
      <c r="E15" s="57">
        <v>80.86</v>
      </c>
      <c r="F15" s="1">
        <v>19</v>
      </c>
      <c r="G15" s="1">
        <v>12</v>
      </c>
    </row>
    <row r="16" spans="1:7" ht="14.25" customHeight="1">
      <c r="A16" s="1" t="s">
        <v>357</v>
      </c>
      <c r="B16" s="60" t="s">
        <v>353</v>
      </c>
      <c r="C16" s="56">
        <v>1425216</v>
      </c>
      <c r="D16" s="56">
        <v>1152235</v>
      </c>
      <c r="E16" s="57">
        <v>80.85</v>
      </c>
      <c r="F16" s="1">
        <v>5</v>
      </c>
      <c r="G16" s="1">
        <v>2</v>
      </c>
    </row>
    <row r="17" spans="1:7" ht="14.25" customHeight="1">
      <c r="A17" s="1"/>
      <c r="B17" s="61" t="s">
        <v>354</v>
      </c>
      <c r="C17" s="56">
        <v>1425216</v>
      </c>
      <c r="D17" s="56">
        <v>1151951</v>
      </c>
      <c r="E17" s="57">
        <v>80.83</v>
      </c>
      <c r="F17" s="1" t="s">
        <v>38</v>
      </c>
      <c r="G17" s="1" t="s">
        <v>38</v>
      </c>
    </row>
    <row r="18" spans="1:7" ht="14.25" customHeight="1">
      <c r="A18" s="1" t="s">
        <v>358</v>
      </c>
      <c r="B18" s="60" t="s">
        <v>348</v>
      </c>
      <c r="C18" s="56">
        <v>1419182</v>
      </c>
      <c r="D18" s="56">
        <v>846313</v>
      </c>
      <c r="E18" s="57">
        <v>59.63</v>
      </c>
      <c r="F18" s="1">
        <v>2</v>
      </c>
      <c r="G18" s="1">
        <v>1</v>
      </c>
    </row>
    <row r="19" spans="1:7" ht="14.25" customHeight="1">
      <c r="A19" s="1" t="s">
        <v>359</v>
      </c>
      <c r="B19" s="60" t="s">
        <v>346</v>
      </c>
      <c r="C19" s="56">
        <v>1449493</v>
      </c>
      <c r="D19" s="56">
        <v>1150404</v>
      </c>
      <c r="E19" s="57">
        <v>79.37</v>
      </c>
      <c r="F19" s="1">
        <v>102</v>
      </c>
      <c r="G19" s="1">
        <v>58</v>
      </c>
    </row>
    <row r="20" spans="1:7" ht="14.25" customHeight="1">
      <c r="A20" s="1" t="s">
        <v>360</v>
      </c>
      <c r="B20" s="60" t="s">
        <v>361</v>
      </c>
      <c r="C20" s="56">
        <v>1465927</v>
      </c>
      <c r="D20" s="56">
        <v>1006995</v>
      </c>
      <c r="E20" s="57">
        <v>68.69</v>
      </c>
      <c r="F20" s="1">
        <v>4</v>
      </c>
      <c r="G20" s="1">
        <v>2</v>
      </c>
    </row>
    <row r="21" spans="1:7" ht="14.25" customHeight="1">
      <c r="A21" s="63"/>
      <c r="B21" s="61" t="s">
        <v>362</v>
      </c>
      <c r="C21" s="56">
        <v>1465927</v>
      </c>
      <c r="D21" s="56">
        <v>1006895</v>
      </c>
      <c r="E21" s="57">
        <v>68.69</v>
      </c>
      <c r="F21" s="1" t="s">
        <v>38</v>
      </c>
      <c r="G21" s="1" t="s">
        <v>38</v>
      </c>
    </row>
    <row r="22" spans="1:7" ht="14.25" customHeight="1">
      <c r="A22" s="63" t="s">
        <v>363</v>
      </c>
      <c r="B22" s="60" t="s">
        <v>351</v>
      </c>
      <c r="C22" s="56">
        <v>1472151</v>
      </c>
      <c r="D22" s="56">
        <v>1110938</v>
      </c>
      <c r="E22" s="57">
        <v>75.46</v>
      </c>
      <c r="F22" s="1">
        <v>21</v>
      </c>
      <c r="G22" s="1">
        <v>12</v>
      </c>
    </row>
    <row r="23" spans="1:7" ht="14.25" customHeight="1">
      <c r="A23" s="63" t="s">
        <v>364</v>
      </c>
      <c r="B23" s="60" t="s">
        <v>348</v>
      </c>
      <c r="C23" s="56">
        <v>1468754</v>
      </c>
      <c r="D23" s="56">
        <v>942007</v>
      </c>
      <c r="E23" s="57">
        <v>64.14</v>
      </c>
      <c r="F23" s="1">
        <v>2</v>
      </c>
      <c r="G23" s="1">
        <v>1</v>
      </c>
    </row>
    <row r="24" spans="1:7" ht="14.25" customHeight="1">
      <c r="A24" s="63" t="s">
        <v>365</v>
      </c>
      <c r="B24" s="60" t="s">
        <v>366</v>
      </c>
      <c r="C24" s="56">
        <v>1483928</v>
      </c>
      <c r="D24" s="56">
        <v>797970</v>
      </c>
      <c r="E24" s="57">
        <v>53.77</v>
      </c>
      <c r="F24" s="1">
        <v>3</v>
      </c>
      <c r="G24" s="1">
        <v>1</v>
      </c>
    </row>
    <row r="25" spans="1:7" ht="14.25" customHeight="1">
      <c r="A25" s="63" t="s">
        <v>367</v>
      </c>
      <c r="B25" s="60" t="s">
        <v>351</v>
      </c>
      <c r="C25" s="56">
        <v>1493332</v>
      </c>
      <c r="D25" s="56">
        <v>1171351</v>
      </c>
      <c r="E25" s="57">
        <v>78.44</v>
      </c>
      <c r="F25" s="1">
        <v>21</v>
      </c>
      <c r="G25" s="1">
        <v>12</v>
      </c>
    </row>
    <row r="26" spans="1:7" ht="14.25" customHeight="1">
      <c r="A26" s="63" t="s">
        <v>367</v>
      </c>
      <c r="B26" s="60" t="s">
        <v>361</v>
      </c>
      <c r="C26" s="56">
        <v>1493332</v>
      </c>
      <c r="D26" s="56">
        <v>1171091</v>
      </c>
      <c r="E26" s="57">
        <v>78.42</v>
      </c>
      <c r="F26" s="1">
        <v>4</v>
      </c>
      <c r="G26" s="1">
        <v>2</v>
      </c>
    </row>
    <row r="27" spans="1:7" ht="14.25" customHeight="1">
      <c r="A27" s="63"/>
      <c r="B27" s="61" t="s">
        <v>362</v>
      </c>
      <c r="C27" s="56">
        <v>1493332</v>
      </c>
      <c r="D27" s="56">
        <v>1170829</v>
      </c>
      <c r="E27" s="57">
        <v>78.4</v>
      </c>
      <c r="F27" s="1" t="s">
        <v>38</v>
      </c>
      <c r="G27" s="1" t="s">
        <v>38</v>
      </c>
    </row>
    <row r="28" spans="1:7" ht="14.25" customHeight="1">
      <c r="A28" s="63" t="s">
        <v>368</v>
      </c>
      <c r="B28" s="60" t="s">
        <v>346</v>
      </c>
      <c r="C28" s="56">
        <v>1451526</v>
      </c>
      <c r="D28" s="56">
        <v>1103699</v>
      </c>
      <c r="E28" s="57">
        <v>76.04</v>
      </c>
      <c r="F28" s="1">
        <v>98</v>
      </c>
      <c r="G28" s="1">
        <v>60</v>
      </c>
    </row>
    <row r="29" spans="1:7" ht="14.25" customHeight="1">
      <c r="A29" s="63" t="s">
        <v>369</v>
      </c>
      <c r="B29" s="60" t="s">
        <v>348</v>
      </c>
      <c r="C29" s="56">
        <v>1508674</v>
      </c>
      <c r="D29" s="56">
        <v>1224987</v>
      </c>
      <c r="E29" s="57">
        <v>81.2</v>
      </c>
      <c r="F29" s="1">
        <v>3</v>
      </c>
      <c r="G29" s="1">
        <v>1</v>
      </c>
    </row>
    <row r="30" spans="1:7" ht="14.25" customHeight="1">
      <c r="A30" s="63" t="s">
        <v>369</v>
      </c>
      <c r="B30" s="60" t="s">
        <v>366</v>
      </c>
      <c r="C30" s="56">
        <v>1517007</v>
      </c>
      <c r="D30" s="56">
        <v>1224926</v>
      </c>
      <c r="E30" s="57">
        <v>80.75</v>
      </c>
      <c r="F30" s="1">
        <v>3</v>
      </c>
      <c r="G30" s="1">
        <v>1</v>
      </c>
    </row>
    <row r="31" spans="1:7" ht="14.25" customHeight="1">
      <c r="A31" s="63" t="s">
        <v>370</v>
      </c>
      <c r="B31" s="60" t="s">
        <v>361</v>
      </c>
      <c r="C31" s="56">
        <v>1533867</v>
      </c>
      <c r="D31" s="56">
        <v>1099620</v>
      </c>
      <c r="E31" s="57">
        <v>71.69</v>
      </c>
      <c r="F31" s="1">
        <v>4</v>
      </c>
      <c r="G31" s="1">
        <v>2</v>
      </c>
    </row>
    <row r="32" spans="1:7" ht="14.25" customHeight="1">
      <c r="A32" s="63"/>
      <c r="B32" s="61" t="s">
        <v>362</v>
      </c>
      <c r="C32" s="56">
        <v>1533867</v>
      </c>
      <c r="D32" s="56">
        <v>1099489</v>
      </c>
      <c r="E32" s="57">
        <v>71.68</v>
      </c>
      <c r="F32" s="1" t="s">
        <v>38</v>
      </c>
      <c r="G32" s="1" t="s">
        <v>38</v>
      </c>
    </row>
    <row r="33" spans="1:7" ht="14.25" customHeight="1">
      <c r="A33" s="63" t="s">
        <v>371</v>
      </c>
      <c r="B33" s="60" t="s">
        <v>351</v>
      </c>
      <c r="C33" s="56">
        <v>1533024</v>
      </c>
      <c r="D33" s="56">
        <v>1236455</v>
      </c>
      <c r="E33" s="57">
        <v>80.33</v>
      </c>
      <c r="F33" s="1">
        <v>26</v>
      </c>
      <c r="G33" s="1">
        <v>12</v>
      </c>
    </row>
    <row r="34" spans="1:7" ht="14.25" customHeight="1">
      <c r="A34" s="63" t="s">
        <v>372</v>
      </c>
      <c r="B34" s="60" t="s">
        <v>346</v>
      </c>
      <c r="C34" s="56">
        <v>1438109</v>
      </c>
      <c r="D34" s="56">
        <v>1068981</v>
      </c>
      <c r="E34" s="57">
        <v>74.33</v>
      </c>
      <c r="F34" s="1">
        <v>93</v>
      </c>
      <c r="G34" s="1">
        <v>60</v>
      </c>
    </row>
    <row r="35" spans="1:7" ht="14.25" customHeight="1">
      <c r="A35" s="63" t="s">
        <v>373</v>
      </c>
      <c r="B35" s="60" t="s">
        <v>361</v>
      </c>
      <c r="C35" s="56">
        <v>1569596</v>
      </c>
      <c r="D35" s="56">
        <v>928050</v>
      </c>
      <c r="E35" s="57">
        <v>59.13</v>
      </c>
      <c r="F35" s="1">
        <v>5</v>
      </c>
      <c r="G35" s="1">
        <v>2</v>
      </c>
    </row>
    <row r="36" spans="1:7" ht="14.25" customHeight="1">
      <c r="A36" s="63"/>
      <c r="B36" s="61" t="s">
        <v>362</v>
      </c>
      <c r="C36" s="56">
        <v>1569596</v>
      </c>
      <c r="D36" s="56">
        <v>927920</v>
      </c>
      <c r="E36" s="57">
        <v>59.12</v>
      </c>
      <c r="F36" s="1" t="s">
        <v>38</v>
      </c>
      <c r="G36" s="1" t="s">
        <v>38</v>
      </c>
    </row>
    <row r="37" spans="1:7" ht="14.25" customHeight="1">
      <c r="A37" s="63" t="s">
        <v>374</v>
      </c>
      <c r="B37" s="60" t="s">
        <v>348</v>
      </c>
      <c r="C37" s="56">
        <v>1553745</v>
      </c>
      <c r="D37" s="56">
        <v>973153</v>
      </c>
      <c r="E37" s="57">
        <v>52.63</v>
      </c>
      <c r="F37" s="1">
        <v>2</v>
      </c>
      <c r="G37" s="1">
        <v>1</v>
      </c>
    </row>
    <row r="38" spans="1:7" ht="14.25" customHeight="1">
      <c r="A38" s="63" t="s">
        <v>375</v>
      </c>
      <c r="B38" s="60" t="s">
        <v>351</v>
      </c>
      <c r="C38" s="56">
        <v>1584742</v>
      </c>
      <c r="D38" s="56">
        <v>1171700</v>
      </c>
      <c r="E38" s="57">
        <v>73.94</v>
      </c>
      <c r="F38" s="1">
        <v>23</v>
      </c>
      <c r="G38" s="1">
        <v>12</v>
      </c>
    </row>
    <row r="39" spans="1:7" ht="14.25" customHeight="1">
      <c r="A39" s="63" t="s">
        <v>375</v>
      </c>
      <c r="B39" s="60" t="s">
        <v>366</v>
      </c>
      <c r="C39" s="56">
        <v>1584742</v>
      </c>
      <c r="D39" s="56">
        <v>1171059</v>
      </c>
      <c r="E39" s="57">
        <v>73.9</v>
      </c>
      <c r="F39" s="1">
        <v>3</v>
      </c>
      <c r="G39" s="1">
        <v>1</v>
      </c>
    </row>
    <row r="40" spans="1:7" ht="14.25" customHeight="1">
      <c r="A40" s="63" t="s">
        <v>376</v>
      </c>
      <c r="B40" s="60" t="s">
        <v>346</v>
      </c>
      <c r="C40" s="56">
        <v>1220812</v>
      </c>
      <c r="D40" s="56">
        <v>860900</v>
      </c>
      <c r="E40" s="57">
        <v>70.52</v>
      </c>
      <c r="F40" s="1">
        <v>85</v>
      </c>
      <c r="G40" s="1">
        <v>60</v>
      </c>
    </row>
    <row r="41" spans="1:7" ht="14.25" customHeight="1">
      <c r="A41" s="63" t="s">
        <v>377</v>
      </c>
      <c r="B41" s="60" t="s">
        <v>361</v>
      </c>
      <c r="C41" s="56">
        <v>1616529</v>
      </c>
      <c r="D41" s="56">
        <v>836450</v>
      </c>
      <c r="E41" s="57">
        <v>51.74</v>
      </c>
      <c r="F41" s="1">
        <v>5</v>
      </c>
      <c r="G41" s="1">
        <v>2</v>
      </c>
    </row>
    <row r="42" spans="1:7" ht="14.25" customHeight="1">
      <c r="A42" s="63"/>
      <c r="B42" s="61" t="s">
        <v>362</v>
      </c>
      <c r="C42" s="56">
        <v>1616529</v>
      </c>
      <c r="D42" s="56">
        <v>836293</v>
      </c>
      <c r="E42" s="57">
        <v>51.73</v>
      </c>
      <c r="F42" s="1" t="s">
        <v>38</v>
      </c>
      <c r="G42" s="1" t="s">
        <v>38</v>
      </c>
    </row>
    <row r="43" spans="1:7" ht="14.25" customHeight="1">
      <c r="A43" s="63" t="s">
        <v>378</v>
      </c>
      <c r="B43" s="60" t="s">
        <v>348</v>
      </c>
      <c r="C43" s="56">
        <v>1613604</v>
      </c>
      <c r="D43" s="56">
        <v>973514</v>
      </c>
      <c r="E43" s="57">
        <v>60.33</v>
      </c>
      <c r="F43" s="1">
        <v>2</v>
      </c>
      <c r="G43" s="1">
        <v>1</v>
      </c>
    </row>
    <row r="44" spans="1:7" ht="14.25" customHeight="1">
      <c r="A44" s="63" t="s">
        <v>379</v>
      </c>
      <c r="B44" s="60" t="s">
        <v>380</v>
      </c>
      <c r="C44" s="56">
        <v>1624686</v>
      </c>
      <c r="D44" s="56">
        <v>1078560</v>
      </c>
      <c r="E44" s="57">
        <v>66.39</v>
      </c>
      <c r="F44" s="1">
        <v>18</v>
      </c>
      <c r="G44" s="1">
        <v>5</v>
      </c>
    </row>
    <row r="45" spans="1:7" ht="14.25" customHeight="1">
      <c r="A45" s="63"/>
      <c r="B45" s="61" t="s">
        <v>362</v>
      </c>
      <c r="C45" s="56">
        <v>1624686</v>
      </c>
      <c r="D45" s="56">
        <v>1078291</v>
      </c>
      <c r="E45" s="57">
        <v>66.37</v>
      </c>
      <c r="F45" s="1" t="s">
        <v>38</v>
      </c>
      <c r="G45" s="1" t="s">
        <v>38</v>
      </c>
    </row>
    <row r="46" spans="1:7" ht="14.25" customHeight="1">
      <c r="A46" s="63" t="s">
        <v>381</v>
      </c>
      <c r="B46" s="60" t="s">
        <v>361</v>
      </c>
      <c r="C46" s="56">
        <v>1641334</v>
      </c>
      <c r="D46" s="56">
        <v>1070664</v>
      </c>
      <c r="E46" s="57">
        <v>65.23</v>
      </c>
      <c r="F46" s="1">
        <v>8</v>
      </c>
      <c r="G46" s="1">
        <v>2</v>
      </c>
    </row>
    <row r="47" spans="1:7" ht="14.25" customHeight="1">
      <c r="A47" s="63"/>
      <c r="B47" s="61" t="s">
        <v>362</v>
      </c>
      <c r="C47" s="56">
        <v>1641334</v>
      </c>
      <c r="D47" s="56">
        <v>1070525</v>
      </c>
      <c r="E47" s="57">
        <v>65.22</v>
      </c>
      <c r="F47" s="1" t="s">
        <v>38</v>
      </c>
      <c r="G47" s="1" t="s">
        <v>38</v>
      </c>
    </row>
    <row r="48" spans="1:7" ht="14.25" customHeight="1">
      <c r="A48" s="63" t="s">
        <v>382</v>
      </c>
      <c r="B48" s="60" t="s">
        <v>346</v>
      </c>
      <c r="C48" s="56">
        <v>1404761</v>
      </c>
      <c r="D48" s="56">
        <v>933284</v>
      </c>
      <c r="E48">
        <v>66.44</v>
      </c>
      <c r="F48">
        <v>85</v>
      </c>
      <c r="G48">
        <v>60</v>
      </c>
    </row>
    <row r="49" spans="1:7" ht="14.25" customHeight="1">
      <c r="A49" s="63" t="s">
        <v>383</v>
      </c>
      <c r="B49" s="60" t="s">
        <v>380</v>
      </c>
      <c r="C49" s="56">
        <v>1657677</v>
      </c>
      <c r="D49" s="56">
        <v>1170744</v>
      </c>
      <c r="E49">
        <v>70.63</v>
      </c>
      <c r="F49">
        <v>19</v>
      </c>
      <c r="G49">
        <v>5</v>
      </c>
    </row>
    <row r="50" spans="1:7" ht="14.25" customHeight="1">
      <c r="A50" s="63"/>
      <c r="B50" s="61" t="s">
        <v>362</v>
      </c>
      <c r="C50" s="56">
        <v>1658558</v>
      </c>
      <c r="D50" s="56">
        <v>1170557</v>
      </c>
      <c r="E50">
        <v>70.58</v>
      </c>
      <c r="F50" s="1" t="s">
        <v>150</v>
      </c>
      <c r="G50" s="1" t="s">
        <v>150</v>
      </c>
    </row>
    <row r="51" spans="1:7" ht="14.25" customHeight="1">
      <c r="A51" s="63" t="s">
        <v>384</v>
      </c>
      <c r="B51" s="60" t="s">
        <v>348</v>
      </c>
      <c r="C51" s="56">
        <v>1646928</v>
      </c>
      <c r="D51" s="56">
        <v>921769</v>
      </c>
      <c r="E51">
        <v>55.97</v>
      </c>
      <c r="F51">
        <v>2</v>
      </c>
      <c r="G51">
        <v>1</v>
      </c>
    </row>
    <row r="52" spans="1:7" ht="14.25" customHeight="1">
      <c r="A52" s="63" t="s">
        <v>385</v>
      </c>
      <c r="B52" s="60" t="s">
        <v>361</v>
      </c>
      <c r="C52" s="56">
        <v>1669115</v>
      </c>
      <c r="D52" s="56">
        <v>1016129</v>
      </c>
      <c r="E52" s="57">
        <v>60.88</v>
      </c>
      <c r="F52" s="1">
        <v>8</v>
      </c>
      <c r="G52" s="1">
        <v>2</v>
      </c>
    </row>
    <row r="53" spans="1:7" ht="14.25" customHeight="1">
      <c r="A53" s="63"/>
      <c r="B53" s="61" t="s">
        <v>362</v>
      </c>
      <c r="C53" s="56">
        <v>1670226</v>
      </c>
      <c r="D53" s="56">
        <v>1016317</v>
      </c>
      <c r="E53" s="57">
        <v>60.85</v>
      </c>
      <c r="F53" s="1" t="s">
        <v>150</v>
      </c>
      <c r="G53" s="1" t="s">
        <v>150</v>
      </c>
    </row>
    <row r="54" spans="1:7" ht="9.75" customHeight="1">
      <c r="A54" s="69"/>
      <c r="B54" s="70"/>
      <c r="C54" s="18"/>
      <c r="D54" s="18"/>
      <c r="E54" s="18"/>
      <c r="F54" s="18"/>
      <c r="G54" s="18"/>
    </row>
    <row r="55" ht="14.25">
      <c r="A55" t="s">
        <v>386</v>
      </c>
    </row>
  </sheetData>
  <printOptions/>
  <pageMargins left="0.75" right="0.75" top="1" bottom="1" header="0.512" footer="0.51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9.5" style="0" customWidth="1"/>
    <col min="3" max="3" width="16" style="0" customWidth="1"/>
    <col min="4" max="4" width="7.09765625" style="0" customWidth="1"/>
    <col min="5" max="5" width="7.19921875" style="0" customWidth="1"/>
    <col min="6" max="6" width="16" style="0" customWidth="1"/>
    <col min="7" max="7" width="7.09765625" style="0" customWidth="1"/>
    <col min="8" max="8" width="7.19921875" style="0" customWidth="1"/>
    <col min="9" max="16384" width="11" style="0" customWidth="1"/>
  </cols>
  <sheetData>
    <row r="1" spans="1:8" ht="14.25">
      <c r="A1" t="s">
        <v>42</v>
      </c>
      <c r="H1" s="1" t="s">
        <v>43</v>
      </c>
    </row>
    <row r="3" ht="14.25">
      <c r="A3" s="45" t="s">
        <v>44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92" t="s">
        <v>45</v>
      </c>
      <c r="D5" s="92"/>
      <c r="E5" s="92"/>
      <c r="F5" s="100">
        <v>11</v>
      </c>
      <c r="G5" s="6"/>
      <c r="H5" s="6"/>
    </row>
    <row r="6" spans="1:8" ht="30" customHeight="1">
      <c r="A6" s="9" t="s">
        <v>4</v>
      </c>
      <c r="B6" s="10"/>
      <c r="C6" s="93" t="s">
        <v>46</v>
      </c>
      <c r="D6" s="93" t="s">
        <v>6</v>
      </c>
      <c r="E6" s="94" t="s">
        <v>47</v>
      </c>
      <c r="F6" s="136" t="s">
        <v>46</v>
      </c>
      <c r="G6" s="11" t="s">
        <v>6</v>
      </c>
      <c r="H6" s="13" t="s">
        <v>47</v>
      </c>
    </row>
    <row r="7" spans="2:5" ht="14.25">
      <c r="B7" s="5"/>
      <c r="C7" s="32"/>
      <c r="D7" s="32"/>
      <c r="E7" s="32"/>
    </row>
    <row r="8" spans="1:8" ht="14.25">
      <c r="A8" s="45" t="s">
        <v>8</v>
      </c>
      <c r="B8" s="5"/>
      <c r="C8" s="107">
        <f>SUM(C9+C20)</f>
        <v>1110978883</v>
      </c>
      <c r="D8" s="131">
        <f>C8/$C$8*100</f>
        <v>100</v>
      </c>
      <c r="E8" s="132">
        <v>8.9</v>
      </c>
      <c r="F8" s="41">
        <f>SUM(F9+F20)</f>
        <v>1084151442</v>
      </c>
      <c r="G8" s="42">
        <f aca="true" t="shared" si="0" ref="G8:G18">F8/$F$8*100</f>
        <v>100</v>
      </c>
      <c r="H8" s="43">
        <f aca="true" t="shared" si="1" ref="H8:H18">((F8/C8)-1)*100</f>
        <v>-2.4147570588882172</v>
      </c>
    </row>
    <row r="9" spans="1:8" ht="14.25">
      <c r="A9" t="s">
        <v>48</v>
      </c>
      <c r="B9" s="5"/>
      <c r="C9" s="38">
        <f>SUM(C10:C18)</f>
        <v>454313907</v>
      </c>
      <c r="D9" s="173">
        <f aca="true" t="shared" si="2" ref="D9:D25">C9/$C$8*100</f>
        <v>40.893118127790736</v>
      </c>
      <c r="E9" s="95">
        <v>11</v>
      </c>
      <c r="F9" s="41">
        <f>SUM(F10:F18)</f>
        <v>429741983</v>
      </c>
      <c r="G9" s="173">
        <f t="shared" si="0"/>
        <v>39.638556603054354</v>
      </c>
      <c r="H9" s="15">
        <f t="shared" si="1"/>
        <v>-5.408578434734112</v>
      </c>
    </row>
    <row r="10" spans="2:8" ht="14.25">
      <c r="B10" s="16" t="s">
        <v>49</v>
      </c>
      <c r="C10" s="38">
        <v>236488991</v>
      </c>
      <c r="D10" s="173">
        <f t="shared" si="2"/>
        <v>21.286542401364436</v>
      </c>
      <c r="E10" s="95">
        <v>1.2</v>
      </c>
      <c r="F10" s="41">
        <v>220974221</v>
      </c>
      <c r="G10" s="173">
        <f t="shared" si="0"/>
        <v>20.38222820534698</v>
      </c>
      <c r="H10" s="15">
        <f t="shared" si="1"/>
        <v>-6.560461835620924</v>
      </c>
    </row>
    <row r="11" spans="2:8" ht="14.25">
      <c r="B11" s="16" t="s">
        <v>50</v>
      </c>
      <c r="C11" s="91">
        <v>41870063</v>
      </c>
      <c r="D11" s="173">
        <f t="shared" si="2"/>
        <v>3.7687541717208317</v>
      </c>
      <c r="E11" s="96">
        <v>341.9</v>
      </c>
      <c r="F11" s="44">
        <v>39606517</v>
      </c>
      <c r="G11" s="174">
        <v>3.6</v>
      </c>
      <c r="H11" s="15">
        <f t="shared" si="1"/>
        <v>-5.406120358596067</v>
      </c>
    </row>
    <row r="12" spans="2:8" ht="14.25">
      <c r="B12" s="16" t="s">
        <v>51</v>
      </c>
      <c r="C12" s="38">
        <v>24300595</v>
      </c>
      <c r="D12" s="173">
        <f t="shared" si="2"/>
        <v>2.1873138519411444</v>
      </c>
      <c r="E12" s="95">
        <v>23.9</v>
      </c>
      <c r="F12" s="41">
        <v>20634662</v>
      </c>
      <c r="G12" s="173">
        <f t="shared" si="0"/>
        <v>1.9033007014162142</v>
      </c>
      <c r="H12" s="15">
        <f t="shared" si="1"/>
        <v>-15.085774648727735</v>
      </c>
    </row>
    <row r="13" spans="2:8" ht="14.25">
      <c r="B13" s="16" t="s">
        <v>52</v>
      </c>
      <c r="C13" s="38">
        <v>18558184</v>
      </c>
      <c r="D13" s="173">
        <f t="shared" si="2"/>
        <v>1.670435350660036</v>
      </c>
      <c r="E13" s="95">
        <v>-1.5</v>
      </c>
      <c r="F13" s="41">
        <v>19301300</v>
      </c>
      <c r="G13" s="173">
        <f t="shared" si="0"/>
        <v>1.780314008935294</v>
      </c>
      <c r="H13" s="15">
        <f t="shared" si="1"/>
        <v>4.00424955372789</v>
      </c>
    </row>
    <row r="14" spans="2:8" ht="14.25">
      <c r="B14" s="16" t="s">
        <v>53</v>
      </c>
      <c r="C14" s="38">
        <v>4134536</v>
      </c>
      <c r="D14" s="173">
        <f t="shared" si="2"/>
        <v>0.37215252812325506</v>
      </c>
      <c r="E14" s="95">
        <v>9.8</v>
      </c>
      <c r="F14" s="41">
        <v>3013635</v>
      </c>
      <c r="G14" s="173">
        <f t="shared" si="0"/>
        <v>0.2779717743529045</v>
      </c>
      <c r="H14" s="15">
        <f t="shared" si="1"/>
        <v>-27.110684246067763</v>
      </c>
    </row>
    <row r="15" spans="2:8" ht="14.25">
      <c r="B15" s="16" t="s">
        <v>54</v>
      </c>
      <c r="C15" s="38">
        <v>181668</v>
      </c>
      <c r="D15" s="173">
        <f t="shared" si="2"/>
        <v>0.016352065982517868</v>
      </c>
      <c r="E15" s="95">
        <v>-70.3</v>
      </c>
      <c r="F15" s="41">
        <v>219305</v>
      </c>
      <c r="G15" s="173">
        <f t="shared" si="0"/>
        <v>0.02022826253825155</v>
      </c>
      <c r="H15" s="15">
        <f t="shared" si="1"/>
        <v>20.717462624127524</v>
      </c>
    </row>
    <row r="16" spans="2:8" ht="14.25">
      <c r="B16" s="16" t="s">
        <v>55</v>
      </c>
      <c r="C16" s="38">
        <v>42562603</v>
      </c>
      <c r="D16" s="173">
        <f t="shared" si="2"/>
        <v>3.831090190037392</v>
      </c>
      <c r="E16" s="95">
        <v>2.5</v>
      </c>
      <c r="F16" s="41">
        <v>25357388</v>
      </c>
      <c r="G16" s="173">
        <f t="shared" si="0"/>
        <v>2.3389156733695513</v>
      </c>
      <c r="H16" s="15">
        <f t="shared" si="1"/>
        <v>-40.423314805252865</v>
      </c>
    </row>
    <row r="17" spans="2:8" ht="14.25">
      <c r="B17" s="16" t="s">
        <v>56</v>
      </c>
      <c r="C17" s="38">
        <v>9057890</v>
      </c>
      <c r="D17" s="173">
        <f t="shared" si="2"/>
        <v>0.8153071258691061</v>
      </c>
      <c r="E17" s="95">
        <v>-35.6</v>
      </c>
      <c r="F17" s="41">
        <v>16702881</v>
      </c>
      <c r="G17" s="173">
        <v>1.6</v>
      </c>
      <c r="H17" s="15">
        <f t="shared" si="1"/>
        <v>84.40145552661824</v>
      </c>
    </row>
    <row r="18" spans="2:8" ht="14.25">
      <c r="B18" s="16" t="s">
        <v>57</v>
      </c>
      <c r="C18" s="38">
        <v>77159377</v>
      </c>
      <c r="D18" s="173">
        <f t="shared" si="2"/>
        <v>6.945170442092012</v>
      </c>
      <c r="E18" s="95">
        <v>14</v>
      </c>
      <c r="F18" s="41">
        <v>83932074</v>
      </c>
      <c r="G18" s="173">
        <f t="shared" si="0"/>
        <v>7.741729683554671</v>
      </c>
      <c r="H18" s="15">
        <f t="shared" si="1"/>
        <v>8.77754235885031</v>
      </c>
    </row>
    <row r="19" spans="2:8" ht="14.25">
      <c r="B19" s="16"/>
      <c r="C19" s="38"/>
      <c r="D19" s="173"/>
      <c r="E19" s="95"/>
      <c r="F19" s="41"/>
      <c r="G19" s="32"/>
      <c r="H19" s="15"/>
    </row>
    <row r="20" spans="1:8" ht="14.25">
      <c r="A20" t="s">
        <v>58</v>
      </c>
      <c r="B20" s="16"/>
      <c r="C20" s="38">
        <f>SUM(C21:C26)</f>
        <v>656664976</v>
      </c>
      <c r="D20" s="173">
        <f t="shared" si="2"/>
        <v>59.10688187220927</v>
      </c>
      <c r="E20" s="95">
        <v>7.5</v>
      </c>
      <c r="F20" s="41">
        <f>SUM(F21:F26)</f>
        <v>654409459</v>
      </c>
      <c r="G20" s="173">
        <f aca="true" t="shared" si="3" ref="G20:G26">F20/$F$8*100</f>
        <v>60.361443396945646</v>
      </c>
      <c r="H20" s="15">
        <f aca="true" t="shared" si="4" ref="H20:H26">((F20/C20)-1)*100</f>
        <v>-0.34348063052475064</v>
      </c>
    </row>
    <row r="21" spans="2:8" ht="14.25">
      <c r="B21" s="49" t="s">
        <v>59</v>
      </c>
      <c r="C21" s="38">
        <v>236663486</v>
      </c>
      <c r="D21" s="173">
        <f t="shared" si="2"/>
        <v>21.30224882051156</v>
      </c>
      <c r="E21" s="95">
        <v>3.1</v>
      </c>
      <c r="F21" s="41">
        <v>240928987</v>
      </c>
      <c r="G21" s="173">
        <f t="shared" si="3"/>
        <v>22.222816634873784</v>
      </c>
      <c r="H21" s="15">
        <f t="shared" si="4"/>
        <v>1.802348588746816</v>
      </c>
    </row>
    <row r="22" spans="2:8" ht="14.25">
      <c r="B22" s="49" t="s">
        <v>60</v>
      </c>
      <c r="C22" s="38">
        <v>234644271</v>
      </c>
      <c r="D22" s="173">
        <f t="shared" si="2"/>
        <v>21.12049784118174</v>
      </c>
      <c r="E22" s="95">
        <v>5.4</v>
      </c>
      <c r="F22" s="41">
        <v>266133518</v>
      </c>
      <c r="G22" s="173">
        <f t="shared" si="3"/>
        <v>24.547633078737352</v>
      </c>
      <c r="H22" s="15">
        <f t="shared" si="4"/>
        <v>13.419993961838506</v>
      </c>
    </row>
    <row r="23" spans="2:8" ht="15.75" customHeight="1">
      <c r="B23" s="49" t="s">
        <v>61</v>
      </c>
      <c r="C23" s="38">
        <v>3765240</v>
      </c>
      <c r="D23" s="173">
        <f t="shared" si="2"/>
        <v>0.33891193231617883</v>
      </c>
      <c r="E23" s="95">
        <v>-56.7</v>
      </c>
      <c r="F23" s="41">
        <v>3817982</v>
      </c>
      <c r="G23" s="173">
        <f t="shared" si="3"/>
        <v>0.352163162090781</v>
      </c>
      <c r="H23" s="15">
        <f t="shared" si="4"/>
        <v>1.400760642083898</v>
      </c>
    </row>
    <row r="24" spans="2:8" ht="15.75" customHeight="1">
      <c r="B24" s="49" t="s">
        <v>62</v>
      </c>
      <c r="C24" s="25" t="s">
        <v>38</v>
      </c>
      <c r="D24" s="25" t="s">
        <v>38</v>
      </c>
      <c r="E24" s="25" t="s">
        <v>38</v>
      </c>
      <c r="F24" s="41">
        <v>1713543</v>
      </c>
      <c r="G24" s="173">
        <f t="shared" si="3"/>
        <v>0.15805384133778608</v>
      </c>
      <c r="H24" s="25" t="s">
        <v>63</v>
      </c>
    </row>
    <row r="25" spans="2:8" ht="15.75" customHeight="1">
      <c r="B25" s="176" t="s">
        <v>64</v>
      </c>
      <c r="C25" s="38">
        <v>1091979</v>
      </c>
      <c r="D25" s="173">
        <f t="shared" si="2"/>
        <v>0.09828980700796992</v>
      </c>
      <c r="E25" s="95">
        <v>-1.2</v>
      </c>
      <c r="F25" s="41">
        <v>1072729</v>
      </c>
      <c r="G25" s="173">
        <f t="shared" si="3"/>
        <v>0.09894641638082147</v>
      </c>
      <c r="H25" s="15">
        <f t="shared" si="4"/>
        <v>-1.7628544138669322</v>
      </c>
    </row>
    <row r="26" spans="2:8" ht="14.25">
      <c r="B26" s="49" t="s">
        <v>65</v>
      </c>
      <c r="C26" s="38">
        <v>180500000</v>
      </c>
      <c r="D26" s="173">
        <v>16.3</v>
      </c>
      <c r="E26" s="95">
        <v>21.5</v>
      </c>
      <c r="F26" s="41">
        <v>140742700</v>
      </c>
      <c r="G26" s="173">
        <f t="shared" si="3"/>
        <v>12.98183026352512</v>
      </c>
      <c r="H26" s="15">
        <f t="shared" si="4"/>
        <v>-22.02620498614959</v>
      </c>
    </row>
    <row r="27" spans="1:8" ht="14.25">
      <c r="A27" s="18"/>
      <c r="B27" s="50"/>
      <c r="C27" s="18"/>
      <c r="D27" s="18"/>
      <c r="E27" s="18"/>
      <c r="F27" s="18"/>
      <c r="G27" s="46"/>
      <c r="H27" s="18"/>
    </row>
    <row r="28" spans="1:2" ht="14.25">
      <c r="A28" t="s">
        <v>41</v>
      </c>
      <c r="B28" s="21"/>
    </row>
    <row r="29" ht="14.25">
      <c r="B29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25.5" style="0" customWidth="1"/>
    <col min="3" max="3" width="16.59765625" style="0" customWidth="1"/>
    <col min="4" max="4" width="7.09765625" style="0" customWidth="1"/>
    <col min="5" max="5" width="7.5" style="0" customWidth="1"/>
    <col min="6" max="6" width="16.69921875" style="0" customWidth="1"/>
    <col min="7" max="7" width="7.09765625" style="0" customWidth="1"/>
    <col min="8" max="8" width="8.59765625" style="0" customWidth="1"/>
    <col min="9" max="16384" width="11" style="0" customWidth="1"/>
  </cols>
  <sheetData>
    <row r="1" spans="1:8" ht="14.25">
      <c r="A1" s="22" t="s">
        <v>43</v>
      </c>
      <c r="H1" s="1" t="s">
        <v>66</v>
      </c>
    </row>
    <row r="3" ht="14.25">
      <c r="A3" s="2" t="s">
        <v>67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6" t="s">
        <v>68</v>
      </c>
      <c r="D5" s="6"/>
      <c r="E5" s="7"/>
      <c r="F5" s="8">
        <v>11</v>
      </c>
      <c r="G5" s="6"/>
      <c r="H5" s="6"/>
    </row>
    <row r="6" spans="1:8" ht="30" customHeight="1">
      <c r="A6" s="9" t="s">
        <v>4</v>
      </c>
      <c r="B6" s="10"/>
      <c r="C6" s="11" t="s">
        <v>46</v>
      </c>
      <c r="D6" s="11" t="s">
        <v>6</v>
      </c>
      <c r="E6" s="12" t="s">
        <v>47</v>
      </c>
      <c r="F6" s="23" t="s">
        <v>46</v>
      </c>
      <c r="G6" s="11" t="s">
        <v>6</v>
      </c>
      <c r="H6" s="13" t="s">
        <v>7</v>
      </c>
    </row>
    <row r="7" spans="2:6" ht="14.25">
      <c r="B7" s="5"/>
      <c r="F7" s="2"/>
    </row>
    <row r="8" spans="1:8" ht="14.25">
      <c r="A8" s="2" t="s">
        <v>8</v>
      </c>
      <c r="B8" s="5"/>
      <c r="C8" s="107">
        <f>SUM(C10:C22)</f>
        <v>1094276002</v>
      </c>
      <c r="D8" s="131">
        <v>100</v>
      </c>
      <c r="E8" s="132">
        <v>8.3</v>
      </c>
      <c r="F8" s="107">
        <f>SUM(F10:F22)</f>
        <v>1069935183</v>
      </c>
      <c r="G8" s="131">
        <v>100</v>
      </c>
      <c r="H8" s="132">
        <v>-2.2</v>
      </c>
    </row>
    <row r="9" spans="1:8" ht="14.25">
      <c r="A9" t="s">
        <v>69</v>
      </c>
      <c r="B9" s="5"/>
      <c r="C9" s="41"/>
      <c r="D9" s="14"/>
      <c r="E9" s="15"/>
      <c r="F9" s="41"/>
      <c r="G9" s="14"/>
      <c r="H9" s="15"/>
    </row>
    <row r="10" spans="2:8" ht="14.25">
      <c r="B10" s="16" t="s">
        <v>10</v>
      </c>
      <c r="C10" s="38">
        <v>1710443</v>
      </c>
      <c r="D10" s="14">
        <v>0.2</v>
      </c>
      <c r="E10" s="15">
        <v>-5</v>
      </c>
      <c r="F10" s="41">
        <v>1725280</v>
      </c>
      <c r="G10" s="14">
        <v>0.2</v>
      </c>
      <c r="H10" s="15">
        <v>0.9</v>
      </c>
    </row>
    <row r="11" spans="2:8" ht="14.25">
      <c r="B11" s="16" t="s">
        <v>11</v>
      </c>
      <c r="C11" s="38">
        <v>53000110</v>
      </c>
      <c r="D11" s="14">
        <v>4.8</v>
      </c>
      <c r="E11" s="15">
        <v>-23.2</v>
      </c>
      <c r="F11" s="41">
        <v>55056284</v>
      </c>
      <c r="G11" s="14">
        <v>5.1</v>
      </c>
      <c r="H11" s="15">
        <v>3.9</v>
      </c>
    </row>
    <row r="12" spans="2:8" ht="14.25">
      <c r="B12" s="16" t="s">
        <v>12</v>
      </c>
      <c r="C12" s="38">
        <v>67661796</v>
      </c>
      <c r="D12" s="14">
        <v>6.2</v>
      </c>
      <c r="E12" s="15">
        <v>2.2</v>
      </c>
      <c r="F12" s="41">
        <v>67550344</v>
      </c>
      <c r="G12" s="14">
        <v>6.3</v>
      </c>
      <c r="H12" s="15">
        <v>-0.2</v>
      </c>
    </row>
    <row r="13" spans="2:8" ht="14.25">
      <c r="B13" s="16" t="s">
        <v>13</v>
      </c>
      <c r="C13" s="38">
        <v>20065585</v>
      </c>
      <c r="D13" s="14">
        <v>1.8</v>
      </c>
      <c r="E13" s="15">
        <v>13.3</v>
      </c>
      <c r="F13" s="41">
        <v>16947922</v>
      </c>
      <c r="G13" s="14">
        <v>1.6</v>
      </c>
      <c r="H13" s="15">
        <v>-15.5</v>
      </c>
    </row>
    <row r="14" spans="2:8" ht="14.25">
      <c r="B14" s="16" t="s">
        <v>14</v>
      </c>
      <c r="C14" s="38">
        <v>2398358</v>
      </c>
      <c r="D14" s="14">
        <v>0.2</v>
      </c>
      <c r="E14" s="15">
        <v>-0.2</v>
      </c>
      <c r="F14" s="41">
        <v>6598616</v>
      </c>
      <c r="G14" s="14">
        <v>0.6</v>
      </c>
      <c r="H14" s="15">
        <v>175.1</v>
      </c>
    </row>
    <row r="15" spans="2:8" ht="14.25">
      <c r="B15" s="16" t="s">
        <v>15</v>
      </c>
      <c r="C15" s="38">
        <v>148758554</v>
      </c>
      <c r="D15" s="14">
        <v>13.6</v>
      </c>
      <c r="E15" s="15">
        <v>-5.5</v>
      </c>
      <c r="F15" s="41">
        <v>135128940</v>
      </c>
      <c r="G15" s="14">
        <v>12.6</v>
      </c>
      <c r="H15" s="15">
        <v>-9.2</v>
      </c>
    </row>
    <row r="16" spans="2:8" ht="14.25">
      <c r="B16" s="16" t="s">
        <v>16</v>
      </c>
      <c r="C16" s="38">
        <v>65015291</v>
      </c>
      <c r="D16" s="14">
        <v>5.9</v>
      </c>
      <c r="E16" s="15">
        <v>36.4</v>
      </c>
      <c r="F16" s="41">
        <v>63028836</v>
      </c>
      <c r="G16" s="14">
        <v>5.9</v>
      </c>
      <c r="H16" s="15">
        <v>-3.1</v>
      </c>
    </row>
    <row r="17" spans="2:8" ht="14.25">
      <c r="B17" s="16" t="s">
        <v>17</v>
      </c>
      <c r="C17" s="38">
        <v>260452438</v>
      </c>
      <c r="D17" s="14">
        <v>23.8</v>
      </c>
      <c r="E17" s="15">
        <v>17.9</v>
      </c>
      <c r="F17" s="41">
        <v>228648762</v>
      </c>
      <c r="G17" s="14">
        <v>21.4</v>
      </c>
      <c r="H17" s="15">
        <v>-12.2</v>
      </c>
    </row>
    <row r="18" spans="2:8" ht="14.25">
      <c r="B18" s="16" t="s">
        <v>18</v>
      </c>
      <c r="C18" s="38">
        <v>47042768</v>
      </c>
      <c r="D18" s="14">
        <v>4.3</v>
      </c>
      <c r="E18" s="15">
        <v>0.1</v>
      </c>
      <c r="F18" s="41">
        <v>46935682</v>
      </c>
      <c r="G18" s="14">
        <v>4.4</v>
      </c>
      <c r="H18" s="15">
        <v>-0.2</v>
      </c>
    </row>
    <row r="19" spans="2:8" ht="14.25">
      <c r="B19" s="16" t="s">
        <v>19</v>
      </c>
      <c r="C19" s="38">
        <v>254384099</v>
      </c>
      <c r="D19" s="14">
        <v>23.3</v>
      </c>
      <c r="E19" s="15">
        <v>-3.1</v>
      </c>
      <c r="F19" s="41">
        <v>258734540</v>
      </c>
      <c r="G19" s="14">
        <v>24.2</v>
      </c>
      <c r="H19" s="15">
        <v>1.7</v>
      </c>
    </row>
    <row r="20" spans="2:8" ht="14.25">
      <c r="B20" s="17" t="s">
        <v>20</v>
      </c>
      <c r="C20" s="38">
        <v>15058737</v>
      </c>
      <c r="D20" s="14">
        <v>1.4</v>
      </c>
      <c r="E20" s="15">
        <v>179.7</v>
      </c>
      <c r="F20" s="41">
        <v>29295040</v>
      </c>
      <c r="G20" s="14">
        <v>2.7</v>
      </c>
      <c r="H20" s="15">
        <v>94.5</v>
      </c>
    </row>
    <row r="21" spans="2:8" ht="14.25">
      <c r="B21" s="17" t="s">
        <v>21</v>
      </c>
      <c r="C21" s="38">
        <v>94998784</v>
      </c>
      <c r="D21" s="14">
        <v>8.7</v>
      </c>
      <c r="E21" s="15">
        <v>15.1</v>
      </c>
      <c r="F21" s="41">
        <v>100644379</v>
      </c>
      <c r="G21" s="14">
        <v>9.4</v>
      </c>
      <c r="H21" s="15">
        <v>5.9</v>
      </c>
    </row>
    <row r="22" spans="2:8" ht="14.25">
      <c r="B22" s="17" t="s">
        <v>22</v>
      </c>
      <c r="C22" s="38">
        <v>63729039</v>
      </c>
      <c r="D22" s="14">
        <v>5.8</v>
      </c>
      <c r="E22" s="15">
        <v>111.6</v>
      </c>
      <c r="F22" s="41">
        <v>59640558</v>
      </c>
      <c r="G22" s="14">
        <v>5.6</v>
      </c>
      <c r="H22" s="15">
        <v>-6.4</v>
      </c>
    </row>
    <row r="23" spans="2:8" ht="14.25">
      <c r="B23" s="17"/>
      <c r="C23" s="38"/>
      <c r="D23" s="14"/>
      <c r="E23" s="15"/>
      <c r="F23" s="41"/>
      <c r="G23" s="14"/>
      <c r="H23" s="15"/>
    </row>
    <row r="24" spans="1:8" ht="14.25">
      <c r="A24" t="s">
        <v>70</v>
      </c>
      <c r="B24" s="17"/>
      <c r="C24" s="38"/>
      <c r="D24" s="14"/>
      <c r="E24" s="15"/>
      <c r="F24" s="41"/>
      <c r="G24" s="14"/>
      <c r="H24" s="15"/>
    </row>
    <row r="25" spans="2:8" ht="14.25">
      <c r="B25" s="17" t="s">
        <v>25</v>
      </c>
      <c r="C25" s="38">
        <f>SUM(C26:C28)</f>
        <v>411152455</v>
      </c>
      <c r="D25" s="14">
        <v>37.5</v>
      </c>
      <c r="E25" s="15">
        <v>3.7</v>
      </c>
      <c r="F25" s="41">
        <f>SUM(F26:F28)</f>
        <v>415455396</v>
      </c>
      <c r="G25" s="14">
        <v>38.8</v>
      </c>
      <c r="H25" s="15">
        <v>1</v>
      </c>
    </row>
    <row r="26" spans="2:8" ht="14.25">
      <c r="B26" s="24" t="s">
        <v>26</v>
      </c>
      <c r="C26" s="38">
        <v>294986127</v>
      </c>
      <c r="D26" s="14">
        <v>26.9</v>
      </c>
      <c r="E26" s="15">
        <v>0.4</v>
      </c>
      <c r="F26" s="41">
        <v>293627070</v>
      </c>
      <c r="G26" s="14">
        <v>27.4</v>
      </c>
      <c r="H26" s="15">
        <v>-0.5</v>
      </c>
    </row>
    <row r="27" spans="2:8" ht="14.25">
      <c r="B27" s="24" t="s">
        <v>27</v>
      </c>
      <c r="C27" s="38">
        <v>21203222</v>
      </c>
      <c r="D27" s="14">
        <v>1.9</v>
      </c>
      <c r="E27" s="15">
        <v>4.8</v>
      </c>
      <c r="F27" s="41">
        <v>21219579</v>
      </c>
      <c r="G27" s="14">
        <v>2</v>
      </c>
      <c r="H27" s="15">
        <v>0.1</v>
      </c>
    </row>
    <row r="28" spans="2:8" ht="14.25">
      <c r="B28" s="24" t="s">
        <v>28</v>
      </c>
      <c r="C28" s="38">
        <v>94963106</v>
      </c>
      <c r="D28" s="14">
        <v>8.7</v>
      </c>
      <c r="E28" s="15">
        <v>15.1</v>
      </c>
      <c r="F28" s="41">
        <v>100608747</v>
      </c>
      <c r="G28" s="14">
        <v>9.4</v>
      </c>
      <c r="H28" s="15">
        <v>5.9</v>
      </c>
    </row>
    <row r="29" spans="2:8" ht="14.25">
      <c r="B29" s="17"/>
      <c r="C29" s="38"/>
      <c r="D29" s="14"/>
      <c r="E29" s="15"/>
      <c r="F29" s="41"/>
      <c r="G29" s="14"/>
      <c r="H29" s="15"/>
    </row>
    <row r="30" spans="2:8" ht="14.25">
      <c r="B30" s="17" t="s">
        <v>34</v>
      </c>
      <c r="C30" s="38">
        <f>SUM(C31:C34)</f>
        <v>419081126</v>
      </c>
      <c r="D30" s="14">
        <v>38.3</v>
      </c>
      <c r="E30" s="15">
        <v>8.8</v>
      </c>
      <c r="F30" s="41">
        <f>SUM(F31:F34)</f>
        <v>386151319</v>
      </c>
      <c r="G30" s="14">
        <v>36.1</v>
      </c>
      <c r="H30" s="15">
        <v>-7.9</v>
      </c>
    </row>
    <row r="31" spans="2:8" ht="14.25">
      <c r="B31" s="24" t="s">
        <v>71</v>
      </c>
      <c r="C31" s="38">
        <v>343031086</v>
      </c>
      <c r="D31" s="14">
        <v>31.3</v>
      </c>
      <c r="E31" s="15">
        <v>-2.4</v>
      </c>
      <c r="F31" s="41">
        <v>317525216</v>
      </c>
      <c r="G31" s="14">
        <v>29.7</v>
      </c>
      <c r="H31" s="15">
        <v>-7.4</v>
      </c>
    </row>
    <row r="32" spans="2:8" ht="14.25">
      <c r="B32" s="24" t="s">
        <v>72</v>
      </c>
      <c r="C32" s="38">
        <v>15074708</v>
      </c>
      <c r="D32" s="14">
        <v>1.4</v>
      </c>
      <c r="E32" s="15">
        <v>180</v>
      </c>
      <c r="F32" s="41">
        <v>29295040</v>
      </c>
      <c r="G32" s="14">
        <v>2.7</v>
      </c>
      <c r="H32" s="15">
        <v>94.3</v>
      </c>
    </row>
    <row r="33" spans="2:8" ht="14.25">
      <c r="B33" s="24" t="s">
        <v>73</v>
      </c>
      <c r="C33" s="38">
        <v>0</v>
      </c>
      <c r="D33" s="14">
        <v>0</v>
      </c>
      <c r="E33" s="25" t="s">
        <v>38</v>
      </c>
      <c r="F33" s="41">
        <v>0</v>
      </c>
      <c r="G33" s="14">
        <v>0</v>
      </c>
      <c r="H33" s="25" t="s">
        <v>38</v>
      </c>
    </row>
    <row r="34" spans="2:8" ht="14.25">
      <c r="B34" s="24" t="s">
        <v>74</v>
      </c>
      <c r="C34" s="38">
        <v>60975332</v>
      </c>
      <c r="D34" s="14">
        <v>5.6</v>
      </c>
      <c r="E34" s="15">
        <v>116</v>
      </c>
      <c r="F34" s="41">
        <v>39331063</v>
      </c>
      <c r="G34" s="14">
        <v>3.7</v>
      </c>
      <c r="H34" s="15">
        <v>-35.5</v>
      </c>
    </row>
    <row r="35" spans="2:8" ht="14.25">
      <c r="B35" s="17"/>
      <c r="C35" s="38"/>
      <c r="D35" s="14"/>
      <c r="E35" s="15"/>
      <c r="F35" s="41"/>
      <c r="G35" s="14"/>
      <c r="H35" s="15"/>
    </row>
    <row r="36" spans="2:8" ht="14.25">
      <c r="B36" s="17" t="s">
        <v>75</v>
      </c>
      <c r="C36" s="38">
        <f>SUM(C37:C41)</f>
        <v>264042421</v>
      </c>
      <c r="D36" s="14">
        <v>24.2</v>
      </c>
      <c r="E36" s="15">
        <v>15.2</v>
      </c>
      <c r="F36" s="41">
        <f>SUM(F37:F41)</f>
        <v>268328468</v>
      </c>
      <c r="G36" s="14">
        <v>25.1</v>
      </c>
      <c r="H36" s="15">
        <v>1.6</v>
      </c>
    </row>
    <row r="37" spans="2:8" ht="14.25">
      <c r="B37" s="24" t="s">
        <v>76</v>
      </c>
      <c r="C37" s="38">
        <v>36304285</v>
      </c>
      <c r="D37" s="14">
        <v>3.3</v>
      </c>
      <c r="E37" s="15">
        <v>7.4</v>
      </c>
      <c r="F37" s="41">
        <v>34617350</v>
      </c>
      <c r="G37" s="14">
        <v>3.3</v>
      </c>
      <c r="H37" s="15">
        <v>-4.6</v>
      </c>
    </row>
    <row r="38" spans="2:8" ht="14.25">
      <c r="B38" s="24" t="s">
        <v>77</v>
      </c>
      <c r="C38" s="38">
        <v>11583543</v>
      </c>
      <c r="D38" s="14">
        <v>1.1</v>
      </c>
      <c r="E38" s="15">
        <v>3.9</v>
      </c>
      <c r="F38" s="41">
        <v>12109042</v>
      </c>
      <c r="G38" s="14">
        <v>1.1</v>
      </c>
      <c r="H38" s="15">
        <v>4.5</v>
      </c>
    </row>
    <row r="39" spans="2:8" ht="14.25">
      <c r="B39" s="24" t="s">
        <v>78</v>
      </c>
      <c r="C39" s="38">
        <v>123692964</v>
      </c>
      <c r="D39" s="14">
        <v>11.3</v>
      </c>
      <c r="E39" s="15">
        <v>43.1</v>
      </c>
      <c r="F39" s="41">
        <v>124118017</v>
      </c>
      <c r="G39" s="14">
        <v>11.6</v>
      </c>
      <c r="H39" s="15">
        <v>0.3</v>
      </c>
    </row>
    <row r="40" spans="2:8" ht="14.25">
      <c r="B40" s="24" t="s">
        <v>79</v>
      </c>
      <c r="C40" s="38">
        <v>17256556</v>
      </c>
      <c r="D40" s="14">
        <v>1.6</v>
      </c>
      <c r="E40" s="15">
        <v>3.9</v>
      </c>
      <c r="F40" s="41">
        <v>11973519</v>
      </c>
      <c r="G40" s="14">
        <v>1.14</v>
      </c>
      <c r="H40" s="15">
        <v>-30.6</v>
      </c>
    </row>
    <row r="41" spans="2:8" ht="15.75" customHeight="1">
      <c r="B41" s="24" t="s">
        <v>80</v>
      </c>
      <c r="C41" s="38">
        <v>75205073</v>
      </c>
      <c r="D41" s="14">
        <v>6.9</v>
      </c>
      <c r="E41" s="15">
        <v>-7.5</v>
      </c>
      <c r="F41" s="41">
        <v>85510540</v>
      </c>
      <c r="G41" s="14">
        <v>8</v>
      </c>
      <c r="H41" s="15">
        <v>13.7</v>
      </c>
    </row>
    <row r="42" spans="1:8" ht="14.25">
      <c r="A42" s="18"/>
      <c r="B42" s="19"/>
      <c r="C42" s="18"/>
      <c r="D42" s="18"/>
      <c r="E42" s="18"/>
      <c r="F42" s="18"/>
      <c r="G42" s="18"/>
      <c r="H42" s="18"/>
    </row>
    <row r="43" spans="1:2" ht="14.25">
      <c r="A43" t="s">
        <v>41</v>
      </c>
      <c r="B43" s="20"/>
    </row>
    <row r="44" ht="14.25">
      <c r="B44" s="21"/>
    </row>
    <row r="45" ht="14.25">
      <c r="B45" s="21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30.19921875" style="0" customWidth="1"/>
    <col min="3" max="3" width="14.59765625" style="0" customWidth="1"/>
    <col min="4" max="4" width="7.09765625" style="0" customWidth="1"/>
    <col min="5" max="5" width="7.59765625" style="0" customWidth="1"/>
    <col min="6" max="6" width="14.69921875" style="0" customWidth="1"/>
    <col min="7" max="7" width="7.09765625" style="0" customWidth="1"/>
    <col min="8" max="8" width="7.59765625" style="0" customWidth="1"/>
    <col min="9" max="16384" width="11" style="0" customWidth="1"/>
  </cols>
  <sheetData>
    <row r="1" ht="14.25">
      <c r="A1" s="22" t="s">
        <v>81</v>
      </c>
    </row>
    <row r="3" ht="14.25">
      <c r="A3" s="45" t="s">
        <v>82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6" t="s">
        <v>68</v>
      </c>
      <c r="D5" s="6"/>
      <c r="E5" s="7"/>
      <c r="F5" s="47">
        <v>11</v>
      </c>
      <c r="G5" s="6"/>
      <c r="H5" s="6"/>
    </row>
    <row r="6" spans="1:8" ht="30" customHeight="1">
      <c r="A6" s="9" t="s">
        <v>4</v>
      </c>
      <c r="B6" s="10"/>
      <c r="C6" s="11" t="s">
        <v>46</v>
      </c>
      <c r="D6" s="11" t="s">
        <v>6</v>
      </c>
      <c r="E6" s="12" t="s">
        <v>47</v>
      </c>
      <c r="F6" s="51" t="s">
        <v>46</v>
      </c>
      <c r="G6" s="11" t="s">
        <v>6</v>
      </c>
      <c r="H6" s="13" t="s">
        <v>83</v>
      </c>
    </row>
    <row r="7" spans="2:6" ht="14.25">
      <c r="B7" s="5"/>
      <c r="F7" s="45"/>
    </row>
    <row r="8" spans="1:8" ht="14.25">
      <c r="A8" s="45" t="s">
        <v>84</v>
      </c>
      <c r="B8" s="5"/>
      <c r="C8" s="107">
        <f>SUM(C9+C19)</f>
        <v>922013965</v>
      </c>
      <c r="D8" s="131">
        <v>100</v>
      </c>
      <c r="E8" s="132">
        <v>7.1</v>
      </c>
      <c r="F8" s="107">
        <f>SUM(F9+F19)</f>
        <v>930865246</v>
      </c>
      <c r="G8" s="131">
        <v>100</v>
      </c>
      <c r="H8" s="132">
        <v>1</v>
      </c>
    </row>
    <row r="9" spans="1:8" ht="14.25">
      <c r="A9" t="s">
        <v>85</v>
      </c>
      <c r="B9" s="5"/>
      <c r="C9" s="38">
        <v>400192019</v>
      </c>
      <c r="D9" s="14">
        <v>43.4</v>
      </c>
      <c r="E9" s="15">
        <v>0.2</v>
      </c>
      <c r="F9" s="41">
        <f>SUM(F10:F17)</f>
        <v>394812862</v>
      </c>
      <c r="G9" s="14">
        <v>42.4</v>
      </c>
      <c r="H9" s="15">
        <v>-1.3</v>
      </c>
    </row>
    <row r="10" spans="2:8" ht="14.25">
      <c r="B10" s="16" t="s">
        <v>86</v>
      </c>
      <c r="C10" s="38">
        <v>275020420</v>
      </c>
      <c r="D10" s="14">
        <v>29.8</v>
      </c>
      <c r="E10" s="15">
        <v>-2.2</v>
      </c>
      <c r="F10" s="41">
        <v>276030288</v>
      </c>
      <c r="G10" s="14">
        <v>29.7</v>
      </c>
      <c r="H10" s="15">
        <v>0.4</v>
      </c>
    </row>
    <row r="11" spans="2:8" ht="14.25">
      <c r="B11" s="16" t="s">
        <v>51</v>
      </c>
      <c r="C11" s="38">
        <v>10084842</v>
      </c>
      <c r="D11" s="14">
        <v>1.1</v>
      </c>
      <c r="E11" s="15">
        <v>13.2</v>
      </c>
      <c r="F11" s="41">
        <v>10236175</v>
      </c>
      <c r="G11" s="14">
        <v>1.1</v>
      </c>
      <c r="H11" s="15">
        <v>1.5</v>
      </c>
    </row>
    <row r="12" spans="2:8" ht="14.25">
      <c r="B12" s="16" t="s">
        <v>52</v>
      </c>
      <c r="C12" s="38">
        <v>18826552</v>
      </c>
      <c r="D12" s="14">
        <v>2</v>
      </c>
      <c r="E12" s="15">
        <v>-1.3</v>
      </c>
      <c r="F12" s="41">
        <v>19235553</v>
      </c>
      <c r="G12" s="14">
        <v>2.1</v>
      </c>
      <c r="H12" s="15">
        <v>2.2</v>
      </c>
    </row>
    <row r="13" spans="2:8" ht="14.25">
      <c r="B13" s="16" t="s">
        <v>53</v>
      </c>
      <c r="C13" s="38">
        <v>4904634</v>
      </c>
      <c r="D13" s="14">
        <v>0.5</v>
      </c>
      <c r="E13" s="15">
        <v>-14.2</v>
      </c>
      <c r="F13" s="41">
        <v>4390622</v>
      </c>
      <c r="G13" s="14">
        <v>0.5</v>
      </c>
      <c r="H13" s="15">
        <v>-10.5</v>
      </c>
    </row>
    <row r="14" spans="2:8" ht="14.25">
      <c r="B14" s="16" t="s">
        <v>54</v>
      </c>
      <c r="C14" s="38">
        <v>5440831</v>
      </c>
      <c r="D14" s="14">
        <v>0.6</v>
      </c>
      <c r="E14" s="15">
        <v>32.3</v>
      </c>
      <c r="F14" s="41">
        <v>1643683</v>
      </c>
      <c r="G14" s="14">
        <v>0.2</v>
      </c>
      <c r="H14" s="15">
        <v>-69.8</v>
      </c>
    </row>
    <row r="15" spans="2:8" ht="14.25">
      <c r="B15" s="16" t="s">
        <v>55</v>
      </c>
      <c r="C15" s="38">
        <v>34274218</v>
      </c>
      <c r="D15" s="14">
        <v>3.7</v>
      </c>
      <c r="E15" s="15">
        <v>23.3</v>
      </c>
      <c r="F15" s="41">
        <v>22184491</v>
      </c>
      <c r="G15" s="14">
        <v>2.4</v>
      </c>
      <c r="H15" s="15">
        <v>-35.3</v>
      </c>
    </row>
    <row r="16" spans="2:8" ht="14.25">
      <c r="B16" s="16" t="s">
        <v>56</v>
      </c>
      <c r="C16" s="38">
        <v>22191479</v>
      </c>
      <c r="D16" s="14">
        <v>2.4</v>
      </c>
      <c r="E16" s="15">
        <v>-3.3</v>
      </c>
      <c r="F16" s="41">
        <v>32148214</v>
      </c>
      <c r="G16" s="14">
        <v>3.5</v>
      </c>
      <c r="H16" s="15">
        <v>44.9</v>
      </c>
    </row>
    <row r="17" spans="2:8" ht="14.25">
      <c r="B17" s="16" t="s">
        <v>57</v>
      </c>
      <c r="C17" s="38">
        <v>29449043</v>
      </c>
      <c r="D17" s="14">
        <v>3.2</v>
      </c>
      <c r="E17" s="15">
        <v>-0.6</v>
      </c>
      <c r="F17" s="41">
        <v>28943836</v>
      </c>
      <c r="G17" s="14">
        <v>3.1</v>
      </c>
      <c r="H17" s="15">
        <v>-1.7</v>
      </c>
    </row>
    <row r="18" spans="2:8" ht="14.25">
      <c r="B18" s="16"/>
      <c r="C18" s="38"/>
      <c r="E18" s="15"/>
      <c r="F18" s="41"/>
      <c r="H18" s="15"/>
    </row>
    <row r="19" spans="1:8" ht="14.25">
      <c r="A19" t="s">
        <v>87</v>
      </c>
      <c r="B19" s="16"/>
      <c r="C19" s="38">
        <v>521821946</v>
      </c>
      <c r="D19" s="14">
        <v>56.6</v>
      </c>
      <c r="E19" s="15">
        <v>13.1</v>
      </c>
      <c r="F19" s="41">
        <f>SUM(F20:F32)</f>
        <v>536052384</v>
      </c>
      <c r="G19" s="14">
        <v>57.6</v>
      </c>
      <c r="H19" s="15">
        <v>2.7</v>
      </c>
    </row>
    <row r="20" spans="2:8" ht="14.25">
      <c r="B20" s="49" t="s">
        <v>61</v>
      </c>
      <c r="C20" s="38">
        <v>10890747</v>
      </c>
      <c r="D20" s="14">
        <v>1.2</v>
      </c>
      <c r="E20" s="15">
        <v>-24.4</v>
      </c>
      <c r="F20" s="41">
        <v>11175373</v>
      </c>
      <c r="G20" s="14">
        <v>1.2</v>
      </c>
      <c r="H20" s="15">
        <v>2.6</v>
      </c>
    </row>
    <row r="21" spans="2:8" ht="14.25">
      <c r="B21" s="49" t="s">
        <v>88</v>
      </c>
      <c r="C21" s="38">
        <v>1901989</v>
      </c>
      <c r="D21" s="14">
        <v>0.2</v>
      </c>
      <c r="E21" s="15">
        <v>-17.2</v>
      </c>
      <c r="F21" s="41">
        <v>2159040</v>
      </c>
      <c r="G21" s="14">
        <v>0.2</v>
      </c>
      <c r="H21" s="15">
        <v>13.5</v>
      </c>
    </row>
    <row r="22" spans="2:8" ht="14.25">
      <c r="B22" s="49" t="s">
        <v>89</v>
      </c>
      <c r="C22" s="38">
        <v>21122523</v>
      </c>
      <c r="D22" s="14">
        <v>2.3</v>
      </c>
      <c r="E22" s="25">
        <v>342.2</v>
      </c>
      <c r="F22" s="41">
        <v>19978294</v>
      </c>
      <c r="G22" s="14">
        <v>2.1</v>
      </c>
      <c r="H22" s="15">
        <v>-5.4</v>
      </c>
    </row>
    <row r="23" spans="2:8" ht="14.25">
      <c r="B23" s="49" t="s">
        <v>90</v>
      </c>
      <c r="C23" s="38">
        <v>1075310</v>
      </c>
      <c r="D23" s="14">
        <v>0.1</v>
      </c>
      <c r="E23" s="15">
        <v>-10.1</v>
      </c>
      <c r="F23" s="41">
        <v>1016465</v>
      </c>
      <c r="G23" s="14">
        <v>0.1</v>
      </c>
      <c r="H23" s="15">
        <v>-5.5</v>
      </c>
    </row>
    <row r="24" spans="2:8" ht="14.25">
      <c r="B24" s="49" t="s">
        <v>91</v>
      </c>
      <c r="C24" s="38">
        <v>1023845</v>
      </c>
      <c r="D24" s="14">
        <v>0.1</v>
      </c>
      <c r="E24" s="15">
        <v>-2.6</v>
      </c>
      <c r="F24" s="41">
        <v>979176</v>
      </c>
      <c r="G24" s="14">
        <v>0.1</v>
      </c>
      <c r="H24" s="15">
        <v>-4.4</v>
      </c>
    </row>
    <row r="25" spans="2:8" ht="15.75" customHeight="1">
      <c r="B25" s="49" t="s">
        <v>92</v>
      </c>
      <c r="C25" s="38">
        <v>5543975</v>
      </c>
      <c r="D25" s="14">
        <v>0.6</v>
      </c>
      <c r="E25" s="15">
        <v>-11.5</v>
      </c>
      <c r="F25" s="41">
        <v>5186032</v>
      </c>
      <c r="G25" s="14">
        <v>0.6</v>
      </c>
      <c r="H25" s="15">
        <v>-6.5</v>
      </c>
    </row>
    <row r="26" spans="2:8" ht="15.75" customHeight="1">
      <c r="B26" s="49" t="s">
        <v>62</v>
      </c>
      <c r="C26" s="38">
        <v>0</v>
      </c>
      <c r="D26" s="14">
        <v>0</v>
      </c>
      <c r="E26" s="25" t="s">
        <v>38</v>
      </c>
      <c r="F26" s="41">
        <v>5605178</v>
      </c>
      <c r="G26" s="14">
        <v>0.6</v>
      </c>
      <c r="H26" s="25" t="s">
        <v>63</v>
      </c>
    </row>
    <row r="27" spans="2:8" ht="14.25">
      <c r="B27" s="49" t="s">
        <v>60</v>
      </c>
      <c r="C27" s="38">
        <v>233937678</v>
      </c>
      <c r="D27" s="14">
        <v>25.4</v>
      </c>
      <c r="E27" s="15">
        <v>3.7</v>
      </c>
      <c r="F27" s="41">
        <v>254963537</v>
      </c>
      <c r="G27" s="14">
        <v>27.4</v>
      </c>
      <c r="H27" s="15">
        <v>9</v>
      </c>
    </row>
    <row r="28" spans="2:8" ht="15.75" customHeight="1">
      <c r="B28" s="49" t="s">
        <v>64</v>
      </c>
      <c r="C28" s="38">
        <v>544395</v>
      </c>
      <c r="D28" s="14">
        <v>0.14</v>
      </c>
      <c r="E28" s="15">
        <v>-1.2</v>
      </c>
      <c r="F28" s="41">
        <v>534757</v>
      </c>
      <c r="G28" s="14">
        <v>0.1</v>
      </c>
      <c r="H28" s="15">
        <v>-1.8</v>
      </c>
    </row>
    <row r="29" spans="2:8" ht="15.75" customHeight="1">
      <c r="B29" s="97" t="s">
        <v>59</v>
      </c>
      <c r="C29" s="38">
        <v>85058200</v>
      </c>
      <c r="D29" s="14">
        <v>9.2</v>
      </c>
      <c r="E29" s="15">
        <v>33.8</v>
      </c>
      <c r="F29" s="41">
        <v>99150717</v>
      </c>
      <c r="G29" s="14">
        <v>10.7</v>
      </c>
      <c r="H29" s="15">
        <v>16.6</v>
      </c>
    </row>
    <row r="30" spans="2:8" ht="15.75" customHeight="1">
      <c r="B30" s="49" t="s">
        <v>93</v>
      </c>
      <c r="C30" s="38">
        <v>41044</v>
      </c>
      <c r="D30" s="14">
        <v>0</v>
      </c>
      <c r="E30" s="15">
        <v>0.3</v>
      </c>
      <c r="F30" s="41">
        <v>38288</v>
      </c>
      <c r="G30" s="14">
        <v>0</v>
      </c>
      <c r="H30" s="15">
        <v>-6.7</v>
      </c>
    </row>
    <row r="31" spans="2:8" ht="15.75" customHeight="1">
      <c r="B31" s="49" t="s">
        <v>94</v>
      </c>
      <c r="C31" s="38">
        <v>45525940</v>
      </c>
      <c r="D31" s="14">
        <v>4.9</v>
      </c>
      <c r="E31" s="15">
        <v>5.5</v>
      </c>
      <c r="F31" s="41">
        <v>47074188</v>
      </c>
      <c r="G31" s="14">
        <v>5.1</v>
      </c>
      <c r="H31" s="15">
        <v>3.4</v>
      </c>
    </row>
    <row r="32" spans="2:8" ht="14.25">
      <c r="B32" s="49" t="s">
        <v>95</v>
      </c>
      <c r="C32" s="38">
        <v>115156300</v>
      </c>
      <c r="D32" s="14">
        <v>12.5</v>
      </c>
      <c r="E32" s="15">
        <v>17</v>
      </c>
      <c r="F32" s="41">
        <v>88191339</v>
      </c>
      <c r="G32" s="14">
        <v>9.5</v>
      </c>
      <c r="H32" s="15">
        <v>-23.4</v>
      </c>
    </row>
    <row r="33" spans="1:8" ht="14.25">
      <c r="A33" s="18"/>
      <c r="B33" s="50"/>
      <c r="C33" s="18"/>
      <c r="D33" s="18"/>
      <c r="E33" s="18"/>
      <c r="F33" s="18"/>
      <c r="G33" s="18"/>
      <c r="H33" s="18"/>
    </row>
    <row r="34" spans="1:2" ht="14.25">
      <c r="A34" t="s">
        <v>96</v>
      </c>
      <c r="B34" s="52"/>
    </row>
    <row r="35" ht="14.25">
      <c r="B35" s="21"/>
    </row>
  </sheetData>
  <printOptions/>
  <pageMargins left="0.75" right="0.75" top="1" bottom="1" header="0.512" footer="0.51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30.19921875" style="0" customWidth="1"/>
    <col min="3" max="3" width="15" style="0" customWidth="1"/>
    <col min="4" max="4" width="7.09765625" style="0" customWidth="1"/>
    <col min="5" max="5" width="9.5" style="0" customWidth="1"/>
    <col min="6" max="6" width="16.69921875" style="0" customWidth="1"/>
    <col min="7" max="7" width="7.3984375" style="0" customWidth="1"/>
    <col min="8" max="8" width="7" style="0" customWidth="1"/>
    <col min="9" max="9" width="11" style="0" customWidth="1"/>
    <col min="10" max="10" width="13" style="0" customWidth="1"/>
    <col min="11" max="11" width="12.59765625" style="0" customWidth="1"/>
    <col min="12" max="12" width="0.59375" style="0" customWidth="1"/>
    <col min="13" max="16384" width="11" style="0" customWidth="1"/>
  </cols>
  <sheetData>
    <row r="1" ht="14.25">
      <c r="H1" s="1" t="s">
        <v>97</v>
      </c>
    </row>
    <row r="3" ht="14.25">
      <c r="A3" s="45" t="s">
        <v>98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26" t="s">
        <v>68</v>
      </c>
      <c r="D5" s="26"/>
      <c r="E5" s="27"/>
      <c r="F5" s="53">
        <v>11</v>
      </c>
      <c r="G5" s="26"/>
      <c r="H5" s="26"/>
    </row>
    <row r="6" spans="1:8" ht="30" customHeight="1">
      <c r="A6" s="9" t="s">
        <v>4</v>
      </c>
      <c r="B6" s="10"/>
      <c r="C6" s="11" t="s">
        <v>46</v>
      </c>
      <c r="D6" s="11" t="s">
        <v>6</v>
      </c>
      <c r="E6" s="12" t="s">
        <v>47</v>
      </c>
      <c r="F6" s="51" t="s">
        <v>46</v>
      </c>
      <c r="G6" s="11" t="s">
        <v>6</v>
      </c>
      <c r="H6" s="13" t="s">
        <v>47</v>
      </c>
    </row>
    <row r="7" spans="2:6" ht="14.25">
      <c r="B7" s="5"/>
      <c r="F7" s="45"/>
    </row>
    <row r="8" spans="1:11" ht="14.25">
      <c r="A8" s="2" t="s">
        <v>8</v>
      </c>
      <c r="B8" s="178"/>
      <c r="C8" s="179">
        <v>887673514</v>
      </c>
      <c r="D8" s="180">
        <v>100</v>
      </c>
      <c r="E8" s="133">
        <v>6.1</v>
      </c>
      <c r="F8" s="179">
        <v>901356531</v>
      </c>
      <c r="G8" s="180">
        <v>100</v>
      </c>
      <c r="H8" s="181">
        <v>1.5</v>
      </c>
      <c r="J8" s="29"/>
      <c r="K8" s="29"/>
    </row>
    <row r="9" spans="1:13" ht="14.25">
      <c r="A9" t="s">
        <v>69</v>
      </c>
      <c r="B9" s="5"/>
      <c r="C9" s="44"/>
      <c r="D9" s="28"/>
      <c r="E9" s="54"/>
      <c r="F9" s="44"/>
      <c r="G9" s="28"/>
      <c r="H9" s="25"/>
      <c r="M9" s="68"/>
    </row>
    <row r="10" spans="2:13" ht="14.25">
      <c r="B10" s="16" t="s">
        <v>10</v>
      </c>
      <c r="C10" s="91">
        <v>11534086</v>
      </c>
      <c r="D10" s="28">
        <v>1.3</v>
      </c>
      <c r="E10" s="54">
        <v>-0.5</v>
      </c>
      <c r="F10" s="44">
        <v>11153338</v>
      </c>
      <c r="G10" s="28">
        <v>1.2</v>
      </c>
      <c r="H10" s="25">
        <v>-3.3</v>
      </c>
      <c r="M10" s="98"/>
    </row>
    <row r="11" spans="2:13" ht="14.25">
      <c r="B11" s="16" t="s">
        <v>11</v>
      </c>
      <c r="C11" s="91">
        <v>114826670</v>
      </c>
      <c r="D11" s="28">
        <v>12.9</v>
      </c>
      <c r="E11" s="54">
        <v>-5.5</v>
      </c>
      <c r="F11" s="44">
        <v>125284264</v>
      </c>
      <c r="G11" s="28">
        <v>13.9</v>
      </c>
      <c r="H11" s="25">
        <v>9.1</v>
      </c>
      <c r="M11" s="99"/>
    </row>
    <row r="12" spans="2:13" ht="14.25">
      <c r="B12" s="16" t="s">
        <v>12</v>
      </c>
      <c r="C12" s="91">
        <v>139552588</v>
      </c>
      <c r="D12" s="28">
        <v>15.7</v>
      </c>
      <c r="E12" s="54">
        <v>4.9</v>
      </c>
      <c r="F12" s="44">
        <v>167580145</v>
      </c>
      <c r="G12" s="28">
        <v>18.6</v>
      </c>
      <c r="H12" s="25">
        <v>20.1</v>
      </c>
      <c r="M12" s="99"/>
    </row>
    <row r="13" spans="2:13" ht="14.25">
      <c r="B13" s="16" t="s">
        <v>13</v>
      </c>
      <c r="C13" s="91">
        <v>91249307</v>
      </c>
      <c r="D13" s="28">
        <v>10.3</v>
      </c>
      <c r="E13" s="54">
        <v>26.8</v>
      </c>
      <c r="F13" s="44">
        <v>82662623</v>
      </c>
      <c r="G13" s="28">
        <v>9.2</v>
      </c>
      <c r="H13" s="25">
        <v>-9.4</v>
      </c>
      <c r="J13" s="98"/>
      <c r="K13" s="98"/>
      <c r="L13" s="68"/>
      <c r="M13" s="99"/>
    </row>
    <row r="14" spans="2:13" ht="14.25">
      <c r="B14" s="16" t="s">
        <v>14</v>
      </c>
      <c r="C14" s="91">
        <v>2698169</v>
      </c>
      <c r="D14" s="28">
        <v>0.3</v>
      </c>
      <c r="E14" s="54">
        <v>-9.4</v>
      </c>
      <c r="F14" s="44">
        <v>3744180</v>
      </c>
      <c r="G14" s="28">
        <v>0.4</v>
      </c>
      <c r="H14" s="25">
        <v>38.8</v>
      </c>
      <c r="J14" s="98"/>
      <c r="K14" s="98"/>
      <c r="L14" s="98"/>
      <c r="M14" s="99"/>
    </row>
    <row r="15" spans="2:13" ht="14.25">
      <c r="B15" s="16" t="s">
        <v>15</v>
      </c>
      <c r="C15" s="91">
        <v>70815458</v>
      </c>
      <c r="D15" s="28">
        <v>8</v>
      </c>
      <c r="E15" s="54">
        <v>-6.9</v>
      </c>
      <c r="F15" s="44">
        <v>65361350</v>
      </c>
      <c r="G15" s="28">
        <v>7.3</v>
      </c>
      <c r="H15" s="25">
        <v>-7.7</v>
      </c>
      <c r="J15" s="98"/>
      <c r="K15" s="98"/>
      <c r="L15" s="99"/>
      <c r="M15" s="99"/>
    </row>
    <row r="16" spans="2:13" ht="14.25">
      <c r="B16" s="16" t="s">
        <v>16</v>
      </c>
      <c r="C16" s="91">
        <v>28498513</v>
      </c>
      <c r="D16" s="28">
        <v>3.2</v>
      </c>
      <c r="E16" s="54">
        <v>-4.1</v>
      </c>
      <c r="F16" s="44">
        <v>32565731</v>
      </c>
      <c r="G16" s="28">
        <v>3.6</v>
      </c>
      <c r="H16" s="25">
        <v>14.3</v>
      </c>
      <c r="J16" s="98"/>
      <c r="K16" s="98"/>
      <c r="L16" s="99"/>
      <c r="M16" s="99"/>
    </row>
    <row r="17" spans="2:13" ht="14.25">
      <c r="B17" s="16" t="s">
        <v>17</v>
      </c>
      <c r="C17" s="91">
        <v>165758291</v>
      </c>
      <c r="D17" s="28">
        <v>18.7</v>
      </c>
      <c r="E17" s="54">
        <v>9.3</v>
      </c>
      <c r="F17" s="44">
        <v>144880746</v>
      </c>
      <c r="G17" s="28">
        <v>16.1</v>
      </c>
      <c r="H17" s="25">
        <v>-12.6</v>
      </c>
      <c r="J17" s="98"/>
      <c r="K17" s="98"/>
      <c r="L17" s="99"/>
      <c r="M17" s="99"/>
    </row>
    <row r="18" spans="2:13" ht="14.25">
      <c r="B18" s="16" t="s">
        <v>99</v>
      </c>
      <c r="C18" s="91">
        <v>30423683</v>
      </c>
      <c r="D18" s="28">
        <v>3.4</v>
      </c>
      <c r="E18" s="54">
        <v>-1.1</v>
      </c>
      <c r="F18" s="44">
        <v>29740750</v>
      </c>
      <c r="G18" s="28">
        <v>3.3</v>
      </c>
      <c r="H18" s="25">
        <v>-2.2</v>
      </c>
      <c r="J18" s="98"/>
      <c r="K18" s="98"/>
      <c r="L18" s="99"/>
      <c r="M18" s="99"/>
    </row>
    <row r="19" spans="2:13" ht="14.25">
      <c r="B19" s="16" t="s">
        <v>19</v>
      </c>
      <c r="C19" s="91">
        <v>116394009</v>
      </c>
      <c r="D19" s="28">
        <v>13.1</v>
      </c>
      <c r="E19" s="54">
        <v>4.7</v>
      </c>
      <c r="F19" s="44">
        <v>111899214</v>
      </c>
      <c r="G19" s="28">
        <v>12.4</v>
      </c>
      <c r="H19" s="25">
        <v>-3.9</v>
      </c>
      <c r="J19" s="98"/>
      <c r="K19" s="98"/>
      <c r="L19" s="99"/>
      <c r="M19" s="99"/>
    </row>
    <row r="20" spans="2:13" ht="14.25">
      <c r="B20" s="49" t="s">
        <v>20</v>
      </c>
      <c r="C20" s="91">
        <v>18349973</v>
      </c>
      <c r="D20" s="28">
        <v>2.1</v>
      </c>
      <c r="E20" s="54">
        <v>724.3</v>
      </c>
      <c r="F20" s="44">
        <v>22923106</v>
      </c>
      <c r="G20" s="28">
        <v>2.5</v>
      </c>
      <c r="H20" s="25">
        <v>24.9</v>
      </c>
      <c r="J20" s="98"/>
      <c r="K20" s="98"/>
      <c r="L20" s="99"/>
      <c r="M20" s="99"/>
    </row>
    <row r="21" spans="2:13" ht="14.25">
      <c r="B21" s="49" t="s">
        <v>21</v>
      </c>
      <c r="C21" s="91">
        <v>95428080</v>
      </c>
      <c r="D21" s="28">
        <v>10.8</v>
      </c>
      <c r="E21" s="54">
        <v>4.5</v>
      </c>
      <c r="F21" s="44">
        <v>102860307</v>
      </c>
      <c r="G21" s="28">
        <v>11.4</v>
      </c>
      <c r="H21" s="25">
        <v>7.8</v>
      </c>
      <c r="J21" s="98"/>
      <c r="K21" s="98"/>
      <c r="L21" s="99"/>
      <c r="M21" s="99"/>
    </row>
    <row r="22" spans="2:13" ht="14.25">
      <c r="B22" s="49" t="s">
        <v>22</v>
      </c>
      <c r="C22" s="91">
        <v>2144687</v>
      </c>
      <c r="D22" s="28">
        <v>0.2</v>
      </c>
      <c r="E22" s="54">
        <v>-5.3</v>
      </c>
      <c r="F22" s="44">
        <v>700777</v>
      </c>
      <c r="G22" s="28">
        <v>0.1</v>
      </c>
      <c r="H22" s="25">
        <v>-67.3</v>
      </c>
      <c r="J22" s="98"/>
      <c r="K22" s="98"/>
      <c r="L22" s="99"/>
      <c r="M22" s="99"/>
    </row>
    <row r="23" spans="2:12" ht="15.75" customHeight="1">
      <c r="B23" s="49" t="s">
        <v>100</v>
      </c>
      <c r="C23" s="91">
        <v>0</v>
      </c>
      <c r="D23" s="28">
        <v>0</v>
      </c>
      <c r="E23" s="54" t="s">
        <v>38</v>
      </c>
      <c r="F23" s="44">
        <v>0</v>
      </c>
      <c r="G23" s="28">
        <v>0</v>
      </c>
      <c r="H23" s="48" t="s">
        <v>38</v>
      </c>
      <c r="J23" s="98"/>
      <c r="K23" s="98"/>
      <c r="L23" s="99"/>
    </row>
    <row r="24" spans="2:12" ht="14.25">
      <c r="B24" s="49"/>
      <c r="C24" s="91"/>
      <c r="D24" s="28"/>
      <c r="E24" s="54"/>
      <c r="F24" s="44"/>
      <c r="G24" s="28"/>
      <c r="H24" s="25"/>
      <c r="J24" s="98"/>
      <c r="K24" s="98"/>
      <c r="L24" s="99"/>
    </row>
    <row r="25" spans="1:12" ht="14.25">
      <c r="A25" t="s">
        <v>70</v>
      </c>
      <c r="B25" s="49"/>
      <c r="C25" s="91"/>
      <c r="D25" s="28"/>
      <c r="E25" s="54"/>
      <c r="F25" s="44"/>
      <c r="G25" s="28"/>
      <c r="H25" s="25"/>
      <c r="J25" s="98"/>
      <c r="K25" s="98"/>
      <c r="L25" s="99"/>
    </row>
    <row r="26" spans="2:12" ht="14.25">
      <c r="B26" s="49" t="s">
        <v>101</v>
      </c>
      <c r="C26" s="91">
        <v>167629033</v>
      </c>
      <c r="D26" s="28">
        <v>18.9</v>
      </c>
      <c r="E26" s="54">
        <v>0.9</v>
      </c>
      <c r="F26" s="44">
        <v>166398254</v>
      </c>
      <c r="G26" s="28">
        <v>18.5</v>
      </c>
      <c r="H26" s="25">
        <v>-0.7</v>
      </c>
      <c r="I26" s="29"/>
      <c r="J26" s="98"/>
      <c r="K26" s="98"/>
      <c r="L26" s="99"/>
    </row>
    <row r="27" spans="2:8" ht="14.25">
      <c r="B27" s="49" t="s">
        <v>102</v>
      </c>
      <c r="C27" s="91">
        <v>100674572</v>
      </c>
      <c r="D27" s="28">
        <v>11.3</v>
      </c>
      <c r="E27" s="54">
        <v>5.8</v>
      </c>
      <c r="F27" s="44">
        <v>104945917</v>
      </c>
      <c r="G27" s="28">
        <v>11.6</v>
      </c>
      <c r="H27" s="25">
        <v>4.2</v>
      </c>
    </row>
    <row r="28" spans="2:8" ht="14.25">
      <c r="B28" s="49" t="s">
        <v>103</v>
      </c>
      <c r="C28" s="91">
        <v>11761561</v>
      </c>
      <c r="D28" s="28">
        <v>1.3</v>
      </c>
      <c r="E28" s="54">
        <v>-1.9</v>
      </c>
      <c r="F28" s="44">
        <v>12748435</v>
      </c>
      <c r="G28" s="28">
        <v>1.4</v>
      </c>
      <c r="H28" s="25">
        <v>8.4</v>
      </c>
    </row>
    <row r="29" spans="2:8" ht="14.25">
      <c r="B29" s="49" t="s">
        <v>104</v>
      </c>
      <c r="C29" s="91">
        <v>57096667</v>
      </c>
      <c r="D29" s="28">
        <v>6.4</v>
      </c>
      <c r="E29" s="54">
        <v>8.6</v>
      </c>
      <c r="F29" s="44">
        <v>60586309</v>
      </c>
      <c r="G29" s="28">
        <v>6.7</v>
      </c>
      <c r="H29" s="25">
        <v>6.1</v>
      </c>
    </row>
    <row r="30" spans="2:8" ht="14.25">
      <c r="B30" s="49" t="s">
        <v>105</v>
      </c>
      <c r="C30" s="91">
        <v>72707983</v>
      </c>
      <c r="D30" s="28">
        <v>8.2</v>
      </c>
      <c r="E30" s="54">
        <v>3.1</v>
      </c>
      <c r="F30" s="44">
        <v>86071514</v>
      </c>
      <c r="G30" s="28">
        <v>9.5</v>
      </c>
      <c r="H30" s="25">
        <v>18.4</v>
      </c>
    </row>
    <row r="31" spans="2:8" ht="14.25">
      <c r="B31" s="49" t="s">
        <v>71</v>
      </c>
      <c r="C31" s="91">
        <v>258769301</v>
      </c>
      <c r="D31" s="28">
        <v>29.2</v>
      </c>
      <c r="E31" s="54">
        <v>4.2</v>
      </c>
      <c r="F31" s="44">
        <v>223818405</v>
      </c>
      <c r="G31" s="28">
        <v>24.8</v>
      </c>
      <c r="H31" s="25">
        <v>-13.5</v>
      </c>
    </row>
    <row r="32" spans="2:8" ht="14.25">
      <c r="B32" s="49" t="s">
        <v>72</v>
      </c>
      <c r="C32" s="91">
        <v>18349823</v>
      </c>
      <c r="D32" s="28">
        <v>2.1</v>
      </c>
      <c r="E32" s="54">
        <v>724.3</v>
      </c>
      <c r="F32" s="44">
        <v>22923069</v>
      </c>
      <c r="G32" s="28">
        <v>2.5</v>
      </c>
      <c r="H32" s="25">
        <v>24.9</v>
      </c>
    </row>
    <row r="33" spans="2:8" ht="14.25">
      <c r="B33" s="49" t="s">
        <v>73</v>
      </c>
      <c r="C33" s="91">
        <v>0</v>
      </c>
      <c r="D33" s="28">
        <v>0</v>
      </c>
      <c r="E33" s="55" t="s">
        <v>38</v>
      </c>
      <c r="F33" s="44">
        <v>0</v>
      </c>
      <c r="G33" s="28">
        <v>0</v>
      </c>
      <c r="H33" s="25" t="s">
        <v>38</v>
      </c>
    </row>
    <row r="34" spans="2:8" ht="14.25">
      <c r="B34" s="49" t="s">
        <v>106</v>
      </c>
      <c r="C34" s="91">
        <v>95425270</v>
      </c>
      <c r="D34" s="28">
        <v>10.8</v>
      </c>
      <c r="E34" s="54">
        <v>4.5</v>
      </c>
      <c r="F34" s="44">
        <v>102856752</v>
      </c>
      <c r="G34" s="28">
        <v>11.4</v>
      </c>
      <c r="H34" s="25">
        <v>7.8</v>
      </c>
    </row>
    <row r="35" spans="2:8" ht="14.25">
      <c r="B35" s="49" t="s">
        <v>107</v>
      </c>
      <c r="C35" s="91">
        <v>23009958</v>
      </c>
      <c r="D35" s="28">
        <v>2.6</v>
      </c>
      <c r="E35" s="54">
        <v>-14.7</v>
      </c>
      <c r="F35" s="44">
        <v>40821203</v>
      </c>
      <c r="G35" s="28">
        <v>4.5</v>
      </c>
      <c r="H35" s="25">
        <v>77.4</v>
      </c>
    </row>
    <row r="36" spans="2:8" ht="14.25">
      <c r="B36" s="49" t="s">
        <v>108</v>
      </c>
      <c r="C36" s="91">
        <v>11103100</v>
      </c>
      <c r="D36" s="28">
        <v>1.3</v>
      </c>
      <c r="E36" s="54">
        <v>87.7</v>
      </c>
      <c r="F36" s="44">
        <v>8973094</v>
      </c>
      <c r="G36" s="28">
        <v>1</v>
      </c>
      <c r="H36" s="25">
        <v>-19.2</v>
      </c>
    </row>
    <row r="37" spans="2:8" ht="14.25">
      <c r="B37" s="49" t="s">
        <v>109</v>
      </c>
      <c r="C37" s="91">
        <v>14769771</v>
      </c>
      <c r="D37" s="28">
        <v>1.7</v>
      </c>
      <c r="E37" s="54">
        <v>7.2</v>
      </c>
      <c r="F37" s="44">
        <v>13589441</v>
      </c>
      <c r="G37" s="28">
        <v>1.5</v>
      </c>
      <c r="H37" s="25">
        <v>-8</v>
      </c>
    </row>
    <row r="38" spans="2:8" ht="14.25">
      <c r="B38" s="49" t="s">
        <v>40</v>
      </c>
      <c r="C38" s="91">
        <v>56376475</v>
      </c>
      <c r="D38" s="28">
        <v>6.4</v>
      </c>
      <c r="E38" s="54">
        <v>9.9</v>
      </c>
      <c r="F38" s="44">
        <v>57624138</v>
      </c>
      <c r="G38" s="28">
        <v>6.4</v>
      </c>
      <c r="H38" s="25">
        <v>2.2</v>
      </c>
    </row>
    <row r="39" spans="2:8" ht="14.25">
      <c r="B39" s="49" t="s">
        <v>100</v>
      </c>
      <c r="C39" s="91">
        <v>0</v>
      </c>
      <c r="D39" s="28">
        <v>0</v>
      </c>
      <c r="E39" s="54" t="s">
        <v>38</v>
      </c>
      <c r="F39" s="44">
        <v>0</v>
      </c>
      <c r="G39" s="28">
        <v>0</v>
      </c>
      <c r="H39" s="48" t="s">
        <v>38</v>
      </c>
    </row>
    <row r="40" spans="2:8" ht="14.25">
      <c r="B40" s="49"/>
      <c r="C40" s="91"/>
      <c r="D40" s="28"/>
      <c r="E40" s="54"/>
      <c r="F40" s="44"/>
      <c r="G40" s="28"/>
      <c r="H40" s="48"/>
    </row>
    <row r="41" spans="1:8" ht="14.25">
      <c r="A41" t="s">
        <v>25</v>
      </c>
      <c r="B41" s="49"/>
      <c r="C41" s="91">
        <v>320150970</v>
      </c>
      <c r="D41" s="28">
        <v>36.1</v>
      </c>
      <c r="E41" s="54">
        <v>3.2</v>
      </c>
      <c r="F41" s="44">
        <v>329841315</v>
      </c>
      <c r="G41" s="28">
        <v>36.6</v>
      </c>
      <c r="H41" s="25">
        <v>3</v>
      </c>
    </row>
    <row r="42" spans="1:8" ht="14.25">
      <c r="A42" t="s">
        <v>34</v>
      </c>
      <c r="B42" s="49"/>
      <c r="C42" s="91">
        <v>277119124</v>
      </c>
      <c r="D42" s="28">
        <v>31.2</v>
      </c>
      <c r="E42" s="54">
        <v>10.6</v>
      </c>
      <c r="F42" s="44">
        <v>246741474</v>
      </c>
      <c r="G42" s="28">
        <v>27.4</v>
      </c>
      <c r="H42" s="25">
        <v>-11</v>
      </c>
    </row>
    <row r="43" spans="1:8" ht="14.25">
      <c r="A43" t="s">
        <v>75</v>
      </c>
      <c r="B43" s="49"/>
      <c r="C43" s="91">
        <v>290403420</v>
      </c>
      <c r="D43" s="28">
        <v>32.7</v>
      </c>
      <c r="E43" s="54">
        <v>5.3</v>
      </c>
      <c r="F43" s="44">
        <v>324773742</v>
      </c>
      <c r="G43" s="28">
        <v>36</v>
      </c>
      <c r="H43" s="25">
        <v>11.8</v>
      </c>
    </row>
    <row r="44" spans="1:8" ht="14.25">
      <c r="A44" s="18"/>
      <c r="B44" s="50"/>
      <c r="C44" s="30"/>
      <c r="D44" s="30"/>
      <c r="E44" s="30"/>
      <c r="F44" s="30"/>
      <c r="G44" s="30"/>
      <c r="H44" s="30"/>
    </row>
    <row r="45" spans="1:8" ht="14.25">
      <c r="A45" t="s">
        <v>96</v>
      </c>
      <c r="B45" s="52"/>
      <c r="C45" s="1"/>
      <c r="D45" s="1"/>
      <c r="E45" s="1"/>
      <c r="F45" s="1"/>
      <c r="G45" s="1"/>
      <c r="H45" s="1"/>
    </row>
    <row r="46" spans="2:8" ht="14.25">
      <c r="B46" s="21"/>
      <c r="C46" s="1"/>
      <c r="D46" s="1"/>
      <c r="E46" s="1"/>
      <c r="F46" s="1"/>
      <c r="G46" s="1"/>
      <c r="H46" s="1"/>
    </row>
    <row r="47" spans="2:8" ht="14.25">
      <c r="B47" s="21"/>
      <c r="C47" s="1"/>
      <c r="D47" s="1"/>
      <c r="E47" s="1"/>
      <c r="F47" s="1"/>
      <c r="G47" s="1"/>
      <c r="H47" s="1"/>
    </row>
    <row r="48" spans="3:8" ht="14.25">
      <c r="C48" s="1"/>
      <c r="D48" s="1"/>
      <c r="E48" s="1"/>
      <c r="F48" s="1"/>
      <c r="G48" s="1"/>
      <c r="H48" s="1"/>
    </row>
    <row r="49" spans="3:8" ht="14.25">
      <c r="C49" s="1"/>
      <c r="D49" s="1"/>
      <c r="E49" s="1"/>
      <c r="F49" s="1"/>
      <c r="G49" s="1"/>
      <c r="H49" s="1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20.69921875" style="0" customWidth="1"/>
    <col min="3" max="3" width="14.59765625" style="0" customWidth="1"/>
    <col min="4" max="4" width="7.69921875" style="0" customWidth="1"/>
    <col min="5" max="5" width="6.69921875" style="0" customWidth="1"/>
    <col min="6" max="6" width="13.69921875" style="0" customWidth="1"/>
    <col min="7" max="7" width="7.09765625" style="0" customWidth="1"/>
    <col min="8" max="8" width="7.59765625" style="0" customWidth="1"/>
    <col min="9" max="16384" width="11" style="0" customWidth="1"/>
  </cols>
  <sheetData>
    <row r="1" spans="1:8" ht="14.25">
      <c r="A1" t="s">
        <v>110</v>
      </c>
      <c r="H1" s="1" t="s">
        <v>43</v>
      </c>
    </row>
    <row r="3" ht="14.25">
      <c r="A3" s="45" t="s">
        <v>111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6" t="s">
        <v>68</v>
      </c>
      <c r="D5" s="6"/>
      <c r="E5" s="7"/>
      <c r="F5" s="47">
        <v>11</v>
      </c>
      <c r="G5" s="6"/>
      <c r="H5" s="6"/>
    </row>
    <row r="6" spans="1:8" ht="30" customHeight="1">
      <c r="A6" s="9" t="s">
        <v>4</v>
      </c>
      <c r="B6" s="10"/>
      <c r="C6" s="11" t="s">
        <v>112</v>
      </c>
      <c r="D6" s="11" t="s">
        <v>6</v>
      </c>
      <c r="E6" s="12" t="s">
        <v>47</v>
      </c>
      <c r="F6" s="51" t="s">
        <v>112</v>
      </c>
      <c r="G6" s="11" t="s">
        <v>6</v>
      </c>
      <c r="H6" s="13" t="s">
        <v>47</v>
      </c>
    </row>
    <row r="7" spans="2:6" ht="14.25">
      <c r="B7" s="5"/>
      <c r="F7" s="45"/>
    </row>
    <row r="8" spans="1:8" ht="14.25">
      <c r="A8" s="45" t="s">
        <v>8</v>
      </c>
      <c r="B8" s="5"/>
      <c r="C8" s="107">
        <f>SUM(C9:C27)</f>
        <v>236488991</v>
      </c>
      <c r="D8" s="131">
        <f>C8/$C$8*100</f>
        <v>100</v>
      </c>
      <c r="E8" s="132">
        <v>101.2</v>
      </c>
      <c r="F8" s="107">
        <f>SUM(F9:F27)</f>
        <v>220974221</v>
      </c>
      <c r="G8" s="131">
        <f aca="true" t="shared" si="0" ref="G8:G22">F8/$F$8*100</f>
        <v>100</v>
      </c>
      <c r="H8" s="132">
        <v>93.4</v>
      </c>
    </row>
    <row r="9" spans="2:8" ht="14.25">
      <c r="B9" s="16" t="s">
        <v>113</v>
      </c>
      <c r="C9" s="38">
        <v>28318306</v>
      </c>
      <c r="D9" s="14">
        <f>C9/$C$8*100</f>
        <v>11.974471149906508</v>
      </c>
      <c r="E9" s="15">
        <v>81.2</v>
      </c>
      <c r="F9" s="41">
        <v>29777764</v>
      </c>
      <c r="G9" s="14">
        <f t="shared" si="0"/>
        <v>13.475673255116941</v>
      </c>
      <c r="H9" s="15">
        <v>105.1</v>
      </c>
    </row>
    <row r="10" spans="2:8" ht="14.25">
      <c r="B10" s="16" t="s">
        <v>114</v>
      </c>
      <c r="C10" s="38">
        <v>11193643</v>
      </c>
      <c r="D10" s="14">
        <f aca="true" t="shared" si="1" ref="D10:D27">C10/$C$8*100</f>
        <v>4.73326176946647</v>
      </c>
      <c r="E10" s="15">
        <v>89.6</v>
      </c>
      <c r="F10" s="41">
        <v>9996245</v>
      </c>
      <c r="G10" s="14">
        <f t="shared" si="0"/>
        <v>4.5237154609089</v>
      </c>
      <c r="H10" s="15">
        <v>89.3</v>
      </c>
    </row>
    <row r="11" spans="2:8" ht="14.25">
      <c r="B11" s="16" t="s">
        <v>115</v>
      </c>
      <c r="C11" s="38">
        <v>3576394</v>
      </c>
      <c r="D11" s="14">
        <f t="shared" si="1"/>
        <v>1.5122877326665916</v>
      </c>
      <c r="E11" s="15">
        <v>82.2</v>
      </c>
      <c r="F11" s="41">
        <v>4159330</v>
      </c>
      <c r="G11" s="14">
        <f t="shared" si="0"/>
        <v>1.8822693349374902</v>
      </c>
      <c r="H11" s="15">
        <v>116.2</v>
      </c>
    </row>
    <row r="12" spans="2:8" ht="14.25">
      <c r="B12" s="16" t="s">
        <v>116</v>
      </c>
      <c r="C12" s="38">
        <v>2856593</v>
      </c>
      <c r="D12" s="14">
        <f t="shared" si="1"/>
        <v>1.2079179618132838</v>
      </c>
      <c r="E12" s="15">
        <v>94.7</v>
      </c>
      <c r="F12" s="41">
        <v>2246836</v>
      </c>
      <c r="G12" s="14">
        <f t="shared" si="0"/>
        <v>1.0167864784553309</v>
      </c>
      <c r="H12" s="15">
        <v>78.6</v>
      </c>
    </row>
    <row r="13" spans="2:8" ht="14.25">
      <c r="B13" s="16" t="s">
        <v>117</v>
      </c>
      <c r="C13" s="38">
        <v>75296484</v>
      </c>
      <c r="D13" s="14">
        <f t="shared" si="1"/>
        <v>31.839318896666953</v>
      </c>
      <c r="E13" s="15">
        <v>98.3</v>
      </c>
      <c r="F13" s="41">
        <v>62975106</v>
      </c>
      <c r="G13" s="14">
        <f t="shared" si="0"/>
        <v>28.49884738365024</v>
      </c>
      <c r="H13" s="15">
        <v>83.6</v>
      </c>
    </row>
    <row r="14" spans="2:8" ht="14.25" customHeight="1">
      <c r="B14" s="16" t="s">
        <v>118</v>
      </c>
      <c r="C14" s="38">
        <v>23172052</v>
      </c>
      <c r="D14" s="14">
        <f t="shared" si="1"/>
        <v>9.798363933143932</v>
      </c>
      <c r="E14" s="15">
        <v>386.9</v>
      </c>
      <c r="F14" s="41">
        <v>21035130</v>
      </c>
      <c r="G14" s="14">
        <f t="shared" si="0"/>
        <v>9.519268765744398</v>
      </c>
      <c r="H14" s="15">
        <v>90.7</v>
      </c>
    </row>
    <row r="15" spans="2:8" ht="15" customHeight="1">
      <c r="B15" s="16" t="s">
        <v>119</v>
      </c>
      <c r="C15" s="38">
        <v>393653</v>
      </c>
      <c r="D15" s="14">
        <f t="shared" si="1"/>
        <v>0.1664572199895766</v>
      </c>
      <c r="E15" s="15">
        <v>150.1</v>
      </c>
      <c r="F15" s="41">
        <v>446859</v>
      </c>
      <c r="G15" s="14">
        <f t="shared" si="0"/>
        <v>0.20222223116243046</v>
      </c>
      <c r="H15" s="15">
        <v>113.5</v>
      </c>
    </row>
    <row r="16" spans="2:8" ht="14.25">
      <c r="B16" s="16" t="s">
        <v>120</v>
      </c>
      <c r="C16" s="38">
        <v>8322901</v>
      </c>
      <c r="D16" s="14">
        <f t="shared" si="1"/>
        <v>3.5193608653013366</v>
      </c>
      <c r="E16" s="15">
        <v>75.2</v>
      </c>
      <c r="F16" s="41">
        <v>6911702</v>
      </c>
      <c r="G16" s="14">
        <f t="shared" si="0"/>
        <v>3.127831820708172</v>
      </c>
      <c r="H16" s="15">
        <v>83</v>
      </c>
    </row>
    <row r="17" spans="2:8" ht="14.25">
      <c r="B17" s="16" t="s">
        <v>121</v>
      </c>
      <c r="C17" s="38">
        <v>3772843</v>
      </c>
      <c r="D17" s="14">
        <f t="shared" si="1"/>
        <v>1.5953567157804822</v>
      </c>
      <c r="E17" s="15">
        <v>93.6</v>
      </c>
      <c r="F17" s="41">
        <v>4521466</v>
      </c>
      <c r="G17" s="14">
        <f t="shared" si="0"/>
        <v>2.0461508946783438</v>
      </c>
      <c r="H17" s="15">
        <v>119.8</v>
      </c>
    </row>
    <row r="18" spans="2:8" ht="14.25">
      <c r="B18" s="16" t="s">
        <v>122</v>
      </c>
      <c r="C18" s="38">
        <v>1547136</v>
      </c>
      <c r="D18" s="14">
        <f t="shared" si="1"/>
        <v>0.6542105801449337</v>
      </c>
      <c r="E18" s="15">
        <v>87.8</v>
      </c>
      <c r="F18" s="41">
        <v>1409683</v>
      </c>
      <c r="G18" s="14">
        <f t="shared" si="0"/>
        <v>0.6379400246873141</v>
      </c>
      <c r="H18" s="15">
        <v>91.1</v>
      </c>
    </row>
    <row r="19" spans="2:8" ht="14.25">
      <c r="B19" s="49" t="s">
        <v>123</v>
      </c>
      <c r="C19" s="38">
        <v>2069996</v>
      </c>
      <c r="D19" s="14">
        <f t="shared" si="1"/>
        <v>0.8753033243733532</v>
      </c>
      <c r="E19" s="15">
        <v>87.3</v>
      </c>
      <c r="F19" s="41">
        <v>1887383</v>
      </c>
      <c r="G19" s="14">
        <f t="shared" si="0"/>
        <v>0.8541190874930158</v>
      </c>
      <c r="H19" s="15">
        <v>91.1</v>
      </c>
    </row>
    <row r="20" spans="2:8" ht="14.25">
      <c r="B20" s="49" t="s">
        <v>124</v>
      </c>
      <c r="C20" s="38">
        <v>32752489</v>
      </c>
      <c r="D20" s="14">
        <f t="shared" si="1"/>
        <v>13.849477246913366</v>
      </c>
      <c r="E20" s="15">
        <v>102.7</v>
      </c>
      <c r="F20" s="41">
        <v>33147459</v>
      </c>
      <c r="G20" s="14">
        <f t="shared" si="0"/>
        <v>15.000600002115178</v>
      </c>
      <c r="H20" s="15">
        <v>101.2</v>
      </c>
    </row>
    <row r="21" spans="2:8" ht="15.75" customHeight="1">
      <c r="B21" s="49" t="s">
        <v>125</v>
      </c>
      <c r="C21" s="38">
        <v>15935</v>
      </c>
      <c r="D21" s="14">
        <f t="shared" si="1"/>
        <v>0.00673815721087837</v>
      </c>
      <c r="E21" s="15">
        <v>97.1</v>
      </c>
      <c r="F21" s="41">
        <v>15516</v>
      </c>
      <c r="G21" s="14">
        <f t="shared" si="0"/>
        <v>0.0070216335325377155</v>
      </c>
      <c r="H21" s="15">
        <v>97.3</v>
      </c>
    </row>
    <row r="22" spans="2:8" ht="15.75" customHeight="1">
      <c r="B22" s="49" t="s">
        <v>126</v>
      </c>
      <c r="C22" s="38">
        <v>71969</v>
      </c>
      <c r="D22" s="14">
        <f t="shared" si="1"/>
        <v>0.0304322834207534</v>
      </c>
      <c r="E22" s="15">
        <v>90</v>
      </c>
      <c r="F22" s="41">
        <v>70649</v>
      </c>
      <c r="G22" s="14">
        <f t="shared" si="0"/>
        <v>0.03197160269658785</v>
      </c>
      <c r="H22" s="15">
        <v>98.1</v>
      </c>
    </row>
    <row r="23" spans="2:8" ht="15.75" customHeight="1">
      <c r="B23" s="49" t="s">
        <v>127</v>
      </c>
      <c r="C23" s="91" t="s">
        <v>38</v>
      </c>
      <c r="D23" s="48" t="s">
        <v>38</v>
      </c>
      <c r="E23" s="48" t="s">
        <v>38</v>
      </c>
      <c r="F23" s="44" t="s">
        <v>38</v>
      </c>
      <c r="G23" s="48" t="s">
        <v>38</v>
      </c>
      <c r="H23" s="48" t="s">
        <v>38</v>
      </c>
    </row>
    <row r="24" spans="2:8" ht="15.75" customHeight="1">
      <c r="B24" s="49" t="s">
        <v>128</v>
      </c>
      <c r="C24" s="38">
        <v>3247989</v>
      </c>
      <c r="D24" s="14">
        <f t="shared" si="1"/>
        <v>1.3734208033387905</v>
      </c>
      <c r="E24" s="15">
        <v>132.5</v>
      </c>
      <c r="F24" s="41">
        <v>3014782</v>
      </c>
      <c r="G24" s="14">
        <f>F24/$F$8*100</f>
        <v>1.3643138943343078</v>
      </c>
      <c r="H24" s="15">
        <v>92.8</v>
      </c>
    </row>
    <row r="25" spans="2:8" ht="15.75" customHeight="1">
      <c r="B25" s="49" t="s">
        <v>129</v>
      </c>
      <c r="C25" s="38">
        <v>8219328</v>
      </c>
      <c r="D25" s="14">
        <f t="shared" si="1"/>
        <v>3.4755647462676182</v>
      </c>
      <c r="E25" s="15">
        <v>87.7</v>
      </c>
      <c r="F25" s="41">
        <v>7772059</v>
      </c>
      <c r="G25" s="14">
        <f>F25/$F$8*100</f>
        <v>3.5171790468717163</v>
      </c>
      <c r="H25" s="15">
        <v>94.5</v>
      </c>
    </row>
    <row r="26" spans="2:8" ht="15.75" customHeight="1">
      <c r="B26" s="49" t="s">
        <v>130</v>
      </c>
      <c r="C26" s="38">
        <v>31610215</v>
      </c>
      <c r="D26" s="14">
        <f t="shared" si="1"/>
        <v>13.366463642275846</v>
      </c>
      <c r="E26" s="15">
        <v>95.3</v>
      </c>
      <c r="F26" s="41">
        <v>31536672</v>
      </c>
      <c r="G26" s="14">
        <f>F26/$F$8*100</f>
        <v>14.271652076556023</v>
      </c>
      <c r="H26" s="15">
        <v>99.7</v>
      </c>
    </row>
    <row r="27" spans="2:8" ht="15.75" customHeight="1">
      <c r="B27" s="49" t="s">
        <v>131</v>
      </c>
      <c r="C27" s="38">
        <v>51065</v>
      </c>
      <c r="D27" s="14">
        <f t="shared" si="1"/>
        <v>0.02159297131932877</v>
      </c>
      <c r="E27" s="15">
        <v>91.9</v>
      </c>
      <c r="F27" s="41">
        <v>49580</v>
      </c>
      <c r="G27" s="14">
        <f>F27/$F$8*100</f>
        <v>0.02243700635107115</v>
      </c>
      <c r="H27" s="15">
        <v>97</v>
      </c>
    </row>
    <row r="28" spans="2:8" ht="14.25">
      <c r="B28" s="49" t="s">
        <v>132</v>
      </c>
      <c r="C28" s="91" t="s">
        <v>38</v>
      </c>
      <c r="D28" s="48" t="s">
        <v>38</v>
      </c>
      <c r="E28" s="48" t="s">
        <v>38</v>
      </c>
      <c r="F28" s="44" t="s">
        <v>38</v>
      </c>
      <c r="G28" s="48" t="s">
        <v>38</v>
      </c>
      <c r="H28" s="48" t="s">
        <v>38</v>
      </c>
    </row>
    <row r="29" spans="2:8" ht="18" customHeight="1">
      <c r="B29" s="49" t="s">
        <v>133</v>
      </c>
      <c r="C29" s="91" t="s">
        <v>38</v>
      </c>
      <c r="D29" s="28" t="s">
        <v>38</v>
      </c>
      <c r="E29" s="25" t="s">
        <v>38</v>
      </c>
      <c r="F29" s="44" t="s">
        <v>38</v>
      </c>
      <c r="G29" s="28" t="s">
        <v>38</v>
      </c>
      <c r="H29" s="25" t="s">
        <v>38</v>
      </c>
    </row>
    <row r="30" spans="1:8" ht="14.25">
      <c r="A30" s="18"/>
      <c r="B30" s="50"/>
      <c r="C30" s="30"/>
      <c r="D30" s="18"/>
      <c r="E30" s="18"/>
      <c r="F30" s="18"/>
      <c r="G30" s="18"/>
      <c r="H30" s="18"/>
    </row>
    <row r="31" spans="1:2" ht="14.25">
      <c r="A31" t="s">
        <v>134</v>
      </c>
      <c r="B31" s="52"/>
    </row>
    <row r="32" ht="14.25">
      <c r="B32" s="21"/>
    </row>
    <row r="33" ht="14.25">
      <c r="B33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4.19921875" style="0" customWidth="1"/>
    <col min="2" max="2" width="21.3984375" style="0" customWidth="1"/>
    <col min="3" max="3" width="14.09765625" style="0" customWidth="1"/>
    <col min="4" max="4" width="7.69921875" style="0" customWidth="1"/>
    <col min="5" max="5" width="7.5" style="0" customWidth="1"/>
    <col min="6" max="6" width="15.5" style="0" customWidth="1"/>
    <col min="7" max="7" width="7.09765625" style="0" customWidth="1"/>
    <col min="8" max="8" width="8" style="0" customWidth="1"/>
    <col min="9" max="16384" width="11" style="0" customWidth="1"/>
  </cols>
  <sheetData>
    <row r="1" spans="1:8" ht="14.25">
      <c r="A1" s="22" t="s">
        <v>43</v>
      </c>
      <c r="H1" s="1" t="s">
        <v>135</v>
      </c>
    </row>
    <row r="3" ht="14.25">
      <c r="A3" s="45" t="s">
        <v>136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26" t="s">
        <v>68</v>
      </c>
      <c r="D5" s="26"/>
      <c r="E5" s="27"/>
      <c r="F5" s="53">
        <v>11</v>
      </c>
      <c r="G5" s="26"/>
      <c r="H5" s="6"/>
    </row>
    <row r="6" spans="1:8" ht="30" customHeight="1">
      <c r="A6" s="9" t="s">
        <v>4</v>
      </c>
      <c r="B6" s="10"/>
      <c r="C6" s="11" t="s">
        <v>46</v>
      </c>
      <c r="D6" s="11" t="s">
        <v>6</v>
      </c>
      <c r="E6" s="12" t="s">
        <v>47</v>
      </c>
      <c r="F6" s="51" t="s">
        <v>46</v>
      </c>
      <c r="G6" s="11" t="s">
        <v>6</v>
      </c>
      <c r="H6" s="13" t="s">
        <v>47</v>
      </c>
    </row>
    <row r="7" spans="2:6" ht="14.25">
      <c r="B7" s="5"/>
      <c r="F7" s="45"/>
    </row>
    <row r="8" spans="1:8" ht="14.25">
      <c r="A8" s="45" t="s">
        <v>8</v>
      </c>
      <c r="B8" s="5"/>
      <c r="C8" s="107">
        <f>SUM(C9+C19+C24)</f>
        <v>275020420</v>
      </c>
      <c r="D8" s="133">
        <v>100</v>
      </c>
      <c r="E8" s="133">
        <v>-2.2</v>
      </c>
      <c r="F8" s="107">
        <f>SUM(F9+F19+F24)</f>
        <v>276030288</v>
      </c>
      <c r="G8" s="131">
        <v>100</v>
      </c>
      <c r="H8" s="132">
        <v>0.4</v>
      </c>
    </row>
    <row r="9" spans="1:8" ht="14.25">
      <c r="A9" t="s">
        <v>137</v>
      </c>
      <c r="B9" s="16"/>
      <c r="C9" s="38">
        <f>SUM(C10+C13+C14+C15+C16+C17)</f>
        <v>258748630</v>
      </c>
      <c r="D9" s="14">
        <v>94.1</v>
      </c>
      <c r="E9" s="54">
        <v>-2.4</v>
      </c>
      <c r="F9" s="41">
        <f>SUM(F10+F13+F14+F15+F16+F17)</f>
        <v>259626227</v>
      </c>
      <c r="G9" s="14">
        <v>94.1</v>
      </c>
      <c r="H9" s="15">
        <v>0.3</v>
      </c>
    </row>
    <row r="10" spans="2:8" ht="14.25">
      <c r="B10" s="16" t="s">
        <v>138</v>
      </c>
      <c r="C10" s="38">
        <f>SUM(C11:C12)</f>
        <v>97137644</v>
      </c>
      <c r="D10" s="14">
        <v>35.3</v>
      </c>
      <c r="E10" s="54">
        <v>-12.8</v>
      </c>
      <c r="F10" s="41">
        <f>SUM(F11:F12)</f>
        <v>94017079</v>
      </c>
      <c r="G10" s="14">
        <v>34.1</v>
      </c>
      <c r="H10" s="15">
        <v>-3.2</v>
      </c>
    </row>
    <row r="11" spans="2:8" ht="14.25">
      <c r="B11" s="31" t="s">
        <v>139</v>
      </c>
      <c r="C11" s="38">
        <v>70782941</v>
      </c>
      <c r="D11" s="14">
        <v>25.7</v>
      </c>
      <c r="E11" s="54">
        <v>-13.4</v>
      </c>
      <c r="F11" s="41">
        <v>70226280</v>
      </c>
      <c r="G11" s="14">
        <v>25.4</v>
      </c>
      <c r="H11" s="15">
        <v>-0.8</v>
      </c>
    </row>
    <row r="12" spans="2:8" ht="14.25">
      <c r="B12" s="31" t="s">
        <v>140</v>
      </c>
      <c r="C12" s="38">
        <v>26354703</v>
      </c>
      <c r="D12" s="14">
        <v>9.6</v>
      </c>
      <c r="E12" s="54">
        <v>-11</v>
      </c>
      <c r="F12" s="41">
        <v>23790799</v>
      </c>
      <c r="G12" s="14">
        <v>8.6</v>
      </c>
      <c r="H12" s="15">
        <v>-9.7</v>
      </c>
    </row>
    <row r="13" spans="2:8" ht="14.25">
      <c r="B13" s="16" t="s">
        <v>127</v>
      </c>
      <c r="C13" s="38">
        <v>144668634</v>
      </c>
      <c r="D13" s="14">
        <v>52.6</v>
      </c>
      <c r="E13" s="54">
        <v>6</v>
      </c>
      <c r="F13" s="41">
        <v>147861753</v>
      </c>
      <c r="G13" s="14">
        <v>53.6</v>
      </c>
      <c r="H13" s="15">
        <v>2.2</v>
      </c>
    </row>
    <row r="14" spans="2:8" ht="16.5" customHeight="1">
      <c r="B14" s="49" t="s">
        <v>141</v>
      </c>
      <c r="C14" s="38">
        <v>2496606</v>
      </c>
      <c r="D14" s="14">
        <v>0.9</v>
      </c>
      <c r="E14" s="54">
        <v>2.2</v>
      </c>
      <c r="F14" s="41">
        <v>2574482</v>
      </c>
      <c r="G14" s="14">
        <v>0.9</v>
      </c>
      <c r="H14" s="15">
        <v>3.1</v>
      </c>
    </row>
    <row r="15" spans="2:8" ht="14.25">
      <c r="B15" s="49" t="s">
        <v>142</v>
      </c>
      <c r="C15" s="38">
        <v>13270094</v>
      </c>
      <c r="D15" s="14">
        <v>4.8</v>
      </c>
      <c r="E15" s="54">
        <v>1.6</v>
      </c>
      <c r="F15" s="41">
        <v>14182269</v>
      </c>
      <c r="G15" s="14">
        <v>5.1</v>
      </c>
      <c r="H15" s="15">
        <v>6.9</v>
      </c>
    </row>
    <row r="16" spans="2:8" ht="14.25">
      <c r="B16" s="49" t="s">
        <v>143</v>
      </c>
      <c r="C16" s="38">
        <v>54634</v>
      </c>
      <c r="D16" s="14">
        <v>0</v>
      </c>
      <c r="E16" s="54">
        <v>-21.1</v>
      </c>
      <c r="F16" s="41">
        <v>59035</v>
      </c>
      <c r="G16" s="14">
        <v>0</v>
      </c>
      <c r="H16" s="15">
        <v>8.1</v>
      </c>
    </row>
    <row r="17" spans="2:8" ht="14.25">
      <c r="B17" s="49" t="s">
        <v>144</v>
      </c>
      <c r="C17" s="38">
        <v>1121018</v>
      </c>
      <c r="D17" s="14">
        <v>0.4</v>
      </c>
      <c r="E17" s="54">
        <v>-36.6</v>
      </c>
      <c r="F17" s="41">
        <v>931609</v>
      </c>
      <c r="G17" s="14">
        <v>0.3</v>
      </c>
      <c r="H17" s="15">
        <v>-16.9</v>
      </c>
    </row>
    <row r="18" spans="2:8" ht="14.25">
      <c r="B18" s="49"/>
      <c r="C18" s="91"/>
      <c r="D18" s="48"/>
      <c r="E18" s="54"/>
      <c r="F18" s="44"/>
      <c r="G18" s="48"/>
      <c r="H18" s="48"/>
    </row>
    <row r="19" spans="1:8" ht="14.25">
      <c r="A19" t="s">
        <v>145</v>
      </c>
      <c r="B19" s="49"/>
      <c r="C19" s="38">
        <f>SUM(C20:C22)</f>
        <v>16271790</v>
      </c>
      <c r="D19" s="14">
        <v>5.9</v>
      </c>
      <c r="E19" s="54">
        <v>2</v>
      </c>
      <c r="F19" s="41">
        <f>SUM(F20:F22)</f>
        <v>16404061</v>
      </c>
      <c r="G19" s="14">
        <v>5.9</v>
      </c>
      <c r="H19" s="15">
        <v>0.8</v>
      </c>
    </row>
    <row r="20" spans="2:8" ht="15.75" customHeight="1">
      <c r="B20" s="49" t="s">
        <v>146</v>
      </c>
      <c r="C20" s="38">
        <v>1079985</v>
      </c>
      <c r="D20" s="14">
        <v>0.4</v>
      </c>
      <c r="E20" s="54">
        <v>-7.9</v>
      </c>
      <c r="F20" s="41">
        <v>1070932</v>
      </c>
      <c r="G20" s="14">
        <v>0.4</v>
      </c>
      <c r="H20" s="15">
        <v>-0.8</v>
      </c>
    </row>
    <row r="21" spans="2:8" ht="15.75" customHeight="1">
      <c r="B21" s="49" t="s">
        <v>147</v>
      </c>
      <c r="C21" s="38">
        <v>4297662</v>
      </c>
      <c r="D21" s="14">
        <v>1.6</v>
      </c>
      <c r="E21" s="54">
        <v>-0.5</v>
      </c>
      <c r="F21" s="41">
        <v>4167404</v>
      </c>
      <c r="G21" s="14">
        <v>1.5</v>
      </c>
      <c r="H21" s="15">
        <v>-3</v>
      </c>
    </row>
    <row r="22" spans="2:8" ht="15.75" customHeight="1">
      <c r="B22" s="49" t="s">
        <v>148</v>
      </c>
      <c r="C22" s="38">
        <v>10894143</v>
      </c>
      <c r="D22" s="14">
        <v>4</v>
      </c>
      <c r="E22" s="54">
        <v>4.2</v>
      </c>
      <c r="F22" s="41">
        <v>11165725</v>
      </c>
      <c r="G22" s="14">
        <v>4</v>
      </c>
      <c r="H22" s="15">
        <v>2.5</v>
      </c>
    </row>
    <row r="23" spans="2:8" ht="15.75" customHeight="1">
      <c r="B23" s="49"/>
      <c r="C23" s="38"/>
      <c r="D23" s="14"/>
      <c r="E23" s="54"/>
      <c r="F23" s="41"/>
      <c r="G23" s="14"/>
      <c r="H23" s="15"/>
    </row>
    <row r="24" spans="2:8" ht="15.75" customHeight="1">
      <c r="B24" s="49" t="s">
        <v>149</v>
      </c>
      <c r="C24" s="38">
        <v>0</v>
      </c>
      <c r="D24" s="14">
        <v>0</v>
      </c>
      <c r="E24" s="25" t="s">
        <v>150</v>
      </c>
      <c r="F24" s="41">
        <v>0</v>
      </c>
      <c r="G24" s="14">
        <v>0</v>
      </c>
      <c r="H24" s="25" t="s">
        <v>150</v>
      </c>
    </row>
    <row r="25" spans="1:8" ht="15.75" customHeight="1">
      <c r="A25" s="18"/>
      <c r="B25" s="50"/>
      <c r="C25" s="134"/>
      <c r="D25" s="18"/>
      <c r="E25" s="18"/>
      <c r="F25" s="18"/>
      <c r="G25" s="18"/>
      <c r="H25" s="18"/>
    </row>
    <row r="26" spans="1:2" ht="14.25">
      <c r="A26" t="s">
        <v>96</v>
      </c>
      <c r="B26" s="52"/>
    </row>
    <row r="27" ht="14.25">
      <c r="B27" s="21"/>
    </row>
    <row r="28" ht="14.25">
      <c r="B28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A1" sqref="A1"/>
    </sheetView>
  </sheetViews>
  <sheetFormatPr defaultColWidth="8.796875" defaultRowHeight="15.75" customHeight="1"/>
  <cols>
    <col min="1" max="1" width="25.09765625" style="38" customWidth="1"/>
    <col min="2" max="7" width="10.8984375" style="38" customWidth="1"/>
    <col min="8" max="16384" width="10.59765625" style="38" customWidth="1"/>
  </cols>
  <sheetData>
    <row r="1" spans="1:7" s="39" customFormat="1" ht="15.75" customHeight="1">
      <c r="A1" s="39" t="s">
        <v>43</v>
      </c>
      <c r="G1" s="71" t="s">
        <v>151</v>
      </c>
    </row>
    <row r="2" s="39" customFormat="1" ht="15.75" customHeight="1"/>
    <row r="3" s="39" customFormat="1" ht="15.75" customHeight="1">
      <c r="A3" s="40" t="s">
        <v>152</v>
      </c>
    </row>
    <row r="4" s="39" customFormat="1" ht="15.75" customHeight="1" thickBot="1">
      <c r="F4" s="39" t="s">
        <v>153</v>
      </c>
    </row>
    <row r="5" spans="1:7" ht="15.75" customHeight="1" thickTop="1">
      <c r="A5" s="72"/>
      <c r="B5" s="72"/>
      <c r="C5" s="73" t="s">
        <v>154</v>
      </c>
      <c r="D5" s="74"/>
      <c r="E5" s="75"/>
      <c r="F5" s="72" t="s">
        <v>155</v>
      </c>
      <c r="G5" s="76"/>
    </row>
    <row r="6" spans="1:7" ht="15.75" customHeight="1">
      <c r="A6" s="77" t="s">
        <v>156</v>
      </c>
      <c r="B6" s="78" t="s">
        <v>157</v>
      </c>
      <c r="C6" s="79" t="s">
        <v>157</v>
      </c>
      <c r="D6" s="79" t="s">
        <v>158</v>
      </c>
      <c r="E6" s="79" t="s">
        <v>159</v>
      </c>
      <c r="F6" s="80" t="s">
        <v>160</v>
      </c>
      <c r="G6" s="81" t="s">
        <v>161</v>
      </c>
    </row>
    <row r="7" spans="1:7" ht="19.5" customHeight="1">
      <c r="A7" s="82"/>
      <c r="B7" s="33"/>
      <c r="C7" s="83"/>
      <c r="D7" s="83"/>
      <c r="E7" s="83"/>
      <c r="F7" s="84"/>
      <c r="G7" s="36"/>
    </row>
    <row r="8" spans="1:7" ht="19.5" customHeight="1">
      <c r="A8" s="85" t="s">
        <v>162</v>
      </c>
      <c r="B8" s="33">
        <v>15773</v>
      </c>
      <c r="C8" s="34">
        <v>8583</v>
      </c>
      <c r="D8" s="34">
        <v>3783</v>
      </c>
      <c r="E8" s="34">
        <v>4800</v>
      </c>
      <c r="F8" s="34">
        <v>765</v>
      </c>
      <c r="G8" s="34">
        <v>6425</v>
      </c>
    </row>
    <row r="9" spans="1:7" ht="19.5" customHeight="1">
      <c r="A9" s="85">
        <v>10</v>
      </c>
      <c r="B9" s="33">
        <v>15816</v>
      </c>
      <c r="C9" s="34">
        <v>8567</v>
      </c>
      <c r="D9" s="34">
        <v>3752</v>
      </c>
      <c r="E9" s="34">
        <v>4815</v>
      </c>
      <c r="F9" s="34">
        <v>722</v>
      </c>
      <c r="G9" s="34">
        <v>6527</v>
      </c>
    </row>
    <row r="10" spans="1:7" ht="19.5" customHeight="1">
      <c r="A10" s="86">
        <v>11</v>
      </c>
      <c r="B10" s="33">
        <v>15820</v>
      </c>
      <c r="C10" s="34">
        <v>8546</v>
      </c>
      <c r="D10" s="34">
        <v>3759</v>
      </c>
      <c r="E10" s="34">
        <v>4787</v>
      </c>
      <c r="F10" s="34">
        <v>686</v>
      </c>
      <c r="G10" s="34">
        <v>6588</v>
      </c>
    </row>
    <row r="11" spans="1:7" ht="19.5" customHeight="1">
      <c r="A11" s="86">
        <v>12</v>
      </c>
      <c r="B11" s="33">
        <v>15822</v>
      </c>
      <c r="C11" s="34">
        <v>8567</v>
      </c>
      <c r="D11" s="34">
        <v>3758</v>
      </c>
      <c r="E11" s="34">
        <v>4809</v>
      </c>
      <c r="F11" s="34">
        <v>651</v>
      </c>
      <c r="G11" s="34">
        <v>6604</v>
      </c>
    </row>
    <row r="12" spans="1:7" ht="19.5" customHeight="1">
      <c r="A12" s="86">
        <v>13</v>
      </c>
      <c r="B12" s="33">
        <f aca="true" t="shared" si="0" ref="B12:G12">SUM(B14:B22)</f>
        <v>15735</v>
      </c>
      <c r="C12" s="34">
        <f t="shared" si="0"/>
        <v>8511</v>
      </c>
      <c r="D12" s="34">
        <f t="shared" si="0"/>
        <v>3729</v>
      </c>
      <c r="E12" s="34">
        <f t="shared" si="0"/>
        <v>4782</v>
      </c>
      <c r="F12" s="34">
        <f t="shared" si="0"/>
        <v>620</v>
      </c>
      <c r="G12" s="34">
        <f t="shared" si="0"/>
        <v>6604</v>
      </c>
    </row>
    <row r="13" spans="1:7" ht="19.5" customHeight="1">
      <c r="A13" s="87"/>
      <c r="B13" s="35"/>
      <c r="C13" s="36"/>
      <c r="D13" s="36"/>
      <c r="E13" s="36"/>
      <c r="F13" s="36"/>
      <c r="G13" s="36"/>
    </row>
    <row r="14" spans="1:12" ht="19.5" customHeight="1">
      <c r="A14" s="88" t="s">
        <v>163</v>
      </c>
      <c r="B14" s="107">
        <v>8547</v>
      </c>
      <c r="C14" s="89">
        <v>7629</v>
      </c>
      <c r="D14" s="89">
        <v>2946</v>
      </c>
      <c r="E14" s="89">
        <v>4683</v>
      </c>
      <c r="F14" s="89">
        <v>487</v>
      </c>
      <c r="G14" s="89">
        <v>431</v>
      </c>
      <c r="L14" s="38" t="s">
        <v>164</v>
      </c>
    </row>
    <row r="15" spans="1:7" ht="19.5" customHeight="1">
      <c r="A15" s="88" t="s">
        <v>165</v>
      </c>
      <c r="B15" s="107">
        <v>73</v>
      </c>
      <c r="C15" s="89">
        <v>72</v>
      </c>
      <c r="D15" s="89">
        <v>29</v>
      </c>
      <c r="E15" s="89">
        <v>43</v>
      </c>
      <c r="F15" s="89">
        <v>1</v>
      </c>
      <c r="G15" s="25" t="s">
        <v>38</v>
      </c>
    </row>
    <row r="16" spans="1:7" ht="19.5" customHeight="1">
      <c r="A16" s="88" t="s">
        <v>166</v>
      </c>
      <c r="B16" s="107">
        <v>38</v>
      </c>
      <c r="C16" s="89">
        <v>34</v>
      </c>
      <c r="D16" s="89">
        <v>34</v>
      </c>
      <c r="E16" s="25" t="s">
        <v>38</v>
      </c>
      <c r="F16" s="89">
        <v>4</v>
      </c>
      <c r="G16" s="25" t="s">
        <v>38</v>
      </c>
    </row>
    <row r="17" spans="1:7" ht="19.5" customHeight="1">
      <c r="A17" s="88" t="s">
        <v>167</v>
      </c>
      <c r="B17" s="107">
        <v>7009</v>
      </c>
      <c r="C17" s="89">
        <v>708</v>
      </c>
      <c r="D17" s="89">
        <v>658</v>
      </c>
      <c r="E17" s="89">
        <v>50</v>
      </c>
      <c r="F17" s="89">
        <v>128</v>
      </c>
      <c r="G17" s="89">
        <v>6173</v>
      </c>
    </row>
    <row r="18" spans="1:7" ht="19.5" customHeight="1">
      <c r="A18" s="88" t="s">
        <v>168</v>
      </c>
      <c r="B18" s="107">
        <v>5</v>
      </c>
      <c r="C18" s="89">
        <v>5</v>
      </c>
      <c r="D18" s="89">
        <v>5</v>
      </c>
      <c r="E18" s="25" t="s">
        <v>38</v>
      </c>
      <c r="F18" s="25" t="s">
        <v>38</v>
      </c>
      <c r="G18" s="25" t="s">
        <v>38</v>
      </c>
    </row>
    <row r="19" spans="1:7" ht="19.5" customHeight="1">
      <c r="A19" s="88" t="s">
        <v>169</v>
      </c>
      <c r="B19" s="107">
        <v>25</v>
      </c>
      <c r="C19" s="89">
        <v>25</v>
      </c>
      <c r="D19" s="89">
        <v>23</v>
      </c>
      <c r="E19" s="89">
        <v>2</v>
      </c>
      <c r="F19" s="25" t="s">
        <v>38</v>
      </c>
      <c r="G19" s="25" t="s">
        <v>38</v>
      </c>
    </row>
    <row r="20" spans="1:7" ht="19.5" customHeight="1">
      <c r="A20" s="88" t="s">
        <v>170</v>
      </c>
      <c r="B20" s="107">
        <v>15</v>
      </c>
      <c r="C20" s="89">
        <v>15</v>
      </c>
      <c r="D20" s="89">
        <v>15</v>
      </c>
      <c r="E20" s="25" t="s">
        <v>38</v>
      </c>
      <c r="F20" s="25" t="s">
        <v>38</v>
      </c>
      <c r="G20" s="25" t="s">
        <v>38</v>
      </c>
    </row>
    <row r="21" spans="1:7" ht="19.5" customHeight="1">
      <c r="A21" s="88" t="s">
        <v>171</v>
      </c>
      <c r="B21" s="107">
        <v>15</v>
      </c>
      <c r="C21" s="89">
        <v>15</v>
      </c>
      <c r="D21" s="89">
        <v>15</v>
      </c>
      <c r="E21" s="25" t="s">
        <v>38</v>
      </c>
      <c r="F21" s="25" t="s">
        <v>38</v>
      </c>
      <c r="G21" s="25" t="s">
        <v>38</v>
      </c>
    </row>
    <row r="22" spans="1:7" ht="19.5" customHeight="1">
      <c r="A22" s="88" t="s">
        <v>172</v>
      </c>
      <c r="B22" s="107">
        <v>8</v>
      </c>
      <c r="C22" s="89">
        <v>8</v>
      </c>
      <c r="D22" s="89">
        <v>4</v>
      </c>
      <c r="E22" s="89">
        <v>4</v>
      </c>
      <c r="F22" s="25" t="s">
        <v>38</v>
      </c>
      <c r="G22" s="25" t="s">
        <v>38</v>
      </c>
    </row>
    <row r="23" spans="1:7" ht="19.5" customHeight="1">
      <c r="A23" s="90"/>
      <c r="B23" s="135"/>
      <c r="C23" s="37"/>
      <c r="D23" s="37"/>
      <c r="E23" s="37"/>
      <c r="F23" s="37"/>
      <c r="G23" s="37"/>
    </row>
    <row r="24" ht="15.75" customHeight="1">
      <c r="A24" s="38" t="s">
        <v>173</v>
      </c>
    </row>
    <row r="25" ht="15.75" customHeight="1">
      <c r="A25" s="38" t="s">
        <v>174</v>
      </c>
    </row>
    <row r="26" ht="15.75" customHeight="1">
      <c r="A26" s="38" t="s">
        <v>175</v>
      </c>
    </row>
  </sheetData>
  <printOptions/>
  <pageMargins left="0.75" right="0.75" top="1" bottom="1" header="0.512" footer="0.512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8.796875" defaultRowHeight="15"/>
  <cols>
    <col min="1" max="2" width="1.59765625" style="109" customWidth="1"/>
    <col min="3" max="3" width="29.8984375" style="109" customWidth="1"/>
    <col min="4" max="6" width="15.19921875" style="109" customWidth="1"/>
    <col min="7" max="16384" width="10.59765625" style="109" customWidth="1"/>
  </cols>
  <sheetData>
    <row r="1" spans="1:6" ht="15.75" customHeight="1">
      <c r="A1" s="109" t="s">
        <v>176</v>
      </c>
      <c r="C1" s="56"/>
      <c r="F1" s="110"/>
    </row>
    <row r="2" spans="1:6" ht="15.75" customHeight="1">
      <c r="A2" s="110"/>
      <c r="F2" s="110"/>
    </row>
    <row r="3" s="110" customFormat="1" ht="15.75" customHeight="1">
      <c r="A3" s="111" t="s">
        <v>177</v>
      </c>
    </row>
    <row r="4" s="110" customFormat="1" ht="15.75" customHeight="1">
      <c r="F4" s="110" t="s">
        <v>178</v>
      </c>
    </row>
    <row r="5" spans="1:6" s="110" customFormat="1" ht="14.25">
      <c r="A5" s="112"/>
      <c r="B5" s="113"/>
      <c r="C5" s="114"/>
      <c r="D5" s="182"/>
      <c r="E5" s="115"/>
      <c r="F5" s="112"/>
    </row>
    <row r="6" spans="1:6" s="110" customFormat="1" ht="14.25">
      <c r="A6" s="116" t="s">
        <v>179</v>
      </c>
      <c r="B6" s="116"/>
      <c r="C6" s="117"/>
      <c r="D6" s="183" t="s">
        <v>180</v>
      </c>
      <c r="E6" s="118" t="s">
        <v>181</v>
      </c>
      <c r="F6" s="119" t="s">
        <v>182</v>
      </c>
    </row>
    <row r="7" spans="1:6" s="110" customFormat="1" ht="14.25">
      <c r="A7" s="120"/>
      <c r="B7" s="121"/>
      <c r="C7" s="122"/>
      <c r="D7" s="184"/>
      <c r="E7" s="122"/>
      <c r="F7" s="120"/>
    </row>
    <row r="8" spans="3:4" s="110" customFormat="1" ht="14.25">
      <c r="C8" s="123"/>
      <c r="D8" s="111"/>
    </row>
    <row r="9" spans="3:6" s="110" customFormat="1" ht="14.25">
      <c r="C9" s="123" t="s">
        <v>183</v>
      </c>
      <c r="D9" s="128">
        <v>23179</v>
      </c>
      <c r="E9" s="124">
        <v>13257</v>
      </c>
      <c r="F9" s="124">
        <v>9922</v>
      </c>
    </row>
    <row r="10" spans="1:6" s="110" customFormat="1" ht="14.25">
      <c r="A10" s="116">
        <v>10</v>
      </c>
      <c r="B10" s="116"/>
      <c r="C10" s="117"/>
      <c r="D10" s="128">
        <v>23051</v>
      </c>
      <c r="E10" s="124">
        <v>13218</v>
      </c>
      <c r="F10" s="124">
        <v>9833</v>
      </c>
    </row>
    <row r="11" spans="1:6" s="110" customFormat="1" ht="14.25">
      <c r="A11" s="125">
        <v>11</v>
      </c>
      <c r="B11" s="116"/>
      <c r="C11" s="117"/>
      <c r="D11" s="128">
        <v>22979</v>
      </c>
      <c r="E11" s="124">
        <v>13170</v>
      </c>
      <c r="F11" s="124">
        <v>9809</v>
      </c>
    </row>
    <row r="12" spans="1:6" s="110" customFormat="1" ht="14.25">
      <c r="A12" s="125">
        <v>12</v>
      </c>
      <c r="B12" s="116"/>
      <c r="C12" s="126"/>
      <c r="D12" s="128">
        <v>22760</v>
      </c>
      <c r="E12" s="124">
        <v>13046</v>
      </c>
      <c r="F12" s="124">
        <v>9714</v>
      </c>
    </row>
    <row r="13" spans="1:6" s="110" customFormat="1" ht="14.25">
      <c r="A13" s="127">
        <v>13</v>
      </c>
      <c r="B13" s="116"/>
      <c r="C13" s="117"/>
      <c r="D13" s="128">
        <f>D15+D42+D44</f>
        <v>22517</v>
      </c>
      <c r="E13" s="128">
        <f>E15+E42+E44</f>
        <v>12903</v>
      </c>
      <c r="F13" s="128">
        <f>F15+F42+F44</f>
        <v>9614</v>
      </c>
    </row>
    <row r="14" spans="3:6" s="110" customFormat="1" ht="14.25">
      <c r="C14" s="123"/>
      <c r="D14" s="128"/>
      <c r="E14" s="124"/>
      <c r="F14" s="124"/>
    </row>
    <row r="15" spans="1:6" s="110" customFormat="1" ht="14.25">
      <c r="A15" s="111" t="s">
        <v>184</v>
      </c>
      <c r="B15" s="111"/>
      <c r="C15" s="187"/>
      <c r="D15" s="185">
        <f>SUM(E15:F15)</f>
        <v>18167</v>
      </c>
      <c r="E15" s="185">
        <f>SUM(E16:E19,E24,E28:E29,E32:E33,E36:E37)</f>
        <v>9817</v>
      </c>
      <c r="F15" s="185">
        <f>SUM(F16:F19,F24,F28:F29,F32:F33,F36:F37)</f>
        <v>8350</v>
      </c>
    </row>
    <row r="16" spans="2:6" s="110" customFormat="1" ht="14.25">
      <c r="B16" s="110" t="s">
        <v>185</v>
      </c>
      <c r="C16" s="123"/>
      <c r="D16" s="185">
        <f aca="true" t="shared" si="0" ref="D16:D46">SUM(E16:F16)</f>
        <v>261</v>
      </c>
      <c r="E16" s="129">
        <v>96</v>
      </c>
      <c r="F16" s="129">
        <v>165</v>
      </c>
    </row>
    <row r="17" spans="2:6" s="110" customFormat="1" ht="14.25">
      <c r="B17" s="110" t="s">
        <v>186</v>
      </c>
      <c r="C17" s="123"/>
      <c r="D17" s="185">
        <f t="shared" si="0"/>
        <v>3809</v>
      </c>
      <c r="E17" s="129">
        <v>1869</v>
      </c>
      <c r="F17" s="129">
        <v>1940</v>
      </c>
    </row>
    <row r="18" spans="2:6" s="110" customFormat="1" ht="14.25">
      <c r="B18" s="110" t="s">
        <v>187</v>
      </c>
      <c r="C18" s="123"/>
      <c r="D18" s="185">
        <f t="shared" si="0"/>
        <v>1151</v>
      </c>
      <c r="E18" s="129">
        <v>593</v>
      </c>
      <c r="F18" s="129">
        <v>558</v>
      </c>
    </row>
    <row r="19" spans="2:6" s="110" customFormat="1" ht="14.25">
      <c r="B19" s="110" t="s">
        <v>188</v>
      </c>
      <c r="C19" s="123"/>
      <c r="D19" s="185">
        <f t="shared" si="0"/>
        <v>3171</v>
      </c>
      <c r="E19" s="129">
        <f>SUM(E20:E23)</f>
        <v>1698</v>
      </c>
      <c r="F19" s="129">
        <f>SUM(F20:F23)</f>
        <v>1473</v>
      </c>
    </row>
    <row r="20" spans="3:6" s="110" customFormat="1" ht="14.25">
      <c r="C20" s="130" t="s">
        <v>189</v>
      </c>
      <c r="D20" s="185">
        <f t="shared" si="0"/>
        <v>1700</v>
      </c>
      <c r="E20" s="129">
        <v>870</v>
      </c>
      <c r="F20" s="129">
        <v>830</v>
      </c>
    </row>
    <row r="21" spans="3:6" s="110" customFormat="1" ht="14.25">
      <c r="C21" s="130" t="s">
        <v>190</v>
      </c>
      <c r="D21" s="185">
        <f t="shared" si="0"/>
        <v>257</v>
      </c>
      <c r="E21" s="129">
        <v>144</v>
      </c>
      <c r="F21" s="129">
        <v>113</v>
      </c>
    </row>
    <row r="22" spans="3:6" s="110" customFormat="1" ht="14.25">
      <c r="C22" s="130" t="s">
        <v>191</v>
      </c>
      <c r="D22" s="185">
        <f t="shared" si="0"/>
        <v>447</v>
      </c>
      <c r="E22" s="129">
        <v>447</v>
      </c>
      <c r="F22" s="129">
        <v>0</v>
      </c>
    </row>
    <row r="23" spans="3:6" s="110" customFormat="1" ht="14.25">
      <c r="C23" s="130" t="s">
        <v>192</v>
      </c>
      <c r="D23" s="185">
        <f t="shared" si="0"/>
        <v>767</v>
      </c>
      <c r="E23" s="129">
        <v>237</v>
      </c>
      <c r="F23" s="129">
        <v>530</v>
      </c>
    </row>
    <row r="24" spans="2:6" s="110" customFormat="1" ht="14.25">
      <c r="B24" s="110" t="s">
        <v>193</v>
      </c>
      <c r="C24" s="123"/>
      <c r="D24" s="185">
        <f t="shared" si="0"/>
        <v>1588</v>
      </c>
      <c r="E24" s="129">
        <f>SUM(E25:E27)</f>
        <v>1022</v>
      </c>
      <c r="F24" s="129">
        <f>SUM(F25:F27)</f>
        <v>566</v>
      </c>
    </row>
    <row r="25" spans="3:6" s="110" customFormat="1" ht="14.25">
      <c r="C25" s="130" t="s">
        <v>194</v>
      </c>
      <c r="D25" s="185">
        <f t="shared" si="0"/>
        <v>328</v>
      </c>
      <c r="E25" s="129">
        <v>326</v>
      </c>
      <c r="F25" s="129">
        <v>2</v>
      </c>
    </row>
    <row r="26" spans="3:6" s="110" customFormat="1" ht="14.25">
      <c r="C26" s="130" t="s">
        <v>195</v>
      </c>
      <c r="D26" s="185">
        <f t="shared" si="0"/>
        <v>107</v>
      </c>
      <c r="E26" s="129">
        <v>107</v>
      </c>
      <c r="F26" s="129">
        <v>0</v>
      </c>
    </row>
    <row r="27" spans="3:6" s="110" customFormat="1" ht="14.25">
      <c r="C27" s="130" t="s">
        <v>192</v>
      </c>
      <c r="D27" s="185">
        <f t="shared" si="0"/>
        <v>1153</v>
      </c>
      <c r="E27" s="129">
        <v>589</v>
      </c>
      <c r="F27" s="129">
        <v>564</v>
      </c>
    </row>
    <row r="28" spans="2:6" s="110" customFormat="1" ht="14.25">
      <c r="B28" s="110" t="s">
        <v>196</v>
      </c>
      <c r="C28" s="123"/>
      <c r="D28" s="185">
        <f t="shared" si="0"/>
        <v>21</v>
      </c>
      <c r="E28" s="129">
        <v>18</v>
      </c>
      <c r="F28" s="129">
        <v>3</v>
      </c>
    </row>
    <row r="29" spans="2:6" s="110" customFormat="1" ht="14.25">
      <c r="B29" s="110" t="s">
        <v>197</v>
      </c>
      <c r="C29" s="123"/>
      <c r="D29" s="185">
        <f t="shared" si="0"/>
        <v>1392</v>
      </c>
      <c r="E29" s="129">
        <f>SUM(E30:E31)</f>
        <v>534</v>
      </c>
      <c r="F29" s="129">
        <f>SUM(F30:F31)</f>
        <v>858</v>
      </c>
    </row>
    <row r="30" spans="3:6" s="110" customFormat="1" ht="14.25">
      <c r="C30" s="130" t="s">
        <v>198</v>
      </c>
      <c r="D30" s="185">
        <f t="shared" si="0"/>
        <v>69</v>
      </c>
      <c r="E30" s="129">
        <v>15</v>
      </c>
      <c r="F30" s="129">
        <v>54</v>
      </c>
    </row>
    <row r="31" spans="3:6" s="110" customFormat="1" ht="14.25">
      <c r="C31" s="130" t="s">
        <v>192</v>
      </c>
      <c r="D31" s="185">
        <f t="shared" si="0"/>
        <v>1323</v>
      </c>
      <c r="E31" s="129">
        <v>519</v>
      </c>
      <c r="F31" s="129">
        <v>804</v>
      </c>
    </row>
    <row r="32" spans="2:6" s="110" customFormat="1" ht="14.25">
      <c r="B32" s="110" t="s">
        <v>199</v>
      </c>
      <c r="C32" s="123"/>
      <c r="D32" s="185">
        <f t="shared" si="0"/>
        <v>364</v>
      </c>
      <c r="E32" s="129">
        <v>209</v>
      </c>
      <c r="F32" s="129">
        <v>155</v>
      </c>
    </row>
    <row r="33" spans="2:6" s="110" customFormat="1" ht="14.25">
      <c r="B33" s="110" t="s">
        <v>200</v>
      </c>
      <c r="C33" s="123"/>
      <c r="D33" s="185">
        <f t="shared" si="0"/>
        <v>1833</v>
      </c>
      <c r="E33" s="129">
        <f>SUM(E34:E35)</f>
        <v>1125</v>
      </c>
      <c r="F33" s="129">
        <f>SUM(F34:F35)</f>
        <v>708</v>
      </c>
    </row>
    <row r="34" spans="3:6" s="110" customFormat="1" ht="14.25">
      <c r="C34" s="130" t="s">
        <v>201</v>
      </c>
      <c r="D34" s="185">
        <f t="shared" si="0"/>
        <v>25</v>
      </c>
      <c r="E34" s="129">
        <v>23</v>
      </c>
      <c r="F34" s="129">
        <v>2</v>
      </c>
    </row>
    <row r="35" spans="3:6" s="110" customFormat="1" ht="14.25">
      <c r="C35" s="130" t="s">
        <v>192</v>
      </c>
      <c r="D35" s="185">
        <f t="shared" si="0"/>
        <v>1808</v>
      </c>
      <c r="E35" s="129">
        <v>1102</v>
      </c>
      <c r="F35" s="129">
        <v>706</v>
      </c>
    </row>
    <row r="36" spans="2:6" s="110" customFormat="1" ht="14.25">
      <c r="B36" s="110" t="s">
        <v>202</v>
      </c>
      <c r="C36" s="123"/>
      <c r="D36" s="185">
        <f t="shared" si="0"/>
        <v>597</v>
      </c>
      <c r="E36" s="129">
        <v>597</v>
      </c>
      <c r="F36" s="129">
        <v>0</v>
      </c>
    </row>
    <row r="37" spans="2:6" s="110" customFormat="1" ht="14.25">
      <c r="B37" s="110" t="s">
        <v>203</v>
      </c>
      <c r="C37" s="123"/>
      <c r="D37" s="185">
        <f t="shared" si="0"/>
        <v>3980</v>
      </c>
      <c r="E37" s="129">
        <f>SUM(E38:E40)</f>
        <v>2056</v>
      </c>
      <c r="F37" s="129">
        <f>SUM(F38:F40)</f>
        <v>1924</v>
      </c>
    </row>
    <row r="38" spans="3:6" s="110" customFormat="1" ht="14.25">
      <c r="C38" s="130" t="s">
        <v>204</v>
      </c>
      <c r="D38" s="185">
        <f t="shared" si="0"/>
        <v>1610</v>
      </c>
      <c r="E38" s="129">
        <v>829</v>
      </c>
      <c r="F38" s="129">
        <v>781</v>
      </c>
    </row>
    <row r="39" spans="3:6" s="110" customFormat="1" ht="14.25">
      <c r="C39" s="130" t="s">
        <v>205</v>
      </c>
      <c r="D39" s="185">
        <f t="shared" si="0"/>
        <v>347</v>
      </c>
      <c r="E39" s="129">
        <v>152</v>
      </c>
      <c r="F39" s="129">
        <v>195</v>
      </c>
    </row>
    <row r="40" spans="3:6" s="110" customFormat="1" ht="14.25">
      <c r="C40" s="130" t="s">
        <v>192</v>
      </c>
      <c r="D40" s="185">
        <f t="shared" si="0"/>
        <v>2023</v>
      </c>
      <c r="E40" s="129">
        <v>1075</v>
      </c>
      <c r="F40" s="129">
        <v>948</v>
      </c>
    </row>
    <row r="41" spans="3:6" s="110" customFormat="1" ht="14.25">
      <c r="C41" s="123"/>
      <c r="D41" s="185"/>
      <c r="E41" s="129"/>
      <c r="F41" s="129"/>
    </row>
    <row r="42" spans="1:6" s="110" customFormat="1" ht="14.25">
      <c r="A42" s="111" t="s">
        <v>206</v>
      </c>
      <c r="B42" s="111"/>
      <c r="C42" s="187"/>
      <c r="D42" s="185">
        <f t="shared" si="0"/>
        <v>1075</v>
      </c>
      <c r="E42" s="185">
        <v>771</v>
      </c>
      <c r="F42" s="185">
        <v>304</v>
      </c>
    </row>
    <row r="43" spans="3:6" s="110" customFormat="1" ht="14.25">
      <c r="C43" s="123"/>
      <c r="D43" s="185"/>
      <c r="E43" s="129"/>
      <c r="F43" s="129"/>
    </row>
    <row r="44" spans="1:6" s="110" customFormat="1" ht="14.25">
      <c r="A44" s="111" t="s">
        <v>207</v>
      </c>
      <c r="B44" s="111"/>
      <c r="C44" s="187"/>
      <c r="D44" s="185">
        <f t="shared" si="0"/>
        <v>3275</v>
      </c>
      <c r="E44" s="185">
        <f>SUM(E45:E46)</f>
        <v>2315</v>
      </c>
      <c r="F44" s="185">
        <f>SUM(F45:F46)</f>
        <v>960</v>
      </c>
    </row>
    <row r="45" spans="2:6" s="110" customFormat="1" ht="14.25">
      <c r="B45" s="110" t="s">
        <v>208</v>
      </c>
      <c r="C45" s="123"/>
      <c r="D45" s="185">
        <f t="shared" si="0"/>
        <v>2398</v>
      </c>
      <c r="E45" s="129">
        <v>1953</v>
      </c>
      <c r="F45" s="129">
        <v>445</v>
      </c>
    </row>
    <row r="46" spans="2:6" s="110" customFormat="1" ht="14.25">
      <c r="B46" s="110" t="s">
        <v>209</v>
      </c>
      <c r="C46" s="123"/>
      <c r="D46" s="185">
        <f t="shared" si="0"/>
        <v>877</v>
      </c>
      <c r="E46" s="129">
        <v>362</v>
      </c>
      <c r="F46" s="129">
        <v>515</v>
      </c>
    </row>
    <row r="47" spans="1:6" s="110" customFormat="1" ht="14.25">
      <c r="A47" s="120"/>
      <c r="B47" s="120"/>
      <c r="C47" s="122"/>
      <c r="D47" s="186"/>
      <c r="E47" s="120"/>
      <c r="F47" s="120"/>
    </row>
    <row r="48" spans="1:2" s="110" customFormat="1" ht="14.25">
      <c r="A48" s="110" t="s">
        <v>210</v>
      </c>
      <c r="B48" s="56"/>
    </row>
    <row r="49" spans="1:2" s="110" customFormat="1" ht="14.25">
      <c r="A49" s="110" t="s">
        <v>211</v>
      </c>
      <c r="B49" s="56"/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2001-10-24T02:30:13Z</cp:lastPrinted>
  <dcterms:created xsi:type="dcterms:W3CDTF">2001-10-24T01:10:09Z</dcterms:created>
  <dcterms:modified xsi:type="dcterms:W3CDTF">2002-02-25T06:42:18Z</dcterms:modified>
  <cp:category/>
  <cp:version/>
  <cp:contentType/>
  <cp:contentStatus/>
</cp:coreProperties>
</file>