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<sst xmlns="http://schemas.openxmlformats.org/spreadsheetml/2006/main" count="239" uniqueCount="123">
  <si>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</si>
  <si>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</si>
  <si>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</si>
  <si>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</si>
  <si>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</si>
  <si>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</si>
  <si>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</si>
  <si>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</si>
  <si>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</si>
  <si>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</si>
  <si>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</si>
  <si>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</si>
  <si>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</si>
  <si>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</si>
  <si>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</si>
  <si>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</si>
  <si>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</si>
  <si>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</si>
  <si>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</si>
  <si>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</si>
  <si>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</si>
  <si>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</si>
  <si>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</si>
  <si>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</si>
  <si>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</si>
  <si>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</si>
  <si>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</si>
  <si>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</si>
  <si>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</si>
  <si>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</si>
  <si>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</si>
  <si>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</si>
  <si>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</si>
  <si>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</si>
  <si>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</si>
  <si>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</si>
  <si>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</si>
  <si>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</si>
  <si>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</si>
  <si>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</si>
  <si>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</si>
  <si>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</si>
  <si>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</si>
  <si>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</si>
  <si>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</si>
  <si>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</si>
  <si>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</si>
  <si>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</si>
  <si>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</si>
  <si>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</si>
  <si>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</si>
  <si>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</si>
  <si>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</si>
  <si>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</si>
  <si>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</si>
  <si>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</si>
  <si>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</si>
  <si>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</si>
  <si>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</si>
  <si>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</si>
  <si>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</si>
  <si>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</si>
  <si>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</si>
  <si>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</si>
  <si>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</si>
  <si>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</si>
  <si>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</si>
  <si>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</si>
  <si>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</si>
  <si>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</si>
  <si>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</si>
  <si>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</si>
  <si>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</si>
  <si>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</si>
  <si>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</si>
  <si>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</si>
  <si>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</si>
  <si>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</si>
  <si>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</si>
  <si>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</si>
  <si>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</si>
  <si>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</si>
  <si>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</si>
  <si>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</si>
  <si>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</si>
  <si>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</si>
  <si>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</si>
  <si>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</si>
  <si>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</si>
  <si>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</si>
  <si>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</si>
  <si>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</si>
  <si>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</si>
  <si>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</si>
  <si>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</si>
  <si>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</si>
  <si>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</si>
  <si>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</si>
  <si>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</si>
  <si>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</si>
  <si>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</si>
  <si>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</si>
  <si>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</si>
  <si>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</si>
  <si>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</si>
  <si>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</si>
  <si>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</si>
  <si>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南相馬市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</si>
  <si>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</si>
  <si>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</si>
  <si>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</si>
  <si>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</si>
  <si>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</si>
  <si>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</si>
  <si>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</si>
  <si>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</si>
  <si>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</si>
  <si>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</si>
  <si>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</si>
  <si>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</si>
  <si>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本市簡易水道事業はＨ28年7月に原発事故による避難指示区域の大部分が解除された中、依然厳しい事業運営を余儀なくされている。そのような特殊事情において、次のように分析している。
①　全国及び同規模類似団体（以下、「類団」）平均を下回っている。Ｈ28年度は給水収益は増加したが、その他の収入が減少したため前年度を下回った。避難指示区域の影響で給水収益は未だ低く、収支不足を一般会計繰入金や原子力損害賠償金で補てんしているのが実態である。
④　毎年度給水収益は少しずつ伸びており、回復しつつある。企業債残高は減少傾向にある。今後は建設改良事業による借入れもあり得ることから、数年後の残高は横ばい傾向を示すと想定している。
⑤　激減した給水収益では、給水に係る費用が賄えていないのが現状である。避難指示区域の解除後、給水収益の増により回収率が上向くものと予測している。
⑥　有収水量は増加しつつあり、給水原価の指標も前年度より大きく改善した。しかし、給水区域が市街地外にあり、帰還住民数の鈍化や人口減少が顕著になる可能性が高い中で事業を運営するので、経年化更新事業を推進し漏水の予防策に引き続き取り組む。
⑦　全国及び類団平均値を下回った状況が続いており、前年度から1.13ポイント微減した。Ｈ28年度に策定した経営戦略において、水需要予測と給水人口の傾向を把握したなかで、現在及び将来の施設維持管理のあるべき方向性を見出していく。また、北部簡易水道と西部簡易水道、あるいは小高水道施設の稼働の方策を検討する。
⑧　現状を反映した大変厳しい状況が続いている。避難指示区域の解除により、今後給水収益は回復し有収率も上向くものと捉えている。</t>
    <rPh sb="114" eb="116">
      <t>シタマワ</t>
    </rPh>
    <rPh sb="124" eb="126">
      <t>ネンド</t>
    </rPh>
    <rPh sb="127" eb="129">
      <t>キュウスイ</t>
    </rPh>
    <rPh sb="129" eb="131">
      <t>シュウエキ</t>
    </rPh>
    <rPh sb="132" eb="134">
      <t>ゾウカ</t>
    </rPh>
    <rPh sb="140" eb="141">
      <t>タ</t>
    </rPh>
    <rPh sb="142" eb="144">
      <t>シュウニュウ</t>
    </rPh>
    <rPh sb="145" eb="147">
      <t>ゲンショウ</t>
    </rPh>
    <rPh sb="151" eb="154">
      <t>ゼンネンド</t>
    </rPh>
    <rPh sb="155" eb="157">
      <t>シタマワ</t>
    </rPh>
    <rPh sb="175" eb="176">
      <t>イマ</t>
    </rPh>
    <rPh sb="278" eb="279">
      <t>ウ</t>
    </rPh>
    <rPh sb="287" eb="288">
      <t>ゴ</t>
    </rPh>
    <rPh sb="338" eb="340">
      <t>ゲンジョウ</t>
    </rPh>
    <rPh sb="360" eb="361">
      <t>ゾウ</t>
    </rPh>
    <rPh sb="410" eb="411">
      <t>オオ</t>
    </rPh>
    <rPh sb="502" eb="504">
      <t>ゼンコク</t>
    </rPh>
    <rPh sb="504" eb="505">
      <t>オヨ</t>
    </rPh>
    <rPh sb="538" eb="540">
      <t>ビゲン</t>
    </rPh>
    <rPh sb="689" eb="691">
      <t>コンゴ</t>
    </rPh>
    <phoneticPr fontId="4"/>
  </si>
  <si>
    <t>③　管路更新については布設年次が平成3年～22年度と比較的新しいため、今後15年間は耐用年数を超える管路はない見込みである。</t>
    <rPh sb="19" eb="20">
      <t>ネン</t>
    </rPh>
    <phoneticPr fontId="4"/>
  </si>
  <si>
    <t>　本市簡易水道事業は震災に伴う施設の損壊、事業区域の避難指示による水需要の減少等の影響により、避難指示区域の解除後も正常な事業運営が行えない厳しい状況が続いている。
　事業本位の目標としては収支の改善や浄配水能力の維持といったものが挙げられるが、当事業にあっては料金収入等の面において、震災前の水準と正当に比較できる状態に戻していくことが当面の目標であり課題であると考える。震災前に策定した小高水道事業との統合計画があり、今後統合によるスケールメリットを生かした経営の効率化・合理化を進めながら、安定した事業運営を図っていく。</t>
    <rPh sb="47" eb="49">
      <t>ヒナン</t>
    </rPh>
    <rPh sb="49" eb="51">
      <t>シジ</t>
    </rPh>
    <rPh sb="51" eb="53">
      <t>クイキ</t>
    </rPh>
    <rPh sb="54" eb="56">
      <t>カイジョ</t>
    </rPh>
    <rPh sb="56" eb="57">
      <t>ゴ</t>
    </rPh>
    <rPh sb="211" eb="21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</si>
</sst>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804928"/>
        <c:axId val="109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7804928"/>
        <c:axId val="109130112"/>
      </c:lineChart>
      <c:dateAx>
        <c:axId val="107804928"/>
        <c:scaling>
          <c:orientation val="minMax"/>
        </c:scaling>
        <c:delete val="1"/>
        <c:axPos val="b"/>
        <c:numFmt formatCode="ge" sourceLinked="1"/>
        <c:majorTickMark val="none"/>
        <c:minorTickMark val="none"/>
        <c:tickLblPos val="none"/>
        <c:crossAx val="109130112"/>
        <c:crosses val="autoZero"/>
        <c:auto val="1"/>
        <c:lblOffset val="100"/>
        <c:baseTimeUnit val="years"/>
      </c:dateAx>
      <c:valAx>
        <c:axId val="1091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22.64</c:v>
                </c:pt>
                <c:pt idx="1">
                  <c:v>19.05</c:v>
                </c:pt>
                <c:pt idx="2">
                  <c:v>17.5</c:v>
                </c:pt>
                <c:pt idx="3">
                  <c:v>29.99</c:v>
                </c:pt>
                <c:pt idx="4">
                  <c:v>28.86</c:v>
                </c:pt>
              </c:numCache>
            </c:numRef>
          </c:val>
        </c:ser>
        <c:dLbls>
          <c:showLegendKey val="0"/>
          <c:showVal val="0"/>
          <c:showCatName val="0"/>
          <c:showSerName val="0"/>
          <c:showPercent val="0"/>
          <c:showBubbleSize val="0"/>
        </c:dLbls>
        <c:gapWidth val="150"/>
        <c:axId val="118172288"/>
        <c:axId val="118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8172288"/>
        <c:axId val="118186752"/>
      </c:lineChart>
      <c:dateAx>
        <c:axId val="118172288"/>
        <c:scaling>
          <c:orientation val="minMax"/>
        </c:scaling>
        <c:delete val="1"/>
        <c:axPos val="b"/>
        <c:numFmt formatCode="ge" sourceLinked="1"/>
        <c:majorTickMark val="none"/>
        <c:minorTickMark val="none"/>
        <c:tickLblPos val="none"/>
        <c:crossAx val="118186752"/>
        <c:crosses val="autoZero"/>
        <c:auto val="1"/>
        <c:lblOffset val="100"/>
        <c:baseTimeUnit val="years"/>
      </c:dateAx>
      <c:valAx>
        <c:axId val="118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formatCode="#,##0.00;&quot;△&quot;#,##0.00">
                  <c:v>0</c:v>
                </c:pt>
                <c:pt idx="1">
                  <c:v>0.05</c:v>
                </c:pt>
                <c:pt idx="2">
                  <c:v>3.12</c:v>
                </c:pt>
                <c:pt idx="3">
                  <c:v>2.64</c:v>
                </c:pt>
                <c:pt idx="4">
                  <c:v>6.72</c:v>
                </c:pt>
              </c:numCache>
            </c:numRef>
          </c:val>
        </c:ser>
        <c:dLbls>
          <c:showLegendKey val="0"/>
          <c:showVal val="0"/>
          <c:showCatName val="0"/>
          <c:showSerName val="0"/>
          <c:showPercent val="0"/>
          <c:showBubbleSize val="0"/>
        </c:dLbls>
        <c:gapWidth val="150"/>
        <c:axId val="118212864"/>
        <c:axId val="118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8212864"/>
        <c:axId val="118215040"/>
      </c:lineChart>
      <c:dateAx>
        <c:axId val="118212864"/>
        <c:scaling>
          <c:orientation val="minMax"/>
        </c:scaling>
        <c:delete val="1"/>
        <c:axPos val="b"/>
        <c:numFmt formatCode="ge" sourceLinked="1"/>
        <c:majorTickMark val="none"/>
        <c:minorTickMark val="none"/>
        <c:tickLblPos val="none"/>
        <c:crossAx val="118215040"/>
        <c:crosses val="autoZero"/>
        <c:auto val="1"/>
        <c:lblOffset val="100"/>
        <c:baseTimeUnit val="years"/>
      </c:dateAx>
      <c:valAx>
        <c:axId val="118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55.26</c:v>
                </c:pt>
                <c:pt idx="1">
                  <c:v>50.72</c:v>
                </c:pt>
                <c:pt idx="2">
                  <c:v>76.7</c:v>
                </c:pt>
                <c:pt idx="3">
                  <c:v>77.17</c:v>
                </c:pt>
                <c:pt idx="4">
                  <c:v>70.97</c:v>
                </c:pt>
              </c:numCache>
            </c:numRef>
          </c:val>
        </c:ser>
        <c:dLbls>
          <c:showLegendKey val="0"/>
          <c:showVal val="0"/>
          <c:showCatName val="0"/>
          <c:showSerName val="0"/>
          <c:showPercent val="0"/>
          <c:showBubbleSize val="0"/>
        </c:dLbls>
        <c:gapWidth val="150"/>
        <c:axId val="109160320"/>
        <c:axId val="109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9160320"/>
        <c:axId val="109162496"/>
      </c:lineChart>
      <c:dateAx>
        <c:axId val="109160320"/>
        <c:scaling>
          <c:orientation val="minMax"/>
        </c:scaling>
        <c:delete val="1"/>
        <c:axPos val="b"/>
        <c:numFmt formatCode="ge" sourceLinked="1"/>
        <c:majorTickMark val="none"/>
        <c:minorTickMark val="none"/>
        <c:tickLblPos val="none"/>
        <c:crossAx val="109162496"/>
        <c:crosses val="autoZero"/>
        <c:auto val="1"/>
        <c:lblOffset val="100"/>
        <c:baseTimeUnit val="years"/>
      </c:dateAx>
      <c:valAx>
        <c:axId val="109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241280"/>
        <c:axId val="1102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241280"/>
        <c:axId val="110243200"/>
      </c:lineChart>
      <c:dateAx>
        <c:axId val="110241280"/>
        <c:scaling>
          <c:orientation val="minMax"/>
        </c:scaling>
        <c:delete val="1"/>
        <c:axPos val="b"/>
        <c:numFmt formatCode="ge" sourceLinked="1"/>
        <c:majorTickMark val="none"/>
        <c:minorTickMark val="none"/>
        <c:tickLblPos val="none"/>
        <c:crossAx val="110243200"/>
        <c:crosses val="autoZero"/>
        <c:auto val="1"/>
        <c:lblOffset val="100"/>
        <c:baseTimeUnit val="years"/>
      </c:dateAx>
      <c:valAx>
        <c:axId val="1102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26464"/>
        <c:axId val="112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26464"/>
        <c:axId val="112528384"/>
      </c:lineChart>
      <c:dateAx>
        <c:axId val="112526464"/>
        <c:scaling>
          <c:orientation val="minMax"/>
        </c:scaling>
        <c:delete val="1"/>
        <c:axPos val="b"/>
        <c:numFmt formatCode="ge" sourceLinked="1"/>
        <c:majorTickMark val="none"/>
        <c:minorTickMark val="none"/>
        <c:tickLblPos val="none"/>
        <c:crossAx val="112528384"/>
        <c:crosses val="autoZero"/>
        <c:auto val="1"/>
        <c:lblOffset val="100"/>
        <c:baseTimeUnit val="years"/>
      </c:dateAx>
      <c:valAx>
        <c:axId val="112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556672"/>
        <c:axId val="112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56672"/>
        <c:axId val="112571136"/>
      </c:lineChart>
      <c:dateAx>
        <c:axId val="112556672"/>
        <c:scaling>
          <c:orientation val="minMax"/>
        </c:scaling>
        <c:delete val="1"/>
        <c:axPos val="b"/>
        <c:numFmt formatCode="ge" sourceLinked="1"/>
        <c:majorTickMark val="none"/>
        <c:minorTickMark val="none"/>
        <c:tickLblPos val="none"/>
        <c:crossAx val="112571136"/>
        <c:crosses val="autoZero"/>
        <c:auto val="1"/>
        <c:lblOffset val="100"/>
        <c:baseTimeUnit val="years"/>
      </c:dateAx>
      <c:valAx>
        <c:axId val="1125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01728"/>
        <c:axId val="112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01728"/>
        <c:axId val="112608000"/>
      </c:lineChart>
      <c:dateAx>
        <c:axId val="112601728"/>
        <c:scaling>
          <c:orientation val="minMax"/>
        </c:scaling>
        <c:delete val="1"/>
        <c:axPos val="b"/>
        <c:numFmt formatCode="ge" sourceLinked="1"/>
        <c:majorTickMark val="none"/>
        <c:minorTickMark val="none"/>
        <c:tickLblPos val="none"/>
        <c:crossAx val="112608000"/>
        <c:crosses val="autoZero"/>
        <c:auto val="1"/>
        <c:lblOffset val="100"/>
        <c:baseTimeUnit val="years"/>
      </c:dateAx>
      <c:valAx>
        <c:axId val="1126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516214.48</c:v>
                </c:pt>
                <c:pt idx="1">
                  <c:v>489429.45</c:v>
                </c:pt>
                <c:pt idx="2">
                  <c:v>84247.95</c:v>
                </c:pt>
                <c:pt idx="3">
                  <c:v>58996.05</c:v>
                </c:pt>
                <c:pt idx="4">
                  <c:v>22399.39</c:v>
                </c:pt>
              </c:numCache>
            </c:numRef>
          </c:val>
        </c:ser>
        <c:dLbls>
          <c:showLegendKey val="0"/>
          <c:showVal val="0"/>
          <c:showCatName val="0"/>
          <c:showSerName val="0"/>
          <c:showPercent val="0"/>
          <c:showBubbleSize val="0"/>
        </c:dLbls>
        <c:gapWidth val="150"/>
        <c:axId val="112619904"/>
        <c:axId val="1126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2619904"/>
        <c:axId val="112621824"/>
      </c:lineChart>
      <c:dateAx>
        <c:axId val="112619904"/>
        <c:scaling>
          <c:orientation val="minMax"/>
        </c:scaling>
        <c:delete val="1"/>
        <c:axPos val="b"/>
        <c:numFmt formatCode="ge" sourceLinked="1"/>
        <c:majorTickMark val="none"/>
        <c:minorTickMark val="none"/>
        <c:tickLblPos val="none"/>
        <c:crossAx val="112621824"/>
        <c:crosses val="autoZero"/>
        <c:auto val="1"/>
        <c:lblOffset val="100"/>
        <c:baseTimeUnit val="years"/>
      </c:dateAx>
      <c:valAx>
        <c:axId val="1126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1.1100000000000001</c:v>
                </c:pt>
                <c:pt idx="3">
                  <c:v>1.48</c:v>
                </c:pt>
                <c:pt idx="4">
                  <c:v>3.37</c:v>
                </c:pt>
              </c:numCache>
            </c:numRef>
          </c:val>
        </c:ser>
        <c:dLbls>
          <c:showLegendKey val="0"/>
          <c:showVal val="0"/>
          <c:showCatName val="0"/>
          <c:showSerName val="0"/>
          <c:showPercent val="0"/>
          <c:showBubbleSize val="0"/>
        </c:dLbls>
        <c:gapWidth val="150"/>
        <c:axId val="112676864"/>
        <c:axId val="1126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2676864"/>
        <c:axId val="112678784"/>
      </c:lineChart>
      <c:dateAx>
        <c:axId val="112676864"/>
        <c:scaling>
          <c:orientation val="minMax"/>
        </c:scaling>
        <c:delete val="1"/>
        <c:axPos val="b"/>
        <c:numFmt formatCode="ge" sourceLinked="1"/>
        <c:majorTickMark val="none"/>
        <c:minorTickMark val="none"/>
        <c:tickLblPos val="none"/>
        <c:crossAx val="112678784"/>
        <c:crosses val="autoZero"/>
        <c:auto val="1"/>
        <c:lblOffset val="100"/>
        <c:baseTimeUnit val="years"/>
      </c:dateAx>
      <c:valAx>
        <c:axId val="1126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formatCode="#,##0.00;&quot;△&quot;#,##0.00;&quot;-&quot;">
                  <c:v>27069.85</c:v>
                </c:pt>
                <c:pt idx="3" formatCode="#,##0.00;&quot;△&quot;#,##0.00;&quot;-&quot;">
                  <c:v>19279.7</c:v>
                </c:pt>
                <c:pt idx="4" formatCode="#,##0.00;&quot;△&quot;#,##0.00;&quot;-&quot;">
                  <c:v>8734.48</c:v>
                </c:pt>
              </c:numCache>
            </c:numRef>
          </c:val>
        </c:ser>
        <c:dLbls>
          <c:showLegendKey val="0"/>
          <c:showVal val="0"/>
          <c:showCatName val="0"/>
          <c:showSerName val="0"/>
          <c:showPercent val="0"/>
          <c:showBubbleSize val="0"/>
        </c:dLbls>
        <c:gapWidth val="150"/>
        <c:axId val="112708608"/>
        <c:axId val="1127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2708608"/>
        <c:axId val="112714880"/>
      </c:lineChart>
      <c:dateAx>
        <c:axId val="112708608"/>
        <c:scaling>
          <c:orientation val="minMax"/>
        </c:scaling>
        <c:delete val="1"/>
        <c:axPos val="b"/>
        <c:numFmt formatCode="ge" sourceLinked="1"/>
        <c:majorTickMark val="none"/>
        <c:minorTickMark val="none"/>
        <c:tickLblPos val="none"/>
        <c:crossAx val="112714880"/>
        <c:crosses val="autoZero"/>
        <c:auto val="1"/>
        <c:lblOffset val="100"/>
        <c:baseTimeUnit val="years"/>
      </c:dateAx>
      <c:valAx>
        <c:axId val="1127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福島県　南相馬市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119</v>
      </c>
      <c r="AE8" s="80"/>
      <c r="AF8" s="80"/>
      <c r="AG8" s="80"/>
      <c r="AH8" s="80"/>
      <c r="AI8" s="80"/>
      <c r="AJ8" s="80"/>
      <c r="AK8" s="2"/>
      <c r="AL8" s="73">
        <f>データ!$R$6</f>
        <v>62960</v>
      </c>
      <c r="AM8" s="73"/>
      <c r="AN8" s="73"/>
      <c r="AO8" s="73"/>
      <c r="AP8" s="73"/>
      <c r="AQ8" s="73"/>
      <c r="AR8" s="73"/>
      <c r="AS8" s="73"/>
      <c r="AT8" s="72">
        <f>データ!$S$6</f>
        <v>398.58</v>
      </c>
      <c r="AU8" s="72"/>
      <c r="AV8" s="72"/>
      <c r="AW8" s="72"/>
      <c r="AX8" s="72"/>
      <c r="AY8" s="72"/>
      <c r="AZ8" s="72"/>
      <c r="BA8" s="72"/>
      <c r="BB8" s="72">
        <f>データ!$T$6</f>
        <v>157.96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4.1500000000000004</v>
      </c>
      <c r="Q10" s="72"/>
      <c r="R10" s="72"/>
      <c r="S10" s="72"/>
      <c r="T10" s="72"/>
      <c r="U10" s="72"/>
      <c r="V10" s="72"/>
      <c r="W10" s="73">
        <f>データ!$Q$6</f>
        <v>2516</v>
      </c>
      <c r="X10" s="73"/>
      <c r="Y10" s="73"/>
      <c r="Z10" s="73"/>
      <c r="AA10" s="73"/>
      <c r="AB10" s="73"/>
      <c r="AC10" s="73"/>
      <c r="AD10" s="2"/>
      <c r="AE10" s="2"/>
      <c r="AF10" s="2"/>
      <c r="AG10" s="2"/>
      <c r="AH10" s="2"/>
      <c r="AI10" s="2"/>
      <c r="AJ10" s="2"/>
      <c r="AK10" s="2"/>
      <c r="AL10" s="73">
        <f>データ!$U$6</f>
        <v>377</v>
      </c>
      <c r="AM10" s="73"/>
      <c r="AN10" s="73"/>
      <c r="AO10" s="73"/>
      <c r="AP10" s="73"/>
      <c r="AQ10" s="73"/>
      <c r="AR10" s="73"/>
      <c r="AS10" s="73"/>
      <c r="AT10" s="72">
        <f>データ!$V$6</f>
        <v>6.02</v>
      </c>
      <c r="AU10" s="72"/>
      <c r="AV10" s="72"/>
      <c r="AW10" s="72"/>
      <c r="AX10" s="72"/>
      <c r="AY10" s="72"/>
      <c r="AZ10" s="72"/>
      <c r="BA10" s="72"/>
      <c r="BB10" s="72">
        <f>データ!$W$6</f>
        <v>62.62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120</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72125</v>
      </c>
      <c r="D6" s="34">
        <f t="shared" si="3"/>
        <v>47</v>
      </c>
      <c r="E6" s="34">
        <f t="shared" si="3"/>
        <v>1</v>
      </c>
      <c r="F6" s="34">
        <f t="shared" si="3"/>
        <v>0</v>
      </c>
      <c r="G6" s="34">
        <f t="shared" si="3"/>
        <v>0</v>
      </c>
      <c r="H6" s="34" t="str">
        <f t="shared" si="3"/>
        <v>福島県　南相馬市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4.1500000000000004</v>
      </c>
      <c r="Q6" s="35">
        <f t="shared" si="3"/>
        <v>2516</v>
      </c>
      <c r="R6" s="35">
        <f t="shared" si="3"/>
        <v>62960</v>
      </c>
      <c r="S6" s="35">
        <f t="shared" si="3"/>
        <v>398.58</v>
      </c>
      <c r="T6" s="35">
        <f t="shared" si="3"/>
        <v>157.96</v>
      </c>
      <c r="U6" s="35">
        <f t="shared" si="3"/>
        <v>377</v>
      </c>
      <c r="V6" s="35">
        <f t="shared" si="3"/>
        <v>6.02</v>
      </c>
      <c r="W6" s="35">
        <f t="shared" si="3"/>
        <v>62.62</v>
      </c>
      <c r="X6" s="36">
        <f>IF(X7="",NA(),X7)</f>
        <v>55.26</v>
      </c>
      <c r="Y6" s="36">
        <f t="shared" ref="Y6:AG6" si="4">IF(Y7="",NA(),Y7)</f>
        <v>50.72</v>
      </c>
      <c r="Z6" s="36">
        <f t="shared" si="4"/>
        <v>76.7</v>
      </c>
      <c r="AA6" s="36">
        <f t="shared" si="4"/>
        <v>77.17</v>
      </c>
      <c r="AB6" s="36">
        <f t="shared" si="4"/>
        <v>70.97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516214.48</v>
      </c>
      <c r="BF6" s="36">
        <f t="shared" ref="BF6:BN6" si="7">IF(BF7="",NA(),BF7)</f>
        <v>489429.45</v>
      </c>
      <c r="BG6" s="36">
        <f t="shared" si="7"/>
        <v>84247.95</v>
      </c>
      <c r="BH6" s="36">
        <f t="shared" si="7"/>
        <v>58996.05</v>
      </c>
      <c r="BI6" s="36">
        <f t="shared" si="7"/>
        <v>22399.39</v>
      </c>
      <c r="BJ6" s="36">
        <f t="shared" si="7"/>
        <v>1496.15</v>
      </c>
      <c r="BK6" s="36">
        <f t="shared" si="7"/>
        <v>1462.56</v>
      </c>
      <c r="BL6" s="36">
        <f t="shared" si="7"/>
        <v>1486.62</v>
      </c>
      <c r="BM6" s="36">
        <f t="shared" si="7"/>
        <v>1510.14</v>
      </c>
      <c r="BN6" s="36">
        <f t="shared" si="7"/>
        <v>1595.62</v>
      </c>
      <c r="BO6" s="35" t="str">
        <f>IF(BO7="","",IF(BO7="-","【-】","【"&amp;SUBSTITUTE(TEXT(BO7,"#,##0.00"),"-","△")&amp;"】"))</f>
        <v>【1,280.76】</v>
      </c>
      <c r="BP6" s="36" t="str">
        <f>IF(BP7="",NA(),BP7)</f>
        <v>-</v>
      </c>
      <c r="BQ6" s="36" t="str">
        <f t="shared" ref="BQ6:BY6" si="8">IF(BQ7="",NA(),BQ7)</f>
        <v>-</v>
      </c>
      <c r="BR6" s="36">
        <f t="shared" si="8"/>
        <v>1.1100000000000001</v>
      </c>
      <c r="BS6" s="36">
        <f t="shared" si="8"/>
        <v>1.48</v>
      </c>
      <c r="BT6" s="36">
        <f t="shared" si="8"/>
        <v>3.37</v>
      </c>
      <c r="BU6" s="36">
        <f t="shared" si="8"/>
        <v>33.01</v>
      </c>
      <c r="BV6" s="36">
        <f t="shared" si="8"/>
        <v>32.39</v>
      </c>
      <c r="BW6" s="36">
        <f t="shared" si="8"/>
        <v>24.39</v>
      </c>
      <c r="BX6" s="36">
        <f t="shared" si="8"/>
        <v>22.67</v>
      </c>
      <c r="BY6" s="36">
        <f t="shared" si="8"/>
        <v>37.92</v>
      </c>
      <c r="BZ6" s="35" t="str">
        <f>IF(BZ7="","",IF(BZ7="-","【-】","【"&amp;SUBSTITUTE(TEXT(BZ7,"#,##0.00"),"-","△")&amp;"】"))</f>
        <v>【53.06】</v>
      </c>
      <c r="CA6" s="35">
        <f>IF(CA7="",NA(),CA7)</f>
        <v>0</v>
      </c>
      <c r="CB6" s="35">
        <f t="shared" ref="CB6:CJ6" si="9">IF(CB7="",NA(),CB7)</f>
        <v>0</v>
      </c>
      <c r="CC6" s="36">
        <f t="shared" si="9"/>
        <v>27069.85</v>
      </c>
      <c r="CD6" s="36">
        <f t="shared" si="9"/>
        <v>19279.7</v>
      </c>
      <c r="CE6" s="36">
        <f t="shared" si="9"/>
        <v>8734.48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22.64</v>
      </c>
      <c r="CM6" s="36">
        <f t="shared" ref="CM6:CU6" si="10">IF(CM7="",NA(),CM7)</f>
        <v>19.05</v>
      </c>
      <c r="CN6" s="36">
        <f t="shared" si="10"/>
        <v>17.5</v>
      </c>
      <c r="CO6" s="36">
        <f t="shared" si="10"/>
        <v>29.99</v>
      </c>
      <c r="CP6" s="36">
        <f t="shared" si="10"/>
        <v>28.86</v>
      </c>
      <c r="CQ6" s="36">
        <f t="shared" si="10"/>
        <v>51.11</v>
      </c>
      <c r="CR6" s="36">
        <f t="shared" si="10"/>
        <v>50.49</v>
      </c>
      <c r="CS6" s="36">
        <f t="shared" si="10"/>
        <v>48.36</v>
      </c>
      <c r="CT6" s="36">
        <f t="shared" si="10"/>
        <v>48.7</v>
      </c>
      <c r="CU6" s="36">
        <f t="shared" si="10"/>
        <v>46.9</v>
      </c>
      <c r="CV6" s="35" t="str">
        <f>IF(CV7="","",IF(CV7="-","【-】","【"&amp;SUBSTITUTE(TEXT(CV7,"#,##0.00"),"-","△")&amp;"】"))</f>
        <v>【56.28】</v>
      </c>
      <c r="CW6" s="35">
        <f>IF(CW7="",NA(),CW7)</f>
        <v>0</v>
      </c>
      <c r="CX6" s="36">
        <f t="shared" ref="CX6:DF6" si="11">IF(CX7="",NA(),CX7)</f>
        <v>0.05</v>
      </c>
      <c r="CY6" s="36">
        <f t="shared" si="11"/>
        <v>3.12</v>
      </c>
      <c r="CZ6" s="36">
        <f t="shared" si="11"/>
        <v>2.64</v>
      </c>
      <c r="DA6" s="36">
        <f t="shared" si="11"/>
        <v>6.72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72125</v>
      </c>
      <c r="D7" s="38">
        <v>47</v>
      </c>
      <c r="E7" s="38">
        <v>1</v>
      </c>
      <c r="F7" s="38">
        <v>0</v>
      </c>
      <c r="G7" s="38">
        <v>0</v>
      </c>
      <c r="H7" s="38" t="s">
        <v>107</v>
      </c>
      <c r="I7" s="38" t="s">
        <v>108</v>
      </c>
      <c r="J7" s="38" t="s">
        <v>109</v>
      </c>
      <c r="K7" s="38" t="s">
        <v>110</v>
      </c>
      <c r="L7" s="38" t="s">
        <v>111</v>
      </c>
      <c r="M7" s="38"/>
      <c r="N7" s="39" t="s">
        <v>112</v>
      </c>
      <c r="O7" s="39" t="s">
        <v>113</v>
      </c>
      <c r="P7" s="39">
        <v>4.1500000000000004</v>
      </c>
      <c r="Q7" s="39">
        <v>2516</v>
      </c>
      <c r="R7" s="39">
        <v>62960</v>
      </c>
      <c r="S7" s="39">
        <v>398.58</v>
      </c>
      <c r="T7" s="39">
        <v>157.96</v>
      </c>
      <c r="U7" s="39">
        <v>377</v>
      </c>
      <c r="V7" s="39">
        <v>6.02</v>
      </c>
      <c r="W7" s="39">
        <v>62.62</v>
      </c>
      <c r="X7" s="39">
        <v>55.26</v>
      </c>
      <c r="Y7" s="39">
        <v>50.72</v>
      </c>
      <c r="Z7" s="39">
        <v>76.7</v>
      </c>
      <c r="AA7" s="39">
        <v>77.17</v>
      </c>
      <c r="AB7" s="39">
        <v>70.97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516214.48</v>
      </c>
      <c r="BF7" s="39">
        <v>489429.45</v>
      </c>
      <c r="BG7" s="39">
        <v>84247.95</v>
      </c>
      <c r="BH7" s="39">
        <v>58996.05</v>
      </c>
      <c r="BI7" s="39">
        <v>22399.39</v>
      </c>
      <c r="BJ7" s="39">
        <v>1496.15</v>
      </c>
      <c r="BK7" s="39">
        <v>1462.56</v>
      </c>
      <c r="BL7" s="39">
        <v>1486.62</v>
      </c>
      <c r="BM7" s="39">
        <v>1510.14</v>
      </c>
      <c r="BN7" s="39">
        <v>1595.62</v>
      </c>
      <c r="BO7" s="39">
        <v>1280.76</v>
      </c>
      <c r="BP7" s="39" t="s">
        <v>112</v>
      </c>
      <c r="BQ7" s="39" t="s">
        <v>112</v>
      </c>
      <c r="BR7" s="39">
        <v>1.1100000000000001</v>
      </c>
      <c r="BS7" s="39">
        <v>1.48</v>
      </c>
      <c r="BT7" s="39">
        <v>3.37</v>
      </c>
      <c r="BU7" s="39">
        <v>33.01</v>
      </c>
      <c r="BV7" s="39">
        <v>32.39</v>
      </c>
      <c r="BW7" s="39">
        <v>24.39</v>
      </c>
      <c r="BX7" s="39">
        <v>22.67</v>
      </c>
      <c r="BY7" s="39">
        <v>37.92</v>
      </c>
      <c r="BZ7" s="39">
        <v>53.06</v>
      </c>
      <c r="CA7" s="39">
        <v>0</v>
      </c>
      <c r="CB7" s="39">
        <v>0</v>
      </c>
      <c r="CC7" s="39">
        <v>27069.85</v>
      </c>
      <c r="CD7" s="39">
        <v>19279.7</v>
      </c>
      <c r="CE7" s="39">
        <v>8734.48</v>
      </c>
      <c r="CF7" s="39">
        <v>523.08000000000004</v>
      </c>
      <c r="CG7" s="39">
        <v>530.83000000000004</v>
      </c>
      <c r="CH7" s="39">
        <v>734.18</v>
      </c>
      <c r="CI7" s="39">
        <v>789.62</v>
      </c>
      <c r="CJ7" s="39">
        <v>423.18</v>
      </c>
      <c r="CK7" s="39">
        <v>314.83</v>
      </c>
      <c r="CL7" s="39">
        <v>22.64</v>
      </c>
      <c r="CM7" s="39">
        <v>19.05</v>
      </c>
      <c r="CN7" s="39">
        <v>17.5</v>
      </c>
      <c r="CO7" s="39">
        <v>29.99</v>
      </c>
      <c r="CP7" s="39">
        <v>28.86</v>
      </c>
      <c r="CQ7" s="39">
        <v>51.11</v>
      </c>
      <c r="CR7" s="39">
        <v>50.49</v>
      </c>
      <c r="CS7" s="39">
        <v>48.36</v>
      </c>
      <c r="CT7" s="39">
        <v>48.7</v>
      </c>
      <c r="CU7" s="39">
        <v>46.9</v>
      </c>
      <c r="CV7" s="39">
        <v>56.28</v>
      </c>
      <c r="CW7" s="39">
        <v>0</v>
      </c>
      <c r="CX7" s="39">
        <v>0.05</v>
      </c>
      <c r="CY7" s="39">
        <v>3.12</v>
      </c>
      <c r="CZ7" s="39">
        <v>2.64</v>
      </c>
      <c r="DA7" s="39">
        <v>6.72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浦島貴史</cp:lastModifiedBy>
  <cp:lastPrinted>2018-01-31T01:41:00Z</cp:lastPrinted>
  <dcterms:created xsi:type="dcterms:W3CDTF">2017-12-25T01:41:47Z</dcterms:created>
  <dcterms:modified xsi:type="dcterms:W3CDTF">2018-01-31T01:55:12Z</dcterms:modified>
  <cp:category/>
</cp:coreProperties>
</file>