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XL3AD\share\環境衛生課\共同汚泥処理(下水道事業)\H29年度\H29照会関係\依頼・照会\300126_経営比較分析表の分析等について【福島県市町村財政課】\【経営比較分析表】2016_078735_47_1718\【経営比較分析表】2016_078735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I10" i="4"/>
  <c r="AT8" i="4"/>
  <c r="AL8" i="4"/>
  <c r="P8" i="4"/>
  <c r="B8" i="4"/>
  <c r="C10" i="5" l="1"/>
  <c r="D10" i="5"/>
  <c r="E10" i="5"/>
  <c r="B10" i="5"/>
</calcChain>
</file>

<file path=xl/sharedStrings.xml><?xml version="1.0" encoding="utf-8"?>
<sst xmlns="http://schemas.openxmlformats.org/spreadsheetml/2006/main" count="262" uniqueCount="124">
  <si>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</si>
  <si>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</si>
  <si>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</si>
  <si>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</si>
  <si>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</si>
  <si>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</si>
  <si>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</si>
  <si>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</si>
  <si>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</si>
  <si>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</si>
  <si>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</si>
  <si>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</si>
  <si>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</si>
  <si>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</si>
  <si>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</si>
  <si>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</si>
  <si>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</si>
  <si>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</si>
  <si>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</si>
  <si>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</si>
  <si>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</si>
  <si>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</si>
  <si>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</si>
  <si>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</si>
  <si>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</si>
  <si>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</si>
  <si>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</si>
  <si>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</si>
  <si>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</si>
  <si>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</si>
  <si>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</si>
  <si>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</si>
  <si>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</si>
  <si>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</si>
  <si>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</si>
  <si>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</si>
  <si>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</si>
  <si>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</si>
  <si>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</si>
  <si>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</si>
  <si>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</si>
  <si>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</si>
  <si>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</si>
  <si>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</si>
  <si>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</si>
  <si>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</si>
  <si>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</si>
  <si>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</si>
  <si>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</si>
  <si>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</si>
  <si>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</si>
  <si>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</si>
  <si>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</si>
  <si>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</si>
  <si>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</si>
  <si>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</si>
  <si>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</si>
  <si>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</si>
  <si>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</si>
  <si>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</si>
  <si>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</si>
  <si>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</si>
  <si>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</si>
  <si>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</si>
  <si>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</si>
  <si>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</si>
  <si>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</si>
  <si>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</si>
  <si>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</si>
  <si>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</si>
  <si>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</si>
  <si>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</si>
  <si>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</si>
  <si>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</si>
  <si>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</si>
  <si>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</si>
  <si>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</si>
  <si>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</si>
  <si>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</si>
  <si>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</si>
  <si>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</si>
  <si>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</si>
  <si>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</si>
  <si>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</si>
  <si>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</si>
  <si>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</si>
  <si>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</si>
  <si>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</si>
  <si>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</si>
  <si>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</si>
  <si>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</si>
  <si>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</si>
  <si>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</si>
  <si>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</si>
  <si>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</si>
  <si>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</si>
  <si>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</si>
  <si>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</si>
  <si>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</si>
  <si>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</si>
  <si>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</si>
  <si>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</si>
  <si>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</si>
  <si>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</si>
  <si>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</si>
  <si>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</si>
  <si>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</si>
  <si>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</si>
  <si>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</si>
  <si>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</si>
  <si>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双葉地方広域市町村圏組合</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</si>
  <si>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</si>
  <si>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</si>
  <si>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</si>
  <si>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</si>
  <si>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</si>
  <si>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</si>
  <si>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</si>
  <si>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</si>
  <si>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</si>
  <si>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</si>
  <si>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</si>
  <si>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当組合の下水道処理施設は、震災以降、原発事故による避難区域に指定されたことで、休止状態となっており、現在も再開の目途は立っておりません。
従って、経営比較等の分析においても具体的な取組等に着手できない状況です。</t>
    <rPh sb="0" eb="1">
      <t>トウ</t>
    </rPh>
    <rPh sb="1" eb="3">
      <t>クミアイ</t>
    </rPh>
    <rPh sb="4" eb="7">
      <t>ゲスイドウ</t>
    </rPh>
    <rPh sb="7" eb="9">
      <t>ショリ</t>
    </rPh>
    <rPh sb="9" eb="11">
      <t>シセツ</t>
    </rPh>
    <rPh sb="13" eb="15">
      <t>シンサイ</t>
    </rPh>
    <rPh sb="15" eb="17">
      <t>イコウ</t>
    </rPh>
    <rPh sb="18" eb="20">
      <t>ゲンパツ</t>
    </rPh>
    <rPh sb="20" eb="22">
      <t>ジコ</t>
    </rPh>
    <rPh sb="25" eb="27">
      <t>ヒナン</t>
    </rPh>
    <rPh sb="27" eb="29">
      <t>クイキ</t>
    </rPh>
    <rPh sb="30" eb="32">
      <t>シテイ</t>
    </rPh>
    <rPh sb="39" eb="41">
      <t>キュウシ</t>
    </rPh>
    <rPh sb="41" eb="43">
      <t>ジョウタイ</t>
    </rPh>
    <rPh sb="50" eb="52">
      <t>ゲンザイ</t>
    </rPh>
    <rPh sb="53" eb="55">
      <t>サイカイ</t>
    </rPh>
    <rPh sb="56" eb="58">
      <t>メド</t>
    </rPh>
    <rPh sb="59" eb="60">
      <t>タ</t>
    </rPh>
    <rPh sb="69" eb="70">
      <t>シタガ</t>
    </rPh>
    <rPh sb="73" eb="75">
      <t>ケイエイ</t>
    </rPh>
    <rPh sb="75" eb="77">
      <t>ヒカク</t>
    </rPh>
    <rPh sb="77" eb="78">
      <t>トウ</t>
    </rPh>
    <rPh sb="79" eb="81">
      <t>ブンセキ</t>
    </rPh>
    <rPh sb="86" eb="89">
      <t>グタイテキ</t>
    </rPh>
    <rPh sb="90" eb="92">
      <t>トリクミ</t>
    </rPh>
    <rPh sb="92" eb="93">
      <t>トウ</t>
    </rPh>
    <rPh sb="94" eb="96">
      <t>チャクシュ</t>
    </rPh>
    <rPh sb="100" eb="102">
      <t>ジョウキョウ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</si>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</sst>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5" borderId="2" xfId="1" applyNumberFormat="1" applyFont="1" applyFill="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431632"/>
        <c:axId val="1614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ser>
        <c:dLbls>
          <c:showLegendKey val="0"/>
          <c:showVal val="0"/>
          <c:showCatName val="0"/>
          <c:showSerName val="0"/>
          <c:showPercent val="0"/>
          <c:showBubbleSize val="0"/>
        </c:dLbls>
        <c:marker val="1"/>
        <c:smooth val="0"/>
        <c:axId val="161431632"/>
        <c:axId val="161433984"/>
      </c:lineChart>
      <c:dateAx>
        <c:axId val="161431632"/>
        <c:scaling>
          <c:orientation val="minMax"/>
        </c:scaling>
        <c:delete val="1"/>
        <c:axPos val="b"/>
        <c:numFmt formatCode="ge" sourceLinked="1"/>
        <c:majorTickMark val="none"/>
        <c:minorTickMark val="none"/>
        <c:tickLblPos val="none"/>
        <c:crossAx val="161433984"/>
        <c:crosses val="autoZero"/>
        <c:auto val="1"/>
        <c:lblOffset val="100"/>
        <c:baseTimeUnit val="years"/>
      </c:dateAx>
      <c:valAx>
        <c:axId val="1614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3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044368"/>
        <c:axId val="49774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ser>
        <c:dLbls>
          <c:showLegendKey val="0"/>
          <c:showVal val="0"/>
          <c:showCatName val="0"/>
          <c:showSerName val="0"/>
          <c:showPercent val="0"/>
          <c:showBubbleSize val="0"/>
        </c:dLbls>
        <c:marker val="1"/>
        <c:smooth val="0"/>
        <c:axId val="502044368"/>
        <c:axId val="497745048"/>
      </c:lineChart>
      <c:dateAx>
        <c:axId val="502044368"/>
        <c:scaling>
          <c:orientation val="minMax"/>
        </c:scaling>
        <c:delete val="1"/>
        <c:axPos val="b"/>
        <c:numFmt formatCode="ge" sourceLinked="1"/>
        <c:majorTickMark val="none"/>
        <c:minorTickMark val="none"/>
        <c:tickLblPos val="none"/>
        <c:crossAx val="497745048"/>
        <c:crosses val="autoZero"/>
        <c:auto val="1"/>
        <c:lblOffset val="100"/>
        <c:baseTimeUnit val="years"/>
      </c:dateAx>
      <c:valAx>
        <c:axId val="49774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4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97742696"/>
        <c:axId val="49774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ser>
        <c:dLbls>
          <c:showLegendKey val="0"/>
          <c:showVal val="0"/>
          <c:showCatName val="0"/>
          <c:showSerName val="0"/>
          <c:showPercent val="0"/>
          <c:showBubbleSize val="0"/>
        </c:dLbls>
        <c:marker val="1"/>
        <c:smooth val="0"/>
        <c:axId val="497742696"/>
        <c:axId val="497741520"/>
      </c:lineChart>
      <c:dateAx>
        <c:axId val="497742696"/>
        <c:scaling>
          <c:orientation val="minMax"/>
        </c:scaling>
        <c:delete val="1"/>
        <c:axPos val="b"/>
        <c:numFmt formatCode="ge" sourceLinked="1"/>
        <c:majorTickMark val="none"/>
        <c:minorTickMark val="none"/>
        <c:tickLblPos val="none"/>
        <c:crossAx val="497741520"/>
        <c:crosses val="autoZero"/>
        <c:auto val="1"/>
        <c:lblOffset val="100"/>
        <c:baseTimeUnit val="years"/>
      </c:dateAx>
      <c:valAx>
        <c:axId val="49774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74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4.18</c:v>
                </c:pt>
                <c:pt idx="1">
                  <c:v>35.700000000000003</c:v>
                </c:pt>
                <c:pt idx="2">
                  <c:v>68.260000000000005</c:v>
                </c:pt>
                <c:pt idx="3">
                  <c:v>98.59</c:v>
                </c:pt>
                <c:pt idx="4">
                  <c:v>98.72</c:v>
                </c:pt>
              </c:numCache>
            </c:numRef>
          </c:val>
        </c:ser>
        <c:dLbls>
          <c:showLegendKey val="0"/>
          <c:showVal val="0"/>
          <c:showCatName val="0"/>
          <c:showSerName val="0"/>
          <c:showPercent val="0"/>
          <c:showBubbleSize val="0"/>
        </c:dLbls>
        <c:gapWidth val="150"/>
        <c:axId val="317881424"/>
        <c:axId val="8200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881424"/>
        <c:axId val="82004296"/>
      </c:lineChart>
      <c:dateAx>
        <c:axId val="317881424"/>
        <c:scaling>
          <c:orientation val="minMax"/>
        </c:scaling>
        <c:delete val="1"/>
        <c:axPos val="b"/>
        <c:numFmt formatCode="ge" sourceLinked="1"/>
        <c:majorTickMark val="none"/>
        <c:minorTickMark val="none"/>
        <c:tickLblPos val="none"/>
        <c:crossAx val="82004296"/>
        <c:crosses val="autoZero"/>
        <c:auto val="1"/>
        <c:lblOffset val="100"/>
        <c:baseTimeUnit val="years"/>
      </c:dateAx>
      <c:valAx>
        <c:axId val="8200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8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097880"/>
        <c:axId val="31509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097880"/>
        <c:axId val="315094352"/>
      </c:lineChart>
      <c:dateAx>
        <c:axId val="315097880"/>
        <c:scaling>
          <c:orientation val="minMax"/>
        </c:scaling>
        <c:delete val="1"/>
        <c:axPos val="b"/>
        <c:numFmt formatCode="ge" sourceLinked="1"/>
        <c:majorTickMark val="none"/>
        <c:minorTickMark val="none"/>
        <c:tickLblPos val="none"/>
        <c:crossAx val="315094352"/>
        <c:crosses val="autoZero"/>
        <c:auto val="1"/>
        <c:lblOffset val="100"/>
        <c:baseTimeUnit val="years"/>
      </c:dateAx>
      <c:valAx>
        <c:axId val="31509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9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097096"/>
        <c:axId val="5023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097096"/>
        <c:axId val="502385248"/>
      </c:lineChart>
      <c:dateAx>
        <c:axId val="315097096"/>
        <c:scaling>
          <c:orientation val="minMax"/>
        </c:scaling>
        <c:delete val="1"/>
        <c:axPos val="b"/>
        <c:numFmt formatCode="ge" sourceLinked="1"/>
        <c:majorTickMark val="none"/>
        <c:minorTickMark val="none"/>
        <c:tickLblPos val="none"/>
        <c:crossAx val="502385248"/>
        <c:crosses val="autoZero"/>
        <c:auto val="1"/>
        <c:lblOffset val="100"/>
        <c:baseTimeUnit val="years"/>
      </c:dateAx>
      <c:valAx>
        <c:axId val="5023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9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2382504"/>
        <c:axId val="50238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2382504"/>
        <c:axId val="502384856"/>
      </c:lineChart>
      <c:dateAx>
        <c:axId val="502382504"/>
        <c:scaling>
          <c:orientation val="minMax"/>
        </c:scaling>
        <c:delete val="1"/>
        <c:axPos val="b"/>
        <c:numFmt formatCode="ge" sourceLinked="1"/>
        <c:majorTickMark val="none"/>
        <c:minorTickMark val="none"/>
        <c:tickLblPos val="none"/>
        <c:crossAx val="502384856"/>
        <c:crosses val="autoZero"/>
        <c:auto val="1"/>
        <c:lblOffset val="100"/>
        <c:baseTimeUnit val="years"/>
      </c:dateAx>
      <c:valAx>
        <c:axId val="50238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38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2383680"/>
        <c:axId val="50238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2383680"/>
        <c:axId val="502386032"/>
      </c:lineChart>
      <c:dateAx>
        <c:axId val="502383680"/>
        <c:scaling>
          <c:orientation val="minMax"/>
        </c:scaling>
        <c:delete val="1"/>
        <c:axPos val="b"/>
        <c:numFmt formatCode="ge" sourceLinked="1"/>
        <c:majorTickMark val="none"/>
        <c:minorTickMark val="none"/>
        <c:tickLblPos val="none"/>
        <c:crossAx val="502386032"/>
        <c:crosses val="autoZero"/>
        <c:auto val="1"/>
        <c:lblOffset val="100"/>
        <c:baseTimeUnit val="years"/>
      </c:dateAx>
      <c:valAx>
        <c:axId val="50238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3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5095528"/>
        <c:axId val="3150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ser>
        <c:dLbls>
          <c:showLegendKey val="0"/>
          <c:showVal val="0"/>
          <c:showCatName val="0"/>
          <c:showSerName val="0"/>
          <c:showPercent val="0"/>
          <c:showBubbleSize val="0"/>
        </c:dLbls>
        <c:marker val="1"/>
        <c:smooth val="0"/>
        <c:axId val="315095528"/>
        <c:axId val="315096704"/>
      </c:lineChart>
      <c:dateAx>
        <c:axId val="315095528"/>
        <c:scaling>
          <c:orientation val="minMax"/>
        </c:scaling>
        <c:delete val="1"/>
        <c:axPos val="b"/>
        <c:numFmt formatCode="ge" sourceLinked="1"/>
        <c:majorTickMark val="none"/>
        <c:minorTickMark val="none"/>
        <c:tickLblPos val="none"/>
        <c:crossAx val="315096704"/>
        <c:crosses val="autoZero"/>
        <c:auto val="1"/>
        <c:lblOffset val="100"/>
        <c:baseTimeUnit val="years"/>
      </c:dateAx>
      <c:valAx>
        <c:axId val="3150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9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043192"/>
        <c:axId val="5020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ser>
        <c:dLbls>
          <c:showLegendKey val="0"/>
          <c:showVal val="0"/>
          <c:showCatName val="0"/>
          <c:showSerName val="0"/>
          <c:showPercent val="0"/>
          <c:showBubbleSize val="0"/>
        </c:dLbls>
        <c:marker val="1"/>
        <c:smooth val="0"/>
        <c:axId val="502043192"/>
        <c:axId val="502042016"/>
      </c:lineChart>
      <c:dateAx>
        <c:axId val="502043192"/>
        <c:scaling>
          <c:orientation val="minMax"/>
        </c:scaling>
        <c:delete val="1"/>
        <c:axPos val="b"/>
        <c:numFmt formatCode="ge" sourceLinked="1"/>
        <c:majorTickMark val="none"/>
        <c:minorTickMark val="none"/>
        <c:tickLblPos val="none"/>
        <c:crossAx val="502042016"/>
        <c:crosses val="autoZero"/>
        <c:auto val="1"/>
        <c:lblOffset val="100"/>
        <c:baseTimeUnit val="years"/>
      </c:dateAx>
      <c:valAx>
        <c:axId val="5020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4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040840"/>
        <c:axId val="50204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ser>
        <c:dLbls>
          <c:showLegendKey val="0"/>
          <c:showVal val="0"/>
          <c:showCatName val="0"/>
          <c:showSerName val="0"/>
          <c:showPercent val="0"/>
          <c:showBubbleSize val="0"/>
        </c:dLbls>
        <c:marker val="1"/>
        <c:smooth val="0"/>
        <c:axId val="502040840"/>
        <c:axId val="502042800"/>
      </c:lineChart>
      <c:dateAx>
        <c:axId val="502040840"/>
        <c:scaling>
          <c:orientation val="minMax"/>
        </c:scaling>
        <c:delete val="1"/>
        <c:axPos val="b"/>
        <c:numFmt formatCode="ge" sourceLinked="1"/>
        <c:majorTickMark val="none"/>
        <c:minorTickMark val="none"/>
        <c:tickLblPos val="none"/>
        <c:crossAx val="502042800"/>
        <c:crosses val="autoZero"/>
        <c:auto val="1"/>
        <c:lblOffset val="100"/>
        <c:baseTimeUnit val="years"/>
      </c:dateAx>
      <c:valAx>
        <c:axId val="50204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4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J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0" t="str">
        <f>データ!H6</f>
        <v>福島県　双葉地方広域市町村圏組合</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Cd3</v>
      </c>
      <c r="X8" s="78"/>
      <c r="Y8" s="78"/>
      <c r="Z8" s="78"/>
      <c r="AA8" s="78"/>
      <c r="AB8" s="78"/>
      <c r="AC8" s="78"/>
      <c r="AD8" s="89" t="s">
        <v>123</v>
      </c>
      <c r="AE8" s="89"/>
      <c r="AF8" s="89"/>
      <c r="AG8" s="89"/>
      <c r="AH8" s="89"/>
      <c r="AI8" s="89"/>
      <c r="AJ8" s="89"/>
      <c r="AK8" s="4"/>
      <c r="AL8" s="73" t="str">
        <f>データ!S6</f>
        <v>-</v>
      </c>
      <c r="AM8" s="73"/>
      <c r="AN8" s="73"/>
      <c r="AO8" s="73"/>
      <c r="AP8" s="73"/>
      <c r="AQ8" s="73"/>
      <c r="AR8" s="73"/>
      <c r="AS8" s="73"/>
      <c r="AT8" s="72" t="str">
        <f>データ!T6</f>
        <v>-</v>
      </c>
      <c r="AU8" s="72"/>
      <c r="AV8" s="72"/>
      <c r="AW8" s="72"/>
      <c r="AX8" s="72"/>
      <c r="AY8" s="72"/>
      <c r="AZ8" s="72"/>
      <c r="BA8" s="72"/>
      <c r="BB8" s="72" t="str">
        <f>データ!U6</f>
        <v>-</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100</v>
      </c>
      <c r="Q10" s="72"/>
      <c r="R10" s="72"/>
      <c r="S10" s="72"/>
      <c r="T10" s="72"/>
      <c r="U10" s="72"/>
      <c r="V10" s="72"/>
      <c r="W10" s="72" t="str">
        <f>データ!Q6</f>
        <v>-</v>
      </c>
      <c r="X10" s="72"/>
      <c r="Y10" s="72"/>
      <c r="Z10" s="72"/>
      <c r="AA10" s="72"/>
      <c r="AB10" s="72"/>
      <c r="AC10" s="72"/>
      <c r="AD10" s="73">
        <f>データ!R6</f>
        <v>0</v>
      </c>
      <c r="AE10" s="73"/>
      <c r="AF10" s="73"/>
      <c r="AG10" s="73"/>
      <c r="AH10" s="73"/>
      <c r="AI10" s="73"/>
      <c r="AJ10" s="73"/>
      <c r="AK10" s="2"/>
      <c r="AL10" s="73">
        <f>データ!V6</f>
        <v>5205</v>
      </c>
      <c r="AM10" s="73"/>
      <c r="AN10" s="73"/>
      <c r="AO10" s="73"/>
      <c r="AP10" s="73"/>
      <c r="AQ10" s="73"/>
      <c r="AR10" s="73"/>
      <c r="AS10" s="73"/>
      <c r="AT10" s="72">
        <f>データ!W6</f>
        <v>24.53</v>
      </c>
      <c r="AU10" s="72"/>
      <c r="AV10" s="72"/>
      <c r="AW10" s="72"/>
      <c r="AX10" s="72"/>
      <c r="AY10" s="72"/>
      <c r="AZ10" s="72"/>
      <c r="BA10" s="72"/>
      <c r="BB10" s="72">
        <f>データ!X6</f>
        <v>212.19</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c r="BM16" s="56"/>
      <c r="BN16" s="56"/>
      <c r="BO16" s="56"/>
      <c r="BP16" s="56"/>
      <c r="BQ16" s="56"/>
      <c r="BR16" s="56"/>
      <c r="BS16" s="56"/>
      <c r="BT16" s="56"/>
      <c r="BU16" s="56"/>
      <c r="BV16" s="56"/>
      <c r="BW16" s="56"/>
      <c r="BX16" s="56"/>
      <c r="BY16" s="56"/>
      <c r="BZ16" s="57"/>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69</v>
      </c>
      <c r="B4" s="30"/>
      <c r="C4" s="30"/>
      <c r="D4" s="30"/>
      <c r="E4" s="30"/>
      <c r="F4" s="30"/>
      <c r="G4" s="30"/>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78735</v>
      </c>
      <c r="D6" s="33">
        <f t="shared" si="3"/>
        <v>47</v>
      </c>
      <c r="E6" s="33">
        <f t="shared" si="3"/>
        <v>17</v>
      </c>
      <c r="F6" s="33">
        <f t="shared" si="3"/>
        <v>1</v>
      </c>
      <c r="G6" s="33">
        <f t="shared" si="3"/>
        <v>0</v>
      </c>
      <c r="H6" s="33" t="str">
        <f t="shared" si="3"/>
        <v>福島県　双葉地方広域市町村圏組合</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100</v>
      </c>
      <c r="Q6" s="34" t="str">
        <f t="shared" si="3"/>
        <v>-</v>
      </c>
      <c r="R6" s="34">
        <f t="shared" si="3"/>
        <v>0</v>
      </c>
      <c r="S6" s="34" t="str">
        <f t="shared" si="3"/>
        <v>-</v>
      </c>
      <c r="T6" s="34" t="str">
        <f t="shared" si="3"/>
        <v>-</v>
      </c>
      <c r="U6" s="34" t="str">
        <f t="shared" si="3"/>
        <v>-</v>
      </c>
      <c r="V6" s="34">
        <f t="shared" si="3"/>
        <v>5205</v>
      </c>
      <c r="W6" s="34">
        <f t="shared" si="3"/>
        <v>24.53</v>
      </c>
      <c r="X6" s="34">
        <f t="shared" si="3"/>
        <v>212.19</v>
      </c>
      <c r="Y6" s="35">
        <f>IF(Y7="",NA(),Y7)</f>
        <v>4.18</v>
      </c>
      <c r="Z6" s="35">
        <f t="shared" ref="Z6:AH6" si="4">IF(Z7="",NA(),Z7)</f>
        <v>35.700000000000003</v>
      </c>
      <c r="AA6" s="35">
        <f t="shared" si="4"/>
        <v>68.260000000000005</v>
      </c>
      <c r="AB6" s="35">
        <f t="shared" si="4"/>
        <v>98.59</v>
      </c>
      <c r="AC6" s="35">
        <f t="shared" si="4"/>
        <v>98.72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5" t="str">
        <f t="shared" si="7"/>
        <v>-</v>
      </c>
      <c r="BK6" s="35">
        <f t="shared" si="7"/>
        <v>1791.46</v>
      </c>
      <c r="BL6" s="35">
        <f t="shared" si="7"/>
        <v>1826.49</v>
      </c>
      <c r="BM6" s="35">
        <f t="shared" si="7"/>
        <v>1696.96</v>
      </c>
      <c r="BN6" s="35">
        <f t="shared" si="7"/>
        <v>1824.34</v>
      </c>
      <c r="BO6" s="35">
        <f t="shared" si="7"/>
        <v>1604.64</v>
      </c>
      <c r="BP6" s="34" t="str">
        <f>IF(BP7="","",IF(BP7="-","【-】","【"&amp;SUBSTITUTE(TEXT(BP7,"#,##0.00"),"-","△")&amp;"】"))</f>
        <v>【728.30】</v>
      </c>
      <c r="BQ6" s="34">
        <f>IF(BQ7="",NA(),BQ7)</f>
        <v>0</v>
      </c>
      <c r="BR6" s="34">
        <f t="shared" ref="BR6:BZ6" si="8">IF(BR7="",NA(),BR7)</f>
        <v>0</v>
      </c>
      <c r="BS6" s="34">
        <f t="shared" si="8"/>
        <v>0</v>
      </c>
      <c r="BT6" s="34">
        <f t="shared" si="8"/>
        <v>0</v>
      </c>
      <c r="BU6" s="34">
        <f t="shared" si="8"/>
        <v>0</v>
      </c>
      <c r="BV6" s="35">
        <f t="shared" si="8"/>
        <v>51.28</v>
      </c>
      <c r="BW6" s="35">
        <f t="shared" si="8"/>
        <v>48</v>
      </c>
      <c r="BX6" s="35">
        <f t="shared" si="8"/>
        <v>47.23</v>
      </c>
      <c r="BY6" s="35">
        <f t="shared" si="8"/>
        <v>54.16</v>
      </c>
      <c r="BZ6" s="35">
        <f t="shared" si="8"/>
        <v>60.01</v>
      </c>
      <c r="CA6" s="34" t="str">
        <f>IF(CA7="","",IF(CA7="-","【-】","【"&amp;SUBSTITUTE(TEXT(CA7,"#,##0.00"),"-","△")&amp;"】"))</f>
        <v>【100.04】</v>
      </c>
      <c r="CB6" s="35" t="str">
        <f>IF(CB7="",NA(),CB7)</f>
        <v>-</v>
      </c>
      <c r="CC6" s="35" t="str">
        <f t="shared" ref="CC6:CK6" si="9">IF(CC7="",NA(),CC7)</f>
        <v>-</v>
      </c>
      <c r="CD6" s="35" t="str">
        <f t="shared" si="9"/>
        <v>-</v>
      </c>
      <c r="CE6" s="35" t="str">
        <f t="shared" si="9"/>
        <v>-</v>
      </c>
      <c r="CF6" s="35" t="str">
        <f t="shared" si="9"/>
        <v>-</v>
      </c>
      <c r="CG6" s="35">
        <f t="shared" si="9"/>
        <v>311.81</v>
      </c>
      <c r="CH6" s="35">
        <f t="shared" si="9"/>
        <v>334.37</v>
      </c>
      <c r="CI6" s="35">
        <f t="shared" si="9"/>
        <v>351.41</v>
      </c>
      <c r="CJ6" s="35">
        <f t="shared" si="9"/>
        <v>307.56</v>
      </c>
      <c r="CK6" s="35">
        <f t="shared" si="9"/>
        <v>277.67</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100</v>
      </c>
      <c r="CY6" s="35">
        <f t="shared" ref="CY6:DG6" si="11">IF(CY7="",NA(),CY7)</f>
        <v>100</v>
      </c>
      <c r="CZ6" s="35">
        <f t="shared" si="11"/>
        <v>100</v>
      </c>
      <c r="DA6" s="35">
        <f t="shared" si="11"/>
        <v>100</v>
      </c>
      <c r="DB6" s="35">
        <f t="shared" si="11"/>
        <v>100</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x14ac:dyDescent="0.15">
      <c r="A7" s="28"/>
      <c r="B7" s="37">
        <v>2016</v>
      </c>
      <c r="C7" s="37">
        <v>78735</v>
      </c>
      <c r="D7" s="37">
        <v>47</v>
      </c>
      <c r="E7" s="37">
        <v>17</v>
      </c>
      <c r="F7" s="37">
        <v>1</v>
      </c>
      <c r="G7" s="37">
        <v>0</v>
      </c>
      <c r="H7" s="37" t="s">
        <v>110</v>
      </c>
      <c r="I7" s="37" t="s">
        <v>111</v>
      </c>
      <c r="J7" s="37" t="s">
        <v>112</v>
      </c>
      <c r="K7" s="37" t="s">
        <v>113</v>
      </c>
      <c r="L7" s="37" t="s">
        <v>114</v>
      </c>
      <c r="M7" s="37"/>
      <c r="N7" s="38" t="s">
        <v>115</v>
      </c>
      <c r="O7" s="38" t="s">
        <v>116</v>
      </c>
      <c r="P7" s="38">
        <v>100</v>
      </c>
      <c r="Q7" s="38" t="s">
        <v>115</v>
      </c>
      <c r="R7" s="38">
        <v>0</v>
      </c>
      <c r="S7" s="38" t="s">
        <v>115</v>
      </c>
      <c r="T7" s="38" t="s">
        <v>115</v>
      </c>
      <c r="U7" s="38" t="s">
        <v>115</v>
      </c>
      <c r="V7" s="38">
        <v>5205</v>
      </c>
      <c r="W7" s="38">
        <v>24.53</v>
      </c>
      <c r="X7" s="38">
        <v>212.19</v>
      </c>
      <c r="Y7" s="38">
        <v>4.18</v>
      </c>
      <c r="Z7" s="38">
        <v>35.700000000000003</v>
      </c>
      <c r="AA7" s="38">
        <v>68.260000000000005</v>
      </c>
      <c r="AB7" s="38">
        <v>98.59</v>
      </c>
      <c r="AC7" s="38">
        <v>98.72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t="s">
        <v>115</v>
      </c>
      <c r="BH7" s="38" t="s">
        <v>115</v>
      </c>
      <c r="BI7" s="38" t="s">
        <v>115</v>
      </c>
      <c r="BJ7" s="38" t="s">
        <v>115</v>
      </c>
      <c r="BK7" s="38">
        <v>1791.46</v>
      </c>
      <c r="BL7" s="38">
        <v>1826.49</v>
      </c>
      <c r="BM7" s="38">
        <v>1696.96</v>
      </c>
      <c r="BN7" s="38">
        <v>1824.34</v>
      </c>
      <c r="BO7" s="38">
        <v>1604.64</v>
      </c>
      <c r="BP7" s="38">
        <v>728.3</v>
      </c>
      <c r="BQ7" s="38">
        <v>0</v>
      </c>
      <c r="BR7" s="38">
        <v>0</v>
      </c>
      <c r="BS7" s="38">
        <v>0</v>
      </c>
      <c r="BT7" s="38">
        <v>0</v>
      </c>
      <c r="BU7" s="38">
        <v>0</v>
      </c>
      <c r="BV7" s="38">
        <v>51.28</v>
      </c>
      <c r="BW7" s="38">
        <v>48</v>
      </c>
      <c r="BX7" s="38">
        <v>47.23</v>
      </c>
      <c r="BY7" s="38">
        <v>54.16</v>
      </c>
      <c r="BZ7" s="38">
        <v>60.01</v>
      </c>
      <c r="CA7" s="38">
        <v>100.04</v>
      </c>
      <c r="CB7" s="38" t="s">
        <v>115</v>
      </c>
      <c r="CC7" s="38" t="s">
        <v>115</v>
      </c>
      <c r="CD7" s="38" t="s">
        <v>115</v>
      </c>
      <c r="CE7" s="38" t="s">
        <v>115</v>
      </c>
      <c r="CF7" s="38" t="s">
        <v>115</v>
      </c>
      <c r="CG7" s="38">
        <v>311.81</v>
      </c>
      <c r="CH7" s="38">
        <v>334.37</v>
      </c>
      <c r="CI7" s="38">
        <v>351.41</v>
      </c>
      <c r="CJ7" s="38">
        <v>307.56</v>
      </c>
      <c r="CK7" s="38">
        <v>277.67</v>
      </c>
      <c r="CL7" s="38">
        <v>137.82</v>
      </c>
      <c r="CM7" s="38" t="s">
        <v>115</v>
      </c>
      <c r="CN7" s="38" t="s">
        <v>115</v>
      </c>
      <c r="CO7" s="38" t="s">
        <v>115</v>
      </c>
      <c r="CP7" s="38" t="s">
        <v>115</v>
      </c>
      <c r="CQ7" s="38" t="s">
        <v>115</v>
      </c>
      <c r="CR7" s="38">
        <v>41.95</v>
      </c>
      <c r="CS7" s="38">
        <v>40.71</v>
      </c>
      <c r="CT7" s="38">
        <v>43.53</v>
      </c>
      <c r="CU7" s="38">
        <v>39.869999999999997</v>
      </c>
      <c r="CV7" s="38">
        <v>41.28</v>
      </c>
      <c r="CW7" s="38">
        <v>60.09</v>
      </c>
      <c r="CX7" s="38">
        <v>100</v>
      </c>
      <c r="CY7" s="38">
        <v>100</v>
      </c>
      <c r="CZ7" s="38">
        <v>100</v>
      </c>
      <c r="DA7" s="38">
        <v>100</v>
      </c>
      <c r="DB7" s="38">
        <v>100</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v>0.14000000000000001</v>
      </c>
      <c r="EK7" s="38">
        <v>0</v>
      </c>
      <c r="EL7" s="38">
        <v>0.17</v>
      </c>
      <c r="EM7" s="38">
        <v>0.2</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