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10" yWindow="15" windowWidth="11295" windowHeight="7530" activeTab="2"/>
  </bookViews>
  <sheets>
    <sheet name="第７表性質別歳出の状況" sheetId="1" r:id="rId1"/>
    <sheet name="第７表性質別財源内訳" sheetId="2" r:id="rId2"/>
    <sheet name="第７表性質別臨時・経常" sheetId="3" r:id="rId3"/>
  </sheets>
  <definedNames>
    <definedName name="_xlnm.Print_Area" localSheetId="0">'第７表性質別歳出の状況'!$A$1:$BF$66</definedName>
    <definedName name="_xlnm.Print_Area" localSheetId="1">'第７表性質別財源内訳'!$C$1:$L$66</definedName>
    <definedName name="_xlnm.Print_Area" localSheetId="2">'第７表性質別臨時・経常'!$C$1:$T$66</definedName>
    <definedName name="_xlnm.Print_Titles" localSheetId="0">'第７表性質別歳出の状況'!$A:$A</definedName>
    <definedName name="_xlnm.Print_Titles" localSheetId="1">'第７表性質別財源内訳'!$A:$A</definedName>
    <definedName name="_xlnm.Print_Titles" localSheetId="2">'第７表性質別臨時・経常'!$A:$A</definedName>
  </definedNames>
  <calcPr fullCalcOnLoad="1"/>
</workbook>
</file>

<file path=xl/comments1.xml><?xml version="1.0" encoding="utf-8"?>
<comments xmlns="http://schemas.openxmlformats.org/spreadsheetml/2006/main">
  <authors>
    <author>武藤 光</author>
  </authors>
  <commentList>
    <comment ref="AZ77" authorId="0">
      <text>
        <r>
          <rPr>
            <b/>
            <sz val="9"/>
            <rFont val="ＭＳ Ｐゴシック"/>
            <family val="3"/>
          </rPr>
          <t>武藤 光:</t>
        </r>
        <r>
          <rPr>
            <sz val="9"/>
            <rFont val="ＭＳ Ｐゴシック"/>
            <family val="3"/>
          </rPr>
          <t xml:space="preserve">
AW148あたりから</t>
        </r>
      </text>
    </comment>
  </commentList>
</comments>
</file>

<file path=xl/sharedStrings.xml><?xml version="1.0" encoding="utf-8"?>
<sst xmlns="http://schemas.openxmlformats.org/spreadsheetml/2006/main" count="285" uniqueCount="140">
  <si>
    <t>市町村名</t>
  </si>
  <si>
    <t>1人件費</t>
  </si>
  <si>
    <t>２物件費</t>
  </si>
  <si>
    <t>３維持補修費</t>
  </si>
  <si>
    <t>４扶助費</t>
  </si>
  <si>
    <t>５補助費等</t>
  </si>
  <si>
    <t>９公債費</t>
  </si>
  <si>
    <t>１０積立金</t>
  </si>
  <si>
    <t>１２貸付金</t>
  </si>
  <si>
    <t>１３繰出金</t>
  </si>
  <si>
    <t>１国庫支出金</t>
  </si>
  <si>
    <t>２県支出金</t>
  </si>
  <si>
    <t>３使用料・手数料</t>
  </si>
  <si>
    <t>５財産収入</t>
  </si>
  <si>
    <t>６繰入金</t>
  </si>
  <si>
    <t>７諸収入</t>
  </si>
  <si>
    <t>８繰越金</t>
  </si>
  <si>
    <t>９地方債</t>
  </si>
  <si>
    <t>１０一般財源等</t>
  </si>
  <si>
    <t>歳出総額</t>
  </si>
  <si>
    <t>経常収支比率</t>
  </si>
  <si>
    <t>歳入合計中経常</t>
  </si>
  <si>
    <t>地方債のうち</t>
  </si>
  <si>
    <t>（２）委員等報酬</t>
  </si>
  <si>
    <t>（４）職員給</t>
  </si>
  <si>
    <t>（６）退職金</t>
  </si>
  <si>
    <t>（８）災害補償費</t>
  </si>
  <si>
    <t>（１０）その他</t>
  </si>
  <si>
    <t>（１）賃金</t>
  </si>
  <si>
    <t>（２）旅費</t>
  </si>
  <si>
    <t>（３）交際費</t>
  </si>
  <si>
    <t>（４）需用費</t>
  </si>
  <si>
    <t>（５）役務費</t>
  </si>
  <si>
    <t>（６）備品購入費</t>
  </si>
  <si>
    <t>（７）委託料</t>
  </si>
  <si>
    <t>（８）その他</t>
  </si>
  <si>
    <t>（１）補助事業費</t>
  </si>
  <si>
    <t>（２）単独事業費</t>
  </si>
  <si>
    <t>（６）受託事業費</t>
  </si>
  <si>
    <t>（１）地方債元利償還金</t>
  </si>
  <si>
    <t>（２）一時借入金利子</t>
  </si>
  <si>
    <t>臨時的経費</t>
  </si>
  <si>
    <t>経常的経費</t>
  </si>
  <si>
    <t>一般財源等</t>
  </si>
  <si>
    <t>①基本給</t>
  </si>
  <si>
    <t>②その他の手当</t>
  </si>
  <si>
    <t>③臨時職員給与</t>
  </si>
  <si>
    <t>特定財源</t>
  </si>
  <si>
    <t>構成比</t>
  </si>
  <si>
    <t>福島市</t>
  </si>
  <si>
    <t>会津若松市</t>
  </si>
  <si>
    <t>郡山市</t>
  </si>
  <si>
    <t>いわき市</t>
  </si>
  <si>
    <t>白河市</t>
  </si>
  <si>
    <t>須賀川市</t>
  </si>
  <si>
    <t>喜多方市</t>
  </si>
  <si>
    <t>相馬市</t>
  </si>
  <si>
    <t>二本松市</t>
  </si>
  <si>
    <t>桑折町</t>
  </si>
  <si>
    <t>国見町</t>
  </si>
  <si>
    <t>川俣町</t>
  </si>
  <si>
    <t>大玉村</t>
  </si>
  <si>
    <t>鏡石町</t>
  </si>
  <si>
    <t>天栄村</t>
  </si>
  <si>
    <t>下郷町</t>
  </si>
  <si>
    <t>檜枝岐村</t>
  </si>
  <si>
    <t>只見町</t>
  </si>
  <si>
    <t>北塩原村</t>
  </si>
  <si>
    <t>西会津町</t>
  </si>
  <si>
    <t>磐梯町</t>
  </si>
  <si>
    <t>猪苗代町</t>
  </si>
  <si>
    <t>会津坂下町</t>
  </si>
  <si>
    <t>湯川村</t>
  </si>
  <si>
    <t>柳津町</t>
  </si>
  <si>
    <t>三島町</t>
  </si>
  <si>
    <t>金山町</t>
  </si>
  <si>
    <t>昭和村</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</si>
  <si>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</si>
  <si>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</si>
  <si>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</si>
  <si>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</si>
  <si>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</si>
  <si>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</si>
  <si>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</si>
  <si>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</si>
  <si>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</si>
  <si>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</si>
  <si>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</si>
  <si>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</si>
  <si>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</si>
  <si>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</si>
  <si>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</si>
  <si>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</si>
  <si>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</si>
  <si>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</si>
  <si>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</si>
  <si>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</si>
  <si>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</si>
  <si>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</si>
  <si>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</si>
  <si>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</si>
  <si>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町村計</t>
  </si>
  <si>
    <t>合　計</t>
  </si>
  <si>
    <t>（１）議員報酬
手当</t>
  </si>
  <si>
    <t>（３）同級他団体
　  に対するもの</t>
  </si>
  <si>
    <t>（４）一部事務組
合に対するもの</t>
  </si>
  <si>
    <t>歳出合計
（１～１４）</t>
  </si>
  <si>
    <t>１１投資及び
出資金</t>
  </si>
  <si>
    <t>臨時財政対策債</t>
  </si>
  <si>
    <t>（３）その他</t>
  </si>
  <si>
    <t>歳出合計
（１～１４）</t>
  </si>
  <si>
    <t>田村市</t>
  </si>
  <si>
    <t>飯舘村</t>
  </si>
  <si>
    <t>市計</t>
  </si>
  <si>
    <t>（３）市町村長等
   特別職の給与</t>
  </si>
  <si>
    <t xml:space="preserve">  （１）国に対する
       もの</t>
  </si>
  <si>
    <t xml:space="preserve">  （２）県に対する
       もの</t>
  </si>
  <si>
    <t xml:space="preserve"> （５）その他に対
  　　するもの</t>
  </si>
  <si>
    <t xml:space="preserve">    ６普通建設
      事業費</t>
  </si>
  <si>
    <t xml:space="preserve">   ８失業対策
     事業費</t>
  </si>
  <si>
    <t>１４前年度
繰上充用金</t>
  </si>
  <si>
    <t xml:space="preserve">    経費の臨時・経常の別及び財源充当の状況</t>
  </si>
  <si>
    <t>南相馬市</t>
  </si>
  <si>
    <t>伊達市</t>
  </si>
  <si>
    <t>南会津町</t>
  </si>
  <si>
    <t>会津美里町</t>
  </si>
  <si>
    <t>本宮市</t>
  </si>
  <si>
    <t>減収補てん債</t>
  </si>
  <si>
    <t>減収補てん債特例分及び臨時財政対策債を経常一般財源等から除いた経常収支比率</t>
  </si>
  <si>
    <t>特例分</t>
  </si>
  <si>
    <t>（２）単独事業費</t>
  </si>
  <si>
    <t>（３）国直轄事業
      負担金</t>
  </si>
  <si>
    <t>（４）県営事業負
      担金</t>
  </si>
  <si>
    <t>（５）同級他団体
     施行事業負
     担金</t>
  </si>
  <si>
    <t xml:space="preserve">   ７災害復旧
     事業費</t>
  </si>
  <si>
    <t xml:space="preserve">   ７災害復旧事業費</t>
  </si>
  <si>
    <t>４分担金・負担金・寄附金</t>
  </si>
  <si>
    <t>（７）恩給及び
    退職年金</t>
  </si>
  <si>
    <t>（９）職員互助会
     補助金</t>
  </si>
  <si>
    <t>（５）地方公務員
　　共済組合等
　　負担金</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</si>
</sst>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0"/>
    <numFmt numFmtId="178" formatCode="#,##0_);[Red]\(#,##0\)"/>
    <numFmt numFmtId="179" formatCode="#,##0.0_);[Red]\(#,##0.0\)"/>
    <numFmt numFmtId="180" formatCode="#,##0;&quot;▲ &quot;#,##0"/>
    <numFmt numFmtId="181" formatCode="#,##0.0;&quot;▲ &quot;#,##0.0"/>
    <numFmt numFmtId="182" formatCode="0.0%"/>
    <numFmt numFmtId="183" formatCode="0.00_ "/>
    <numFmt numFmtId="184" formatCode="0.00;&quot;▲ &quot;0.00"/>
    <numFmt numFmtId="185" formatCode="0.0;&quot;▲ &quot;0.0"/>
    <numFmt numFmtId="186" formatCode="#,##0.00_);[Red]\(#,##0.00\)"/>
    <numFmt numFmtId="187" formatCode="#,##0.00;&quot;▲ &quot;#,##0.00"/>
    <numFmt numFmtId="188" formatCode="0_);[Red]\(0\)"/>
    <numFmt numFmtId="189" formatCode="0.0_);[Red]\(0.0\)"/>
    <numFmt numFmtId="190" formatCode="&quot;Yes&quot;;&quot;Yes&quot;;&quot;No&quot;"/>
    <numFmt numFmtId="191" formatCode="&quot;True&quot;;&quot;True&quot;;&quot;False&quot;"/>
    <numFmt numFmtId="192" formatCode="&quot;On&quot;;&quot;On&quot;;&quot;Off&quot;"/>
    <numFmt numFmtId="193" formatCode="[$€-2]\ #,##0.00_);[Red]\([$€-2]\ #,##0.00\)"/>
    <numFmt numFmtId="194" formatCode="#,##0_ "/>
  </numFmts>
  <fonts count="67">
    <font>
      <sz val="12"/>
      <name val="ＭＳ Ｐゴシック"/>
      <family val="3"/>
    </font>
    <font>
      <b/>
      <sz val="10"/>
      <name val="Arial"/>
      <family val="2"/>
    </font>
    <font>
      <i/>
      <sz val="10"/>
      <name val="Arial"/>
      <family val="2"/>
    </font>
    <font>
      <b/>
      <i/>
      <sz val="10"/>
      <name val="Arial"/>
      <family val="2"/>
    </font>
    <font>
      <sz val="18"/>
      <name val="ＭＳ Ｐゴシック"/>
      <family val="3"/>
    </font>
    <font>
      <sz val="20"/>
      <name val="ＭＳ Ｐゴシック"/>
      <family val="3"/>
    </font>
    <font>
      <sz val="16"/>
      <name val="ＭＳ Ｐゴシック"/>
      <family val="3"/>
    </font>
    <font>
      <sz val="6"/>
      <name val="ＭＳ Ｐゴシック"/>
      <family val="3"/>
    </font>
    <font>
      <sz val="20"/>
      <color indexed="10"/>
      <name val="ＭＳ Ｐゴシック"/>
      <family val="3"/>
    </font>
    <font>
      <sz val="18"/>
      <color indexed="10"/>
      <name val="ＭＳ Ｐゴシック"/>
      <family val="3"/>
    </font>
    <font>
      <sz val="16"/>
      <color indexed="10"/>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ＭＳ Ｐゴシック"/>
      <family val="3"/>
    </font>
    <font>
      <sz val="11"/>
      <color theme="1"/>
      <name val="Calibri"/>
      <family val="3"/>
    </font>
    <font>
      <sz val="11"/>
      <color theme="0"/>
      <name val="ＭＳ Ｐゴシック"/>
      <family val="3"/>
    </font>
    <font>
      <sz val="11"/>
      <color theme="0"/>
      <name val="Calibri"/>
      <family val="3"/>
    </font>
    <font>
      <b/>
      <sz val="18"/>
      <color theme="3"/>
      <name val="Cambria"/>
      <family val="3"/>
    </font>
    <font>
      <b/>
      <sz val="11"/>
      <color theme="0"/>
      <name val="ＭＳ Ｐゴシック"/>
      <family val="3"/>
    </font>
    <font>
      <b/>
      <sz val="11"/>
      <color theme="0"/>
      <name val="Calibri"/>
      <family val="3"/>
    </font>
    <font>
      <sz val="11"/>
      <color rgb="FF9C6500"/>
      <name val="ＭＳ Ｐゴシック"/>
      <family val="3"/>
    </font>
    <font>
      <sz val="11"/>
      <color rgb="FF9C6500"/>
      <name val="Calibri"/>
      <family val="3"/>
    </font>
    <font>
      <sz val="11"/>
      <color rgb="FFFA7D00"/>
      <name val="ＭＳ Ｐゴシック"/>
      <family val="3"/>
    </font>
    <font>
      <sz val="11"/>
      <color rgb="FFFA7D00"/>
      <name val="Calibri"/>
      <family val="3"/>
    </font>
    <font>
      <sz val="11"/>
      <color rgb="FF9C0006"/>
      <name val="ＭＳ Ｐゴシック"/>
      <family val="3"/>
    </font>
    <font>
      <sz val="11"/>
      <color rgb="FF9C0006"/>
      <name val="Calibri"/>
      <family val="3"/>
    </font>
    <font>
      <b/>
      <sz val="11"/>
      <color rgb="FFFA7D00"/>
      <name val="ＭＳ Ｐゴシック"/>
      <family val="3"/>
    </font>
    <font>
      <b/>
      <sz val="11"/>
      <color rgb="FFFA7D00"/>
      <name val="Calibri"/>
      <family val="3"/>
    </font>
    <font>
      <sz val="11"/>
      <color rgb="FFFF0000"/>
      <name val="ＭＳ Ｐゴシック"/>
      <family val="3"/>
    </font>
    <font>
      <sz val="11"/>
      <color rgb="FFFF0000"/>
      <name val="Calibri"/>
      <family val="3"/>
    </font>
    <font>
      <b/>
      <sz val="15"/>
      <color theme="3"/>
      <name val="ＭＳ Ｐゴシック"/>
      <family val="3"/>
    </font>
    <font>
      <b/>
      <sz val="15"/>
      <color theme="3"/>
      <name val="Calibri"/>
      <family val="3"/>
    </font>
    <font>
      <b/>
      <sz val="13"/>
      <color theme="3"/>
      <name val="ＭＳ Ｐゴシック"/>
      <family val="3"/>
    </font>
    <font>
      <b/>
      <sz val="13"/>
      <color theme="3"/>
      <name val="Calibri"/>
      <family val="3"/>
    </font>
    <font>
      <b/>
      <sz val="11"/>
      <color theme="3"/>
      <name val="ＭＳ Ｐゴシック"/>
      <family val="3"/>
    </font>
    <font>
      <b/>
      <sz val="11"/>
      <color theme="3"/>
      <name val="Calibri"/>
      <family val="3"/>
    </font>
    <font>
      <b/>
      <sz val="11"/>
      <color theme="1"/>
      <name val="ＭＳ Ｐゴシック"/>
      <family val="3"/>
    </font>
    <font>
      <b/>
      <sz val="11"/>
      <color theme="1"/>
      <name val="Calibri"/>
      <family val="3"/>
    </font>
    <font>
      <b/>
      <sz val="11"/>
      <color rgb="FF3F3F3F"/>
      <name val="ＭＳ Ｐゴシック"/>
      <family val="3"/>
    </font>
    <font>
      <b/>
      <sz val="11"/>
      <color rgb="FF3F3F3F"/>
      <name val="Calibri"/>
      <family val="3"/>
    </font>
    <font>
      <i/>
      <sz val="11"/>
      <color rgb="FF7F7F7F"/>
      <name val="ＭＳ Ｐゴシック"/>
      <family val="3"/>
    </font>
    <font>
      <i/>
      <sz val="11"/>
      <color rgb="FF7F7F7F"/>
      <name val="Calibri"/>
      <family val="3"/>
    </font>
    <font>
      <sz val="11"/>
      <color rgb="FF3F3F76"/>
      <name val="ＭＳ Ｐゴシック"/>
      <family val="3"/>
    </font>
    <font>
      <sz val="11"/>
      <color rgb="FF3F3F76"/>
      <name val="Calibri"/>
      <family val="3"/>
    </font>
    <font>
      <sz val="11"/>
      <color rgb="FF006100"/>
      <name val="ＭＳ Ｐゴシック"/>
      <family val="3"/>
    </font>
    <font>
      <sz val="11"/>
      <color rgb="FF006100"/>
      <name val="Calibri"/>
      <family val="3"/>
    </font>
    <font>
      <sz val="20"/>
      <color rgb="FFFF0000"/>
      <name val="ＭＳ Ｐゴシック"/>
      <family val="3"/>
    </font>
    <font>
      <sz val="20"/>
      <color theme="1"/>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style="thin"/>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style="double">
        <color indexed="8"/>
      </top>
      <bottom style="double"/>
    </border>
    <border>
      <left style="thin">
        <color indexed="8"/>
      </left>
      <right style="thin"/>
      <top style="thin">
        <color indexed="8"/>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double">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color indexed="63"/>
      </left>
      <right>
        <color indexed="63"/>
      </right>
      <top style="thin">
        <color indexed="8"/>
      </top>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thin"/>
      <right style="thin"/>
      <top style="thin">
        <color indexed="8"/>
      </top>
      <bottom>
        <color indexed="63"/>
      </bottom>
    </border>
    <border>
      <left style="thin"/>
      <right style="thin">
        <color indexed="8"/>
      </right>
      <top style="thin">
        <color indexed="8"/>
      </top>
      <bottom>
        <color indexed="63"/>
      </bottom>
    </border>
    <border>
      <left style="thin"/>
      <right style="thin">
        <color indexed="8"/>
      </right>
      <top>
        <color indexed="63"/>
      </top>
      <bottom>
        <color indexed="63"/>
      </bottom>
    </border>
  </borders>
  <cellStyleXfs count="103">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31" fillId="2" borderId="0" applyNumberFormat="0" applyBorder="0" applyAlignment="0" applyProtection="0"/>
    <xf numFmtId="0" fontId="32" fillId="2" borderId="0" applyNumberFormat="0" applyBorder="0" applyAlignment="0" applyProtection="0"/>
    <xf numFmtId="0" fontId="31" fillId="3" borderId="0" applyNumberFormat="0" applyBorder="0" applyAlignment="0" applyProtection="0"/>
    <xf numFmtId="0" fontId="32" fillId="3" borderId="0" applyNumberFormat="0" applyBorder="0" applyAlignment="0" applyProtection="0"/>
    <xf numFmtId="0" fontId="31" fillId="4" borderId="0" applyNumberFormat="0" applyBorder="0" applyAlignment="0" applyProtection="0"/>
    <xf numFmtId="0" fontId="32" fillId="4" borderId="0" applyNumberFormat="0" applyBorder="0" applyAlignment="0" applyProtection="0"/>
    <xf numFmtId="0" fontId="31" fillId="5" borderId="0" applyNumberFormat="0" applyBorder="0" applyAlignment="0" applyProtection="0"/>
    <xf numFmtId="0" fontId="32" fillId="5" borderId="0" applyNumberFormat="0" applyBorder="0" applyAlignment="0" applyProtection="0"/>
    <xf numFmtId="0" fontId="31" fillId="6" borderId="0" applyNumberFormat="0" applyBorder="0" applyAlignment="0" applyProtection="0"/>
    <xf numFmtId="0" fontId="32" fillId="6" borderId="0" applyNumberFormat="0" applyBorder="0" applyAlignment="0" applyProtection="0"/>
    <xf numFmtId="0" fontId="31" fillId="7" borderId="0" applyNumberFormat="0" applyBorder="0" applyAlignment="0" applyProtection="0"/>
    <xf numFmtId="0" fontId="32" fillId="7" borderId="0" applyNumberFormat="0" applyBorder="0" applyAlignment="0" applyProtection="0"/>
    <xf numFmtId="0" fontId="31" fillId="8" borderId="0" applyNumberFormat="0" applyBorder="0" applyAlignment="0" applyProtection="0"/>
    <xf numFmtId="0" fontId="32" fillId="8" borderId="0" applyNumberFormat="0" applyBorder="0" applyAlignment="0" applyProtection="0"/>
    <xf numFmtId="0" fontId="31" fillId="9" borderId="0" applyNumberFormat="0" applyBorder="0" applyAlignment="0" applyProtection="0"/>
    <xf numFmtId="0" fontId="32" fillId="9" borderId="0" applyNumberFormat="0" applyBorder="0" applyAlignment="0" applyProtection="0"/>
    <xf numFmtId="0" fontId="31" fillId="10" borderId="0" applyNumberFormat="0" applyBorder="0" applyAlignment="0" applyProtection="0"/>
    <xf numFmtId="0" fontId="32" fillId="10"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2" fillId="12" borderId="0" applyNumberFormat="0" applyBorder="0" applyAlignment="0" applyProtection="0"/>
    <xf numFmtId="0" fontId="31"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4" fillId="14" borderId="0" applyNumberFormat="0" applyBorder="0" applyAlignment="0" applyProtection="0"/>
    <xf numFmtId="0" fontId="33" fillId="15" borderId="0" applyNumberFormat="0" applyBorder="0" applyAlignment="0" applyProtection="0"/>
    <xf numFmtId="0" fontId="34" fillId="15" borderId="0" applyNumberFormat="0" applyBorder="0" applyAlignment="0" applyProtection="0"/>
    <xf numFmtId="0" fontId="33" fillId="16" borderId="0" applyNumberFormat="0" applyBorder="0" applyAlignment="0" applyProtection="0"/>
    <xf numFmtId="0" fontId="34" fillId="16" borderId="0" applyNumberFormat="0" applyBorder="0" applyAlignment="0" applyProtection="0"/>
    <xf numFmtId="0" fontId="33" fillId="17" borderId="0" applyNumberFormat="0" applyBorder="0" applyAlignment="0" applyProtection="0"/>
    <xf numFmtId="0" fontId="34" fillId="17" borderId="0" applyNumberFormat="0" applyBorder="0" applyAlignment="0" applyProtection="0"/>
    <xf numFmtId="0" fontId="33" fillId="18" borderId="0" applyNumberFormat="0" applyBorder="0" applyAlignment="0" applyProtection="0"/>
    <xf numFmtId="0" fontId="34" fillId="18" borderId="0" applyNumberFormat="0" applyBorder="0" applyAlignment="0" applyProtection="0"/>
    <xf numFmtId="0" fontId="33" fillId="19" borderId="0" applyNumberFormat="0" applyBorder="0" applyAlignment="0" applyProtection="0"/>
    <xf numFmtId="0" fontId="34" fillId="19" borderId="0" applyNumberFormat="0" applyBorder="0" applyAlignment="0" applyProtection="0"/>
    <xf numFmtId="0" fontId="33" fillId="20" borderId="0" applyNumberFormat="0" applyBorder="0" applyAlignment="0" applyProtection="0"/>
    <xf numFmtId="0" fontId="34" fillId="20" borderId="0" applyNumberFormat="0" applyBorder="0" applyAlignment="0" applyProtection="0"/>
    <xf numFmtId="0" fontId="33" fillId="21" borderId="0" applyNumberFormat="0" applyBorder="0" applyAlignment="0" applyProtection="0"/>
    <xf numFmtId="0" fontId="34" fillId="21" borderId="0" applyNumberFormat="0" applyBorder="0" applyAlignment="0" applyProtection="0"/>
    <xf numFmtId="0" fontId="33" fillId="22" borderId="0" applyNumberFormat="0" applyBorder="0" applyAlignment="0" applyProtection="0"/>
    <xf numFmtId="0" fontId="34" fillId="22" borderId="0" applyNumberFormat="0" applyBorder="0" applyAlignment="0" applyProtection="0"/>
    <xf numFmtId="0" fontId="33" fillId="23" borderId="0" applyNumberFormat="0" applyBorder="0" applyAlignment="0" applyProtection="0"/>
    <xf numFmtId="0" fontId="34" fillId="23" borderId="0" applyNumberFormat="0" applyBorder="0" applyAlignment="0" applyProtection="0"/>
    <xf numFmtId="0" fontId="33" fillId="24" borderId="0" applyNumberFormat="0" applyBorder="0" applyAlignment="0" applyProtection="0"/>
    <xf numFmtId="0" fontId="34" fillId="24" borderId="0" applyNumberFormat="0" applyBorder="0" applyAlignment="0" applyProtection="0"/>
    <xf numFmtId="0" fontId="33" fillId="25"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6" borderId="1" applyNumberFormat="0" applyAlignment="0" applyProtection="0"/>
    <xf numFmtId="0" fontId="38" fillId="27" borderId="0" applyNumberFormat="0" applyBorder="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28" borderId="2" applyNumberFormat="0" applyFont="0" applyAlignment="0" applyProtection="0"/>
    <xf numFmtId="0" fontId="40" fillId="0" borderId="3" applyNumberFormat="0" applyFill="0" applyAlignment="0" applyProtection="0"/>
    <xf numFmtId="0" fontId="41" fillId="0" borderId="3" applyNumberFormat="0" applyFill="0" applyAlignment="0" applyProtection="0"/>
    <xf numFmtId="0" fontId="42" fillId="29" borderId="0" applyNumberFormat="0" applyBorder="0" applyAlignment="0" applyProtection="0"/>
    <xf numFmtId="0" fontId="43" fillId="29" borderId="0" applyNumberFormat="0" applyBorder="0" applyAlignment="0" applyProtection="0"/>
    <xf numFmtId="0" fontId="44" fillId="30" borderId="4" applyNumberFormat="0" applyAlignment="0" applyProtection="0"/>
    <xf numFmtId="0" fontId="45" fillId="30"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3" fillId="0" borderId="7"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0" borderId="8" applyNumberFormat="0" applyFill="0" applyAlignment="0" applyProtection="0"/>
    <xf numFmtId="0" fontId="56" fillId="30" borderId="9" applyNumberFormat="0" applyAlignment="0" applyProtection="0"/>
    <xf numFmtId="0" fontId="57" fillId="30" borderId="9"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1" borderId="4" applyNumberFormat="0" applyAlignment="0" applyProtection="0"/>
    <xf numFmtId="0" fontId="32" fillId="0" borderId="0">
      <alignment vertical="center"/>
      <protection/>
    </xf>
    <xf numFmtId="0" fontId="62" fillId="32" borderId="0" applyNumberFormat="0" applyBorder="0" applyAlignment="0" applyProtection="0"/>
    <xf numFmtId="0" fontId="63" fillId="32" borderId="0" applyNumberFormat="0" applyBorder="0" applyAlignment="0" applyProtection="0"/>
  </cellStyleXfs>
  <cellXfs count="210">
    <xf numFmtId="3" fontId="0" fillId="0" borderId="0" xfId="0" applyAlignment="1">
      <alignment/>
    </xf>
    <xf numFmtId="3" fontId="4" fillId="0" borderId="10" xfId="0" applyNumberFormat="1" applyFont="1" applyBorder="1" applyAlignment="1">
      <alignment horizontal="center" vertical="center" wrapText="1"/>
    </xf>
    <xf numFmtId="3" fontId="5" fillId="0" borderId="11" xfId="0" applyNumberFormat="1" applyFont="1" applyBorder="1" applyAlignment="1">
      <alignment vertical="center"/>
    </xf>
    <xf numFmtId="3" fontId="4" fillId="0" borderId="12" xfId="0" applyFont="1" applyBorder="1" applyAlignment="1">
      <alignment horizontal="center" vertical="center" wrapText="1"/>
    </xf>
    <xf numFmtId="3" fontId="5" fillId="0" borderId="13" xfId="0" applyNumberFormat="1" applyFont="1" applyBorder="1" applyAlignment="1">
      <alignment vertical="center"/>
    </xf>
    <xf numFmtId="178" fontId="0" fillId="0" borderId="0" xfId="0" applyNumberFormat="1" applyAlignment="1">
      <alignment/>
    </xf>
    <xf numFmtId="178" fontId="0" fillId="0" borderId="0" xfId="0" applyNumberFormat="1" applyFill="1" applyAlignment="1">
      <alignment/>
    </xf>
    <xf numFmtId="178" fontId="6" fillId="0" borderId="14" xfId="0" applyNumberFormat="1" applyFont="1" applyBorder="1" applyAlignment="1">
      <alignment horizontal="center" wrapText="1"/>
    </xf>
    <xf numFmtId="178" fontId="6" fillId="0" borderId="15" xfId="0" applyNumberFormat="1" applyFont="1" applyBorder="1" applyAlignment="1">
      <alignment horizontal="center" wrapText="1"/>
    </xf>
    <xf numFmtId="178" fontId="6" fillId="0" borderId="16" xfId="0" applyNumberFormat="1" applyFont="1" applyFill="1" applyBorder="1" applyAlignment="1">
      <alignment horizontal="center" vertical="center" wrapText="1"/>
    </xf>
    <xf numFmtId="178" fontId="6" fillId="0" borderId="11" xfId="0" applyNumberFormat="1" applyFont="1" applyBorder="1" applyAlignment="1">
      <alignment horizontal="center" vertical="center" wrapText="1"/>
    </xf>
    <xf numFmtId="178" fontId="6" fillId="0" borderId="16" xfId="0" applyNumberFormat="1" applyFont="1" applyBorder="1" applyAlignment="1">
      <alignment horizontal="center" wrapText="1"/>
    </xf>
    <xf numFmtId="178" fontId="6" fillId="0" borderId="11" xfId="0" applyNumberFormat="1" applyFont="1" applyBorder="1" applyAlignment="1">
      <alignment horizontal="center" wrapText="1"/>
    </xf>
    <xf numFmtId="178" fontId="6" fillId="0" borderId="13" xfId="0" applyNumberFormat="1" applyFont="1" applyBorder="1" applyAlignment="1">
      <alignment horizontal="center" vertical="center" wrapText="1"/>
    </xf>
    <xf numFmtId="178" fontId="6" fillId="0" borderId="17" xfId="0" applyNumberFormat="1" applyFont="1" applyFill="1" applyBorder="1" applyAlignment="1">
      <alignment horizontal="center" vertical="center" wrapText="1"/>
    </xf>
    <xf numFmtId="178" fontId="6" fillId="0" borderId="17" xfId="0" applyNumberFormat="1" applyFont="1" applyBorder="1" applyAlignment="1">
      <alignment horizontal="center" wrapText="1"/>
    </xf>
    <xf numFmtId="178" fontId="6" fillId="0" borderId="13" xfId="0" applyNumberFormat="1" applyFont="1" applyBorder="1" applyAlignment="1">
      <alignment horizontal="center" wrapText="1"/>
    </xf>
    <xf numFmtId="178" fontId="0" fillId="0" borderId="18" xfId="0" applyNumberFormat="1" applyBorder="1" applyAlignment="1">
      <alignment/>
    </xf>
    <xf numFmtId="179" fontId="0" fillId="0" borderId="0" xfId="0" applyNumberFormat="1" applyAlignment="1">
      <alignment/>
    </xf>
    <xf numFmtId="179" fontId="0" fillId="0" borderId="0" xfId="0" applyNumberFormat="1" applyBorder="1" applyAlignment="1">
      <alignment/>
    </xf>
    <xf numFmtId="179" fontId="5" fillId="0" borderId="0" xfId="0" applyNumberFormat="1" applyFont="1" applyBorder="1" applyAlignment="1">
      <alignment vertical="center"/>
    </xf>
    <xf numFmtId="3" fontId="5" fillId="0" borderId="19" xfId="0" applyNumberFormat="1" applyFont="1" applyBorder="1" applyAlignment="1">
      <alignment horizontal="center" vertical="center"/>
    </xf>
    <xf numFmtId="178" fontId="6" fillId="0" borderId="18" xfId="0" applyNumberFormat="1" applyFont="1" applyFill="1" applyBorder="1" applyAlignment="1">
      <alignment horizontal="center" vertical="center" wrapText="1"/>
    </xf>
    <xf numFmtId="3" fontId="0" fillId="0" borderId="0" xfId="0" applyFill="1" applyAlignment="1">
      <alignment/>
    </xf>
    <xf numFmtId="3" fontId="4" fillId="0" borderId="10" xfId="0" applyNumberFormat="1" applyFont="1" applyFill="1" applyBorder="1" applyAlignment="1">
      <alignment horizontal="center" vertical="center" wrapText="1"/>
    </xf>
    <xf numFmtId="3" fontId="4" fillId="0" borderId="12" xfId="0" applyFont="1" applyFill="1" applyBorder="1" applyAlignment="1">
      <alignment horizontal="center" vertical="center" wrapText="1"/>
    </xf>
    <xf numFmtId="3" fontId="5" fillId="0" borderId="19"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180" fontId="4" fillId="0" borderId="0" xfId="0" applyNumberFormat="1" applyFont="1" applyFill="1" applyAlignment="1">
      <alignment/>
    </xf>
    <xf numFmtId="180" fontId="5" fillId="0" borderId="19" xfId="0" applyNumberFormat="1" applyFont="1" applyFill="1" applyBorder="1" applyAlignment="1">
      <alignment vertical="center"/>
    </xf>
    <xf numFmtId="180" fontId="5" fillId="0" borderId="21" xfId="0" applyNumberFormat="1" applyFont="1" applyFill="1" applyBorder="1" applyAlignment="1">
      <alignment vertical="center"/>
    </xf>
    <xf numFmtId="3" fontId="4" fillId="0" borderId="22" xfId="0" applyNumberFormat="1" applyFont="1" applyFill="1" applyBorder="1" applyAlignment="1">
      <alignment horizontal="center" wrapText="1"/>
    </xf>
    <xf numFmtId="3" fontId="5" fillId="0" borderId="20" xfId="0" applyNumberFormat="1" applyFont="1" applyBorder="1" applyAlignment="1">
      <alignment horizontal="center" vertical="center"/>
    </xf>
    <xf numFmtId="3" fontId="5" fillId="0" borderId="15" xfId="0" applyNumberFormat="1" applyFont="1" applyBorder="1" applyAlignment="1">
      <alignment vertical="center"/>
    </xf>
    <xf numFmtId="3" fontId="5" fillId="0" borderId="19" xfId="0" applyNumberFormat="1" applyFont="1" applyBorder="1" applyAlignment="1">
      <alignment vertical="center"/>
    </xf>
    <xf numFmtId="3" fontId="5" fillId="0" borderId="21" xfId="0" applyNumberFormat="1" applyFont="1" applyBorder="1" applyAlignment="1">
      <alignment horizontal="center" vertical="center"/>
    </xf>
    <xf numFmtId="180" fontId="5" fillId="0" borderId="11" xfId="0" applyNumberFormat="1" applyFont="1" applyBorder="1" applyAlignment="1">
      <alignment/>
    </xf>
    <xf numFmtId="180" fontId="5" fillId="0" borderId="0" xfId="0" applyNumberFormat="1" applyFont="1" applyAlignment="1">
      <alignment/>
    </xf>
    <xf numFmtId="180" fontId="5" fillId="0" borderId="15" xfId="0" applyNumberFormat="1" applyFont="1" applyBorder="1" applyAlignment="1">
      <alignment/>
    </xf>
    <xf numFmtId="180" fontId="5" fillId="0" borderId="19" xfId="0" applyNumberFormat="1" applyFont="1" applyBorder="1" applyAlignment="1">
      <alignment/>
    </xf>
    <xf numFmtId="180" fontId="5" fillId="0" borderId="20" xfId="0" applyNumberFormat="1" applyFont="1" applyBorder="1" applyAlignment="1">
      <alignment/>
    </xf>
    <xf numFmtId="180" fontId="5" fillId="0" borderId="20" xfId="0" applyNumberFormat="1" applyFont="1" applyBorder="1" applyAlignment="1">
      <alignment vertical="center"/>
    </xf>
    <xf numFmtId="180" fontId="5" fillId="0" borderId="21" xfId="0" applyNumberFormat="1" applyFont="1" applyBorder="1" applyAlignment="1">
      <alignment vertical="center"/>
    </xf>
    <xf numFmtId="180" fontId="5" fillId="0" borderId="19" xfId="0" applyNumberFormat="1" applyFont="1" applyBorder="1" applyAlignment="1">
      <alignment vertical="center"/>
    </xf>
    <xf numFmtId="3" fontId="4" fillId="0" borderId="22" xfId="0" applyNumberFormat="1" applyFont="1" applyBorder="1" applyAlignment="1">
      <alignment horizontal="center" wrapText="1"/>
    </xf>
    <xf numFmtId="178" fontId="0" fillId="0" borderId="0" xfId="0" applyNumberFormat="1" applyBorder="1" applyAlignment="1">
      <alignment/>
    </xf>
    <xf numFmtId="179" fontId="0" fillId="0" borderId="0" xfId="0" applyNumberFormat="1" applyBorder="1" applyAlignment="1">
      <alignment/>
    </xf>
    <xf numFmtId="3" fontId="5" fillId="0" borderId="23" xfId="0" applyNumberFormat="1" applyFont="1" applyBorder="1" applyAlignment="1">
      <alignment horizontal="center" vertical="center"/>
    </xf>
    <xf numFmtId="180" fontId="5" fillId="0" borderId="23" xfId="0" applyNumberFormat="1" applyFont="1" applyBorder="1" applyAlignment="1">
      <alignment vertical="center"/>
    </xf>
    <xf numFmtId="181" fontId="5" fillId="0" borderId="20" xfId="0" applyNumberFormat="1" applyFont="1" applyBorder="1" applyAlignment="1">
      <alignment vertical="center"/>
    </xf>
    <xf numFmtId="181" fontId="5" fillId="0" borderId="23" xfId="0" applyNumberFormat="1" applyFont="1" applyBorder="1" applyAlignment="1">
      <alignment vertical="center"/>
    </xf>
    <xf numFmtId="3" fontId="5" fillId="0" borderId="24" xfId="0" applyNumberFormat="1" applyFont="1" applyBorder="1" applyAlignment="1">
      <alignment vertical="center"/>
    </xf>
    <xf numFmtId="3" fontId="5" fillId="0" borderId="25" xfId="0" applyNumberFormat="1" applyFont="1" applyBorder="1" applyAlignment="1">
      <alignment vertical="center"/>
    </xf>
    <xf numFmtId="178" fontId="5" fillId="0" borderId="18" xfId="0" applyNumberFormat="1" applyFont="1" applyFill="1" applyBorder="1" applyAlignment="1">
      <alignment/>
    </xf>
    <xf numFmtId="178" fontId="5" fillId="0" borderId="0" xfId="0" applyNumberFormat="1" applyFont="1" applyFill="1" applyAlignment="1">
      <alignment/>
    </xf>
    <xf numFmtId="3" fontId="5" fillId="0" borderId="18" xfId="0" applyFont="1" applyFill="1" applyBorder="1" applyAlignment="1">
      <alignment horizontal="center"/>
    </xf>
    <xf numFmtId="3" fontId="5" fillId="0" borderId="0" xfId="0" applyFont="1" applyFill="1" applyAlignment="1">
      <alignment horizontal="center"/>
    </xf>
    <xf numFmtId="178" fontId="5" fillId="0" borderId="18" xfId="0" applyNumberFormat="1" applyFont="1" applyFill="1" applyBorder="1" applyAlignment="1">
      <alignment horizontal="right"/>
    </xf>
    <xf numFmtId="178" fontId="5" fillId="0" borderId="0" xfId="0" applyNumberFormat="1" applyFont="1" applyFill="1" applyAlignment="1">
      <alignment horizontal="right"/>
    </xf>
    <xf numFmtId="3" fontId="5" fillId="0" borderId="0" xfId="0" applyFont="1" applyFill="1" applyAlignment="1">
      <alignment/>
    </xf>
    <xf numFmtId="178" fontId="5" fillId="0" borderId="18" xfId="0" applyNumberFormat="1" applyFont="1" applyBorder="1" applyAlignment="1">
      <alignment/>
    </xf>
    <xf numFmtId="178" fontId="5" fillId="0" borderId="0" xfId="0" applyNumberFormat="1" applyFont="1" applyAlignment="1">
      <alignment/>
    </xf>
    <xf numFmtId="3" fontId="5" fillId="0" borderId="18" xfId="0" applyFont="1" applyBorder="1" applyAlignment="1">
      <alignment horizontal="center"/>
    </xf>
    <xf numFmtId="3" fontId="5" fillId="0" borderId="0" xfId="0" applyFont="1" applyAlignment="1">
      <alignment horizontal="center"/>
    </xf>
    <xf numFmtId="178" fontId="5" fillId="0" borderId="0" xfId="0" applyNumberFormat="1" applyFont="1" applyBorder="1" applyAlignment="1">
      <alignment/>
    </xf>
    <xf numFmtId="3" fontId="5" fillId="0" borderId="0" xfId="0" applyFont="1" applyBorder="1" applyAlignment="1">
      <alignment horizontal="center"/>
    </xf>
    <xf numFmtId="3" fontId="0" fillId="0" borderId="0" xfId="0" applyAlignment="1">
      <alignment horizontal="center"/>
    </xf>
    <xf numFmtId="3" fontId="0" fillId="0" borderId="26" xfId="0" applyFill="1" applyBorder="1" applyAlignment="1">
      <alignment/>
    </xf>
    <xf numFmtId="180" fontId="5" fillId="0" borderId="18" xfId="0" applyNumberFormat="1" applyFont="1" applyBorder="1" applyAlignment="1">
      <alignment/>
    </xf>
    <xf numFmtId="3" fontId="0" fillId="0" borderId="18" xfId="0" applyBorder="1" applyAlignment="1">
      <alignment/>
    </xf>
    <xf numFmtId="180" fontId="5" fillId="0" borderId="0" xfId="0" applyNumberFormat="1" applyFont="1" applyBorder="1" applyAlignment="1">
      <alignment/>
    </xf>
    <xf numFmtId="3" fontId="0" fillId="0" borderId="0" xfId="0" applyBorder="1" applyAlignment="1">
      <alignment/>
    </xf>
    <xf numFmtId="180" fontId="5" fillId="0" borderId="26" xfId="0" applyNumberFormat="1" applyFont="1" applyBorder="1" applyAlignment="1">
      <alignment/>
    </xf>
    <xf numFmtId="3" fontId="0" fillId="0" borderId="26" xfId="0" applyBorder="1" applyAlignment="1">
      <alignment/>
    </xf>
    <xf numFmtId="3" fontId="8" fillId="0" borderId="0" xfId="0" applyFont="1" applyFill="1" applyAlignment="1">
      <alignment/>
    </xf>
    <xf numFmtId="178" fontId="8" fillId="0" borderId="0" xfId="0" applyNumberFormat="1" applyFont="1" applyFill="1" applyAlignment="1">
      <alignment/>
    </xf>
    <xf numFmtId="185" fontId="8" fillId="0" borderId="0" xfId="0" applyNumberFormat="1" applyFont="1" applyFill="1" applyAlignment="1">
      <alignment/>
    </xf>
    <xf numFmtId="180" fontId="9" fillId="0" borderId="0" xfId="0" applyNumberFormat="1" applyFont="1" applyFill="1" applyAlignment="1">
      <alignment/>
    </xf>
    <xf numFmtId="178" fontId="0" fillId="0" borderId="0" xfId="0" applyNumberFormat="1" applyFill="1" applyAlignment="1">
      <alignment horizontal="right"/>
    </xf>
    <xf numFmtId="180" fontId="5" fillId="0" borderId="20" xfId="0" applyNumberFormat="1" applyFont="1" applyFill="1" applyBorder="1" applyAlignment="1">
      <alignment shrinkToFit="1"/>
    </xf>
    <xf numFmtId="180" fontId="5" fillId="0" borderId="21" xfId="0" applyNumberFormat="1" applyFont="1" applyFill="1" applyBorder="1" applyAlignment="1">
      <alignment vertical="center" shrinkToFit="1"/>
    </xf>
    <xf numFmtId="180" fontId="5" fillId="0" borderId="19" xfId="0" applyNumberFormat="1" applyFont="1" applyFill="1" applyBorder="1" applyAlignment="1">
      <alignment vertical="center" shrinkToFit="1"/>
    </xf>
    <xf numFmtId="178" fontId="6" fillId="0" borderId="14" xfId="0" applyNumberFormat="1" applyFont="1" applyFill="1" applyBorder="1" applyAlignment="1">
      <alignment horizontal="center" wrapText="1"/>
    </xf>
    <xf numFmtId="178" fontId="6" fillId="0" borderId="16" xfId="0" applyNumberFormat="1" applyFont="1" applyFill="1" applyBorder="1" applyAlignment="1">
      <alignment horizontal="center" wrapText="1"/>
    </xf>
    <xf numFmtId="178" fontId="6" fillId="0" borderId="17" xfId="0" applyNumberFormat="1" applyFont="1" applyFill="1" applyBorder="1" applyAlignment="1">
      <alignment horizontal="center" wrapText="1"/>
    </xf>
    <xf numFmtId="178" fontId="6" fillId="0" borderId="15" xfId="0" applyNumberFormat="1" applyFont="1" applyBorder="1" applyAlignment="1">
      <alignment horizontal="center" shrinkToFit="1"/>
    </xf>
    <xf numFmtId="178" fontId="6" fillId="0" borderId="18" xfId="0" applyNumberFormat="1" applyFont="1" applyFill="1" applyBorder="1" applyAlignment="1">
      <alignment horizontal="center" wrapText="1"/>
    </xf>
    <xf numFmtId="178" fontId="6" fillId="0" borderId="27" xfId="0" applyNumberFormat="1" applyFont="1" applyFill="1" applyBorder="1" applyAlignment="1">
      <alignment horizontal="center" vertical="center" wrapText="1"/>
    </xf>
    <xf numFmtId="178" fontId="6" fillId="0" borderId="27" xfId="0" applyNumberFormat="1" applyFont="1" applyFill="1" applyBorder="1" applyAlignment="1">
      <alignment horizontal="center" wrapText="1"/>
    </xf>
    <xf numFmtId="178" fontId="6" fillId="0" borderId="28" xfId="0" applyNumberFormat="1" applyFont="1" applyFill="1" applyBorder="1" applyAlignment="1">
      <alignment horizontal="center" wrapText="1"/>
    </xf>
    <xf numFmtId="178" fontId="6" fillId="0" borderId="15" xfId="0" applyNumberFormat="1" applyFont="1" applyFill="1" applyBorder="1" applyAlignment="1">
      <alignment horizontal="center" vertical="center" wrapText="1"/>
    </xf>
    <xf numFmtId="178" fontId="6" fillId="0" borderId="0" xfId="0" applyNumberFormat="1" applyFont="1" applyFill="1" applyBorder="1" applyAlignment="1">
      <alignment horizontal="center" vertical="center" wrapText="1"/>
    </xf>
    <xf numFmtId="178" fontId="6" fillId="0" borderId="14" xfId="0" applyNumberFormat="1"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178" fontId="6" fillId="0" borderId="29" xfId="0" applyNumberFormat="1" applyFont="1" applyFill="1" applyBorder="1" applyAlignment="1">
      <alignment horizontal="center" vertical="center" wrapText="1"/>
    </xf>
    <xf numFmtId="178" fontId="6" fillId="0" borderId="11" xfId="0" applyNumberFormat="1" applyFont="1" applyFill="1" applyBorder="1" applyAlignment="1">
      <alignment horizontal="center" vertical="center" wrapText="1"/>
    </xf>
    <xf numFmtId="178" fontId="6" fillId="0" borderId="30" xfId="0" applyNumberFormat="1" applyFont="1" applyFill="1" applyBorder="1" applyAlignment="1">
      <alignment horizontal="center" vertical="center" wrapText="1"/>
    </xf>
    <xf numFmtId="178" fontId="6" fillId="0" borderId="13" xfId="0" applyNumberFormat="1" applyFont="1" applyFill="1" applyBorder="1" applyAlignment="1">
      <alignment horizontal="center" vertical="center" wrapText="1"/>
    </xf>
    <xf numFmtId="178" fontId="6" fillId="0" borderId="12" xfId="0" applyNumberFormat="1" applyFont="1" applyFill="1" applyBorder="1" applyAlignment="1">
      <alignment horizontal="center" vertical="center" wrapText="1"/>
    </xf>
    <xf numFmtId="178" fontId="6" fillId="0" borderId="31" xfId="0" applyNumberFormat="1" applyFont="1" applyFill="1" applyBorder="1" applyAlignment="1">
      <alignment horizontal="center" vertical="center" wrapText="1"/>
    </xf>
    <xf numFmtId="178" fontId="6" fillId="0" borderId="32" xfId="0" applyNumberFormat="1" applyFont="1" applyFill="1" applyBorder="1" applyAlignment="1">
      <alignment horizontal="center" vertical="center" wrapText="1"/>
    </xf>
    <xf numFmtId="180" fontId="5" fillId="0" borderId="23" xfId="0" applyNumberFormat="1" applyFont="1" applyBorder="1" applyAlignment="1">
      <alignment vertical="center" shrinkToFit="1"/>
    </xf>
    <xf numFmtId="178" fontId="6" fillId="0" borderId="14" xfId="0" applyNumberFormat="1" applyFont="1" applyFill="1" applyBorder="1" applyAlignment="1">
      <alignment/>
    </xf>
    <xf numFmtId="179" fontId="6" fillId="0" borderId="18" xfId="0" applyNumberFormat="1" applyFont="1" applyFill="1" applyBorder="1" applyAlignment="1">
      <alignment horizontal="center" wrapText="1"/>
    </xf>
    <xf numFmtId="178" fontId="6" fillId="0" borderId="18" xfId="0" applyNumberFormat="1" applyFont="1" applyFill="1" applyBorder="1" applyAlignment="1">
      <alignment/>
    </xf>
    <xf numFmtId="178" fontId="6" fillId="0" borderId="33" xfId="0" applyNumberFormat="1" applyFont="1" applyFill="1" applyBorder="1" applyAlignment="1">
      <alignment horizontal="center" wrapText="1"/>
    </xf>
    <xf numFmtId="179" fontId="6" fillId="0" borderId="14" xfId="0" applyNumberFormat="1" applyFont="1" applyFill="1" applyBorder="1" applyAlignment="1">
      <alignment horizontal="center" wrapText="1"/>
    </xf>
    <xf numFmtId="179" fontId="6" fillId="0" borderId="33" xfId="0" applyNumberFormat="1" applyFont="1" applyFill="1" applyBorder="1" applyAlignment="1">
      <alignment horizontal="center" wrapText="1"/>
    </xf>
    <xf numFmtId="178" fontId="6" fillId="0" borderId="15" xfId="0" applyNumberFormat="1" applyFont="1" applyFill="1" applyBorder="1" applyAlignment="1">
      <alignment horizontal="center" wrapText="1"/>
    </xf>
    <xf numFmtId="179" fontId="6" fillId="0" borderId="16" xfId="0" applyNumberFormat="1" applyFont="1" applyFill="1" applyBorder="1" applyAlignment="1">
      <alignment horizontal="center" wrapText="1"/>
    </xf>
    <xf numFmtId="179" fontId="6" fillId="0" borderId="0" xfId="0" applyNumberFormat="1" applyFont="1" applyFill="1" applyBorder="1" applyAlignment="1">
      <alignment horizontal="center" wrapText="1"/>
    </xf>
    <xf numFmtId="179" fontId="6" fillId="0" borderId="34" xfId="0" applyNumberFormat="1" applyFont="1" applyFill="1" applyBorder="1" applyAlignment="1">
      <alignment horizontal="center" wrapText="1"/>
    </xf>
    <xf numFmtId="179" fontId="6" fillId="0" borderId="35" xfId="0" applyNumberFormat="1" applyFont="1" applyFill="1" applyBorder="1" applyAlignment="1">
      <alignment horizontal="center" vertical="center" wrapText="1"/>
    </xf>
    <xf numFmtId="179" fontId="6" fillId="0" borderId="36" xfId="0" applyNumberFormat="1" applyFont="1" applyFill="1" applyBorder="1" applyAlignment="1">
      <alignment horizontal="center" vertical="center" wrapText="1"/>
    </xf>
    <xf numFmtId="179" fontId="6" fillId="0" borderId="37" xfId="0" applyNumberFormat="1" applyFont="1" applyFill="1" applyBorder="1" applyAlignment="1">
      <alignment horizontal="center" vertical="center" wrapText="1"/>
    </xf>
    <xf numFmtId="179" fontId="6" fillId="0" borderId="17" xfId="0" applyNumberFormat="1" applyFont="1" applyFill="1" applyBorder="1" applyAlignment="1">
      <alignment horizontal="center" wrapText="1"/>
    </xf>
    <xf numFmtId="178" fontId="6" fillId="0" borderId="13" xfId="0" applyNumberFormat="1" applyFont="1" applyFill="1" applyBorder="1" applyAlignment="1">
      <alignment horizontal="center" wrapText="1"/>
    </xf>
    <xf numFmtId="178" fontId="6" fillId="0" borderId="0" xfId="0" applyNumberFormat="1" applyFont="1" applyFill="1" applyAlignment="1">
      <alignment/>
    </xf>
    <xf numFmtId="179" fontId="0" fillId="0" borderId="0" xfId="0" applyNumberFormat="1" applyFill="1" applyAlignment="1">
      <alignment/>
    </xf>
    <xf numFmtId="182" fontId="0" fillId="0" borderId="0" xfId="0" applyNumberFormat="1" applyFill="1" applyAlignment="1">
      <alignment/>
    </xf>
    <xf numFmtId="189" fontId="0" fillId="0" borderId="0" xfId="0" applyNumberFormat="1" applyFill="1" applyAlignment="1">
      <alignment/>
    </xf>
    <xf numFmtId="0" fontId="6" fillId="0" borderId="0" xfId="0" applyNumberFormat="1" applyFont="1" applyFill="1" applyAlignment="1">
      <alignment/>
    </xf>
    <xf numFmtId="188" fontId="6" fillId="0" borderId="0" xfId="0" applyNumberFormat="1" applyFont="1" applyFill="1" applyAlignment="1">
      <alignment/>
    </xf>
    <xf numFmtId="189" fontId="6" fillId="0" borderId="0" xfId="0" applyNumberFormat="1" applyFont="1" applyFill="1" applyAlignment="1">
      <alignment/>
    </xf>
    <xf numFmtId="182" fontId="6" fillId="0" borderId="0" xfId="0" applyNumberFormat="1" applyFont="1" applyFill="1" applyAlignment="1">
      <alignment/>
    </xf>
    <xf numFmtId="180" fontId="6" fillId="0" borderId="19" xfId="0" applyNumberFormat="1" applyFont="1" applyBorder="1" applyAlignment="1">
      <alignment vertical="center"/>
    </xf>
    <xf numFmtId="179" fontId="6" fillId="0" borderId="0" xfId="0" applyNumberFormat="1" applyFont="1" applyFill="1" applyAlignment="1">
      <alignment/>
    </xf>
    <xf numFmtId="178" fontId="10" fillId="0" borderId="0" xfId="0" applyNumberFormat="1" applyFont="1" applyFill="1" applyAlignment="1">
      <alignment/>
    </xf>
    <xf numFmtId="180" fontId="5" fillId="0" borderId="16" xfId="0" applyNumberFormat="1" applyFont="1" applyFill="1" applyBorder="1" applyAlignment="1">
      <alignment vertical="center" shrinkToFit="1"/>
    </xf>
    <xf numFmtId="178" fontId="6" fillId="0" borderId="38" xfId="0" applyNumberFormat="1" applyFont="1" applyFill="1" applyBorder="1" applyAlignment="1">
      <alignment vertical="center"/>
    </xf>
    <xf numFmtId="178" fontId="6" fillId="0" borderId="28" xfId="0" applyNumberFormat="1" applyFont="1" applyFill="1" applyBorder="1" applyAlignment="1">
      <alignment horizontal="center" vertical="center" wrapText="1"/>
    </xf>
    <xf numFmtId="178" fontId="6" fillId="0" borderId="22" xfId="0" applyNumberFormat="1" applyFont="1" applyFill="1" applyBorder="1" applyAlignment="1">
      <alignment horizontal="center" wrapText="1"/>
    </xf>
    <xf numFmtId="178" fontId="5" fillId="0" borderId="11" xfId="0" applyNumberFormat="1" applyFont="1" applyFill="1" applyBorder="1" applyAlignment="1">
      <alignment shrinkToFit="1"/>
    </xf>
    <xf numFmtId="178" fontId="5" fillId="0" borderId="15" xfId="0" applyNumberFormat="1" applyFont="1" applyFill="1" applyBorder="1" applyAlignment="1">
      <alignment shrinkToFit="1"/>
    </xf>
    <xf numFmtId="178" fontId="5" fillId="0" borderId="19" xfId="0" applyNumberFormat="1" applyFont="1" applyFill="1" applyBorder="1" applyAlignment="1">
      <alignment shrinkToFit="1"/>
    </xf>
    <xf numFmtId="178" fontId="5" fillId="0" borderId="20" xfId="0" applyNumberFormat="1" applyFont="1" applyFill="1" applyBorder="1" applyAlignment="1">
      <alignment shrinkToFit="1"/>
    </xf>
    <xf numFmtId="178" fontId="5" fillId="0" borderId="24" xfId="0" applyNumberFormat="1" applyFont="1" applyBorder="1" applyAlignment="1">
      <alignment vertical="center" shrinkToFit="1"/>
    </xf>
    <xf numFmtId="178" fontId="64" fillId="0" borderId="24" xfId="0" applyNumberFormat="1" applyFont="1" applyFill="1" applyBorder="1" applyAlignment="1">
      <alignment shrinkToFit="1"/>
    </xf>
    <xf numFmtId="178" fontId="5" fillId="0" borderId="24" xfId="0" applyNumberFormat="1" applyFont="1" applyFill="1" applyBorder="1" applyAlignment="1">
      <alignment shrinkToFit="1"/>
    </xf>
    <xf numFmtId="178" fontId="65" fillId="0" borderId="24" xfId="100" applyNumberFormat="1" applyFont="1" applyBorder="1" applyAlignment="1">
      <alignment vertical="center" shrinkToFit="1"/>
      <protection/>
    </xf>
    <xf numFmtId="178" fontId="5" fillId="0" borderId="11" xfId="0" applyNumberFormat="1" applyFont="1" applyBorder="1" applyAlignment="1">
      <alignment vertical="center" shrinkToFit="1"/>
    </xf>
    <xf numFmtId="178" fontId="64" fillId="0" borderId="11" xfId="0" applyNumberFormat="1" applyFont="1" applyFill="1" applyBorder="1" applyAlignment="1">
      <alignment shrinkToFit="1"/>
    </xf>
    <xf numFmtId="178" fontId="65" fillId="0" borderId="11" xfId="100" applyNumberFormat="1" applyFont="1" applyBorder="1" applyAlignment="1">
      <alignment vertical="center" shrinkToFit="1"/>
      <protection/>
    </xf>
    <xf numFmtId="178" fontId="64" fillId="0" borderId="15" xfId="0" applyNumberFormat="1" applyFont="1" applyFill="1" applyBorder="1" applyAlignment="1">
      <alignment shrinkToFit="1"/>
    </xf>
    <xf numFmtId="178" fontId="64" fillId="0" borderId="19" xfId="0" applyNumberFormat="1" applyFont="1" applyFill="1" applyBorder="1" applyAlignment="1">
      <alignment shrinkToFit="1"/>
    </xf>
    <xf numFmtId="178" fontId="5" fillId="0" borderId="11" xfId="0" applyNumberFormat="1" applyFont="1" applyFill="1" applyBorder="1" applyAlignment="1">
      <alignment vertical="center" shrinkToFit="1"/>
    </xf>
    <xf numFmtId="178" fontId="64" fillId="0" borderId="11" xfId="0" applyNumberFormat="1" applyFont="1" applyBorder="1" applyAlignment="1">
      <alignment vertical="center" shrinkToFit="1"/>
    </xf>
    <xf numFmtId="178" fontId="5" fillId="0" borderId="19" xfId="0" applyNumberFormat="1" applyFont="1" applyFill="1" applyBorder="1" applyAlignment="1">
      <alignment vertical="center" shrinkToFit="1"/>
    </xf>
    <xf numFmtId="178" fontId="5" fillId="0" borderId="19" xfId="0" applyNumberFormat="1" applyFont="1" applyBorder="1" applyAlignment="1">
      <alignment vertical="center" shrinkToFit="1"/>
    </xf>
    <xf numFmtId="178" fontId="64" fillId="0" borderId="19" xfId="0" applyNumberFormat="1" applyFont="1" applyBorder="1" applyAlignment="1">
      <alignment vertical="center" shrinkToFit="1"/>
    </xf>
    <xf numFmtId="178" fontId="65" fillId="0" borderId="19" xfId="100" applyNumberFormat="1" applyFont="1" applyBorder="1" applyAlignment="1">
      <alignment vertical="center" shrinkToFit="1"/>
      <protection/>
    </xf>
    <xf numFmtId="178" fontId="5" fillId="0" borderId="20" xfId="0" applyNumberFormat="1" applyFont="1" applyFill="1" applyBorder="1" applyAlignment="1">
      <alignment vertical="center" shrinkToFit="1"/>
    </xf>
    <xf numFmtId="178" fontId="65" fillId="0" borderId="20" xfId="100" applyNumberFormat="1" applyFont="1" applyFill="1" applyBorder="1" applyAlignment="1">
      <alignment vertical="center" shrinkToFit="1"/>
      <protection/>
    </xf>
    <xf numFmtId="178" fontId="5" fillId="0" borderId="15" xfId="0" applyNumberFormat="1" applyFont="1" applyBorder="1" applyAlignment="1">
      <alignment vertical="center" shrinkToFit="1"/>
    </xf>
    <xf numFmtId="178" fontId="65" fillId="0" borderId="15" xfId="100" applyNumberFormat="1" applyFont="1" applyBorder="1" applyAlignment="1">
      <alignment vertical="center" shrinkToFit="1"/>
      <protection/>
    </xf>
    <xf numFmtId="178" fontId="64" fillId="0" borderId="15" xfId="0" applyNumberFormat="1" applyFont="1" applyBorder="1" applyAlignment="1">
      <alignment vertical="center" shrinkToFit="1"/>
    </xf>
    <xf numFmtId="178" fontId="5" fillId="0" borderId="15" xfId="0" applyNumberFormat="1" applyFont="1" applyFill="1" applyBorder="1" applyAlignment="1">
      <alignment vertical="center" shrinkToFit="1"/>
    </xf>
    <xf numFmtId="178" fontId="5" fillId="0" borderId="39" xfId="0" applyNumberFormat="1" applyFont="1" applyBorder="1" applyAlignment="1">
      <alignment vertical="center" shrinkToFit="1"/>
    </xf>
    <xf numFmtId="178" fontId="64" fillId="0" borderId="39" xfId="0" applyNumberFormat="1" applyFont="1" applyFill="1" applyBorder="1" applyAlignment="1">
      <alignment shrinkToFit="1"/>
    </xf>
    <xf numFmtId="178" fontId="64" fillId="0" borderId="39" xfId="0" applyNumberFormat="1" applyFont="1" applyBorder="1" applyAlignment="1">
      <alignment vertical="center" shrinkToFit="1"/>
    </xf>
    <xf numFmtId="178" fontId="5" fillId="0" borderId="39" xfId="0" applyNumberFormat="1" applyFont="1" applyFill="1" applyBorder="1" applyAlignment="1">
      <alignment vertical="center" shrinkToFit="1"/>
    </xf>
    <xf numFmtId="178" fontId="65" fillId="0" borderId="39" xfId="100" applyNumberFormat="1" applyFont="1" applyBorder="1" applyAlignment="1">
      <alignment vertical="center" shrinkToFit="1"/>
      <protection/>
    </xf>
    <xf numFmtId="178" fontId="5" fillId="0" borderId="39" xfId="0" applyNumberFormat="1" applyFont="1" applyFill="1" applyBorder="1" applyAlignment="1">
      <alignment shrinkToFit="1"/>
    </xf>
    <xf numFmtId="194" fontId="5" fillId="0" borderId="24" xfId="0" applyNumberFormat="1" applyFont="1" applyBorder="1" applyAlignment="1">
      <alignment vertical="center" shrinkToFit="1"/>
    </xf>
    <xf numFmtId="194" fontId="5" fillId="0" borderId="11" xfId="0" applyNumberFormat="1" applyFont="1" applyBorder="1" applyAlignment="1">
      <alignment vertical="center" shrinkToFit="1"/>
    </xf>
    <xf numFmtId="194" fontId="5" fillId="0" borderId="20" xfId="0" applyNumberFormat="1" applyFont="1" applyFill="1" applyBorder="1" applyAlignment="1">
      <alignment vertical="center" shrinkToFit="1"/>
    </xf>
    <xf numFmtId="194" fontId="5" fillId="0" borderId="25" xfId="0" applyNumberFormat="1" applyFont="1" applyBorder="1" applyAlignment="1">
      <alignment vertical="center" shrinkToFit="1"/>
    </xf>
    <xf numFmtId="194" fontId="5" fillId="0" borderId="15" xfId="0" applyNumberFormat="1" applyFont="1" applyBorder="1" applyAlignment="1">
      <alignment vertical="center" shrinkToFit="1"/>
    </xf>
    <xf numFmtId="194" fontId="5" fillId="0" borderId="19" xfId="0" applyNumberFormat="1" applyFont="1" applyBorder="1" applyAlignment="1">
      <alignment vertical="center" shrinkToFit="1"/>
    </xf>
    <xf numFmtId="3" fontId="5" fillId="0" borderId="24" xfId="0" applyFont="1" applyBorder="1" applyAlignment="1">
      <alignment vertical="center" shrinkToFit="1"/>
    </xf>
    <xf numFmtId="180" fontId="5" fillId="0" borderId="24" xfId="0" applyNumberFormat="1" applyFont="1" applyBorder="1" applyAlignment="1">
      <alignment vertical="center" shrinkToFit="1"/>
    </xf>
    <xf numFmtId="181" fontId="5" fillId="0" borderId="24" xfId="0" applyNumberFormat="1" applyFont="1" applyBorder="1" applyAlignment="1">
      <alignment vertical="center" shrinkToFit="1"/>
    </xf>
    <xf numFmtId="3" fontId="5" fillId="0" borderId="11" xfId="0" applyFont="1" applyBorder="1" applyAlignment="1">
      <alignment vertical="center" shrinkToFit="1"/>
    </xf>
    <xf numFmtId="180" fontId="5" fillId="0" borderId="11" xfId="0" applyNumberFormat="1" applyFont="1" applyBorder="1" applyAlignment="1">
      <alignment vertical="center" shrinkToFit="1"/>
    </xf>
    <xf numFmtId="181" fontId="5" fillId="0" borderId="11" xfId="0" applyNumberFormat="1" applyFont="1" applyBorder="1" applyAlignment="1">
      <alignment vertical="center" shrinkToFit="1"/>
    </xf>
    <xf numFmtId="180" fontId="5" fillId="0" borderId="15" xfId="0" applyNumberFormat="1" applyFont="1" applyBorder="1" applyAlignment="1">
      <alignment vertical="center" shrinkToFit="1"/>
    </xf>
    <xf numFmtId="181" fontId="5" fillId="0" borderId="15" xfId="0" applyNumberFormat="1" applyFont="1" applyBorder="1" applyAlignment="1">
      <alignment vertical="center" shrinkToFit="1"/>
    </xf>
    <xf numFmtId="180" fontId="5" fillId="0" borderId="19" xfId="0" applyNumberFormat="1" applyFont="1" applyBorder="1" applyAlignment="1">
      <alignment vertical="center" shrinkToFit="1"/>
    </xf>
    <xf numFmtId="181" fontId="5" fillId="0" borderId="19" xfId="0" applyNumberFormat="1" applyFont="1" applyBorder="1" applyAlignment="1">
      <alignment vertical="center" shrinkToFit="1"/>
    </xf>
    <xf numFmtId="3" fontId="5" fillId="0" borderId="20" xfId="0" applyFont="1" applyFill="1" applyBorder="1" applyAlignment="1">
      <alignment vertical="center" shrinkToFit="1"/>
    </xf>
    <xf numFmtId="181" fontId="5" fillId="0" borderId="20" xfId="0" applyNumberFormat="1" applyFont="1" applyFill="1" applyBorder="1" applyAlignment="1">
      <alignment vertical="center" shrinkToFit="1"/>
    </xf>
    <xf numFmtId="178" fontId="5" fillId="0" borderId="39" xfId="0" applyNumberFormat="1" applyFont="1" applyBorder="1" applyAlignment="1">
      <alignment shrinkToFit="1"/>
    </xf>
    <xf numFmtId="178" fontId="5" fillId="0" borderId="40" xfId="0" applyNumberFormat="1" applyFont="1" applyBorder="1" applyAlignment="1">
      <alignment vertical="center" shrinkToFit="1"/>
    </xf>
    <xf numFmtId="3" fontId="5" fillId="0" borderId="15" xfId="0" applyFont="1" applyBorder="1" applyAlignment="1">
      <alignment vertical="center" shrinkToFit="1"/>
    </xf>
    <xf numFmtId="3" fontId="5" fillId="0" borderId="19" xfId="0" applyFont="1" applyBorder="1" applyAlignment="1">
      <alignment vertical="center" shrinkToFit="1"/>
    </xf>
    <xf numFmtId="178" fontId="6" fillId="0" borderId="15" xfId="0" applyNumberFormat="1" applyFont="1" applyFill="1" applyBorder="1" applyAlignment="1">
      <alignment horizontal="center" vertical="center" wrapText="1"/>
    </xf>
    <xf numFmtId="178" fontId="6" fillId="0" borderId="11" xfId="0" applyNumberFormat="1" applyFont="1" applyFill="1" applyBorder="1" applyAlignment="1">
      <alignment horizontal="center" vertical="center" wrapText="1"/>
    </xf>
    <xf numFmtId="178" fontId="6" fillId="0" borderId="15" xfId="0" applyNumberFormat="1" applyFont="1" applyFill="1" applyBorder="1" applyAlignment="1">
      <alignment vertical="center" wrapText="1"/>
    </xf>
    <xf numFmtId="178" fontId="6" fillId="0" borderId="11" xfId="0" applyNumberFormat="1" applyFont="1" applyFill="1" applyBorder="1" applyAlignment="1">
      <alignment vertical="center" wrapText="1"/>
    </xf>
    <xf numFmtId="178" fontId="6" fillId="0" borderId="13" xfId="0" applyNumberFormat="1" applyFont="1" applyFill="1" applyBorder="1" applyAlignment="1">
      <alignment horizontal="center" vertical="center" wrapText="1"/>
    </xf>
    <xf numFmtId="178" fontId="6" fillId="0" borderId="15" xfId="0" applyNumberFormat="1" applyFont="1" applyFill="1" applyBorder="1" applyAlignment="1">
      <alignment horizontal="left" vertical="center" wrapText="1"/>
    </xf>
    <xf numFmtId="178" fontId="6" fillId="0" borderId="11" xfId="0" applyNumberFormat="1" applyFont="1" applyFill="1" applyBorder="1" applyAlignment="1">
      <alignment horizontal="left" vertical="center" wrapText="1"/>
    </xf>
    <xf numFmtId="178" fontId="6" fillId="0" borderId="13" xfId="0" applyNumberFormat="1" applyFont="1" applyFill="1" applyBorder="1" applyAlignment="1">
      <alignment horizontal="left" vertical="center" wrapText="1"/>
    </xf>
    <xf numFmtId="178" fontId="6" fillId="0" borderId="41" xfId="0" applyNumberFormat="1" applyFont="1" applyFill="1" applyBorder="1" applyAlignment="1">
      <alignment horizontal="center" vertical="center" wrapText="1"/>
    </xf>
    <xf numFmtId="178" fontId="6" fillId="0" borderId="29" xfId="0" applyNumberFormat="1" applyFont="1" applyFill="1" applyBorder="1" applyAlignment="1">
      <alignment horizontal="center" vertical="center" wrapText="1"/>
    </xf>
    <xf numFmtId="178" fontId="6" fillId="0" borderId="42" xfId="0" applyNumberFormat="1" applyFont="1" applyFill="1" applyBorder="1" applyAlignment="1">
      <alignment horizontal="center" vertical="center" wrapText="1"/>
    </xf>
    <xf numFmtId="178" fontId="6" fillId="0" borderId="43" xfId="0" applyNumberFormat="1" applyFont="1" applyFill="1" applyBorder="1" applyAlignment="1">
      <alignment horizontal="center" vertical="center" wrapText="1"/>
    </xf>
    <xf numFmtId="178" fontId="6" fillId="0" borderId="14" xfId="0" applyNumberFormat="1" applyFont="1" applyFill="1" applyBorder="1" applyAlignment="1">
      <alignment vertical="center" wrapText="1"/>
    </xf>
    <xf numFmtId="178" fontId="6" fillId="0" borderId="16" xfId="0" applyNumberFormat="1" applyFont="1" applyFill="1" applyBorder="1" applyAlignment="1">
      <alignment vertical="center" wrapText="1"/>
    </xf>
    <xf numFmtId="3" fontId="0" fillId="0" borderId="0" xfId="0" applyFill="1" applyAlignment="1">
      <alignment horizontal="center" wrapText="1"/>
    </xf>
    <xf numFmtId="178" fontId="6" fillId="0" borderId="13" xfId="0" applyNumberFormat="1" applyFont="1" applyFill="1" applyBorder="1" applyAlignment="1">
      <alignment vertical="center" wrapText="1"/>
    </xf>
    <xf numFmtId="178" fontId="6" fillId="0" borderId="15" xfId="0" applyNumberFormat="1" applyFont="1" applyBorder="1" applyAlignment="1">
      <alignment horizontal="center" wrapText="1"/>
    </xf>
    <xf numFmtId="178" fontId="6" fillId="0" borderId="11" xfId="0" applyNumberFormat="1" applyFont="1" applyBorder="1" applyAlignment="1">
      <alignment horizontal="center" wrapText="1"/>
    </xf>
    <xf numFmtId="178" fontId="6" fillId="0" borderId="15" xfId="0" applyNumberFormat="1" applyFont="1" applyBorder="1" applyAlignment="1">
      <alignment horizontal="center" vertical="center" wrapText="1"/>
    </xf>
    <xf numFmtId="178" fontId="6" fillId="0" borderId="11" xfId="0" applyNumberFormat="1" applyFont="1" applyBorder="1" applyAlignment="1">
      <alignment horizontal="center" vertical="center" wrapText="1"/>
    </xf>
    <xf numFmtId="179" fontId="0" fillId="0" borderId="15" xfId="0" applyNumberFormat="1" applyFont="1" applyFill="1" applyBorder="1" applyAlignment="1">
      <alignment vertical="center" wrapText="1"/>
    </xf>
    <xf numFmtId="179" fontId="0" fillId="0" borderId="11" xfId="0" applyNumberFormat="1" applyFont="1" applyFill="1" applyBorder="1" applyAlignment="1">
      <alignment vertical="center" wrapText="1"/>
    </xf>
    <xf numFmtId="179" fontId="0" fillId="0" borderId="13" xfId="0" applyNumberFormat="1" applyFont="1" applyFill="1" applyBorder="1" applyAlignment="1">
      <alignment vertical="center" wrapText="1"/>
    </xf>
    <xf numFmtId="180" fontId="4" fillId="0" borderId="23" xfId="0" applyNumberFormat="1" applyFont="1" applyBorder="1" applyAlignment="1">
      <alignment vertical="center"/>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X156"/>
  <sheetViews>
    <sheetView showOutlineSymbols="0" view="pageBreakPreview" zoomScale="55" zoomScaleSheetLayoutView="55" zoomScalePageLayoutView="0" workbookViewId="0" topLeftCell="A1">
      <pane xSplit="1" ySplit="4" topLeftCell="AQ59" activePane="bottomRight" state="frozen"/>
      <selection pane="topLeft" activeCell="A1" sqref="A1"/>
      <selection pane="topRight" activeCell="B1" sqref="B1"/>
      <selection pane="bottomLeft" activeCell="A7" sqref="A7"/>
      <selection pane="bottomRight" activeCell="BF66" sqref="BF66"/>
    </sheetView>
  </sheetViews>
  <sheetFormatPr defaultColWidth="24.75390625" defaultRowHeight="14.25"/>
  <cols>
    <col min="1" max="1" width="20.625" style="23" customWidth="1"/>
    <col min="2" max="43" width="20.375" style="6" customWidth="1"/>
    <col min="44" max="46" width="20.375" style="6" hidden="1" customWidth="1"/>
    <col min="47" max="58" width="20.375" style="6" customWidth="1"/>
    <col min="59" max="59" width="21.125" style="23" bestFit="1" customWidth="1"/>
    <col min="60" max="60" width="23.625" style="23" customWidth="1"/>
    <col min="61" max="63" width="22.25390625" style="23" customWidth="1"/>
    <col min="64" max="16384" width="24.75390625" style="23" customWidth="1"/>
  </cols>
  <sheetData>
    <row r="1" spans="1:58" ht="36" customHeight="1">
      <c r="A1" s="32" t="s">
        <v>0</v>
      </c>
      <c r="B1" s="87" t="s">
        <v>1</v>
      </c>
      <c r="C1" s="22"/>
      <c r="D1" s="22"/>
      <c r="E1" s="22"/>
      <c r="F1" s="22"/>
      <c r="G1" s="22"/>
      <c r="H1" s="22"/>
      <c r="I1" s="22"/>
      <c r="J1" s="22"/>
      <c r="K1" s="88"/>
      <c r="L1" s="87" t="s">
        <v>1</v>
      </c>
      <c r="M1" s="22"/>
      <c r="N1" s="22"/>
      <c r="O1" s="22"/>
      <c r="P1" s="83" t="s">
        <v>2</v>
      </c>
      <c r="Q1" s="87"/>
      <c r="R1" s="87"/>
      <c r="S1" s="87"/>
      <c r="T1" s="87"/>
      <c r="U1" s="89"/>
      <c r="V1" s="83" t="s">
        <v>2</v>
      </c>
      <c r="W1" s="87"/>
      <c r="X1" s="87"/>
      <c r="Y1" s="83" t="s">
        <v>3</v>
      </c>
      <c r="Z1" s="83" t="s">
        <v>4</v>
      </c>
      <c r="AA1" s="83" t="s">
        <v>5</v>
      </c>
      <c r="AB1" s="87"/>
      <c r="AC1" s="87"/>
      <c r="AD1" s="87"/>
      <c r="AE1" s="89"/>
      <c r="AF1" s="83" t="s">
        <v>5</v>
      </c>
      <c r="AG1" s="198" t="s">
        <v>118</v>
      </c>
      <c r="AH1" s="22"/>
      <c r="AI1" s="22"/>
      <c r="AJ1" s="22"/>
      <c r="AK1" s="22"/>
      <c r="AL1" s="22"/>
      <c r="AM1" s="22"/>
      <c r="AN1" s="198" t="s">
        <v>134</v>
      </c>
      <c r="AO1" s="88"/>
      <c r="AP1" s="130" t="s">
        <v>135</v>
      </c>
      <c r="AQ1" s="131"/>
      <c r="AR1" s="22"/>
      <c r="AS1" s="22"/>
      <c r="AT1" s="22"/>
      <c r="AU1" s="198" t="s">
        <v>119</v>
      </c>
      <c r="AV1" s="22"/>
      <c r="AW1" s="22"/>
      <c r="AX1" s="83" t="s">
        <v>6</v>
      </c>
      <c r="AY1" s="90"/>
      <c r="AZ1" s="87"/>
      <c r="BA1" s="132" t="s">
        <v>7</v>
      </c>
      <c r="BB1" s="194" t="s">
        <v>107</v>
      </c>
      <c r="BC1" s="87" t="s">
        <v>8</v>
      </c>
      <c r="BD1" s="83" t="s">
        <v>9</v>
      </c>
      <c r="BE1" s="186" t="s">
        <v>120</v>
      </c>
      <c r="BF1" s="186" t="s">
        <v>106</v>
      </c>
    </row>
    <row r="2" spans="1:58" ht="37.5" customHeight="1">
      <c r="A2" s="24"/>
      <c r="B2" s="92"/>
      <c r="C2" s="186" t="s">
        <v>103</v>
      </c>
      <c r="D2" s="93" t="s">
        <v>23</v>
      </c>
      <c r="E2" s="186" t="s">
        <v>114</v>
      </c>
      <c r="F2" s="93" t="s">
        <v>24</v>
      </c>
      <c r="G2" s="22"/>
      <c r="H2" s="22"/>
      <c r="I2" s="22"/>
      <c r="J2" s="191" t="s">
        <v>139</v>
      </c>
      <c r="K2" s="91" t="s">
        <v>25</v>
      </c>
      <c r="L2" s="186" t="s">
        <v>137</v>
      </c>
      <c r="M2" s="93" t="s">
        <v>26</v>
      </c>
      <c r="N2" s="188" t="s">
        <v>138</v>
      </c>
      <c r="O2" s="93" t="s">
        <v>27</v>
      </c>
      <c r="P2" s="9"/>
      <c r="Q2" s="93" t="s">
        <v>28</v>
      </c>
      <c r="R2" s="93" t="s">
        <v>29</v>
      </c>
      <c r="S2" s="93" t="s">
        <v>30</v>
      </c>
      <c r="T2" s="93" t="s">
        <v>31</v>
      </c>
      <c r="U2" s="91" t="s">
        <v>32</v>
      </c>
      <c r="V2" s="93" t="s">
        <v>33</v>
      </c>
      <c r="W2" s="93" t="s">
        <v>34</v>
      </c>
      <c r="X2" s="93" t="s">
        <v>35</v>
      </c>
      <c r="Y2" s="9"/>
      <c r="Z2" s="9"/>
      <c r="AA2" s="9"/>
      <c r="AB2" s="188" t="s">
        <v>115</v>
      </c>
      <c r="AC2" s="188" t="s">
        <v>116</v>
      </c>
      <c r="AD2" s="186" t="s">
        <v>104</v>
      </c>
      <c r="AE2" s="186" t="s">
        <v>105</v>
      </c>
      <c r="AF2" s="188" t="s">
        <v>117</v>
      </c>
      <c r="AG2" s="199"/>
      <c r="AH2" s="93" t="s">
        <v>36</v>
      </c>
      <c r="AI2" s="93" t="s">
        <v>130</v>
      </c>
      <c r="AJ2" s="188" t="s">
        <v>131</v>
      </c>
      <c r="AK2" s="188" t="s">
        <v>132</v>
      </c>
      <c r="AL2" s="188" t="s">
        <v>133</v>
      </c>
      <c r="AM2" s="93" t="s">
        <v>38</v>
      </c>
      <c r="AN2" s="199"/>
      <c r="AO2" s="91" t="s">
        <v>36</v>
      </c>
      <c r="AP2" s="93" t="s">
        <v>37</v>
      </c>
      <c r="AQ2" s="91" t="s">
        <v>109</v>
      </c>
      <c r="AR2" s="9"/>
      <c r="AS2" s="9"/>
      <c r="AT2" s="9"/>
      <c r="AU2" s="199"/>
      <c r="AV2" s="93" t="s">
        <v>36</v>
      </c>
      <c r="AW2" s="93" t="s">
        <v>37</v>
      </c>
      <c r="AX2" s="94"/>
      <c r="AY2" s="196" t="s">
        <v>39</v>
      </c>
      <c r="AZ2" s="186" t="s">
        <v>40</v>
      </c>
      <c r="BA2" s="94"/>
      <c r="BB2" s="195"/>
      <c r="BC2" s="92"/>
      <c r="BD2" s="9"/>
      <c r="BE2" s="187"/>
      <c r="BF2" s="187"/>
    </row>
    <row r="3" spans="1:58" ht="21">
      <c r="A3" s="24"/>
      <c r="B3" s="92"/>
      <c r="C3" s="187"/>
      <c r="D3" s="9"/>
      <c r="E3" s="187"/>
      <c r="F3" s="9"/>
      <c r="G3" s="186" t="s">
        <v>44</v>
      </c>
      <c r="H3" s="186" t="s">
        <v>45</v>
      </c>
      <c r="I3" s="186" t="s">
        <v>46</v>
      </c>
      <c r="J3" s="192"/>
      <c r="K3" s="96"/>
      <c r="L3" s="187"/>
      <c r="M3" s="9"/>
      <c r="N3" s="189"/>
      <c r="O3" s="9"/>
      <c r="P3" s="9"/>
      <c r="Q3" s="9"/>
      <c r="R3" s="9"/>
      <c r="S3" s="9"/>
      <c r="T3" s="9"/>
      <c r="U3" s="96"/>
      <c r="V3" s="9"/>
      <c r="W3" s="9"/>
      <c r="X3" s="9"/>
      <c r="Y3" s="9"/>
      <c r="Z3" s="9"/>
      <c r="AA3" s="9"/>
      <c r="AB3" s="189"/>
      <c r="AC3" s="189"/>
      <c r="AD3" s="187"/>
      <c r="AE3" s="187"/>
      <c r="AF3" s="189"/>
      <c r="AG3" s="9"/>
      <c r="AH3" s="9"/>
      <c r="AI3" s="9"/>
      <c r="AJ3" s="189"/>
      <c r="AK3" s="189"/>
      <c r="AL3" s="189"/>
      <c r="AM3" s="9"/>
      <c r="AN3" s="9"/>
      <c r="AO3" s="96"/>
      <c r="AP3" s="9"/>
      <c r="AQ3" s="96"/>
      <c r="AR3" s="9"/>
      <c r="AS3" s="9"/>
      <c r="AT3" s="9"/>
      <c r="AU3" s="9"/>
      <c r="AV3" s="9"/>
      <c r="AW3" s="9"/>
      <c r="AX3" s="94"/>
      <c r="AY3" s="197"/>
      <c r="AZ3" s="187"/>
      <c r="BA3" s="94"/>
      <c r="BB3" s="95"/>
      <c r="BC3" s="92"/>
      <c r="BD3" s="9"/>
      <c r="BE3" s="9"/>
      <c r="BF3" s="96"/>
    </row>
    <row r="4" spans="1:63" ht="24">
      <c r="A4" s="25"/>
      <c r="B4" s="97"/>
      <c r="C4" s="14"/>
      <c r="D4" s="14"/>
      <c r="E4" s="14"/>
      <c r="F4" s="14"/>
      <c r="G4" s="190"/>
      <c r="H4" s="190"/>
      <c r="I4" s="190"/>
      <c r="J4" s="193"/>
      <c r="K4" s="98"/>
      <c r="L4" s="14"/>
      <c r="M4" s="14"/>
      <c r="N4" s="14"/>
      <c r="O4" s="14"/>
      <c r="P4" s="14"/>
      <c r="Q4" s="14"/>
      <c r="R4" s="14"/>
      <c r="S4" s="14"/>
      <c r="T4" s="14"/>
      <c r="U4" s="98"/>
      <c r="V4" s="14"/>
      <c r="W4" s="14"/>
      <c r="X4" s="14"/>
      <c r="Y4" s="14"/>
      <c r="Z4" s="14"/>
      <c r="AA4" s="14"/>
      <c r="AB4" s="14"/>
      <c r="AC4" s="14"/>
      <c r="AD4" s="14"/>
      <c r="AE4" s="98"/>
      <c r="AF4" s="14"/>
      <c r="AG4" s="14"/>
      <c r="AH4" s="14"/>
      <c r="AI4" s="14"/>
      <c r="AJ4" s="14"/>
      <c r="AK4" s="14"/>
      <c r="AL4" s="201"/>
      <c r="AM4" s="14"/>
      <c r="AN4" s="14"/>
      <c r="AO4" s="98"/>
      <c r="AP4" s="14"/>
      <c r="AQ4" s="14"/>
      <c r="AR4" s="14"/>
      <c r="AS4" s="14"/>
      <c r="AT4" s="14"/>
      <c r="AU4" s="14"/>
      <c r="AV4" s="14"/>
      <c r="AW4" s="14"/>
      <c r="AX4" s="99"/>
      <c r="AY4" s="100"/>
      <c r="AZ4" s="14"/>
      <c r="BA4" s="99"/>
      <c r="BB4" s="101"/>
      <c r="BC4" s="97"/>
      <c r="BD4" s="14"/>
      <c r="BE4" s="14"/>
      <c r="BF4" s="98"/>
      <c r="BI4" s="57"/>
      <c r="BJ4" s="57"/>
      <c r="BK4" s="57"/>
    </row>
    <row r="5" spans="1:59" ht="32.25" customHeight="1">
      <c r="A5" s="52" t="s">
        <v>49</v>
      </c>
      <c r="B5" s="137">
        <v>15696197</v>
      </c>
      <c r="C5" s="137">
        <v>335250</v>
      </c>
      <c r="D5" s="137">
        <v>170389</v>
      </c>
      <c r="E5" s="137">
        <v>90074</v>
      </c>
      <c r="F5" s="137">
        <v>11375084</v>
      </c>
      <c r="G5" s="137">
        <v>7339318</v>
      </c>
      <c r="H5" s="137">
        <v>4035766</v>
      </c>
      <c r="I5" s="137">
        <v>0</v>
      </c>
      <c r="J5" s="137">
        <v>2285905</v>
      </c>
      <c r="K5" s="137">
        <v>1358543</v>
      </c>
      <c r="L5" s="137">
        <v>0</v>
      </c>
      <c r="M5" s="137">
        <v>16557</v>
      </c>
      <c r="N5" s="137">
        <v>3731</v>
      </c>
      <c r="O5" s="137">
        <v>60664</v>
      </c>
      <c r="P5" s="137">
        <v>99150716</v>
      </c>
      <c r="Q5" s="137">
        <v>1564679</v>
      </c>
      <c r="R5" s="137">
        <v>84565</v>
      </c>
      <c r="S5" s="137">
        <v>2960</v>
      </c>
      <c r="T5" s="137">
        <v>2635461</v>
      </c>
      <c r="U5" s="137">
        <v>397961</v>
      </c>
      <c r="V5" s="137">
        <v>131163</v>
      </c>
      <c r="W5" s="137">
        <v>92907274</v>
      </c>
      <c r="X5" s="137">
        <v>1426653</v>
      </c>
      <c r="Y5" s="137">
        <v>1727083</v>
      </c>
      <c r="Z5" s="137">
        <v>22370426</v>
      </c>
      <c r="AA5" s="137">
        <v>8272912</v>
      </c>
      <c r="AB5" s="137">
        <v>80082</v>
      </c>
      <c r="AC5" s="137">
        <v>86627</v>
      </c>
      <c r="AD5" s="137">
        <v>23838</v>
      </c>
      <c r="AE5" s="137">
        <v>201377</v>
      </c>
      <c r="AF5" s="137">
        <v>7880988</v>
      </c>
      <c r="AG5" s="137">
        <v>12343554</v>
      </c>
      <c r="AH5" s="137">
        <v>8146177</v>
      </c>
      <c r="AI5" s="137">
        <v>4173748</v>
      </c>
      <c r="AJ5" s="137">
        <v>0</v>
      </c>
      <c r="AK5" s="137">
        <v>23629</v>
      </c>
      <c r="AL5" s="137">
        <v>0</v>
      </c>
      <c r="AM5" s="137">
        <v>0</v>
      </c>
      <c r="AN5" s="137">
        <v>9720440</v>
      </c>
      <c r="AO5" s="137">
        <v>9712121</v>
      </c>
      <c r="AP5" s="137">
        <v>8319</v>
      </c>
      <c r="AQ5" s="137">
        <v>0</v>
      </c>
      <c r="AR5" s="138">
        <v>0</v>
      </c>
      <c r="AS5" s="138">
        <v>0</v>
      </c>
      <c r="AT5" s="138">
        <v>0</v>
      </c>
      <c r="AU5" s="139">
        <v>0</v>
      </c>
      <c r="AV5" s="139">
        <v>0</v>
      </c>
      <c r="AW5" s="139">
        <v>0</v>
      </c>
      <c r="AX5" s="137">
        <v>8487624</v>
      </c>
      <c r="AY5" s="140">
        <v>8487624</v>
      </c>
      <c r="AZ5" s="137">
        <v>0</v>
      </c>
      <c r="BA5" s="137">
        <v>2879029</v>
      </c>
      <c r="BB5" s="137">
        <v>100</v>
      </c>
      <c r="BC5" s="137">
        <v>2427000</v>
      </c>
      <c r="BD5" s="137">
        <v>8717653</v>
      </c>
      <c r="BE5" s="139">
        <v>0</v>
      </c>
      <c r="BF5" s="137">
        <v>191792734</v>
      </c>
      <c r="BG5" s="29"/>
    </row>
    <row r="6" spans="1:59" ht="32.25" customHeight="1">
      <c r="A6" s="2" t="s">
        <v>50</v>
      </c>
      <c r="B6" s="141">
        <v>7796668</v>
      </c>
      <c r="C6" s="141">
        <v>222857</v>
      </c>
      <c r="D6" s="141">
        <v>205009</v>
      </c>
      <c r="E6" s="141">
        <v>48056</v>
      </c>
      <c r="F6" s="141">
        <v>5341974</v>
      </c>
      <c r="G6" s="141">
        <v>3465315</v>
      </c>
      <c r="H6" s="141">
        <v>1876659</v>
      </c>
      <c r="I6" s="141">
        <v>0</v>
      </c>
      <c r="J6" s="141">
        <v>1127508</v>
      </c>
      <c r="K6" s="141">
        <v>794387</v>
      </c>
      <c r="L6" s="141">
        <v>946</v>
      </c>
      <c r="M6" s="141">
        <v>6858</v>
      </c>
      <c r="N6" s="141">
        <v>9033</v>
      </c>
      <c r="O6" s="141">
        <v>40040</v>
      </c>
      <c r="P6" s="141">
        <v>5455788</v>
      </c>
      <c r="Q6" s="141">
        <v>208198</v>
      </c>
      <c r="R6" s="141">
        <v>61839</v>
      </c>
      <c r="S6" s="141">
        <v>4553</v>
      </c>
      <c r="T6" s="141">
        <v>757128</v>
      </c>
      <c r="U6" s="141">
        <v>210109</v>
      </c>
      <c r="V6" s="141">
        <v>68797</v>
      </c>
      <c r="W6" s="141">
        <v>3815663</v>
      </c>
      <c r="X6" s="141">
        <v>329501</v>
      </c>
      <c r="Y6" s="141">
        <v>973791</v>
      </c>
      <c r="Z6" s="141">
        <v>12565052</v>
      </c>
      <c r="AA6" s="141">
        <v>4863219</v>
      </c>
      <c r="AB6" s="141">
        <v>127639</v>
      </c>
      <c r="AC6" s="141">
        <v>65583</v>
      </c>
      <c r="AD6" s="141">
        <v>1299</v>
      </c>
      <c r="AE6" s="141">
        <v>2482388</v>
      </c>
      <c r="AF6" s="141">
        <v>2186310</v>
      </c>
      <c r="AG6" s="141">
        <v>4389125</v>
      </c>
      <c r="AH6" s="141">
        <v>1823801</v>
      </c>
      <c r="AI6" s="141">
        <v>2481251</v>
      </c>
      <c r="AJ6" s="141">
        <v>0</v>
      </c>
      <c r="AK6" s="141">
        <v>84073</v>
      </c>
      <c r="AL6" s="141">
        <v>0</v>
      </c>
      <c r="AM6" s="141">
        <v>0</v>
      </c>
      <c r="AN6" s="141">
        <v>55416</v>
      </c>
      <c r="AO6" s="141">
        <v>52207</v>
      </c>
      <c r="AP6" s="141">
        <v>3209</v>
      </c>
      <c r="AQ6" s="141">
        <v>0</v>
      </c>
      <c r="AR6" s="142">
        <v>0</v>
      </c>
      <c r="AS6" s="142">
        <v>0</v>
      </c>
      <c r="AT6" s="142">
        <v>0</v>
      </c>
      <c r="AU6" s="133">
        <v>0</v>
      </c>
      <c r="AV6" s="133">
        <v>0</v>
      </c>
      <c r="AW6" s="133">
        <v>0</v>
      </c>
      <c r="AX6" s="141">
        <v>4929043</v>
      </c>
      <c r="AY6" s="143">
        <v>4929030</v>
      </c>
      <c r="AZ6" s="141">
        <v>13</v>
      </c>
      <c r="BA6" s="141">
        <v>279678</v>
      </c>
      <c r="BB6" s="141">
        <v>42314</v>
      </c>
      <c r="BC6" s="141">
        <v>716100</v>
      </c>
      <c r="BD6" s="141">
        <v>5690792</v>
      </c>
      <c r="BE6" s="133">
        <v>0</v>
      </c>
      <c r="BF6" s="141">
        <v>47756986</v>
      </c>
      <c r="BG6" s="29"/>
    </row>
    <row r="7" spans="1:63" ht="32.25" customHeight="1">
      <c r="A7" s="2" t="s">
        <v>51</v>
      </c>
      <c r="B7" s="141">
        <v>15057951</v>
      </c>
      <c r="C7" s="141">
        <v>361000</v>
      </c>
      <c r="D7" s="141">
        <v>187500</v>
      </c>
      <c r="E7" s="141">
        <v>165295</v>
      </c>
      <c r="F7" s="141">
        <v>10867096</v>
      </c>
      <c r="G7" s="141">
        <v>7081478</v>
      </c>
      <c r="H7" s="141">
        <v>3777096</v>
      </c>
      <c r="I7" s="141">
        <v>8522</v>
      </c>
      <c r="J7" s="141">
        <v>2307876</v>
      </c>
      <c r="K7" s="141">
        <v>1086318</v>
      </c>
      <c r="L7" s="141">
        <v>945</v>
      </c>
      <c r="M7" s="141">
        <v>16708</v>
      </c>
      <c r="N7" s="141">
        <v>12515</v>
      </c>
      <c r="O7" s="141">
        <v>52698</v>
      </c>
      <c r="P7" s="141">
        <v>48882784</v>
      </c>
      <c r="Q7" s="141">
        <v>2002852</v>
      </c>
      <c r="R7" s="141">
        <v>143440</v>
      </c>
      <c r="S7" s="141">
        <v>3216</v>
      </c>
      <c r="T7" s="141">
        <v>3131854</v>
      </c>
      <c r="U7" s="141">
        <v>630924</v>
      </c>
      <c r="V7" s="141">
        <v>215898</v>
      </c>
      <c r="W7" s="141">
        <v>41277259</v>
      </c>
      <c r="X7" s="141">
        <v>1477341</v>
      </c>
      <c r="Y7" s="141">
        <v>2796346</v>
      </c>
      <c r="Z7" s="141">
        <v>23957624</v>
      </c>
      <c r="AA7" s="141">
        <v>11440614</v>
      </c>
      <c r="AB7" s="141">
        <v>219553</v>
      </c>
      <c r="AC7" s="141">
        <v>247418</v>
      </c>
      <c r="AD7" s="141">
        <v>16345</v>
      </c>
      <c r="AE7" s="141">
        <v>3035020</v>
      </c>
      <c r="AF7" s="141">
        <v>7922278</v>
      </c>
      <c r="AG7" s="141">
        <v>18396236</v>
      </c>
      <c r="AH7" s="141">
        <v>9421352</v>
      </c>
      <c r="AI7" s="141">
        <v>8860370</v>
      </c>
      <c r="AJ7" s="141">
        <v>0</v>
      </c>
      <c r="AK7" s="141">
        <v>92029</v>
      </c>
      <c r="AL7" s="141">
        <v>0</v>
      </c>
      <c r="AM7" s="141">
        <v>22485</v>
      </c>
      <c r="AN7" s="141">
        <v>16126932</v>
      </c>
      <c r="AO7" s="141">
        <v>16027582</v>
      </c>
      <c r="AP7" s="141">
        <v>99350</v>
      </c>
      <c r="AQ7" s="141">
        <v>0</v>
      </c>
      <c r="AR7" s="142">
        <v>0</v>
      </c>
      <c r="AS7" s="142">
        <v>0</v>
      </c>
      <c r="AT7" s="142">
        <v>0</v>
      </c>
      <c r="AU7" s="133">
        <v>0</v>
      </c>
      <c r="AV7" s="133">
        <v>0</v>
      </c>
      <c r="AW7" s="133">
        <v>0</v>
      </c>
      <c r="AX7" s="141">
        <v>10238750</v>
      </c>
      <c r="AY7" s="143">
        <v>10238750</v>
      </c>
      <c r="AZ7" s="141">
        <v>0</v>
      </c>
      <c r="BA7" s="141">
        <v>4251118</v>
      </c>
      <c r="BB7" s="141">
        <v>2488300</v>
      </c>
      <c r="BC7" s="141">
        <v>3158938</v>
      </c>
      <c r="BD7" s="141">
        <v>11063689</v>
      </c>
      <c r="BE7" s="133">
        <v>0</v>
      </c>
      <c r="BF7" s="141">
        <v>167859282</v>
      </c>
      <c r="BG7" s="29"/>
      <c r="BI7" s="57"/>
      <c r="BJ7" s="57"/>
      <c r="BK7" s="57"/>
    </row>
    <row r="8" spans="1:59" ht="32.25" customHeight="1">
      <c r="A8" s="2" t="s">
        <v>52</v>
      </c>
      <c r="B8" s="141">
        <v>18481537</v>
      </c>
      <c r="C8" s="141">
        <v>354676</v>
      </c>
      <c r="D8" s="141">
        <v>388232</v>
      </c>
      <c r="E8" s="141">
        <v>68302</v>
      </c>
      <c r="F8" s="141">
        <v>13342566</v>
      </c>
      <c r="G8" s="141">
        <v>8610445</v>
      </c>
      <c r="H8" s="141">
        <v>4725942</v>
      </c>
      <c r="I8" s="141">
        <v>6179</v>
      </c>
      <c r="J8" s="141">
        <v>2826802</v>
      </c>
      <c r="K8" s="141">
        <v>1376867</v>
      </c>
      <c r="L8" s="141">
        <v>792</v>
      </c>
      <c r="M8" s="141">
        <v>16065</v>
      </c>
      <c r="N8" s="141">
        <v>9769</v>
      </c>
      <c r="O8" s="141">
        <v>97466</v>
      </c>
      <c r="P8" s="141">
        <v>24239476</v>
      </c>
      <c r="Q8" s="141">
        <v>1576409</v>
      </c>
      <c r="R8" s="141">
        <v>181537</v>
      </c>
      <c r="S8" s="141">
        <v>4187</v>
      </c>
      <c r="T8" s="141">
        <v>3704238</v>
      </c>
      <c r="U8" s="141">
        <v>553570</v>
      </c>
      <c r="V8" s="141">
        <v>473661</v>
      </c>
      <c r="W8" s="141">
        <v>15861671</v>
      </c>
      <c r="X8" s="141">
        <v>1884203</v>
      </c>
      <c r="Y8" s="141">
        <v>2207873</v>
      </c>
      <c r="Z8" s="141">
        <v>28773214</v>
      </c>
      <c r="AA8" s="141">
        <v>11784464</v>
      </c>
      <c r="AB8" s="141">
        <v>214718</v>
      </c>
      <c r="AC8" s="141">
        <v>80117</v>
      </c>
      <c r="AD8" s="141">
        <v>0</v>
      </c>
      <c r="AE8" s="141">
        <v>193697</v>
      </c>
      <c r="AF8" s="141">
        <v>11295932</v>
      </c>
      <c r="AG8" s="141">
        <v>27543234</v>
      </c>
      <c r="AH8" s="141">
        <v>20750884</v>
      </c>
      <c r="AI8" s="141">
        <v>6337333</v>
      </c>
      <c r="AJ8" s="141">
        <v>0</v>
      </c>
      <c r="AK8" s="141">
        <v>455017</v>
      </c>
      <c r="AL8" s="141">
        <v>0</v>
      </c>
      <c r="AM8" s="141">
        <v>0</v>
      </c>
      <c r="AN8" s="141">
        <v>2680396</v>
      </c>
      <c r="AO8" s="141">
        <v>2559575</v>
      </c>
      <c r="AP8" s="141">
        <v>120821</v>
      </c>
      <c r="AQ8" s="141">
        <v>0</v>
      </c>
      <c r="AR8" s="142">
        <v>328</v>
      </c>
      <c r="AS8" s="142">
        <v>0</v>
      </c>
      <c r="AT8" s="142">
        <v>0</v>
      </c>
      <c r="AU8" s="133">
        <v>0</v>
      </c>
      <c r="AV8" s="133">
        <v>0</v>
      </c>
      <c r="AW8" s="133">
        <v>0</v>
      </c>
      <c r="AX8" s="141">
        <v>12124562</v>
      </c>
      <c r="AY8" s="143">
        <v>12124511</v>
      </c>
      <c r="AZ8" s="141">
        <v>51</v>
      </c>
      <c r="BA8" s="141">
        <v>9340740</v>
      </c>
      <c r="BB8" s="141">
        <v>519941</v>
      </c>
      <c r="BC8" s="141">
        <v>3830787</v>
      </c>
      <c r="BD8" s="141">
        <v>12893174</v>
      </c>
      <c r="BE8" s="133">
        <v>0</v>
      </c>
      <c r="BF8" s="141">
        <v>154419398</v>
      </c>
      <c r="BG8" s="29"/>
    </row>
    <row r="9" spans="1:59" ht="32.25" customHeight="1">
      <c r="A9" s="2" t="s">
        <v>53</v>
      </c>
      <c r="B9" s="141">
        <v>4085586</v>
      </c>
      <c r="C9" s="141">
        <v>160127</v>
      </c>
      <c r="D9" s="141">
        <v>119506</v>
      </c>
      <c r="E9" s="141">
        <v>62903</v>
      </c>
      <c r="F9" s="141">
        <v>2679488</v>
      </c>
      <c r="G9" s="141">
        <v>1764847</v>
      </c>
      <c r="H9" s="141">
        <v>914641</v>
      </c>
      <c r="I9" s="141">
        <v>0</v>
      </c>
      <c r="J9" s="141">
        <v>590418</v>
      </c>
      <c r="K9" s="141">
        <v>460512</v>
      </c>
      <c r="L9" s="141">
        <v>0</v>
      </c>
      <c r="M9" s="141">
        <v>3201</v>
      </c>
      <c r="N9" s="141">
        <v>0</v>
      </c>
      <c r="O9" s="141">
        <v>9431</v>
      </c>
      <c r="P9" s="141">
        <v>10920005</v>
      </c>
      <c r="Q9" s="141">
        <v>440358</v>
      </c>
      <c r="R9" s="141">
        <v>41088</v>
      </c>
      <c r="S9" s="141">
        <v>3071</v>
      </c>
      <c r="T9" s="141">
        <v>641946</v>
      </c>
      <c r="U9" s="141">
        <v>187069</v>
      </c>
      <c r="V9" s="141">
        <v>361547</v>
      </c>
      <c r="W9" s="141">
        <v>8819316</v>
      </c>
      <c r="X9" s="141">
        <v>425610</v>
      </c>
      <c r="Y9" s="141">
        <v>327709</v>
      </c>
      <c r="Z9" s="141">
        <v>4759994</v>
      </c>
      <c r="AA9" s="141">
        <v>2804050</v>
      </c>
      <c r="AB9" s="141">
        <v>88391</v>
      </c>
      <c r="AC9" s="141">
        <v>11892</v>
      </c>
      <c r="AD9" s="141">
        <v>35385</v>
      </c>
      <c r="AE9" s="141">
        <v>1531089</v>
      </c>
      <c r="AF9" s="141">
        <v>1137293</v>
      </c>
      <c r="AG9" s="141">
        <v>8288391</v>
      </c>
      <c r="AH9" s="141">
        <v>5628538</v>
      </c>
      <c r="AI9" s="141">
        <v>2635415</v>
      </c>
      <c r="AJ9" s="141">
        <v>0</v>
      </c>
      <c r="AK9" s="141">
        <v>24438</v>
      </c>
      <c r="AL9" s="141">
        <v>0</v>
      </c>
      <c r="AM9" s="141">
        <v>0</v>
      </c>
      <c r="AN9" s="141">
        <v>1700901</v>
      </c>
      <c r="AO9" s="141">
        <v>1634377</v>
      </c>
      <c r="AP9" s="141">
        <v>66524</v>
      </c>
      <c r="AQ9" s="141">
        <v>0</v>
      </c>
      <c r="AR9" s="142">
        <v>0</v>
      </c>
      <c r="AS9" s="142">
        <v>0</v>
      </c>
      <c r="AT9" s="142">
        <v>0</v>
      </c>
      <c r="AU9" s="133">
        <v>0</v>
      </c>
      <c r="AV9" s="133">
        <v>0</v>
      </c>
      <c r="AW9" s="133">
        <v>0</v>
      </c>
      <c r="AX9" s="141">
        <v>3348977</v>
      </c>
      <c r="AY9" s="143">
        <v>3348746</v>
      </c>
      <c r="AZ9" s="141">
        <v>231</v>
      </c>
      <c r="BA9" s="141">
        <v>1696204</v>
      </c>
      <c r="BB9" s="141">
        <v>49634</v>
      </c>
      <c r="BC9" s="141">
        <v>219840</v>
      </c>
      <c r="BD9" s="141">
        <v>3368325</v>
      </c>
      <c r="BE9" s="133">
        <v>0</v>
      </c>
      <c r="BF9" s="141">
        <v>41569616</v>
      </c>
      <c r="BG9" s="29"/>
    </row>
    <row r="10" spans="1:63" ht="32.25" customHeight="1">
      <c r="A10" s="34" t="s">
        <v>54</v>
      </c>
      <c r="B10" s="154">
        <v>4288708</v>
      </c>
      <c r="C10" s="154">
        <v>161944</v>
      </c>
      <c r="D10" s="154">
        <v>106234</v>
      </c>
      <c r="E10" s="154">
        <v>54057</v>
      </c>
      <c r="F10" s="154">
        <v>2839628</v>
      </c>
      <c r="G10" s="154">
        <v>1879203</v>
      </c>
      <c r="H10" s="154">
        <v>960425</v>
      </c>
      <c r="I10" s="154">
        <v>0</v>
      </c>
      <c r="J10" s="154">
        <v>617403</v>
      </c>
      <c r="K10" s="154">
        <v>503213</v>
      </c>
      <c r="L10" s="154">
        <v>0</v>
      </c>
      <c r="M10" s="154">
        <v>3972</v>
      </c>
      <c r="N10" s="154">
        <v>0</v>
      </c>
      <c r="O10" s="154">
        <v>2257</v>
      </c>
      <c r="P10" s="154">
        <v>5735451</v>
      </c>
      <c r="Q10" s="154">
        <v>629754</v>
      </c>
      <c r="R10" s="154">
        <v>30608</v>
      </c>
      <c r="S10" s="154">
        <v>3053</v>
      </c>
      <c r="T10" s="154">
        <v>673387</v>
      </c>
      <c r="U10" s="154">
        <v>150087</v>
      </c>
      <c r="V10" s="154">
        <v>59487</v>
      </c>
      <c r="W10" s="154">
        <v>3758910</v>
      </c>
      <c r="X10" s="154">
        <v>430165</v>
      </c>
      <c r="Y10" s="154">
        <v>498492</v>
      </c>
      <c r="Z10" s="154">
        <v>6047741</v>
      </c>
      <c r="AA10" s="154">
        <v>3594218</v>
      </c>
      <c r="AB10" s="154">
        <v>133493</v>
      </c>
      <c r="AC10" s="154">
        <v>104884</v>
      </c>
      <c r="AD10" s="154">
        <v>16711</v>
      </c>
      <c r="AE10" s="154">
        <v>1611375</v>
      </c>
      <c r="AF10" s="154">
        <v>1727755</v>
      </c>
      <c r="AG10" s="154">
        <v>8354374</v>
      </c>
      <c r="AH10" s="154">
        <v>3732890</v>
      </c>
      <c r="AI10" s="154">
        <v>4436252</v>
      </c>
      <c r="AJ10" s="154">
        <v>0</v>
      </c>
      <c r="AK10" s="154">
        <v>176210</v>
      </c>
      <c r="AL10" s="154">
        <v>9022</v>
      </c>
      <c r="AM10" s="154">
        <v>0</v>
      </c>
      <c r="AN10" s="154">
        <v>4026501</v>
      </c>
      <c r="AO10" s="154">
        <v>3974895</v>
      </c>
      <c r="AP10" s="154">
        <v>51606</v>
      </c>
      <c r="AQ10" s="154">
        <v>0</v>
      </c>
      <c r="AR10" s="144">
        <v>0</v>
      </c>
      <c r="AS10" s="144">
        <v>0</v>
      </c>
      <c r="AT10" s="144">
        <v>16072</v>
      </c>
      <c r="AU10" s="134">
        <v>0</v>
      </c>
      <c r="AV10" s="134">
        <v>0</v>
      </c>
      <c r="AW10" s="134">
        <v>0</v>
      </c>
      <c r="AX10" s="154">
        <v>2959445</v>
      </c>
      <c r="AY10" s="155">
        <v>2959445</v>
      </c>
      <c r="AZ10" s="154">
        <v>0</v>
      </c>
      <c r="BA10" s="154">
        <v>2341243</v>
      </c>
      <c r="BB10" s="154">
        <v>442619</v>
      </c>
      <c r="BC10" s="154">
        <v>689300</v>
      </c>
      <c r="BD10" s="154">
        <v>3657864</v>
      </c>
      <c r="BE10" s="134">
        <v>0</v>
      </c>
      <c r="BF10" s="154">
        <v>42635956</v>
      </c>
      <c r="BG10" s="29"/>
      <c r="BI10" s="57"/>
      <c r="BJ10" s="57"/>
      <c r="BK10" s="57"/>
    </row>
    <row r="11" spans="1:59" ht="32.25" customHeight="1">
      <c r="A11" s="2" t="s">
        <v>55</v>
      </c>
      <c r="B11" s="141">
        <v>4627951</v>
      </c>
      <c r="C11" s="141">
        <v>146439</v>
      </c>
      <c r="D11" s="141">
        <v>202034</v>
      </c>
      <c r="E11" s="141">
        <v>41848</v>
      </c>
      <c r="F11" s="141">
        <v>2922755</v>
      </c>
      <c r="G11" s="141">
        <v>1946821</v>
      </c>
      <c r="H11" s="141">
        <v>975934</v>
      </c>
      <c r="I11" s="141">
        <v>0</v>
      </c>
      <c r="J11" s="141">
        <v>575905</v>
      </c>
      <c r="K11" s="141">
        <v>686394</v>
      </c>
      <c r="L11" s="141">
        <v>0</v>
      </c>
      <c r="M11" s="141">
        <v>48513</v>
      </c>
      <c r="N11" s="141">
        <v>0</v>
      </c>
      <c r="O11" s="141">
        <v>4063</v>
      </c>
      <c r="P11" s="141">
        <v>3765392</v>
      </c>
      <c r="Q11" s="141">
        <v>460760</v>
      </c>
      <c r="R11" s="141">
        <v>58982</v>
      </c>
      <c r="S11" s="141">
        <v>4018</v>
      </c>
      <c r="T11" s="141">
        <v>689272</v>
      </c>
      <c r="U11" s="141">
        <v>90609</v>
      </c>
      <c r="V11" s="141">
        <v>81265</v>
      </c>
      <c r="W11" s="141">
        <v>2095856</v>
      </c>
      <c r="X11" s="141">
        <v>284630</v>
      </c>
      <c r="Y11" s="141">
        <v>829732</v>
      </c>
      <c r="Z11" s="141">
        <v>4012719</v>
      </c>
      <c r="AA11" s="141">
        <v>3716519</v>
      </c>
      <c r="AB11" s="141">
        <v>168214</v>
      </c>
      <c r="AC11" s="141">
        <v>44391</v>
      </c>
      <c r="AD11" s="141">
        <v>822</v>
      </c>
      <c r="AE11" s="141">
        <v>1881135</v>
      </c>
      <c r="AF11" s="141">
        <v>1621957</v>
      </c>
      <c r="AG11" s="141">
        <v>2384422</v>
      </c>
      <c r="AH11" s="141">
        <v>1325661</v>
      </c>
      <c r="AI11" s="141">
        <v>991815</v>
      </c>
      <c r="AJ11" s="141">
        <v>0</v>
      </c>
      <c r="AK11" s="141">
        <v>66946</v>
      </c>
      <c r="AL11" s="141">
        <v>0</v>
      </c>
      <c r="AM11" s="141">
        <v>0</v>
      </c>
      <c r="AN11" s="141">
        <v>8587</v>
      </c>
      <c r="AO11" s="141">
        <v>8587</v>
      </c>
      <c r="AP11" s="141">
        <v>0</v>
      </c>
      <c r="AQ11" s="141">
        <v>0</v>
      </c>
      <c r="AR11" s="142">
        <v>0</v>
      </c>
      <c r="AS11" s="142">
        <v>0</v>
      </c>
      <c r="AT11" s="142">
        <v>0</v>
      </c>
      <c r="AU11" s="133">
        <v>0</v>
      </c>
      <c r="AV11" s="133">
        <v>0</v>
      </c>
      <c r="AW11" s="133">
        <v>0</v>
      </c>
      <c r="AX11" s="141">
        <v>2335242</v>
      </c>
      <c r="AY11" s="143">
        <v>2335143</v>
      </c>
      <c r="AZ11" s="141">
        <v>99</v>
      </c>
      <c r="BA11" s="141">
        <v>945752</v>
      </c>
      <c r="BB11" s="141">
        <v>135385</v>
      </c>
      <c r="BC11" s="141">
        <v>319000</v>
      </c>
      <c r="BD11" s="141">
        <v>3044478</v>
      </c>
      <c r="BE11" s="133">
        <v>0</v>
      </c>
      <c r="BF11" s="141">
        <v>26125179</v>
      </c>
      <c r="BG11" s="29"/>
    </row>
    <row r="12" spans="1:59" ht="32.25" customHeight="1">
      <c r="A12" s="2" t="s">
        <v>56</v>
      </c>
      <c r="B12" s="141">
        <v>2385062</v>
      </c>
      <c r="C12" s="141">
        <v>120225</v>
      </c>
      <c r="D12" s="141">
        <v>73565</v>
      </c>
      <c r="E12" s="141">
        <v>32299</v>
      </c>
      <c r="F12" s="141">
        <v>1638199</v>
      </c>
      <c r="G12" s="141">
        <v>1050787</v>
      </c>
      <c r="H12" s="141">
        <v>587412</v>
      </c>
      <c r="I12" s="141">
        <v>0</v>
      </c>
      <c r="J12" s="141">
        <v>362242</v>
      </c>
      <c r="K12" s="141">
        <v>153983</v>
      </c>
      <c r="L12" s="141">
        <v>0</v>
      </c>
      <c r="M12" s="141">
        <v>1999</v>
      </c>
      <c r="N12" s="141">
        <v>2550</v>
      </c>
      <c r="O12" s="141">
        <v>0</v>
      </c>
      <c r="P12" s="141">
        <v>3764427</v>
      </c>
      <c r="Q12" s="141">
        <v>289829</v>
      </c>
      <c r="R12" s="141">
        <v>52280</v>
      </c>
      <c r="S12" s="141">
        <v>1005</v>
      </c>
      <c r="T12" s="141">
        <v>392502</v>
      </c>
      <c r="U12" s="141">
        <v>93239</v>
      </c>
      <c r="V12" s="141">
        <v>92180</v>
      </c>
      <c r="W12" s="141">
        <v>2568602</v>
      </c>
      <c r="X12" s="141">
        <v>274790</v>
      </c>
      <c r="Y12" s="141">
        <v>287207</v>
      </c>
      <c r="Z12" s="141">
        <v>1960650</v>
      </c>
      <c r="AA12" s="141">
        <v>3596962</v>
      </c>
      <c r="AB12" s="141">
        <v>80237</v>
      </c>
      <c r="AC12" s="141">
        <v>2646</v>
      </c>
      <c r="AD12" s="141">
        <v>324</v>
      </c>
      <c r="AE12" s="141">
        <v>1172611</v>
      </c>
      <c r="AF12" s="141">
        <v>2341144</v>
      </c>
      <c r="AG12" s="141">
        <v>12571355</v>
      </c>
      <c r="AH12" s="141">
        <v>7005141</v>
      </c>
      <c r="AI12" s="141">
        <v>5566214</v>
      </c>
      <c r="AJ12" s="141">
        <v>0</v>
      </c>
      <c r="AK12" s="141">
        <v>0</v>
      </c>
      <c r="AL12" s="141">
        <v>0</v>
      </c>
      <c r="AM12" s="141">
        <v>0</v>
      </c>
      <c r="AN12" s="141">
        <v>736030</v>
      </c>
      <c r="AO12" s="141">
        <v>505723</v>
      </c>
      <c r="AP12" s="141">
        <v>12048</v>
      </c>
      <c r="AQ12" s="141">
        <v>218259</v>
      </c>
      <c r="AR12" s="142">
        <v>1465</v>
      </c>
      <c r="AS12" s="142">
        <v>0</v>
      </c>
      <c r="AT12" s="142">
        <v>0</v>
      </c>
      <c r="AU12" s="133">
        <v>0</v>
      </c>
      <c r="AV12" s="133">
        <v>0</v>
      </c>
      <c r="AW12" s="133">
        <v>0</v>
      </c>
      <c r="AX12" s="141">
        <v>1305179</v>
      </c>
      <c r="AY12" s="143">
        <v>1305179</v>
      </c>
      <c r="AZ12" s="141">
        <v>0</v>
      </c>
      <c r="BA12" s="141">
        <v>333991</v>
      </c>
      <c r="BB12" s="141">
        <v>135052</v>
      </c>
      <c r="BC12" s="141">
        <v>81000</v>
      </c>
      <c r="BD12" s="141">
        <v>2571670</v>
      </c>
      <c r="BE12" s="133">
        <v>0</v>
      </c>
      <c r="BF12" s="141">
        <v>29728585</v>
      </c>
      <c r="BG12" s="29"/>
    </row>
    <row r="13" spans="1:63" ht="32.25" customHeight="1">
      <c r="A13" s="2" t="s">
        <v>57</v>
      </c>
      <c r="B13" s="141">
        <v>3990897</v>
      </c>
      <c r="C13" s="141">
        <v>149926</v>
      </c>
      <c r="D13" s="141">
        <v>164058</v>
      </c>
      <c r="E13" s="141">
        <v>50638</v>
      </c>
      <c r="F13" s="141">
        <v>2574068</v>
      </c>
      <c r="G13" s="141">
        <v>1728149</v>
      </c>
      <c r="H13" s="141">
        <v>845919</v>
      </c>
      <c r="I13" s="141">
        <v>0</v>
      </c>
      <c r="J13" s="141">
        <v>567135</v>
      </c>
      <c r="K13" s="141">
        <v>473567</v>
      </c>
      <c r="L13" s="141">
        <v>0</v>
      </c>
      <c r="M13" s="141">
        <v>3118</v>
      </c>
      <c r="N13" s="141">
        <v>0</v>
      </c>
      <c r="O13" s="141">
        <v>8387</v>
      </c>
      <c r="P13" s="141">
        <v>12453057</v>
      </c>
      <c r="Q13" s="141">
        <v>406836</v>
      </c>
      <c r="R13" s="141">
        <v>17278</v>
      </c>
      <c r="S13" s="141">
        <v>2032</v>
      </c>
      <c r="T13" s="141">
        <v>851103</v>
      </c>
      <c r="U13" s="141">
        <v>163332</v>
      </c>
      <c r="V13" s="141">
        <v>151015</v>
      </c>
      <c r="W13" s="141">
        <v>10317928</v>
      </c>
      <c r="X13" s="141">
        <v>543533</v>
      </c>
      <c r="Y13" s="141">
        <v>534958</v>
      </c>
      <c r="Z13" s="141">
        <v>3173544</v>
      </c>
      <c r="AA13" s="141">
        <v>4727083</v>
      </c>
      <c r="AB13" s="141">
        <v>46621</v>
      </c>
      <c r="AC13" s="141">
        <v>15700</v>
      </c>
      <c r="AD13" s="141">
        <v>69</v>
      </c>
      <c r="AE13" s="141">
        <v>2260620</v>
      </c>
      <c r="AF13" s="141">
        <v>2404073</v>
      </c>
      <c r="AG13" s="141">
        <v>10614727</v>
      </c>
      <c r="AH13" s="141">
        <v>8014042</v>
      </c>
      <c r="AI13" s="141">
        <v>2544550</v>
      </c>
      <c r="AJ13" s="141">
        <v>0</v>
      </c>
      <c r="AK13" s="141">
        <v>56135</v>
      </c>
      <c r="AL13" s="141">
        <v>0</v>
      </c>
      <c r="AM13" s="141">
        <v>0</v>
      </c>
      <c r="AN13" s="141">
        <v>1874392</v>
      </c>
      <c r="AO13" s="141">
        <v>1699429</v>
      </c>
      <c r="AP13" s="141">
        <v>154963</v>
      </c>
      <c r="AQ13" s="141">
        <v>20000</v>
      </c>
      <c r="AR13" s="142">
        <v>0</v>
      </c>
      <c r="AS13" s="142">
        <v>0</v>
      </c>
      <c r="AT13" s="142">
        <v>0</v>
      </c>
      <c r="AU13" s="133">
        <v>0</v>
      </c>
      <c r="AV13" s="133">
        <v>0</v>
      </c>
      <c r="AW13" s="133">
        <v>0</v>
      </c>
      <c r="AX13" s="141">
        <v>3044768</v>
      </c>
      <c r="AY13" s="143">
        <v>3043941</v>
      </c>
      <c r="AZ13" s="141">
        <v>827</v>
      </c>
      <c r="BA13" s="141">
        <v>1139440</v>
      </c>
      <c r="BB13" s="141">
        <v>51761</v>
      </c>
      <c r="BC13" s="141">
        <v>719515</v>
      </c>
      <c r="BD13" s="141">
        <v>2475420</v>
      </c>
      <c r="BE13" s="133">
        <v>0</v>
      </c>
      <c r="BF13" s="141">
        <v>44799562</v>
      </c>
      <c r="BG13" s="29"/>
      <c r="BI13" s="57"/>
      <c r="BJ13" s="57"/>
      <c r="BK13" s="57"/>
    </row>
    <row r="14" spans="1:59" ht="32.25" customHeight="1">
      <c r="A14" s="35" t="s">
        <v>111</v>
      </c>
      <c r="B14" s="149">
        <v>3566645</v>
      </c>
      <c r="C14" s="149">
        <v>116252</v>
      </c>
      <c r="D14" s="149">
        <v>126024</v>
      </c>
      <c r="E14" s="149">
        <v>49288</v>
      </c>
      <c r="F14" s="149">
        <v>2299207</v>
      </c>
      <c r="G14" s="149">
        <v>1541052</v>
      </c>
      <c r="H14" s="149">
        <v>758155</v>
      </c>
      <c r="I14" s="149">
        <v>0</v>
      </c>
      <c r="J14" s="149">
        <v>498936</v>
      </c>
      <c r="K14" s="149">
        <v>473748</v>
      </c>
      <c r="L14" s="149">
        <v>0</v>
      </c>
      <c r="M14" s="149">
        <v>3190</v>
      </c>
      <c r="N14" s="149">
        <v>0</v>
      </c>
      <c r="O14" s="149">
        <v>0</v>
      </c>
      <c r="P14" s="149">
        <v>3784517</v>
      </c>
      <c r="Q14" s="149">
        <v>308888</v>
      </c>
      <c r="R14" s="149">
        <v>19709</v>
      </c>
      <c r="S14" s="149">
        <v>615</v>
      </c>
      <c r="T14" s="149">
        <v>875588</v>
      </c>
      <c r="U14" s="149">
        <v>99181</v>
      </c>
      <c r="V14" s="149">
        <v>129661</v>
      </c>
      <c r="W14" s="149">
        <v>2133154</v>
      </c>
      <c r="X14" s="149">
        <v>217721</v>
      </c>
      <c r="Y14" s="149">
        <v>145676</v>
      </c>
      <c r="Z14" s="149">
        <v>2469964</v>
      </c>
      <c r="AA14" s="149">
        <v>3196874</v>
      </c>
      <c r="AB14" s="149">
        <v>78143</v>
      </c>
      <c r="AC14" s="149">
        <v>9090</v>
      </c>
      <c r="AD14" s="149">
        <v>0</v>
      </c>
      <c r="AE14" s="149">
        <v>1524757</v>
      </c>
      <c r="AF14" s="149">
        <v>1584884</v>
      </c>
      <c r="AG14" s="149">
        <v>5158704</v>
      </c>
      <c r="AH14" s="149">
        <v>2204525</v>
      </c>
      <c r="AI14" s="149">
        <v>2954179</v>
      </c>
      <c r="AJ14" s="149">
        <v>0</v>
      </c>
      <c r="AK14" s="149">
        <v>0</v>
      </c>
      <c r="AL14" s="149">
        <v>0</v>
      </c>
      <c r="AM14" s="149">
        <v>0</v>
      </c>
      <c r="AN14" s="149">
        <v>347316</v>
      </c>
      <c r="AO14" s="149">
        <v>296434</v>
      </c>
      <c r="AP14" s="149">
        <v>50882</v>
      </c>
      <c r="AQ14" s="149">
        <v>0</v>
      </c>
      <c r="AR14" s="145">
        <v>0</v>
      </c>
      <c r="AS14" s="145">
        <v>0</v>
      </c>
      <c r="AT14" s="145">
        <v>0</v>
      </c>
      <c r="AU14" s="135">
        <v>0</v>
      </c>
      <c r="AV14" s="135">
        <v>0</v>
      </c>
      <c r="AW14" s="135">
        <v>0</v>
      </c>
      <c r="AX14" s="149">
        <v>3000534</v>
      </c>
      <c r="AY14" s="151">
        <v>2999692</v>
      </c>
      <c r="AZ14" s="149">
        <v>842</v>
      </c>
      <c r="BA14" s="149">
        <v>3073963</v>
      </c>
      <c r="BB14" s="149">
        <v>19178</v>
      </c>
      <c r="BC14" s="149">
        <v>142021</v>
      </c>
      <c r="BD14" s="149">
        <v>1471750</v>
      </c>
      <c r="BE14" s="135">
        <v>0</v>
      </c>
      <c r="BF14" s="149">
        <v>26377142</v>
      </c>
      <c r="BG14" s="29"/>
    </row>
    <row r="15" spans="1:59" ht="32.25" customHeight="1">
      <c r="A15" s="2" t="s">
        <v>122</v>
      </c>
      <c r="B15" s="141">
        <v>4608421</v>
      </c>
      <c r="C15" s="141">
        <v>135733</v>
      </c>
      <c r="D15" s="141">
        <v>157141</v>
      </c>
      <c r="E15" s="141">
        <v>39783</v>
      </c>
      <c r="F15" s="141">
        <v>3113799</v>
      </c>
      <c r="G15" s="141">
        <v>2024294</v>
      </c>
      <c r="H15" s="141">
        <v>1089505</v>
      </c>
      <c r="I15" s="141">
        <v>0</v>
      </c>
      <c r="J15" s="141">
        <v>652525</v>
      </c>
      <c r="K15" s="141">
        <v>504290</v>
      </c>
      <c r="L15" s="141">
        <v>0</v>
      </c>
      <c r="M15" s="141">
        <v>4244</v>
      </c>
      <c r="N15" s="141">
        <v>0</v>
      </c>
      <c r="O15" s="141">
        <v>906</v>
      </c>
      <c r="P15" s="141">
        <v>56866607</v>
      </c>
      <c r="Q15" s="141">
        <v>729405</v>
      </c>
      <c r="R15" s="141">
        <v>94027</v>
      </c>
      <c r="S15" s="141">
        <v>1701</v>
      </c>
      <c r="T15" s="141">
        <v>1025061</v>
      </c>
      <c r="U15" s="141">
        <v>165136</v>
      </c>
      <c r="V15" s="141">
        <v>253582</v>
      </c>
      <c r="W15" s="141">
        <v>53837869</v>
      </c>
      <c r="X15" s="141">
        <v>759826</v>
      </c>
      <c r="Y15" s="141">
        <v>447034</v>
      </c>
      <c r="Z15" s="141">
        <v>4006685</v>
      </c>
      <c r="AA15" s="141">
        <v>6533726</v>
      </c>
      <c r="AB15" s="141">
        <v>2131446</v>
      </c>
      <c r="AC15" s="141">
        <v>7477</v>
      </c>
      <c r="AD15" s="141">
        <v>269348</v>
      </c>
      <c r="AE15" s="141">
        <v>901914</v>
      </c>
      <c r="AF15" s="141">
        <v>3223541</v>
      </c>
      <c r="AG15" s="141">
        <v>12492074</v>
      </c>
      <c r="AH15" s="141">
        <v>8674980</v>
      </c>
      <c r="AI15" s="141">
        <v>3069590</v>
      </c>
      <c r="AJ15" s="141">
        <v>0</v>
      </c>
      <c r="AK15" s="141">
        <v>747504</v>
      </c>
      <c r="AL15" s="141">
        <v>0</v>
      </c>
      <c r="AM15" s="141">
        <v>0</v>
      </c>
      <c r="AN15" s="141">
        <v>745678</v>
      </c>
      <c r="AO15" s="141">
        <v>504306</v>
      </c>
      <c r="AP15" s="141">
        <v>237226</v>
      </c>
      <c r="AQ15" s="141">
        <v>4146</v>
      </c>
      <c r="AR15" s="142">
        <v>654</v>
      </c>
      <c r="AS15" s="142">
        <v>0</v>
      </c>
      <c r="AT15" s="142">
        <v>13113</v>
      </c>
      <c r="AU15" s="146">
        <v>0</v>
      </c>
      <c r="AV15" s="146">
        <v>0</v>
      </c>
      <c r="AW15" s="146">
        <v>0</v>
      </c>
      <c r="AX15" s="141">
        <v>2938148</v>
      </c>
      <c r="AY15" s="143">
        <v>2938148</v>
      </c>
      <c r="AZ15" s="141">
        <v>0</v>
      </c>
      <c r="BA15" s="141">
        <v>14580766</v>
      </c>
      <c r="BB15" s="141">
        <v>321722</v>
      </c>
      <c r="BC15" s="141">
        <v>768001</v>
      </c>
      <c r="BD15" s="141">
        <v>5185231</v>
      </c>
      <c r="BE15" s="133">
        <v>0</v>
      </c>
      <c r="BF15" s="141">
        <v>109494093</v>
      </c>
      <c r="BG15" s="29"/>
    </row>
    <row r="16" spans="1:63" ht="32.25" customHeight="1">
      <c r="A16" s="2" t="s">
        <v>123</v>
      </c>
      <c r="B16" s="141">
        <v>4187794</v>
      </c>
      <c r="C16" s="141">
        <v>147220</v>
      </c>
      <c r="D16" s="141">
        <v>176333</v>
      </c>
      <c r="E16" s="141">
        <v>43381</v>
      </c>
      <c r="F16" s="141">
        <v>2666003</v>
      </c>
      <c r="G16" s="141">
        <v>1786673</v>
      </c>
      <c r="H16" s="141">
        <v>879330</v>
      </c>
      <c r="I16" s="141">
        <v>0</v>
      </c>
      <c r="J16" s="141">
        <v>575611</v>
      </c>
      <c r="K16" s="141">
        <v>571600</v>
      </c>
      <c r="L16" s="141">
        <v>0</v>
      </c>
      <c r="M16" s="141">
        <v>3478</v>
      </c>
      <c r="N16" s="141">
        <v>0</v>
      </c>
      <c r="O16" s="141">
        <v>4168</v>
      </c>
      <c r="P16" s="141">
        <v>6041622</v>
      </c>
      <c r="Q16" s="141">
        <v>605979</v>
      </c>
      <c r="R16" s="141">
        <v>56126</v>
      </c>
      <c r="S16" s="141">
        <v>1746</v>
      </c>
      <c r="T16" s="141">
        <v>961503</v>
      </c>
      <c r="U16" s="141">
        <v>188762</v>
      </c>
      <c r="V16" s="141">
        <v>79293</v>
      </c>
      <c r="W16" s="141">
        <v>3488325</v>
      </c>
      <c r="X16" s="141">
        <v>659888</v>
      </c>
      <c r="Y16" s="141">
        <v>186979</v>
      </c>
      <c r="Z16" s="141">
        <v>4326836</v>
      </c>
      <c r="AA16" s="141">
        <v>3264200</v>
      </c>
      <c r="AB16" s="141">
        <v>11237</v>
      </c>
      <c r="AC16" s="141">
        <v>11810</v>
      </c>
      <c r="AD16" s="141">
        <v>1654</v>
      </c>
      <c r="AE16" s="141">
        <v>1382491</v>
      </c>
      <c r="AF16" s="141">
        <v>1857008</v>
      </c>
      <c r="AG16" s="141">
        <v>5913512</v>
      </c>
      <c r="AH16" s="141">
        <v>3650359</v>
      </c>
      <c r="AI16" s="141">
        <v>2178201</v>
      </c>
      <c r="AJ16" s="141">
        <v>0</v>
      </c>
      <c r="AK16" s="141">
        <v>84952</v>
      </c>
      <c r="AL16" s="141">
        <v>0</v>
      </c>
      <c r="AM16" s="141">
        <v>0</v>
      </c>
      <c r="AN16" s="141">
        <v>1674621</v>
      </c>
      <c r="AO16" s="141">
        <v>1577641</v>
      </c>
      <c r="AP16" s="141">
        <v>96980</v>
      </c>
      <c r="AQ16" s="141">
        <v>0</v>
      </c>
      <c r="AR16" s="142">
        <v>0</v>
      </c>
      <c r="AS16" s="142">
        <v>0</v>
      </c>
      <c r="AT16" s="142">
        <v>0</v>
      </c>
      <c r="AU16" s="146">
        <v>0</v>
      </c>
      <c r="AV16" s="146">
        <v>0</v>
      </c>
      <c r="AW16" s="146">
        <v>0</v>
      </c>
      <c r="AX16" s="141">
        <v>3603841</v>
      </c>
      <c r="AY16" s="143">
        <v>3603841</v>
      </c>
      <c r="AZ16" s="141">
        <v>0</v>
      </c>
      <c r="BA16" s="141">
        <v>1118747</v>
      </c>
      <c r="BB16" s="141">
        <v>195427</v>
      </c>
      <c r="BC16" s="141">
        <v>170600</v>
      </c>
      <c r="BD16" s="141">
        <v>2318762</v>
      </c>
      <c r="BE16" s="133">
        <v>0</v>
      </c>
      <c r="BF16" s="141">
        <v>33002941</v>
      </c>
      <c r="BG16" s="29"/>
      <c r="BI16" s="57"/>
      <c r="BJ16" s="57"/>
      <c r="BK16" s="57"/>
    </row>
    <row r="17" spans="1:59" ht="32.25" customHeight="1" thickBot="1">
      <c r="A17" s="2" t="s">
        <v>126</v>
      </c>
      <c r="B17" s="141">
        <v>2136736</v>
      </c>
      <c r="C17" s="141">
        <v>97828</v>
      </c>
      <c r="D17" s="141">
        <v>54453</v>
      </c>
      <c r="E17" s="141">
        <v>47036</v>
      </c>
      <c r="F17" s="141">
        <v>1400954</v>
      </c>
      <c r="G17" s="141">
        <v>927212</v>
      </c>
      <c r="H17" s="141">
        <v>473742</v>
      </c>
      <c r="I17" s="141">
        <v>0</v>
      </c>
      <c r="J17" s="141">
        <v>311326</v>
      </c>
      <c r="K17" s="141">
        <v>223378</v>
      </c>
      <c r="L17" s="141">
        <v>0</v>
      </c>
      <c r="M17" s="141">
        <v>1761</v>
      </c>
      <c r="N17" s="141">
        <v>0</v>
      </c>
      <c r="O17" s="141">
        <v>0</v>
      </c>
      <c r="P17" s="141">
        <v>12480320</v>
      </c>
      <c r="Q17" s="141">
        <v>324886</v>
      </c>
      <c r="R17" s="141">
        <v>12397</v>
      </c>
      <c r="S17" s="141">
        <v>1595</v>
      </c>
      <c r="T17" s="141">
        <v>415942</v>
      </c>
      <c r="U17" s="141">
        <v>76036</v>
      </c>
      <c r="V17" s="141">
        <v>32454</v>
      </c>
      <c r="W17" s="141">
        <v>11297860</v>
      </c>
      <c r="X17" s="141">
        <v>319150</v>
      </c>
      <c r="Y17" s="141">
        <v>89597</v>
      </c>
      <c r="Z17" s="141">
        <v>1579210</v>
      </c>
      <c r="AA17" s="141">
        <v>1705101</v>
      </c>
      <c r="AB17" s="141">
        <v>66998</v>
      </c>
      <c r="AC17" s="141">
        <v>8198</v>
      </c>
      <c r="AD17" s="141">
        <v>27</v>
      </c>
      <c r="AE17" s="141">
        <v>979832</v>
      </c>
      <c r="AF17" s="141">
        <v>650046</v>
      </c>
      <c r="AG17" s="141">
        <v>3236326</v>
      </c>
      <c r="AH17" s="141">
        <v>2499704</v>
      </c>
      <c r="AI17" s="141">
        <v>711412</v>
      </c>
      <c r="AJ17" s="141">
        <v>0</v>
      </c>
      <c r="AK17" s="141">
        <v>25210</v>
      </c>
      <c r="AL17" s="141">
        <v>0</v>
      </c>
      <c r="AM17" s="141">
        <v>0</v>
      </c>
      <c r="AN17" s="141">
        <v>3980</v>
      </c>
      <c r="AO17" s="141">
        <v>0</v>
      </c>
      <c r="AP17" s="141">
        <v>3980</v>
      </c>
      <c r="AQ17" s="141">
        <v>0</v>
      </c>
      <c r="AR17" s="142">
        <v>445</v>
      </c>
      <c r="AS17" s="142">
        <v>0</v>
      </c>
      <c r="AT17" s="142">
        <v>0</v>
      </c>
      <c r="AU17" s="146">
        <v>0</v>
      </c>
      <c r="AV17" s="146">
        <v>0</v>
      </c>
      <c r="AW17" s="146">
        <v>0</v>
      </c>
      <c r="AX17" s="141">
        <v>1276083</v>
      </c>
      <c r="AY17" s="143">
        <v>1275832</v>
      </c>
      <c r="AZ17" s="141">
        <v>251</v>
      </c>
      <c r="BA17" s="141">
        <v>827296</v>
      </c>
      <c r="BB17" s="141">
        <v>0</v>
      </c>
      <c r="BC17" s="141">
        <v>81000</v>
      </c>
      <c r="BD17" s="141">
        <v>1964716</v>
      </c>
      <c r="BE17" s="133">
        <v>0</v>
      </c>
      <c r="BF17" s="141">
        <v>25380365</v>
      </c>
      <c r="BG17" s="29"/>
    </row>
    <row r="18" spans="1:59" ht="32.25" customHeight="1" thickBot="1" thickTop="1">
      <c r="A18" s="27" t="s">
        <v>113</v>
      </c>
      <c r="B18" s="152">
        <f>SUM(B5:B17)</f>
        <v>90910153</v>
      </c>
      <c r="C18" s="152">
        <f>SUM(C5:C17)</f>
        <v>2509477</v>
      </c>
      <c r="D18" s="152">
        <f aca="true" t="shared" si="0" ref="D18:P18">SUM(D5:D17)</f>
        <v>2130478</v>
      </c>
      <c r="E18" s="152">
        <f t="shared" si="0"/>
        <v>792960</v>
      </c>
      <c r="F18" s="152">
        <f t="shared" si="0"/>
        <v>63060821</v>
      </c>
      <c r="G18" s="152">
        <f t="shared" si="0"/>
        <v>41145594</v>
      </c>
      <c r="H18" s="152">
        <f t="shared" si="0"/>
        <v>21900526</v>
      </c>
      <c r="I18" s="152">
        <f t="shared" si="0"/>
        <v>14701</v>
      </c>
      <c r="J18" s="152">
        <f t="shared" si="0"/>
        <v>13299592</v>
      </c>
      <c r="K18" s="152">
        <f t="shared" si="0"/>
        <v>8666800</v>
      </c>
      <c r="L18" s="152">
        <f t="shared" si="0"/>
        <v>2683</v>
      </c>
      <c r="M18" s="152">
        <f t="shared" si="0"/>
        <v>129664</v>
      </c>
      <c r="N18" s="152">
        <f t="shared" si="0"/>
        <v>37598</v>
      </c>
      <c r="O18" s="152">
        <f t="shared" si="0"/>
        <v>280080</v>
      </c>
      <c r="P18" s="152">
        <f t="shared" si="0"/>
        <v>293540162</v>
      </c>
      <c r="Q18" s="152">
        <f>SUM(Q5:Q17)</f>
        <v>9548833</v>
      </c>
      <c r="R18" s="152">
        <f aca="true" t="shared" si="1" ref="R18:X18">SUM(R5:R17)</f>
        <v>853876</v>
      </c>
      <c r="S18" s="152">
        <f t="shared" si="1"/>
        <v>33752</v>
      </c>
      <c r="T18" s="152">
        <f t="shared" si="1"/>
        <v>16754985</v>
      </c>
      <c r="U18" s="152">
        <f t="shared" si="1"/>
        <v>3006015</v>
      </c>
      <c r="V18" s="152">
        <f t="shared" si="1"/>
        <v>2130003</v>
      </c>
      <c r="W18" s="152">
        <f t="shared" si="1"/>
        <v>252179687</v>
      </c>
      <c r="X18" s="152">
        <f t="shared" si="1"/>
        <v>9033011</v>
      </c>
      <c r="Y18" s="152">
        <f>SUM(Y5:Y17)</f>
        <v>11052477</v>
      </c>
      <c r="Z18" s="152">
        <f>SUM(Z5:Z17)</f>
        <v>120003659</v>
      </c>
      <c r="AA18" s="152">
        <f aca="true" t="shared" si="2" ref="AA18:AQ18">SUM(AA5:AA17)</f>
        <v>69499942</v>
      </c>
      <c r="AB18" s="152">
        <f t="shared" si="2"/>
        <v>3446772</v>
      </c>
      <c r="AC18" s="152">
        <f t="shared" si="2"/>
        <v>695833</v>
      </c>
      <c r="AD18" s="152">
        <f t="shared" si="2"/>
        <v>365822</v>
      </c>
      <c r="AE18" s="152">
        <f t="shared" si="2"/>
        <v>19158306</v>
      </c>
      <c r="AF18" s="152">
        <f t="shared" si="2"/>
        <v>45833209</v>
      </c>
      <c r="AG18" s="152">
        <f t="shared" si="2"/>
        <v>131686034</v>
      </c>
      <c r="AH18" s="152">
        <f t="shared" si="2"/>
        <v>82878054</v>
      </c>
      <c r="AI18" s="152">
        <f t="shared" si="2"/>
        <v>46940330</v>
      </c>
      <c r="AJ18" s="152">
        <f t="shared" si="2"/>
        <v>0</v>
      </c>
      <c r="AK18" s="152">
        <f t="shared" si="2"/>
        <v>1836143</v>
      </c>
      <c r="AL18" s="152">
        <f t="shared" si="2"/>
        <v>9022</v>
      </c>
      <c r="AM18" s="152">
        <f t="shared" si="2"/>
        <v>22485</v>
      </c>
      <c r="AN18" s="152">
        <f t="shared" si="2"/>
        <v>39701190</v>
      </c>
      <c r="AO18" s="152">
        <f t="shared" si="2"/>
        <v>38552877</v>
      </c>
      <c r="AP18" s="152">
        <f t="shared" si="2"/>
        <v>905908</v>
      </c>
      <c r="AQ18" s="152">
        <f t="shared" si="2"/>
        <v>242405</v>
      </c>
      <c r="AR18" s="136">
        <f aca="true" t="shared" si="3" ref="AR18:BF18">SUM(AR5:AR17)</f>
        <v>2892</v>
      </c>
      <c r="AS18" s="136">
        <f t="shared" si="3"/>
        <v>0</v>
      </c>
      <c r="AT18" s="136">
        <f t="shared" si="3"/>
        <v>29185</v>
      </c>
      <c r="AU18" s="136">
        <f t="shared" si="3"/>
        <v>0</v>
      </c>
      <c r="AV18" s="136">
        <f t="shared" si="3"/>
        <v>0</v>
      </c>
      <c r="AW18" s="136">
        <f t="shared" si="3"/>
        <v>0</v>
      </c>
      <c r="AX18" s="152">
        <f t="shared" si="3"/>
        <v>59592196</v>
      </c>
      <c r="AY18" s="153">
        <f t="shared" si="3"/>
        <v>59589882</v>
      </c>
      <c r="AZ18" s="152">
        <f t="shared" si="3"/>
        <v>2314</v>
      </c>
      <c r="BA18" s="152">
        <f t="shared" si="3"/>
        <v>42807967</v>
      </c>
      <c r="BB18" s="152">
        <f t="shared" si="3"/>
        <v>4401433</v>
      </c>
      <c r="BC18" s="152">
        <f t="shared" si="3"/>
        <v>13323102</v>
      </c>
      <c r="BD18" s="152">
        <f t="shared" si="3"/>
        <v>64423524</v>
      </c>
      <c r="BE18" s="136">
        <f t="shared" si="3"/>
        <v>0</v>
      </c>
      <c r="BF18" s="152">
        <f t="shared" si="3"/>
        <v>940941839</v>
      </c>
      <c r="BG18" s="29"/>
    </row>
    <row r="19" spans="1:63" ht="32.25" customHeight="1" thickTop="1">
      <c r="A19" s="2" t="s">
        <v>58</v>
      </c>
      <c r="B19" s="141">
        <v>1005567</v>
      </c>
      <c r="C19" s="141">
        <v>40546</v>
      </c>
      <c r="D19" s="141">
        <v>34977</v>
      </c>
      <c r="E19" s="141">
        <v>35910</v>
      </c>
      <c r="F19" s="141">
        <v>634074</v>
      </c>
      <c r="G19" s="141">
        <v>419057</v>
      </c>
      <c r="H19" s="141">
        <v>215017</v>
      </c>
      <c r="I19" s="141">
        <v>0</v>
      </c>
      <c r="J19" s="141">
        <v>144687</v>
      </c>
      <c r="K19" s="141">
        <v>112857</v>
      </c>
      <c r="L19" s="141">
        <v>0</v>
      </c>
      <c r="M19" s="141">
        <v>890</v>
      </c>
      <c r="N19" s="141">
        <v>0</v>
      </c>
      <c r="O19" s="141">
        <v>1626</v>
      </c>
      <c r="P19" s="141">
        <v>1295260</v>
      </c>
      <c r="Q19" s="141">
        <v>155249</v>
      </c>
      <c r="R19" s="141">
        <v>8801</v>
      </c>
      <c r="S19" s="141">
        <v>1474</v>
      </c>
      <c r="T19" s="141">
        <v>239775</v>
      </c>
      <c r="U19" s="141">
        <v>25226</v>
      </c>
      <c r="V19" s="141">
        <v>23825</v>
      </c>
      <c r="W19" s="141">
        <v>758695</v>
      </c>
      <c r="X19" s="141">
        <v>82215</v>
      </c>
      <c r="Y19" s="141">
        <v>82091</v>
      </c>
      <c r="Z19" s="141">
        <v>624713</v>
      </c>
      <c r="AA19" s="141">
        <v>475856</v>
      </c>
      <c r="AB19" s="141">
        <v>2122</v>
      </c>
      <c r="AC19" s="141">
        <v>2158</v>
      </c>
      <c r="AD19" s="141">
        <v>0</v>
      </c>
      <c r="AE19" s="141">
        <v>250359</v>
      </c>
      <c r="AF19" s="141">
        <v>221217</v>
      </c>
      <c r="AG19" s="141">
        <v>1823235</v>
      </c>
      <c r="AH19" s="141">
        <v>1363491</v>
      </c>
      <c r="AI19" s="141">
        <v>456891</v>
      </c>
      <c r="AJ19" s="141">
        <v>0</v>
      </c>
      <c r="AK19" s="141">
        <v>2853</v>
      </c>
      <c r="AL19" s="141">
        <v>0</v>
      </c>
      <c r="AM19" s="141">
        <v>0</v>
      </c>
      <c r="AN19" s="141">
        <v>576215</v>
      </c>
      <c r="AO19" s="141">
        <v>541742</v>
      </c>
      <c r="AP19" s="141">
        <v>34473</v>
      </c>
      <c r="AQ19" s="141">
        <v>0</v>
      </c>
      <c r="AR19" s="142">
        <v>0</v>
      </c>
      <c r="AS19" s="147">
        <v>0</v>
      </c>
      <c r="AT19" s="147">
        <v>0</v>
      </c>
      <c r="AU19" s="146">
        <v>0</v>
      </c>
      <c r="AV19" s="146">
        <v>0</v>
      </c>
      <c r="AW19" s="146">
        <v>0</v>
      </c>
      <c r="AX19" s="141">
        <v>430352</v>
      </c>
      <c r="AY19" s="143">
        <v>430352</v>
      </c>
      <c r="AZ19" s="141">
        <v>0</v>
      </c>
      <c r="BA19" s="141">
        <v>402152</v>
      </c>
      <c r="BB19" s="141">
        <v>69300</v>
      </c>
      <c r="BC19" s="141">
        <v>30000</v>
      </c>
      <c r="BD19" s="141">
        <v>674312</v>
      </c>
      <c r="BE19" s="133">
        <v>0</v>
      </c>
      <c r="BF19" s="141">
        <v>7489053</v>
      </c>
      <c r="BG19" s="29"/>
      <c r="BI19" s="57"/>
      <c r="BJ19" s="57"/>
      <c r="BK19" s="57"/>
    </row>
    <row r="20" spans="1:59" ht="32.25" customHeight="1">
      <c r="A20" s="2" t="s">
        <v>59</v>
      </c>
      <c r="B20" s="141">
        <v>1084230</v>
      </c>
      <c r="C20" s="141">
        <v>43978</v>
      </c>
      <c r="D20" s="141">
        <v>176195</v>
      </c>
      <c r="E20" s="141">
        <v>33608</v>
      </c>
      <c r="F20" s="141">
        <v>600003</v>
      </c>
      <c r="G20" s="141">
        <v>365980</v>
      </c>
      <c r="H20" s="141">
        <v>234023</v>
      </c>
      <c r="I20" s="141">
        <v>0</v>
      </c>
      <c r="J20" s="141">
        <v>137382</v>
      </c>
      <c r="K20" s="141">
        <v>90789</v>
      </c>
      <c r="L20" s="141">
        <v>0</v>
      </c>
      <c r="M20" s="141">
        <v>763</v>
      </c>
      <c r="N20" s="141">
        <v>0</v>
      </c>
      <c r="O20" s="141">
        <v>1512</v>
      </c>
      <c r="P20" s="141">
        <v>2056218</v>
      </c>
      <c r="Q20" s="141">
        <v>33231</v>
      </c>
      <c r="R20" s="141">
        <v>15925</v>
      </c>
      <c r="S20" s="141">
        <v>819</v>
      </c>
      <c r="T20" s="141">
        <v>209870</v>
      </c>
      <c r="U20" s="141">
        <v>33201</v>
      </c>
      <c r="V20" s="141">
        <v>54897</v>
      </c>
      <c r="W20" s="141">
        <v>1627768</v>
      </c>
      <c r="X20" s="141">
        <v>80507</v>
      </c>
      <c r="Y20" s="141">
        <v>54125</v>
      </c>
      <c r="Z20" s="141">
        <v>397899</v>
      </c>
      <c r="AA20" s="141">
        <v>895589</v>
      </c>
      <c r="AB20" s="141">
        <v>19046</v>
      </c>
      <c r="AC20" s="141">
        <v>446</v>
      </c>
      <c r="AD20" s="141">
        <v>0</v>
      </c>
      <c r="AE20" s="141">
        <v>201562</v>
      </c>
      <c r="AF20" s="141">
        <v>674535</v>
      </c>
      <c r="AG20" s="141">
        <v>1736846</v>
      </c>
      <c r="AH20" s="141">
        <v>1522365</v>
      </c>
      <c r="AI20" s="141">
        <v>191018</v>
      </c>
      <c r="AJ20" s="141">
        <v>0</v>
      </c>
      <c r="AK20" s="141">
        <v>23463</v>
      </c>
      <c r="AL20" s="141">
        <v>0</v>
      </c>
      <c r="AM20" s="141">
        <v>0</v>
      </c>
      <c r="AN20" s="141">
        <v>1355217</v>
      </c>
      <c r="AO20" s="141">
        <v>1343056</v>
      </c>
      <c r="AP20" s="141">
        <v>12161</v>
      </c>
      <c r="AQ20" s="141">
        <v>0</v>
      </c>
      <c r="AR20" s="142">
        <v>0</v>
      </c>
      <c r="AS20" s="147">
        <v>0</v>
      </c>
      <c r="AT20" s="147">
        <v>0</v>
      </c>
      <c r="AU20" s="146">
        <v>0</v>
      </c>
      <c r="AV20" s="146">
        <v>0</v>
      </c>
      <c r="AW20" s="146">
        <v>0</v>
      </c>
      <c r="AX20" s="141">
        <v>660945</v>
      </c>
      <c r="AY20" s="143">
        <v>660945</v>
      </c>
      <c r="AZ20" s="141">
        <v>0</v>
      </c>
      <c r="BA20" s="141">
        <v>34072</v>
      </c>
      <c r="BB20" s="141">
        <v>128975</v>
      </c>
      <c r="BC20" s="141">
        <v>13960</v>
      </c>
      <c r="BD20" s="141">
        <v>484864</v>
      </c>
      <c r="BE20" s="133">
        <v>0</v>
      </c>
      <c r="BF20" s="141">
        <v>8902940</v>
      </c>
      <c r="BG20" s="29"/>
    </row>
    <row r="21" spans="1:59" ht="32.25" customHeight="1">
      <c r="A21" s="2" t="s">
        <v>60</v>
      </c>
      <c r="B21" s="141">
        <v>1050805</v>
      </c>
      <c r="C21" s="141">
        <v>45420</v>
      </c>
      <c r="D21" s="141">
        <v>80304</v>
      </c>
      <c r="E21" s="141">
        <v>37934</v>
      </c>
      <c r="F21" s="141">
        <v>603499</v>
      </c>
      <c r="G21" s="141">
        <v>385831</v>
      </c>
      <c r="H21" s="141">
        <v>217668</v>
      </c>
      <c r="I21" s="141">
        <v>0</v>
      </c>
      <c r="J21" s="141">
        <v>132886</v>
      </c>
      <c r="K21" s="141">
        <v>147840</v>
      </c>
      <c r="L21" s="141">
        <v>0</v>
      </c>
      <c r="M21" s="141">
        <v>878</v>
      </c>
      <c r="N21" s="141">
        <v>380</v>
      </c>
      <c r="O21" s="141">
        <v>1664</v>
      </c>
      <c r="P21" s="141">
        <v>3304735</v>
      </c>
      <c r="Q21" s="141">
        <v>65299</v>
      </c>
      <c r="R21" s="141">
        <v>20323</v>
      </c>
      <c r="S21" s="141">
        <v>1396</v>
      </c>
      <c r="T21" s="141">
        <v>185689</v>
      </c>
      <c r="U21" s="141">
        <v>43752</v>
      </c>
      <c r="V21" s="141">
        <v>82808</v>
      </c>
      <c r="W21" s="141">
        <v>2644897</v>
      </c>
      <c r="X21" s="141">
        <v>260571</v>
      </c>
      <c r="Y21" s="141">
        <v>42887</v>
      </c>
      <c r="Z21" s="141">
        <v>691133</v>
      </c>
      <c r="AA21" s="141">
        <v>788306</v>
      </c>
      <c r="AB21" s="141">
        <v>3044</v>
      </c>
      <c r="AC21" s="141">
        <v>1896</v>
      </c>
      <c r="AD21" s="141">
        <v>0</v>
      </c>
      <c r="AE21" s="141">
        <v>321266</v>
      </c>
      <c r="AF21" s="141">
        <v>462100</v>
      </c>
      <c r="AG21" s="141">
        <v>3848942</v>
      </c>
      <c r="AH21" s="141">
        <v>1709966</v>
      </c>
      <c r="AI21" s="141">
        <v>2130576</v>
      </c>
      <c r="AJ21" s="141">
        <v>0</v>
      </c>
      <c r="AK21" s="141">
        <v>8400</v>
      </c>
      <c r="AL21" s="141">
        <v>0</v>
      </c>
      <c r="AM21" s="141">
        <v>0</v>
      </c>
      <c r="AN21" s="141">
        <v>464709</v>
      </c>
      <c r="AO21" s="141">
        <v>332839</v>
      </c>
      <c r="AP21" s="141">
        <v>131870</v>
      </c>
      <c r="AQ21" s="141">
        <v>0</v>
      </c>
      <c r="AR21" s="142">
        <v>0</v>
      </c>
      <c r="AS21" s="147">
        <v>0</v>
      </c>
      <c r="AT21" s="147">
        <v>0</v>
      </c>
      <c r="AU21" s="146">
        <v>0</v>
      </c>
      <c r="AV21" s="146">
        <v>0</v>
      </c>
      <c r="AW21" s="146">
        <v>0</v>
      </c>
      <c r="AX21" s="141">
        <v>459662</v>
      </c>
      <c r="AY21" s="143">
        <v>459662</v>
      </c>
      <c r="AZ21" s="141">
        <v>0</v>
      </c>
      <c r="BA21" s="141">
        <v>790370</v>
      </c>
      <c r="BB21" s="141">
        <v>0</v>
      </c>
      <c r="BC21" s="141">
        <v>70000</v>
      </c>
      <c r="BD21" s="141">
        <v>748680</v>
      </c>
      <c r="BE21" s="133">
        <v>0</v>
      </c>
      <c r="BF21" s="141">
        <v>12260229</v>
      </c>
      <c r="BG21" s="29"/>
    </row>
    <row r="22" spans="1:63" ht="32.25" customHeight="1">
      <c r="A22" s="2" t="s">
        <v>61</v>
      </c>
      <c r="B22" s="141">
        <v>890312</v>
      </c>
      <c r="C22" s="141">
        <v>40972</v>
      </c>
      <c r="D22" s="141">
        <v>27248</v>
      </c>
      <c r="E22" s="141">
        <v>34690</v>
      </c>
      <c r="F22" s="141">
        <v>562305</v>
      </c>
      <c r="G22" s="141">
        <v>370183</v>
      </c>
      <c r="H22" s="141">
        <v>192122</v>
      </c>
      <c r="I22" s="141">
        <v>0</v>
      </c>
      <c r="J22" s="141">
        <v>129809</v>
      </c>
      <c r="K22" s="141">
        <v>92978</v>
      </c>
      <c r="L22" s="141">
        <v>0</v>
      </c>
      <c r="M22" s="141">
        <v>705</v>
      </c>
      <c r="N22" s="141">
        <v>0</v>
      </c>
      <c r="O22" s="141">
        <v>1605</v>
      </c>
      <c r="P22" s="141">
        <v>1160751</v>
      </c>
      <c r="Q22" s="141">
        <v>37787</v>
      </c>
      <c r="R22" s="141">
        <v>17187</v>
      </c>
      <c r="S22" s="141">
        <v>2125</v>
      </c>
      <c r="T22" s="141">
        <v>129811</v>
      </c>
      <c r="U22" s="141">
        <v>28666</v>
      </c>
      <c r="V22" s="141">
        <v>9616</v>
      </c>
      <c r="W22" s="141">
        <v>775315</v>
      </c>
      <c r="X22" s="141">
        <v>160244</v>
      </c>
      <c r="Y22" s="141">
        <v>49292</v>
      </c>
      <c r="Z22" s="141">
        <v>401738</v>
      </c>
      <c r="AA22" s="141">
        <v>611333</v>
      </c>
      <c r="AB22" s="141">
        <v>8685</v>
      </c>
      <c r="AC22" s="141">
        <v>2037</v>
      </c>
      <c r="AD22" s="141">
        <v>722</v>
      </c>
      <c r="AE22" s="141">
        <v>287141</v>
      </c>
      <c r="AF22" s="141">
        <v>312748</v>
      </c>
      <c r="AG22" s="141">
        <v>991493</v>
      </c>
      <c r="AH22" s="141">
        <v>383826</v>
      </c>
      <c r="AI22" s="141">
        <v>607667</v>
      </c>
      <c r="AJ22" s="141">
        <v>0</v>
      </c>
      <c r="AK22" s="141">
        <v>0</v>
      </c>
      <c r="AL22" s="141">
        <v>0</v>
      </c>
      <c r="AM22" s="141">
        <v>0</v>
      </c>
      <c r="AN22" s="141">
        <v>9861</v>
      </c>
      <c r="AO22" s="141">
        <v>0</v>
      </c>
      <c r="AP22" s="141">
        <v>9861</v>
      </c>
      <c r="AQ22" s="141">
        <v>0</v>
      </c>
      <c r="AR22" s="142">
        <v>2449</v>
      </c>
      <c r="AS22" s="147">
        <v>0</v>
      </c>
      <c r="AT22" s="147">
        <v>0</v>
      </c>
      <c r="AU22" s="146">
        <v>0</v>
      </c>
      <c r="AV22" s="146">
        <v>0</v>
      </c>
      <c r="AW22" s="146">
        <v>0</v>
      </c>
      <c r="AX22" s="141">
        <v>358119</v>
      </c>
      <c r="AY22" s="143">
        <v>358109</v>
      </c>
      <c r="AZ22" s="141">
        <v>10</v>
      </c>
      <c r="BA22" s="141">
        <v>329956</v>
      </c>
      <c r="BB22" s="141">
        <v>0</v>
      </c>
      <c r="BC22" s="141">
        <v>23219</v>
      </c>
      <c r="BD22" s="141">
        <v>421950</v>
      </c>
      <c r="BE22" s="133">
        <v>0</v>
      </c>
      <c r="BF22" s="141">
        <v>5248024</v>
      </c>
      <c r="BG22" s="29"/>
      <c r="BI22" s="57"/>
      <c r="BJ22" s="57"/>
      <c r="BK22" s="57"/>
    </row>
    <row r="23" spans="1:76" s="68" customFormat="1" ht="32.25" customHeight="1">
      <c r="A23" s="2" t="s">
        <v>62</v>
      </c>
      <c r="B23" s="141">
        <v>836298</v>
      </c>
      <c r="C23" s="141">
        <v>44058</v>
      </c>
      <c r="D23" s="141">
        <v>32947</v>
      </c>
      <c r="E23" s="141">
        <v>31020</v>
      </c>
      <c r="F23" s="141">
        <v>519942</v>
      </c>
      <c r="G23" s="141">
        <v>349471</v>
      </c>
      <c r="H23" s="141">
        <v>170471</v>
      </c>
      <c r="I23" s="141">
        <v>0</v>
      </c>
      <c r="J23" s="141">
        <v>122190</v>
      </c>
      <c r="K23" s="141">
        <v>84513</v>
      </c>
      <c r="L23" s="141">
        <v>0</v>
      </c>
      <c r="M23" s="141">
        <v>648</v>
      </c>
      <c r="N23" s="141">
        <v>0</v>
      </c>
      <c r="O23" s="141">
        <v>980</v>
      </c>
      <c r="P23" s="141">
        <v>1138936</v>
      </c>
      <c r="Q23" s="141">
        <v>147556</v>
      </c>
      <c r="R23" s="141">
        <v>10871</v>
      </c>
      <c r="S23" s="141">
        <v>1530</v>
      </c>
      <c r="T23" s="141">
        <v>156451</v>
      </c>
      <c r="U23" s="141">
        <v>23319</v>
      </c>
      <c r="V23" s="141">
        <v>32548</v>
      </c>
      <c r="W23" s="141">
        <v>676848</v>
      </c>
      <c r="X23" s="141">
        <v>89813</v>
      </c>
      <c r="Y23" s="141">
        <v>11922</v>
      </c>
      <c r="Z23" s="141">
        <v>818557</v>
      </c>
      <c r="AA23" s="141">
        <v>1408455</v>
      </c>
      <c r="AB23" s="141">
        <v>158708</v>
      </c>
      <c r="AC23" s="141">
        <v>265639</v>
      </c>
      <c r="AD23" s="141">
        <v>2860</v>
      </c>
      <c r="AE23" s="141">
        <v>295259</v>
      </c>
      <c r="AF23" s="141">
        <v>685989</v>
      </c>
      <c r="AG23" s="141">
        <v>700253</v>
      </c>
      <c r="AH23" s="141">
        <v>285168</v>
      </c>
      <c r="AI23" s="141">
        <v>375140</v>
      </c>
      <c r="AJ23" s="141">
        <v>0</v>
      </c>
      <c r="AK23" s="141">
        <v>39945</v>
      </c>
      <c r="AL23" s="141">
        <v>0</v>
      </c>
      <c r="AM23" s="141">
        <v>0</v>
      </c>
      <c r="AN23" s="141">
        <v>186583</v>
      </c>
      <c r="AO23" s="141">
        <v>183667</v>
      </c>
      <c r="AP23" s="141">
        <v>2916</v>
      </c>
      <c r="AQ23" s="141">
        <v>0</v>
      </c>
      <c r="AR23" s="142">
        <v>0</v>
      </c>
      <c r="AS23" s="147">
        <v>0</v>
      </c>
      <c r="AT23" s="147">
        <v>0</v>
      </c>
      <c r="AU23" s="146">
        <v>0</v>
      </c>
      <c r="AV23" s="146">
        <v>0</v>
      </c>
      <c r="AW23" s="146">
        <v>0</v>
      </c>
      <c r="AX23" s="141">
        <v>484583</v>
      </c>
      <c r="AY23" s="143">
        <v>484583</v>
      </c>
      <c r="AZ23" s="141">
        <v>0</v>
      </c>
      <c r="BA23" s="141">
        <v>202628</v>
      </c>
      <c r="BB23" s="141">
        <v>4994</v>
      </c>
      <c r="BC23" s="141">
        <v>43240</v>
      </c>
      <c r="BD23" s="141">
        <v>494838</v>
      </c>
      <c r="BE23" s="133">
        <v>0</v>
      </c>
      <c r="BF23" s="141">
        <v>6331287</v>
      </c>
      <c r="BG23" s="29"/>
      <c r="BH23" s="23"/>
      <c r="BI23" s="23"/>
      <c r="BJ23" s="23"/>
      <c r="BK23" s="23"/>
      <c r="BL23" s="23"/>
      <c r="BM23" s="23"/>
      <c r="BN23" s="23"/>
      <c r="BO23" s="23"/>
      <c r="BP23" s="23"/>
      <c r="BQ23" s="23"/>
      <c r="BR23" s="23"/>
      <c r="BS23" s="23"/>
      <c r="BT23" s="23"/>
      <c r="BU23" s="23"/>
      <c r="BV23" s="23"/>
      <c r="BW23" s="23"/>
      <c r="BX23" s="23"/>
    </row>
    <row r="24" spans="1:59" ht="32.25" customHeight="1">
      <c r="A24" s="34" t="s">
        <v>63</v>
      </c>
      <c r="B24" s="154">
        <v>726011</v>
      </c>
      <c r="C24" s="154">
        <v>37673</v>
      </c>
      <c r="D24" s="154">
        <v>25990</v>
      </c>
      <c r="E24" s="154">
        <v>26362</v>
      </c>
      <c r="F24" s="154">
        <v>430511</v>
      </c>
      <c r="G24" s="154">
        <v>283371</v>
      </c>
      <c r="H24" s="154">
        <v>147140</v>
      </c>
      <c r="I24" s="154">
        <v>0</v>
      </c>
      <c r="J24" s="154">
        <v>103879</v>
      </c>
      <c r="K24" s="154">
        <v>87753</v>
      </c>
      <c r="L24" s="154">
        <v>12</v>
      </c>
      <c r="M24" s="154">
        <v>134</v>
      </c>
      <c r="N24" s="154">
        <v>0</v>
      </c>
      <c r="O24" s="154">
        <v>13697</v>
      </c>
      <c r="P24" s="154">
        <v>2091680</v>
      </c>
      <c r="Q24" s="154">
        <v>90042</v>
      </c>
      <c r="R24" s="154">
        <v>11069</v>
      </c>
      <c r="S24" s="154">
        <v>1785</v>
      </c>
      <c r="T24" s="154">
        <v>125350</v>
      </c>
      <c r="U24" s="154">
        <v>28246</v>
      </c>
      <c r="V24" s="154">
        <v>37065</v>
      </c>
      <c r="W24" s="154">
        <v>1624352</v>
      </c>
      <c r="X24" s="154">
        <v>173771</v>
      </c>
      <c r="Y24" s="154">
        <v>91924</v>
      </c>
      <c r="Z24" s="154">
        <v>263808</v>
      </c>
      <c r="AA24" s="154">
        <v>576692</v>
      </c>
      <c r="AB24" s="154">
        <v>1267</v>
      </c>
      <c r="AC24" s="154">
        <v>5083</v>
      </c>
      <c r="AD24" s="154">
        <v>1929</v>
      </c>
      <c r="AE24" s="154">
        <v>180470</v>
      </c>
      <c r="AF24" s="154">
        <v>387943</v>
      </c>
      <c r="AG24" s="154">
        <v>976072</v>
      </c>
      <c r="AH24" s="154">
        <v>544824</v>
      </c>
      <c r="AI24" s="154">
        <v>422613</v>
      </c>
      <c r="AJ24" s="154">
        <v>0</v>
      </c>
      <c r="AK24" s="154">
        <v>8635</v>
      </c>
      <c r="AL24" s="154">
        <v>0</v>
      </c>
      <c r="AM24" s="154">
        <v>0</v>
      </c>
      <c r="AN24" s="154">
        <v>0</v>
      </c>
      <c r="AO24" s="154">
        <v>0</v>
      </c>
      <c r="AP24" s="154">
        <v>0</v>
      </c>
      <c r="AQ24" s="154">
        <v>0</v>
      </c>
      <c r="AR24" s="144">
        <v>0</v>
      </c>
      <c r="AS24" s="156">
        <v>0</v>
      </c>
      <c r="AT24" s="156">
        <v>0</v>
      </c>
      <c r="AU24" s="157">
        <v>0</v>
      </c>
      <c r="AV24" s="157">
        <v>0</v>
      </c>
      <c r="AW24" s="157">
        <v>0</v>
      </c>
      <c r="AX24" s="154">
        <v>396508</v>
      </c>
      <c r="AY24" s="155">
        <v>396358</v>
      </c>
      <c r="AZ24" s="154">
        <v>150</v>
      </c>
      <c r="BA24" s="154">
        <v>224457</v>
      </c>
      <c r="BB24" s="154">
        <v>33090</v>
      </c>
      <c r="BC24" s="154">
        <v>1200</v>
      </c>
      <c r="BD24" s="154">
        <v>448560</v>
      </c>
      <c r="BE24" s="134">
        <v>0</v>
      </c>
      <c r="BF24" s="154">
        <v>5830002</v>
      </c>
      <c r="BG24" s="29"/>
    </row>
    <row r="25" spans="1:63" ht="32.25" customHeight="1">
      <c r="A25" s="2" t="s">
        <v>64</v>
      </c>
      <c r="B25" s="141">
        <v>767810</v>
      </c>
      <c r="C25" s="141">
        <v>40614</v>
      </c>
      <c r="D25" s="141">
        <v>30804</v>
      </c>
      <c r="E25" s="141">
        <v>24675</v>
      </c>
      <c r="F25" s="141">
        <v>461311</v>
      </c>
      <c r="G25" s="141">
        <v>304221</v>
      </c>
      <c r="H25" s="141">
        <v>153666</v>
      </c>
      <c r="I25" s="141">
        <v>3424</v>
      </c>
      <c r="J25" s="141">
        <v>108182</v>
      </c>
      <c r="K25" s="141">
        <v>98496</v>
      </c>
      <c r="L25" s="141">
        <v>0</v>
      </c>
      <c r="M25" s="141">
        <v>661</v>
      </c>
      <c r="N25" s="141">
        <v>0</v>
      </c>
      <c r="O25" s="141">
        <v>3067</v>
      </c>
      <c r="P25" s="141">
        <v>594300</v>
      </c>
      <c r="Q25" s="141">
        <v>64514</v>
      </c>
      <c r="R25" s="141">
        <v>15375</v>
      </c>
      <c r="S25" s="141">
        <v>1276</v>
      </c>
      <c r="T25" s="141">
        <v>111404</v>
      </c>
      <c r="U25" s="141">
        <v>54456</v>
      </c>
      <c r="V25" s="141">
        <v>17778</v>
      </c>
      <c r="W25" s="141">
        <v>231292</v>
      </c>
      <c r="X25" s="141">
        <v>98205</v>
      </c>
      <c r="Y25" s="141">
        <v>158869</v>
      </c>
      <c r="Z25" s="141">
        <v>359303</v>
      </c>
      <c r="AA25" s="141">
        <v>695865</v>
      </c>
      <c r="AB25" s="141">
        <v>6007</v>
      </c>
      <c r="AC25" s="141">
        <v>2029</v>
      </c>
      <c r="AD25" s="141">
        <v>5704</v>
      </c>
      <c r="AE25" s="141">
        <v>369011</v>
      </c>
      <c r="AF25" s="141">
        <v>313114</v>
      </c>
      <c r="AG25" s="141">
        <v>957424</v>
      </c>
      <c r="AH25" s="141">
        <v>321209</v>
      </c>
      <c r="AI25" s="141">
        <v>527715</v>
      </c>
      <c r="AJ25" s="141">
        <v>96000</v>
      </c>
      <c r="AK25" s="141">
        <v>12500</v>
      </c>
      <c r="AL25" s="141">
        <v>0</v>
      </c>
      <c r="AM25" s="141">
        <v>0</v>
      </c>
      <c r="AN25" s="141">
        <v>23012</v>
      </c>
      <c r="AO25" s="141">
        <v>5704</v>
      </c>
      <c r="AP25" s="141">
        <v>17308</v>
      </c>
      <c r="AQ25" s="141">
        <v>0</v>
      </c>
      <c r="AR25" s="142">
        <v>0</v>
      </c>
      <c r="AS25" s="147">
        <v>0</v>
      </c>
      <c r="AT25" s="147">
        <v>0</v>
      </c>
      <c r="AU25" s="146">
        <v>0</v>
      </c>
      <c r="AV25" s="146">
        <v>0</v>
      </c>
      <c r="AW25" s="146">
        <v>0</v>
      </c>
      <c r="AX25" s="141">
        <v>401848</v>
      </c>
      <c r="AY25" s="143">
        <v>401848</v>
      </c>
      <c r="AZ25" s="141">
        <v>0</v>
      </c>
      <c r="BA25" s="141">
        <v>84612</v>
      </c>
      <c r="BB25" s="141">
        <v>0</v>
      </c>
      <c r="BC25" s="141">
        <v>34000</v>
      </c>
      <c r="BD25" s="141">
        <v>431964</v>
      </c>
      <c r="BE25" s="133">
        <v>0</v>
      </c>
      <c r="BF25" s="141">
        <v>4509007</v>
      </c>
      <c r="BG25" s="29"/>
      <c r="BI25" s="57"/>
      <c r="BJ25" s="57"/>
      <c r="BK25" s="57"/>
    </row>
    <row r="26" spans="1:59" ht="32.25" customHeight="1">
      <c r="A26" s="2" t="s">
        <v>65</v>
      </c>
      <c r="B26" s="141">
        <v>358426</v>
      </c>
      <c r="C26" s="141">
        <v>27565</v>
      </c>
      <c r="D26" s="141">
        <v>14812</v>
      </c>
      <c r="E26" s="141">
        <v>29328</v>
      </c>
      <c r="F26" s="141">
        <v>196857</v>
      </c>
      <c r="G26" s="141">
        <v>118780</v>
      </c>
      <c r="H26" s="141">
        <v>54389</v>
      </c>
      <c r="I26" s="141">
        <v>23688</v>
      </c>
      <c r="J26" s="141">
        <v>49397</v>
      </c>
      <c r="K26" s="141">
        <v>36901</v>
      </c>
      <c r="L26" s="141">
        <v>0</v>
      </c>
      <c r="M26" s="141">
        <v>280</v>
      </c>
      <c r="N26" s="141">
        <v>0</v>
      </c>
      <c r="O26" s="141">
        <v>3286</v>
      </c>
      <c r="P26" s="141">
        <v>304142</v>
      </c>
      <c r="Q26" s="141">
        <v>30945</v>
      </c>
      <c r="R26" s="141">
        <v>11400</v>
      </c>
      <c r="S26" s="141">
        <v>1170</v>
      </c>
      <c r="T26" s="141">
        <v>102246</v>
      </c>
      <c r="U26" s="141">
        <v>30997</v>
      </c>
      <c r="V26" s="141">
        <v>10530</v>
      </c>
      <c r="W26" s="141">
        <v>79580</v>
      </c>
      <c r="X26" s="141">
        <v>37274</v>
      </c>
      <c r="Y26" s="141">
        <v>12156</v>
      </c>
      <c r="Z26" s="141">
        <v>15179</v>
      </c>
      <c r="AA26" s="141">
        <v>150077</v>
      </c>
      <c r="AB26" s="141">
        <v>328</v>
      </c>
      <c r="AC26" s="141">
        <v>851</v>
      </c>
      <c r="AD26" s="141">
        <v>0</v>
      </c>
      <c r="AE26" s="141">
        <v>49113</v>
      </c>
      <c r="AF26" s="141">
        <v>99785</v>
      </c>
      <c r="AG26" s="141">
        <v>686232</v>
      </c>
      <c r="AH26" s="141">
        <v>301067</v>
      </c>
      <c r="AI26" s="141">
        <v>385165</v>
      </c>
      <c r="AJ26" s="141">
        <v>0</v>
      </c>
      <c r="AK26" s="141">
        <v>0</v>
      </c>
      <c r="AL26" s="141">
        <v>0</v>
      </c>
      <c r="AM26" s="141">
        <v>0</v>
      </c>
      <c r="AN26" s="141">
        <v>0</v>
      </c>
      <c r="AO26" s="141">
        <v>0</v>
      </c>
      <c r="AP26" s="141">
        <v>0</v>
      </c>
      <c r="AQ26" s="141">
        <v>0</v>
      </c>
      <c r="AR26" s="142">
        <v>0</v>
      </c>
      <c r="AS26" s="147">
        <v>0</v>
      </c>
      <c r="AT26" s="147">
        <v>0</v>
      </c>
      <c r="AU26" s="146">
        <v>0</v>
      </c>
      <c r="AV26" s="146">
        <v>0</v>
      </c>
      <c r="AW26" s="146">
        <v>0</v>
      </c>
      <c r="AX26" s="141">
        <v>181416</v>
      </c>
      <c r="AY26" s="143">
        <v>181416</v>
      </c>
      <c r="AZ26" s="141">
        <v>0</v>
      </c>
      <c r="BA26" s="141">
        <v>106585</v>
      </c>
      <c r="BB26" s="141">
        <v>0</v>
      </c>
      <c r="BC26" s="141">
        <v>0</v>
      </c>
      <c r="BD26" s="141">
        <v>180079</v>
      </c>
      <c r="BE26" s="133">
        <v>0</v>
      </c>
      <c r="BF26" s="141">
        <v>1994292</v>
      </c>
      <c r="BG26" s="29"/>
    </row>
    <row r="27" spans="1:59" ht="32.25" customHeight="1">
      <c r="A27" s="2" t="s">
        <v>66</v>
      </c>
      <c r="B27" s="141">
        <v>837799</v>
      </c>
      <c r="C27" s="141">
        <v>36827</v>
      </c>
      <c r="D27" s="141">
        <v>88151</v>
      </c>
      <c r="E27" s="141">
        <v>20434</v>
      </c>
      <c r="F27" s="141">
        <v>494598</v>
      </c>
      <c r="G27" s="141">
        <v>316830</v>
      </c>
      <c r="H27" s="141">
        <v>177768</v>
      </c>
      <c r="I27" s="141">
        <v>0</v>
      </c>
      <c r="J27" s="141">
        <v>113036</v>
      </c>
      <c r="K27" s="141">
        <v>75672</v>
      </c>
      <c r="L27" s="141">
        <v>71</v>
      </c>
      <c r="M27" s="141">
        <v>0</v>
      </c>
      <c r="N27" s="141">
        <v>0</v>
      </c>
      <c r="O27" s="141">
        <v>9010</v>
      </c>
      <c r="P27" s="141">
        <v>963512</v>
      </c>
      <c r="Q27" s="141">
        <v>67854</v>
      </c>
      <c r="R27" s="141">
        <v>20156</v>
      </c>
      <c r="S27" s="141">
        <v>717</v>
      </c>
      <c r="T27" s="141">
        <v>129259</v>
      </c>
      <c r="U27" s="141">
        <v>25921</v>
      </c>
      <c r="V27" s="141">
        <v>35883</v>
      </c>
      <c r="W27" s="141">
        <v>596736</v>
      </c>
      <c r="X27" s="141">
        <v>86986</v>
      </c>
      <c r="Y27" s="141">
        <v>269753</v>
      </c>
      <c r="Z27" s="141">
        <v>209561</v>
      </c>
      <c r="AA27" s="141">
        <v>763744</v>
      </c>
      <c r="AB27" s="141">
        <v>1633</v>
      </c>
      <c r="AC27" s="141">
        <v>69752</v>
      </c>
      <c r="AD27" s="141">
        <v>0</v>
      </c>
      <c r="AE27" s="141">
        <v>293200</v>
      </c>
      <c r="AF27" s="141">
        <v>399159</v>
      </c>
      <c r="AG27" s="141">
        <v>1588548</v>
      </c>
      <c r="AH27" s="141">
        <v>250350</v>
      </c>
      <c r="AI27" s="141">
        <v>1334303</v>
      </c>
      <c r="AJ27" s="141">
        <v>0</v>
      </c>
      <c r="AK27" s="141">
        <v>1800</v>
      </c>
      <c r="AL27" s="141">
        <v>0</v>
      </c>
      <c r="AM27" s="141">
        <v>2095</v>
      </c>
      <c r="AN27" s="141">
        <v>154933</v>
      </c>
      <c r="AO27" s="141">
        <v>112837</v>
      </c>
      <c r="AP27" s="141">
        <v>42096</v>
      </c>
      <c r="AQ27" s="141">
        <v>0</v>
      </c>
      <c r="AR27" s="142">
        <v>0</v>
      </c>
      <c r="AS27" s="147">
        <v>0</v>
      </c>
      <c r="AT27" s="147">
        <v>0</v>
      </c>
      <c r="AU27" s="146">
        <v>0</v>
      </c>
      <c r="AV27" s="146">
        <v>0</v>
      </c>
      <c r="AW27" s="146">
        <v>0</v>
      </c>
      <c r="AX27" s="141">
        <v>464134</v>
      </c>
      <c r="AY27" s="143">
        <v>463581</v>
      </c>
      <c r="AZ27" s="141">
        <v>553</v>
      </c>
      <c r="BA27" s="141">
        <v>224027</v>
      </c>
      <c r="BB27" s="141">
        <v>0</v>
      </c>
      <c r="BC27" s="141">
        <v>33000</v>
      </c>
      <c r="BD27" s="141">
        <v>667307</v>
      </c>
      <c r="BE27" s="133">
        <v>0</v>
      </c>
      <c r="BF27" s="141">
        <v>6176318</v>
      </c>
      <c r="BG27" s="29"/>
    </row>
    <row r="28" spans="1:76" s="68" customFormat="1" ht="32.25" customHeight="1">
      <c r="A28" s="35" t="s">
        <v>124</v>
      </c>
      <c r="B28" s="149">
        <v>1950243</v>
      </c>
      <c r="C28" s="149">
        <v>64815</v>
      </c>
      <c r="D28" s="149">
        <v>113591</v>
      </c>
      <c r="E28" s="149">
        <v>29206</v>
      </c>
      <c r="F28" s="149">
        <v>1221825</v>
      </c>
      <c r="G28" s="149">
        <v>815978</v>
      </c>
      <c r="H28" s="149">
        <v>405847</v>
      </c>
      <c r="I28" s="149">
        <v>0</v>
      </c>
      <c r="J28" s="149">
        <v>270714</v>
      </c>
      <c r="K28" s="149">
        <v>238364</v>
      </c>
      <c r="L28" s="149">
        <v>0</v>
      </c>
      <c r="M28" s="149">
        <v>1606</v>
      </c>
      <c r="N28" s="149">
        <v>0</v>
      </c>
      <c r="O28" s="149">
        <v>10122</v>
      </c>
      <c r="P28" s="149">
        <v>1625151</v>
      </c>
      <c r="Q28" s="149">
        <v>137162</v>
      </c>
      <c r="R28" s="149">
        <v>28038</v>
      </c>
      <c r="S28" s="149">
        <v>1654</v>
      </c>
      <c r="T28" s="149">
        <v>273873</v>
      </c>
      <c r="U28" s="149">
        <v>57743</v>
      </c>
      <c r="V28" s="149">
        <v>27280</v>
      </c>
      <c r="W28" s="149">
        <v>951064</v>
      </c>
      <c r="X28" s="149">
        <v>148337</v>
      </c>
      <c r="Y28" s="149">
        <v>680806</v>
      </c>
      <c r="Z28" s="149">
        <v>1065437</v>
      </c>
      <c r="AA28" s="149">
        <v>1852653</v>
      </c>
      <c r="AB28" s="149">
        <v>4720</v>
      </c>
      <c r="AC28" s="149">
        <v>0</v>
      </c>
      <c r="AD28" s="149">
        <v>0</v>
      </c>
      <c r="AE28" s="149">
        <v>1022597</v>
      </c>
      <c r="AF28" s="149">
        <v>825336</v>
      </c>
      <c r="AG28" s="149">
        <v>2359417</v>
      </c>
      <c r="AH28" s="149">
        <v>529496</v>
      </c>
      <c r="AI28" s="149">
        <v>1669395</v>
      </c>
      <c r="AJ28" s="149">
        <v>0</v>
      </c>
      <c r="AK28" s="149">
        <v>160526</v>
      </c>
      <c r="AL28" s="149">
        <v>0</v>
      </c>
      <c r="AM28" s="149">
        <v>0</v>
      </c>
      <c r="AN28" s="149">
        <v>1237360</v>
      </c>
      <c r="AO28" s="149">
        <v>769747</v>
      </c>
      <c r="AP28" s="149">
        <v>430915</v>
      </c>
      <c r="AQ28" s="149">
        <v>36698</v>
      </c>
      <c r="AR28" s="145">
        <v>0</v>
      </c>
      <c r="AS28" s="150">
        <v>0</v>
      </c>
      <c r="AT28" s="150">
        <v>0</v>
      </c>
      <c r="AU28" s="148">
        <v>0</v>
      </c>
      <c r="AV28" s="148">
        <v>0</v>
      </c>
      <c r="AW28" s="148">
        <v>0</v>
      </c>
      <c r="AX28" s="149">
        <v>1593352</v>
      </c>
      <c r="AY28" s="151">
        <v>1593352</v>
      </c>
      <c r="AZ28" s="149">
        <v>0</v>
      </c>
      <c r="BA28" s="149">
        <v>558255</v>
      </c>
      <c r="BB28" s="149">
        <v>0</v>
      </c>
      <c r="BC28" s="149">
        <v>75000</v>
      </c>
      <c r="BD28" s="149">
        <v>1173510</v>
      </c>
      <c r="BE28" s="135">
        <v>0</v>
      </c>
      <c r="BF28" s="149">
        <v>14171184</v>
      </c>
      <c r="BG28" s="29"/>
      <c r="BH28" s="23"/>
      <c r="BI28" s="57"/>
      <c r="BJ28" s="57"/>
      <c r="BK28" s="57"/>
      <c r="BL28" s="23"/>
      <c r="BM28" s="23"/>
      <c r="BN28" s="23"/>
      <c r="BO28" s="23"/>
      <c r="BP28" s="23"/>
      <c r="BQ28" s="23"/>
      <c r="BR28" s="23"/>
      <c r="BS28" s="23"/>
      <c r="BT28" s="23"/>
      <c r="BU28" s="23"/>
      <c r="BV28" s="23"/>
      <c r="BW28" s="23"/>
      <c r="BX28" s="23"/>
    </row>
    <row r="29" spans="1:59" ht="32.25" customHeight="1">
      <c r="A29" s="2" t="s">
        <v>67</v>
      </c>
      <c r="B29" s="141">
        <v>521687</v>
      </c>
      <c r="C29" s="141">
        <v>29533</v>
      </c>
      <c r="D29" s="141">
        <v>20932</v>
      </c>
      <c r="E29" s="141">
        <v>28618</v>
      </c>
      <c r="F29" s="141">
        <v>310881</v>
      </c>
      <c r="G29" s="141">
        <v>209558</v>
      </c>
      <c r="H29" s="141">
        <v>101323</v>
      </c>
      <c r="I29" s="141">
        <v>0</v>
      </c>
      <c r="J29" s="141">
        <v>76297</v>
      </c>
      <c r="K29" s="141">
        <v>54810</v>
      </c>
      <c r="L29" s="141">
        <v>0</v>
      </c>
      <c r="M29" s="141">
        <v>434</v>
      </c>
      <c r="N29" s="141">
        <v>0</v>
      </c>
      <c r="O29" s="141">
        <v>182</v>
      </c>
      <c r="P29" s="141">
        <v>464238</v>
      </c>
      <c r="Q29" s="141">
        <v>69893</v>
      </c>
      <c r="R29" s="141">
        <v>9381</v>
      </c>
      <c r="S29" s="141">
        <v>1217</v>
      </c>
      <c r="T29" s="141">
        <v>81951</v>
      </c>
      <c r="U29" s="141">
        <v>27414</v>
      </c>
      <c r="V29" s="141">
        <v>23780</v>
      </c>
      <c r="W29" s="141">
        <v>197437</v>
      </c>
      <c r="X29" s="141">
        <v>53165</v>
      </c>
      <c r="Y29" s="141">
        <v>117894</v>
      </c>
      <c r="Z29" s="141">
        <v>181014</v>
      </c>
      <c r="AA29" s="141">
        <v>528046</v>
      </c>
      <c r="AB29" s="141">
        <v>16377</v>
      </c>
      <c r="AC29" s="141">
        <v>2463</v>
      </c>
      <c r="AD29" s="141">
        <v>200</v>
      </c>
      <c r="AE29" s="141">
        <v>157983</v>
      </c>
      <c r="AF29" s="141">
        <v>351023</v>
      </c>
      <c r="AG29" s="141">
        <v>634301</v>
      </c>
      <c r="AH29" s="141">
        <v>213159</v>
      </c>
      <c r="AI29" s="141">
        <v>421142</v>
      </c>
      <c r="AJ29" s="141">
        <v>0</v>
      </c>
      <c r="AK29" s="141">
        <v>0</v>
      </c>
      <c r="AL29" s="141">
        <v>0</v>
      </c>
      <c r="AM29" s="141">
        <v>0</v>
      </c>
      <c r="AN29" s="141">
        <v>0</v>
      </c>
      <c r="AO29" s="141">
        <v>0</v>
      </c>
      <c r="AP29" s="141">
        <v>0</v>
      </c>
      <c r="AQ29" s="141">
        <v>0</v>
      </c>
      <c r="AR29" s="142">
        <v>0</v>
      </c>
      <c r="AS29" s="147">
        <v>0</v>
      </c>
      <c r="AT29" s="147">
        <v>0</v>
      </c>
      <c r="AU29" s="146">
        <v>0</v>
      </c>
      <c r="AV29" s="146">
        <v>0</v>
      </c>
      <c r="AW29" s="146">
        <v>0</v>
      </c>
      <c r="AX29" s="141">
        <v>418421</v>
      </c>
      <c r="AY29" s="143">
        <v>418386</v>
      </c>
      <c r="AZ29" s="141">
        <v>35</v>
      </c>
      <c r="BA29" s="141">
        <v>3464</v>
      </c>
      <c r="BB29" s="141">
        <v>0</v>
      </c>
      <c r="BC29" s="141">
        <v>10000</v>
      </c>
      <c r="BD29" s="141">
        <v>366040</v>
      </c>
      <c r="BE29" s="133">
        <v>0</v>
      </c>
      <c r="BF29" s="141">
        <v>3245105</v>
      </c>
      <c r="BG29" s="29"/>
    </row>
    <row r="30" spans="1:59" ht="32.25" customHeight="1">
      <c r="A30" s="2" t="s">
        <v>68</v>
      </c>
      <c r="B30" s="141">
        <v>921402</v>
      </c>
      <c r="C30" s="141">
        <v>50547</v>
      </c>
      <c r="D30" s="141">
        <v>46801</v>
      </c>
      <c r="E30" s="141">
        <v>34843</v>
      </c>
      <c r="F30" s="141">
        <v>552983</v>
      </c>
      <c r="G30" s="141">
        <v>369165</v>
      </c>
      <c r="H30" s="141">
        <v>183818</v>
      </c>
      <c r="I30" s="141">
        <v>0</v>
      </c>
      <c r="J30" s="141">
        <v>115372</v>
      </c>
      <c r="K30" s="141">
        <v>90985</v>
      </c>
      <c r="L30" s="141">
        <v>0</v>
      </c>
      <c r="M30" s="141">
        <v>653</v>
      </c>
      <c r="N30" s="141">
        <v>0</v>
      </c>
      <c r="O30" s="141">
        <v>29218</v>
      </c>
      <c r="P30" s="141">
        <v>969789</v>
      </c>
      <c r="Q30" s="141">
        <v>46851</v>
      </c>
      <c r="R30" s="141">
        <v>19654</v>
      </c>
      <c r="S30" s="141">
        <v>2314</v>
      </c>
      <c r="T30" s="141">
        <v>155489</v>
      </c>
      <c r="U30" s="141">
        <v>29572</v>
      </c>
      <c r="V30" s="141">
        <v>5069</v>
      </c>
      <c r="W30" s="141">
        <v>645945</v>
      </c>
      <c r="X30" s="141">
        <v>64895</v>
      </c>
      <c r="Y30" s="141">
        <v>207593</v>
      </c>
      <c r="Z30" s="141">
        <v>435463</v>
      </c>
      <c r="AA30" s="141">
        <v>697750</v>
      </c>
      <c r="AB30" s="141">
        <v>2885</v>
      </c>
      <c r="AC30" s="141">
        <v>1385</v>
      </c>
      <c r="AD30" s="141">
        <v>0</v>
      </c>
      <c r="AE30" s="141">
        <v>276695</v>
      </c>
      <c r="AF30" s="141">
        <v>416785</v>
      </c>
      <c r="AG30" s="141">
        <v>1844760</v>
      </c>
      <c r="AH30" s="141">
        <v>924060</v>
      </c>
      <c r="AI30" s="141">
        <v>919702</v>
      </c>
      <c r="AJ30" s="141">
        <v>0</v>
      </c>
      <c r="AK30" s="141">
        <v>998</v>
      </c>
      <c r="AL30" s="141">
        <v>0</v>
      </c>
      <c r="AM30" s="141">
        <v>0</v>
      </c>
      <c r="AN30" s="141">
        <v>58818</v>
      </c>
      <c r="AO30" s="141">
        <v>37798</v>
      </c>
      <c r="AP30" s="141">
        <v>21020</v>
      </c>
      <c r="AQ30" s="141">
        <v>0</v>
      </c>
      <c r="AR30" s="142">
        <v>0</v>
      </c>
      <c r="AS30" s="147">
        <v>0</v>
      </c>
      <c r="AT30" s="147">
        <v>0</v>
      </c>
      <c r="AU30" s="146">
        <v>0</v>
      </c>
      <c r="AV30" s="146">
        <v>0</v>
      </c>
      <c r="AW30" s="146">
        <v>0</v>
      </c>
      <c r="AX30" s="141">
        <v>711165</v>
      </c>
      <c r="AY30" s="143">
        <v>711153</v>
      </c>
      <c r="AZ30" s="141">
        <v>12</v>
      </c>
      <c r="BA30" s="141">
        <v>895719</v>
      </c>
      <c r="BB30" s="141">
        <v>0</v>
      </c>
      <c r="BC30" s="141">
        <v>27916</v>
      </c>
      <c r="BD30" s="141">
        <v>688235</v>
      </c>
      <c r="BE30" s="133">
        <v>0</v>
      </c>
      <c r="BF30" s="141">
        <v>7458610</v>
      </c>
      <c r="BG30" s="29"/>
    </row>
    <row r="31" spans="1:63" ht="32.25" customHeight="1">
      <c r="A31" s="2" t="s">
        <v>69</v>
      </c>
      <c r="B31" s="141">
        <v>633794</v>
      </c>
      <c r="C31" s="141">
        <v>28459</v>
      </c>
      <c r="D31" s="141">
        <v>15192</v>
      </c>
      <c r="E31" s="141">
        <v>31477</v>
      </c>
      <c r="F31" s="141">
        <v>401971</v>
      </c>
      <c r="G31" s="141">
        <v>263640</v>
      </c>
      <c r="H31" s="141">
        <v>138331</v>
      </c>
      <c r="I31" s="141">
        <v>0</v>
      </c>
      <c r="J31" s="141">
        <v>85763</v>
      </c>
      <c r="K31" s="141">
        <v>68391</v>
      </c>
      <c r="L31" s="141">
        <v>0</v>
      </c>
      <c r="M31" s="141">
        <v>594</v>
      </c>
      <c r="N31" s="141">
        <v>0</v>
      </c>
      <c r="O31" s="141">
        <v>1947</v>
      </c>
      <c r="P31" s="141">
        <v>678292</v>
      </c>
      <c r="Q31" s="141">
        <v>122955</v>
      </c>
      <c r="R31" s="141">
        <v>16399</v>
      </c>
      <c r="S31" s="141">
        <v>1510</v>
      </c>
      <c r="T31" s="141">
        <v>104993</v>
      </c>
      <c r="U31" s="141">
        <v>40658</v>
      </c>
      <c r="V31" s="141">
        <v>11831</v>
      </c>
      <c r="W31" s="141">
        <v>326845</v>
      </c>
      <c r="X31" s="141">
        <v>53101</v>
      </c>
      <c r="Y31" s="141">
        <v>126632</v>
      </c>
      <c r="Z31" s="141">
        <v>168211</v>
      </c>
      <c r="AA31" s="141">
        <v>392530</v>
      </c>
      <c r="AB31" s="141">
        <v>3991</v>
      </c>
      <c r="AC31" s="141">
        <v>1657</v>
      </c>
      <c r="AD31" s="141">
        <v>297</v>
      </c>
      <c r="AE31" s="141">
        <v>131821</v>
      </c>
      <c r="AF31" s="141">
        <v>254764</v>
      </c>
      <c r="AG31" s="141">
        <v>848398</v>
      </c>
      <c r="AH31" s="141">
        <v>428830</v>
      </c>
      <c r="AI31" s="141">
        <v>419568</v>
      </c>
      <c r="AJ31" s="141">
        <v>0</v>
      </c>
      <c r="AK31" s="141">
        <v>0</v>
      </c>
      <c r="AL31" s="141">
        <v>0</v>
      </c>
      <c r="AM31" s="141">
        <v>0</v>
      </c>
      <c r="AN31" s="141">
        <v>9691</v>
      </c>
      <c r="AO31" s="141">
        <v>0</v>
      </c>
      <c r="AP31" s="141">
        <v>9691</v>
      </c>
      <c r="AQ31" s="141">
        <v>0</v>
      </c>
      <c r="AR31" s="142">
        <v>0</v>
      </c>
      <c r="AS31" s="147">
        <v>0</v>
      </c>
      <c r="AT31" s="147">
        <v>0</v>
      </c>
      <c r="AU31" s="146">
        <v>0</v>
      </c>
      <c r="AV31" s="146">
        <v>0</v>
      </c>
      <c r="AW31" s="146">
        <v>0</v>
      </c>
      <c r="AX31" s="141">
        <v>502019</v>
      </c>
      <c r="AY31" s="143">
        <v>502007</v>
      </c>
      <c r="AZ31" s="141">
        <v>12</v>
      </c>
      <c r="BA31" s="141">
        <v>391468</v>
      </c>
      <c r="BB31" s="141">
        <v>0</v>
      </c>
      <c r="BC31" s="141">
        <v>2600</v>
      </c>
      <c r="BD31" s="141">
        <v>294207</v>
      </c>
      <c r="BE31" s="133">
        <v>0</v>
      </c>
      <c r="BF31" s="141">
        <v>4047842</v>
      </c>
      <c r="BG31" s="29"/>
      <c r="BI31" s="57"/>
      <c r="BJ31" s="57"/>
      <c r="BK31" s="57"/>
    </row>
    <row r="32" spans="1:59" ht="32.25" customHeight="1">
      <c r="A32" s="2" t="s">
        <v>70</v>
      </c>
      <c r="B32" s="141">
        <v>1417365</v>
      </c>
      <c r="C32" s="141">
        <v>66888</v>
      </c>
      <c r="D32" s="141">
        <v>260702</v>
      </c>
      <c r="E32" s="141">
        <v>22212</v>
      </c>
      <c r="F32" s="141">
        <v>770190</v>
      </c>
      <c r="G32" s="141">
        <v>519748</v>
      </c>
      <c r="H32" s="141">
        <v>250442</v>
      </c>
      <c r="I32" s="141">
        <v>0</v>
      </c>
      <c r="J32" s="141">
        <v>159705</v>
      </c>
      <c r="K32" s="141">
        <v>134318</v>
      </c>
      <c r="L32" s="141">
        <v>0</v>
      </c>
      <c r="M32" s="141">
        <v>971</v>
      </c>
      <c r="N32" s="141">
        <v>0</v>
      </c>
      <c r="O32" s="141">
        <v>2379</v>
      </c>
      <c r="P32" s="141">
        <v>1239731</v>
      </c>
      <c r="Q32" s="141">
        <v>24715</v>
      </c>
      <c r="R32" s="141">
        <v>22140</v>
      </c>
      <c r="S32" s="141">
        <v>3013</v>
      </c>
      <c r="T32" s="141">
        <v>204500</v>
      </c>
      <c r="U32" s="141">
        <v>35602</v>
      </c>
      <c r="V32" s="141">
        <v>22590</v>
      </c>
      <c r="W32" s="141">
        <v>793838</v>
      </c>
      <c r="X32" s="141">
        <v>133333</v>
      </c>
      <c r="Y32" s="141">
        <v>493498</v>
      </c>
      <c r="Z32" s="141">
        <v>651956</v>
      </c>
      <c r="AA32" s="141">
        <v>1247098</v>
      </c>
      <c r="AB32" s="141">
        <v>1405</v>
      </c>
      <c r="AC32" s="141">
        <v>5401</v>
      </c>
      <c r="AD32" s="141">
        <v>452</v>
      </c>
      <c r="AE32" s="141">
        <v>613190</v>
      </c>
      <c r="AF32" s="141">
        <v>626650</v>
      </c>
      <c r="AG32" s="141">
        <v>1838736</v>
      </c>
      <c r="AH32" s="141">
        <v>574936</v>
      </c>
      <c r="AI32" s="141">
        <v>1262189</v>
      </c>
      <c r="AJ32" s="141">
        <v>0</v>
      </c>
      <c r="AK32" s="141">
        <v>1611</v>
      </c>
      <c r="AL32" s="141">
        <v>0</v>
      </c>
      <c r="AM32" s="141">
        <v>0</v>
      </c>
      <c r="AN32" s="141">
        <v>54070</v>
      </c>
      <c r="AO32" s="141">
        <v>54070</v>
      </c>
      <c r="AP32" s="141">
        <v>0</v>
      </c>
      <c r="AQ32" s="141">
        <v>0</v>
      </c>
      <c r="AR32" s="142">
        <v>0</v>
      </c>
      <c r="AS32" s="147">
        <v>0</v>
      </c>
      <c r="AT32" s="147">
        <v>0</v>
      </c>
      <c r="AU32" s="146">
        <v>0</v>
      </c>
      <c r="AV32" s="146">
        <v>0</v>
      </c>
      <c r="AW32" s="146">
        <v>0</v>
      </c>
      <c r="AX32" s="141">
        <v>905773</v>
      </c>
      <c r="AY32" s="143">
        <v>905773</v>
      </c>
      <c r="AZ32" s="141">
        <v>0</v>
      </c>
      <c r="BA32" s="141">
        <v>211691</v>
      </c>
      <c r="BB32" s="141">
        <v>5220</v>
      </c>
      <c r="BC32" s="141">
        <v>127640</v>
      </c>
      <c r="BD32" s="141">
        <v>781564</v>
      </c>
      <c r="BE32" s="133">
        <v>0</v>
      </c>
      <c r="BF32" s="141">
        <v>8974342</v>
      </c>
      <c r="BG32" s="29"/>
    </row>
    <row r="33" spans="1:76" s="68" customFormat="1" ht="32.25" customHeight="1">
      <c r="A33" s="2" t="s">
        <v>71</v>
      </c>
      <c r="B33" s="141">
        <v>1305321</v>
      </c>
      <c r="C33" s="141">
        <v>73455</v>
      </c>
      <c r="D33" s="141">
        <v>64818</v>
      </c>
      <c r="E33" s="141">
        <v>30410</v>
      </c>
      <c r="F33" s="141">
        <v>805909</v>
      </c>
      <c r="G33" s="141">
        <v>545369</v>
      </c>
      <c r="H33" s="141">
        <v>260540</v>
      </c>
      <c r="I33" s="141">
        <v>0</v>
      </c>
      <c r="J33" s="141">
        <v>158083</v>
      </c>
      <c r="K33" s="141">
        <v>169040</v>
      </c>
      <c r="L33" s="141">
        <v>0</v>
      </c>
      <c r="M33" s="141">
        <v>2637</v>
      </c>
      <c r="N33" s="141">
        <v>969</v>
      </c>
      <c r="O33" s="141">
        <v>0</v>
      </c>
      <c r="P33" s="141">
        <v>1295064</v>
      </c>
      <c r="Q33" s="141">
        <v>49290</v>
      </c>
      <c r="R33" s="141">
        <v>9286</v>
      </c>
      <c r="S33" s="141">
        <v>1092</v>
      </c>
      <c r="T33" s="141">
        <v>291894</v>
      </c>
      <c r="U33" s="141">
        <v>28613</v>
      </c>
      <c r="V33" s="141">
        <v>14099</v>
      </c>
      <c r="W33" s="141">
        <v>696372</v>
      </c>
      <c r="X33" s="141">
        <v>204418</v>
      </c>
      <c r="Y33" s="141">
        <v>148173</v>
      </c>
      <c r="Z33" s="141">
        <v>716112</v>
      </c>
      <c r="AA33" s="141">
        <v>1084637</v>
      </c>
      <c r="AB33" s="141">
        <v>1120</v>
      </c>
      <c r="AC33" s="141">
        <v>17153</v>
      </c>
      <c r="AD33" s="141">
        <v>10801</v>
      </c>
      <c r="AE33" s="141">
        <v>395151</v>
      </c>
      <c r="AF33" s="141">
        <v>660412</v>
      </c>
      <c r="AG33" s="141">
        <v>637318</v>
      </c>
      <c r="AH33" s="141">
        <v>400109</v>
      </c>
      <c r="AI33" s="141">
        <v>228113</v>
      </c>
      <c r="AJ33" s="141">
        <v>0</v>
      </c>
      <c r="AK33" s="141">
        <v>9096</v>
      </c>
      <c r="AL33" s="141">
        <v>0</v>
      </c>
      <c r="AM33" s="141">
        <v>0</v>
      </c>
      <c r="AN33" s="141">
        <v>40364</v>
      </c>
      <c r="AO33" s="141">
        <v>15120</v>
      </c>
      <c r="AP33" s="141">
        <v>25244</v>
      </c>
      <c r="AQ33" s="141">
        <v>0</v>
      </c>
      <c r="AR33" s="142">
        <v>0</v>
      </c>
      <c r="AS33" s="147">
        <v>0</v>
      </c>
      <c r="AT33" s="147">
        <v>0</v>
      </c>
      <c r="AU33" s="146">
        <v>0</v>
      </c>
      <c r="AV33" s="146">
        <v>0</v>
      </c>
      <c r="AW33" s="146">
        <v>0</v>
      </c>
      <c r="AX33" s="141">
        <v>1211484</v>
      </c>
      <c r="AY33" s="143">
        <v>1211426</v>
      </c>
      <c r="AZ33" s="141">
        <v>58</v>
      </c>
      <c r="BA33" s="141">
        <v>154780</v>
      </c>
      <c r="BB33" s="141">
        <v>31219</v>
      </c>
      <c r="BC33" s="141">
        <v>46000</v>
      </c>
      <c r="BD33" s="141">
        <v>932575</v>
      </c>
      <c r="BE33" s="133">
        <v>0</v>
      </c>
      <c r="BF33" s="141">
        <v>7603047</v>
      </c>
      <c r="BG33" s="29"/>
      <c r="BH33" s="23"/>
      <c r="BI33" s="23"/>
      <c r="BJ33" s="23"/>
      <c r="BK33" s="23"/>
      <c r="BL33" s="23"/>
      <c r="BM33" s="23"/>
      <c r="BN33" s="23"/>
      <c r="BO33" s="23"/>
      <c r="BP33" s="23"/>
      <c r="BQ33" s="23"/>
      <c r="BR33" s="23"/>
      <c r="BS33" s="23"/>
      <c r="BT33" s="23"/>
      <c r="BU33" s="23"/>
      <c r="BV33" s="23"/>
      <c r="BW33" s="23"/>
      <c r="BX33" s="23"/>
    </row>
    <row r="34" spans="1:63" ht="32.25" customHeight="1">
      <c r="A34" s="34" t="s">
        <v>72</v>
      </c>
      <c r="B34" s="154">
        <v>516128</v>
      </c>
      <c r="C34" s="154">
        <v>29510</v>
      </c>
      <c r="D34" s="154">
        <v>22975</v>
      </c>
      <c r="E34" s="154">
        <v>33271</v>
      </c>
      <c r="F34" s="154">
        <v>299979</v>
      </c>
      <c r="G34" s="154">
        <v>200025</v>
      </c>
      <c r="H34" s="154">
        <v>99954</v>
      </c>
      <c r="I34" s="154">
        <v>0</v>
      </c>
      <c r="J34" s="154">
        <v>74127</v>
      </c>
      <c r="K34" s="154">
        <v>54613</v>
      </c>
      <c r="L34" s="154">
        <v>37</v>
      </c>
      <c r="M34" s="154">
        <v>396</v>
      </c>
      <c r="N34" s="154">
        <v>252</v>
      </c>
      <c r="O34" s="154">
        <v>968</v>
      </c>
      <c r="P34" s="154">
        <v>679693</v>
      </c>
      <c r="Q34" s="154">
        <v>58661</v>
      </c>
      <c r="R34" s="154">
        <v>6245</v>
      </c>
      <c r="S34" s="154">
        <v>1373</v>
      </c>
      <c r="T34" s="154">
        <v>73366</v>
      </c>
      <c r="U34" s="154">
        <v>13933</v>
      </c>
      <c r="V34" s="154">
        <v>28748</v>
      </c>
      <c r="W34" s="154">
        <v>464565</v>
      </c>
      <c r="X34" s="154">
        <v>32802</v>
      </c>
      <c r="Y34" s="154">
        <v>25255</v>
      </c>
      <c r="Z34" s="154">
        <v>151542</v>
      </c>
      <c r="AA34" s="154">
        <v>429891</v>
      </c>
      <c r="AB34" s="154">
        <v>2165</v>
      </c>
      <c r="AC34" s="154">
        <v>536</v>
      </c>
      <c r="AD34" s="154">
        <v>29658</v>
      </c>
      <c r="AE34" s="154">
        <v>98125</v>
      </c>
      <c r="AF34" s="154">
        <v>299407</v>
      </c>
      <c r="AG34" s="154">
        <v>164157</v>
      </c>
      <c r="AH34" s="154">
        <v>57513</v>
      </c>
      <c r="AI34" s="154">
        <v>106644</v>
      </c>
      <c r="AJ34" s="154">
        <v>0</v>
      </c>
      <c r="AK34" s="154">
        <v>0</v>
      </c>
      <c r="AL34" s="154">
        <v>0</v>
      </c>
      <c r="AM34" s="154">
        <v>0</v>
      </c>
      <c r="AN34" s="154">
        <v>0</v>
      </c>
      <c r="AO34" s="154">
        <v>0</v>
      </c>
      <c r="AP34" s="154">
        <v>0</v>
      </c>
      <c r="AQ34" s="154">
        <v>0</v>
      </c>
      <c r="AR34" s="144">
        <v>0</v>
      </c>
      <c r="AS34" s="156">
        <v>0</v>
      </c>
      <c r="AT34" s="156">
        <v>0</v>
      </c>
      <c r="AU34" s="157">
        <v>0</v>
      </c>
      <c r="AV34" s="157">
        <v>0</v>
      </c>
      <c r="AW34" s="157">
        <v>0</v>
      </c>
      <c r="AX34" s="154">
        <v>201304</v>
      </c>
      <c r="AY34" s="155">
        <v>201304</v>
      </c>
      <c r="AZ34" s="154">
        <v>0</v>
      </c>
      <c r="BA34" s="154">
        <v>144056</v>
      </c>
      <c r="BB34" s="154">
        <v>0</v>
      </c>
      <c r="BC34" s="154">
        <v>4000</v>
      </c>
      <c r="BD34" s="154">
        <v>261394</v>
      </c>
      <c r="BE34" s="134">
        <v>0</v>
      </c>
      <c r="BF34" s="154">
        <v>2577420</v>
      </c>
      <c r="BG34" s="29"/>
      <c r="BI34" s="57"/>
      <c r="BJ34" s="57"/>
      <c r="BK34" s="57"/>
    </row>
    <row r="35" spans="1:59" ht="32.25" customHeight="1">
      <c r="A35" s="2" t="s">
        <v>73</v>
      </c>
      <c r="B35" s="141">
        <v>558926</v>
      </c>
      <c r="C35" s="141">
        <v>30587</v>
      </c>
      <c r="D35" s="141">
        <v>33457</v>
      </c>
      <c r="E35" s="141">
        <v>33237</v>
      </c>
      <c r="F35" s="141">
        <v>287843</v>
      </c>
      <c r="G35" s="141">
        <v>183420</v>
      </c>
      <c r="H35" s="141">
        <v>104423</v>
      </c>
      <c r="I35" s="141">
        <v>0</v>
      </c>
      <c r="J35" s="141">
        <v>89994</v>
      </c>
      <c r="K35" s="141">
        <v>83262</v>
      </c>
      <c r="L35" s="141">
        <v>0</v>
      </c>
      <c r="M35" s="141">
        <v>546</v>
      </c>
      <c r="N35" s="141">
        <v>0</v>
      </c>
      <c r="O35" s="141">
        <v>0</v>
      </c>
      <c r="P35" s="141">
        <v>579436</v>
      </c>
      <c r="Q35" s="141">
        <v>85930</v>
      </c>
      <c r="R35" s="141">
        <v>10161</v>
      </c>
      <c r="S35" s="141">
        <v>1343</v>
      </c>
      <c r="T35" s="141">
        <v>131731</v>
      </c>
      <c r="U35" s="141">
        <v>47755</v>
      </c>
      <c r="V35" s="141">
        <v>26658</v>
      </c>
      <c r="W35" s="141">
        <v>226864</v>
      </c>
      <c r="X35" s="141">
        <v>48994</v>
      </c>
      <c r="Y35" s="141">
        <v>133542</v>
      </c>
      <c r="Z35" s="141">
        <v>162943</v>
      </c>
      <c r="AA35" s="141">
        <v>458342</v>
      </c>
      <c r="AB35" s="141">
        <v>581</v>
      </c>
      <c r="AC35" s="141">
        <v>0</v>
      </c>
      <c r="AD35" s="141">
        <v>304</v>
      </c>
      <c r="AE35" s="141">
        <v>198617</v>
      </c>
      <c r="AF35" s="141">
        <v>258840</v>
      </c>
      <c r="AG35" s="141">
        <v>669159</v>
      </c>
      <c r="AH35" s="141">
        <v>298505</v>
      </c>
      <c r="AI35" s="141">
        <v>358020</v>
      </c>
      <c r="AJ35" s="141">
        <v>0</v>
      </c>
      <c r="AK35" s="141">
        <v>12634</v>
      </c>
      <c r="AL35" s="141">
        <v>0</v>
      </c>
      <c r="AM35" s="141">
        <v>0</v>
      </c>
      <c r="AN35" s="141">
        <v>70754</v>
      </c>
      <c r="AO35" s="141">
        <v>52310</v>
      </c>
      <c r="AP35" s="141">
        <v>18444</v>
      </c>
      <c r="AQ35" s="141">
        <v>0</v>
      </c>
      <c r="AR35" s="142">
        <v>0</v>
      </c>
      <c r="AS35" s="147">
        <v>0</v>
      </c>
      <c r="AT35" s="147">
        <v>0</v>
      </c>
      <c r="AU35" s="146">
        <v>0</v>
      </c>
      <c r="AV35" s="146">
        <v>0</v>
      </c>
      <c r="AW35" s="146">
        <v>0</v>
      </c>
      <c r="AX35" s="141">
        <v>397866</v>
      </c>
      <c r="AY35" s="143">
        <v>397866</v>
      </c>
      <c r="AZ35" s="141">
        <v>0</v>
      </c>
      <c r="BA35" s="141">
        <v>142580</v>
      </c>
      <c r="BB35" s="141">
        <v>0</v>
      </c>
      <c r="BC35" s="141">
        <v>13000</v>
      </c>
      <c r="BD35" s="141">
        <v>372811</v>
      </c>
      <c r="BE35" s="133">
        <v>0</v>
      </c>
      <c r="BF35" s="141">
        <v>3559359</v>
      </c>
      <c r="BG35" s="29"/>
    </row>
    <row r="36" spans="1:59" ht="32.25" customHeight="1">
      <c r="A36" s="2" t="s">
        <v>74</v>
      </c>
      <c r="B36" s="141">
        <v>363804</v>
      </c>
      <c r="C36" s="141">
        <v>20887</v>
      </c>
      <c r="D36" s="141">
        <v>16535</v>
      </c>
      <c r="E36" s="141">
        <v>23216</v>
      </c>
      <c r="F36" s="141">
        <v>191625</v>
      </c>
      <c r="G36" s="141">
        <v>124003</v>
      </c>
      <c r="H36" s="141">
        <v>67622</v>
      </c>
      <c r="I36" s="141">
        <v>0</v>
      </c>
      <c r="J36" s="141">
        <v>52846</v>
      </c>
      <c r="K36" s="141">
        <v>57721</v>
      </c>
      <c r="L36" s="141">
        <v>0</v>
      </c>
      <c r="M36" s="141">
        <v>280</v>
      </c>
      <c r="N36" s="141">
        <v>0</v>
      </c>
      <c r="O36" s="141">
        <v>694</v>
      </c>
      <c r="P36" s="141">
        <v>430824</v>
      </c>
      <c r="Q36" s="141">
        <v>40764</v>
      </c>
      <c r="R36" s="141">
        <v>3084</v>
      </c>
      <c r="S36" s="141">
        <v>1044</v>
      </c>
      <c r="T36" s="141">
        <v>101856</v>
      </c>
      <c r="U36" s="141">
        <v>17636</v>
      </c>
      <c r="V36" s="141">
        <v>10008</v>
      </c>
      <c r="W36" s="141">
        <v>197169</v>
      </c>
      <c r="X36" s="141">
        <v>59263</v>
      </c>
      <c r="Y36" s="141">
        <v>62820</v>
      </c>
      <c r="Z36" s="141">
        <v>78636</v>
      </c>
      <c r="AA36" s="141">
        <v>183642</v>
      </c>
      <c r="AB36" s="141">
        <v>546</v>
      </c>
      <c r="AC36" s="141">
        <v>460</v>
      </c>
      <c r="AD36" s="141">
        <v>1228</v>
      </c>
      <c r="AE36" s="141">
        <v>74845</v>
      </c>
      <c r="AF36" s="141">
        <v>106563</v>
      </c>
      <c r="AG36" s="141">
        <v>714648</v>
      </c>
      <c r="AH36" s="141">
        <v>453207</v>
      </c>
      <c r="AI36" s="141">
        <v>201441</v>
      </c>
      <c r="AJ36" s="141">
        <v>60000</v>
      </c>
      <c r="AK36" s="141">
        <v>0</v>
      </c>
      <c r="AL36" s="141">
        <v>0</v>
      </c>
      <c r="AM36" s="141">
        <v>0</v>
      </c>
      <c r="AN36" s="141">
        <v>62153</v>
      </c>
      <c r="AO36" s="141">
        <v>62153</v>
      </c>
      <c r="AP36" s="141">
        <v>0</v>
      </c>
      <c r="AQ36" s="141">
        <v>0</v>
      </c>
      <c r="AR36" s="142">
        <v>0</v>
      </c>
      <c r="AS36" s="147">
        <v>0</v>
      </c>
      <c r="AT36" s="147">
        <v>0</v>
      </c>
      <c r="AU36" s="146">
        <v>0</v>
      </c>
      <c r="AV36" s="146">
        <v>0</v>
      </c>
      <c r="AW36" s="146">
        <v>0</v>
      </c>
      <c r="AX36" s="141">
        <v>174642</v>
      </c>
      <c r="AY36" s="143">
        <v>174642</v>
      </c>
      <c r="AZ36" s="141">
        <v>0</v>
      </c>
      <c r="BA36" s="141">
        <v>239938</v>
      </c>
      <c r="BB36" s="141">
        <v>0</v>
      </c>
      <c r="BC36" s="141">
        <v>0</v>
      </c>
      <c r="BD36" s="141">
        <v>245969</v>
      </c>
      <c r="BE36" s="133">
        <v>0</v>
      </c>
      <c r="BF36" s="141">
        <v>2557076</v>
      </c>
      <c r="BG36" s="29"/>
    </row>
    <row r="37" spans="1:63" ht="32.25" customHeight="1">
      <c r="A37" s="2" t="s">
        <v>75</v>
      </c>
      <c r="B37" s="141">
        <v>513496</v>
      </c>
      <c r="C37" s="141">
        <v>29282</v>
      </c>
      <c r="D37" s="141">
        <v>26633</v>
      </c>
      <c r="E37" s="141">
        <v>27496</v>
      </c>
      <c r="F37" s="141">
        <v>279831</v>
      </c>
      <c r="G37" s="141">
        <v>188023</v>
      </c>
      <c r="H37" s="141">
        <v>91808</v>
      </c>
      <c r="I37" s="141">
        <v>0</v>
      </c>
      <c r="J37" s="141">
        <v>70863</v>
      </c>
      <c r="K37" s="141">
        <v>78658</v>
      </c>
      <c r="L37" s="141">
        <v>0</v>
      </c>
      <c r="M37" s="141">
        <v>418</v>
      </c>
      <c r="N37" s="141">
        <v>0</v>
      </c>
      <c r="O37" s="141">
        <v>315</v>
      </c>
      <c r="P37" s="141">
        <v>499777</v>
      </c>
      <c r="Q37" s="141">
        <v>39054</v>
      </c>
      <c r="R37" s="141">
        <v>9926</v>
      </c>
      <c r="S37" s="141">
        <v>827</v>
      </c>
      <c r="T37" s="141">
        <v>100199</v>
      </c>
      <c r="U37" s="141">
        <v>13801</v>
      </c>
      <c r="V37" s="141">
        <v>6043</v>
      </c>
      <c r="W37" s="141">
        <v>231801</v>
      </c>
      <c r="X37" s="141">
        <v>98126</v>
      </c>
      <c r="Y37" s="141">
        <v>161896</v>
      </c>
      <c r="Z37" s="141">
        <v>92555</v>
      </c>
      <c r="AA37" s="141">
        <v>332406</v>
      </c>
      <c r="AB37" s="141">
        <v>777</v>
      </c>
      <c r="AC37" s="141">
        <v>36524</v>
      </c>
      <c r="AD37" s="141">
        <v>0</v>
      </c>
      <c r="AE37" s="141">
        <v>110335</v>
      </c>
      <c r="AF37" s="141">
        <v>184770</v>
      </c>
      <c r="AG37" s="141">
        <v>603763</v>
      </c>
      <c r="AH37" s="141">
        <v>237458</v>
      </c>
      <c r="AI37" s="141">
        <v>366305</v>
      </c>
      <c r="AJ37" s="141">
        <v>0</v>
      </c>
      <c r="AK37" s="141">
        <v>0</v>
      </c>
      <c r="AL37" s="141">
        <v>0</v>
      </c>
      <c r="AM37" s="141">
        <v>0</v>
      </c>
      <c r="AN37" s="141">
        <v>88910</v>
      </c>
      <c r="AO37" s="141">
        <v>65852</v>
      </c>
      <c r="AP37" s="141">
        <v>23058</v>
      </c>
      <c r="AQ37" s="141">
        <v>0</v>
      </c>
      <c r="AR37" s="142">
        <v>0</v>
      </c>
      <c r="AS37" s="147">
        <v>0</v>
      </c>
      <c r="AT37" s="147">
        <v>0</v>
      </c>
      <c r="AU37" s="146">
        <v>0</v>
      </c>
      <c r="AV37" s="146">
        <v>0</v>
      </c>
      <c r="AW37" s="146">
        <v>0</v>
      </c>
      <c r="AX37" s="141">
        <v>358541</v>
      </c>
      <c r="AY37" s="143">
        <v>358407</v>
      </c>
      <c r="AZ37" s="141">
        <v>134</v>
      </c>
      <c r="BA37" s="141">
        <v>104645</v>
      </c>
      <c r="BB37" s="141">
        <v>0</v>
      </c>
      <c r="BC37" s="141">
        <v>20520</v>
      </c>
      <c r="BD37" s="141">
        <v>402428</v>
      </c>
      <c r="BE37" s="133">
        <v>0</v>
      </c>
      <c r="BF37" s="141">
        <v>3178937</v>
      </c>
      <c r="BG37" s="29"/>
      <c r="BI37" s="57"/>
      <c r="BJ37" s="57"/>
      <c r="BK37" s="57"/>
    </row>
    <row r="38" spans="1:76" s="68" customFormat="1" ht="32.25" customHeight="1">
      <c r="A38" s="35" t="s">
        <v>76</v>
      </c>
      <c r="B38" s="149">
        <v>265306</v>
      </c>
      <c r="C38" s="149">
        <v>26714</v>
      </c>
      <c r="D38" s="149">
        <v>13821</v>
      </c>
      <c r="E38" s="149">
        <v>26771</v>
      </c>
      <c r="F38" s="149">
        <v>135136</v>
      </c>
      <c r="G38" s="149">
        <v>101097</v>
      </c>
      <c r="H38" s="149">
        <v>34039</v>
      </c>
      <c r="I38" s="149">
        <v>0</v>
      </c>
      <c r="J38" s="149">
        <v>37257</v>
      </c>
      <c r="K38" s="149">
        <v>25289</v>
      </c>
      <c r="L38" s="149">
        <v>0</v>
      </c>
      <c r="M38" s="149">
        <v>318</v>
      </c>
      <c r="N38" s="149">
        <v>0</v>
      </c>
      <c r="O38" s="149">
        <v>0</v>
      </c>
      <c r="P38" s="149">
        <v>269274</v>
      </c>
      <c r="Q38" s="149">
        <v>8064</v>
      </c>
      <c r="R38" s="149">
        <v>10202</v>
      </c>
      <c r="S38" s="149">
        <v>587</v>
      </c>
      <c r="T38" s="149">
        <v>74788</v>
      </c>
      <c r="U38" s="149">
        <v>13459</v>
      </c>
      <c r="V38" s="149">
        <v>15520</v>
      </c>
      <c r="W38" s="149">
        <v>132992</v>
      </c>
      <c r="X38" s="149">
        <v>13662</v>
      </c>
      <c r="Y38" s="149">
        <v>142510</v>
      </c>
      <c r="Z38" s="149">
        <v>61629</v>
      </c>
      <c r="AA38" s="149">
        <v>334306</v>
      </c>
      <c r="AB38" s="149">
        <v>564</v>
      </c>
      <c r="AC38" s="149">
        <v>0</v>
      </c>
      <c r="AD38" s="149">
        <v>0</v>
      </c>
      <c r="AE38" s="149">
        <v>63116</v>
      </c>
      <c r="AF38" s="149">
        <v>270626</v>
      </c>
      <c r="AG38" s="149">
        <v>370131</v>
      </c>
      <c r="AH38" s="149">
        <v>131381</v>
      </c>
      <c r="AI38" s="149">
        <v>238750</v>
      </c>
      <c r="AJ38" s="149">
        <v>0</v>
      </c>
      <c r="AK38" s="149">
        <v>0</v>
      </c>
      <c r="AL38" s="149">
        <v>0</v>
      </c>
      <c r="AM38" s="149">
        <v>0</v>
      </c>
      <c r="AN38" s="149">
        <v>98651</v>
      </c>
      <c r="AO38" s="149">
        <v>84970</v>
      </c>
      <c r="AP38" s="149">
        <v>13681</v>
      </c>
      <c r="AQ38" s="149">
        <v>0</v>
      </c>
      <c r="AR38" s="145">
        <v>0</v>
      </c>
      <c r="AS38" s="150">
        <v>0</v>
      </c>
      <c r="AT38" s="150">
        <v>0</v>
      </c>
      <c r="AU38" s="148">
        <v>0</v>
      </c>
      <c r="AV38" s="148">
        <v>0</v>
      </c>
      <c r="AW38" s="148">
        <v>0</v>
      </c>
      <c r="AX38" s="149">
        <v>131742</v>
      </c>
      <c r="AY38" s="151">
        <v>131742</v>
      </c>
      <c r="AZ38" s="149">
        <v>0</v>
      </c>
      <c r="BA38" s="149">
        <v>301881</v>
      </c>
      <c r="BB38" s="149">
        <v>200</v>
      </c>
      <c r="BC38" s="149">
        <v>0</v>
      </c>
      <c r="BD38" s="149">
        <v>282338</v>
      </c>
      <c r="BE38" s="135">
        <v>0</v>
      </c>
      <c r="BF38" s="149">
        <v>2257968</v>
      </c>
      <c r="BG38" s="29"/>
      <c r="BH38" s="23"/>
      <c r="BI38" s="23"/>
      <c r="BJ38" s="23"/>
      <c r="BK38" s="23"/>
      <c r="BL38" s="23"/>
      <c r="BM38" s="23"/>
      <c r="BN38" s="23"/>
      <c r="BO38" s="23"/>
      <c r="BP38" s="23"/>
      <c r="BQ38" s="23"/>
      <c r="BR38" s="23"/>
      <c r="BS38" s="23"/>
      <c r="BT38" s="23"/>
      <c r="BU38" s="23"/>
      <c r="BV38" s="23"/>
      <c r="BW38" s="23"/>
      <c r="BX38" s="23"/>
    </row>
    <row r="39" spans="1:59" ht="32.25" customHeight="1">
      <c r="A39" s="2" t="s">
        <v>125</v>
      </c>
      <c r="B39" s="141">
        <v>1711182</v>
      </c>
      <c r="C39" s="141">
        <v>62889</v>
      </c>
      <c r="D39" s="141">
        <v>114467</v>
      </c>
      <c r="E39" s="141">
        <v>24308</v>
      </c>
      <c r="F39" s="141">
        <v>1039099</v>
      </c>
      <c r="G39" s="141">
        <v>698161</v>
      </c>
      <c r="H39" s="141">
        <v>340938</v>
      </c>
      <c r="I39" s="141">
        <v>0</v>
      </c>
      <c r="J39" s="141">
        <v>244292</v>
      </c>
      <c r="K39" s="141">
        <v>224512</v>
      </c>
      <c r="L39" s="141">
        <v>0</v>
      </c>
      <c r="M39" s="141">
        <v>1323</v>
      </c>
      <c r="N39" s="141">
        <v>0</v>
      </c>
      <c r="O39" s="141">
        <v>292</v>
      </c>
      <c r="P39" s="141">
        <v>1883491</v>
      </c>
      <c r="Q39" s="141">
        <v>21212</v>
      </c>
      <c r="R39" s="141">
        <v>31387</v>
      </c>
      <c r="S39" s="141">
        <v>1875</v>
      </c>
      <c r="T39" s="141">
        <v>329215</v>
      </c>
      <c r="U39" s="141">
        <v>58315</v>
      </c>
      <c r="V39" s="141">
        <v>52328</v>
      </c>
      <c r="W39" s="141">
        <v>1292075</v>
      </c>
      <c r="X39" s="141">
        <v>97084</v>
      </c>
      <c r="Y39" s="141">
        <v>203458</v>
      </c>
      <c r="Z39" s="141">
        <v>1101817</v>
      </c>
      <c r="AA39" s="141">
        <v>1578220</v>
      </c>
      <c r="AB39" s="141">
        <v>13406</v>
      </c>
      <c r="AC39" s="141">
        <v>104477</v>
      </c>
      <c r="AD39" s="141">
        <v>35</v>
      </c>
      <c r="AE39" s="141">
        <v>630998</v>
      </c>
      <c r="AF39" s="141">
        <v>829304</v>
      </c>
      <c r="AG39" s="141">
        <v>2171981</v>
      </c>
      <c r="AH39" s="141">
        <v>411988</v>
      </c>
      <c r="AI39" s="141">
        <v>1737788</v>
      </c>
      <c r="AJ39" s="141">
        <v>0</v>
      </c>
      <c r="AK39" s="141">
        <v>22205</v>
      </c>
      <c r="AL39" s="141">
        <v>0</v>
      </c>
      <c r="AM39" s="141">
        <v>0</v>
      </c>
      <c r="AN39" s="141">
        <v>71224</v>
      </c>
      <c r="AO39" s="141">
        <v>70231</v>
      </c>
      <c r="AP39" s="141">
        <v>993</v>
      </c>
      <c r="AQ39" s="141">
        <v>0</v>
      </c>
      <c r="AR39" s="142">
        <v>0</v>
      </c>
      <c r="AS39" s="147">
        <v>0</v>
      </c>
      <c r="AT39" s="147">
        <v>0</v>
      </c>
      <c r="AU39" s="146">
        <v>0</v>
      </c>
      <c r="AV39" s="146">
        <v>0</v>
      </c>
      <c r="AW39" s="146">
        <v>0</v>
      </c>
      <c r="AX39" s="141">
        <v>1266132</v>
      </c>
      <c r="AY39" s="143">
        <v>1266111</v>
      </c>
      <c r="AZ39" s="141">
        <v>21</v>
      </c>
      <c r="BA39" s="141">
        <v>837785</v>
      </c>
      <c r="BB39" s="141">
        <v>71132</v>
      </c>
      <c r="BC39" s="141">
        <v>50000</v>
      </c>
      <c r="BD39" s="141">
        <v>1375260</v>
      </c>
      <c r="BE39" s="133">
        <v>0</v>
      </c>
      <c r="BF39" s="141">
        <v>12321682</v>
      </c>
      <c r="BG39" s="29"/>
    </row>
    <row r="40" spans="1:63" ht="32.25" customHeight="1">
      <c r="A40" s="2" t="s">
        <v>77</v>
      </c>
      <c r="B40" s="141">
        <v>1333324</v>
      </c>
      <c r="C40" s="141">
        <v>62009</v>
      </c>
      <c r="D40" s="141">
        <v>39339</v>
      </c>
      <c r="E40" s="141">
        <v>32604</v>
      </c>
      <c r="F40" s="141">
        <v>873674</v>
      </c>
      <c r="G40" s="141">
        <v>608557</v>
      </c>
      <c r="H40" s="141">
        <v>265117</v>
      </c>
      <c r="I40" s="141">
        <v>0</v>
      </c>
      <c r="J40" s="141">
        <v>178869</v>
      </c>
      <c r="K40" s="141">
        <v>145490</v>
      </c>
      <c r="L40" s="141">
        <v>0</v>
      </c>
      <c r="M40" s="141">
        <v>1154</v>
      </c>
      <c r="N40" s="141">
        <v>0</v>
      </c>
      <c r="O40" s="141">
        <v>185</v>
      </c>
      <c r="P40" s="141">
        <v>22597034</v>
      </c>
      <c r="Q40" s="141">
        <v>168583</v>
      </c>
      <c r="R40" s="141">
        <v>11530</v>
      </c>
      <c r="S40" s="141">
        <v>2239</v>
      </c>
      <c r="T40" s="141">
        <v>216171</v>
      </c>
      <c r="U40" s="141">
        <v>39015</v>
      </c>
      <c r="V40" s="141">
        <v>43057</v>
      </c>
      <c r="W40" s="141">
        <v>21895844</v>
      </c>
      <c r="X40" s="141">
        <v>220595</v>
      </c>
      <c r="Y40" s="141">
        <v>55003</v>
      </c>
      <c r="Z40" s="141">
        <v>1191683</v>
      </c>
      <c r="AA40" s="141">
        <v>959648</v>
      </c>
      <c r="AB40" s="141">
        <v>20096</v>
      </c>
      <c r="AC40" s="141">
        <v>3042</v>
      </c>
      <c r="AD40" s="141">
        <v>40630</v>
      </c>
      <c r="AE40" s="141">
        <v>452575</v>
      </c>
      <c r="AF40" s="141">
        <v>443305</v>
      </c>
      <c r="AG40" s="141">
        <v>1896350</v>
      </c>
      <c r="AH40" s="141">
        <v>1265088</v>
      </c>
      <c r="AI40" s="141">
        <v>565539</v>
      </c>
      <c r="AJ40" s="141">
        <v>0</v>
      </c>
      <c r="AK40" s="141">
        <v>47896</v>
      </c>
      <c r="AL40" s="141">
        <v>0</v>
      </c>
      <c r="AM40" s="141">
        <v>17827</v>
      </c>
      <c r="AN40" s="141">
        <v>7064</v>
      </c>
      <c r="AO40" s="141">
        <v>2860</v>
      </c>
      <c r="AP40" s="141">
        <v>4204</v>
      </c>
      <c r="AQ40" s="141">
        <v>0</v>
      </c>
      <c r="AR40" s="142">
        <v>0</v>
      </c>
      <c r="AS40" s="147">
        <v>0</v>
      </c>
      <c r="AT40" s="147">
        <v>0</v>
      </c>
      <c r="AU40" s="146">
        <v>0</v>
      </c>
      <c r="AV40" s="146">
        <v>0</v>
      </c>
      <c r="AW40" s="146">
        <v>0</v>
      </c>
      <c r="AX40" s="141">
        <v>645238</v>
      </c>
      <c r="AY40" s="143">
        <v>645048</v>
      </c>
      <c r="AZ40" s="141">
        <v>190</v>
      </c>
      <c r="BA40" s="141">
        <v>177806</v>
      </c>
      <c r="BB40" s="141">
        <v>481</v>
      </c>
      <c r="BC40" s="141">
        <v>111900</v>
      </c>
      <c r="BD40" s="141">
        <v>983442</v>
      </c>
      <c r="BE40" s="133">
        <v>0</v>
      </c>
      <c r="BF40" s="141">
        <v>29958973</v>
      </c>
      <c r="BG40" s="29"/>
      <c r="BI40" s="57"/>
      <c r="BJ40" s="57"/>
      <c r="BK40" s="57"/>
    </row>
    <row r="41" spans="1:59" ht="32.25" customHeight="1">
      <c r="A41" s="2" t="s">
        <v>78</v>
      </c>
      <c r="B41" s="141">
        <v>677900</v>
      </c>
      <c r="C41" s="141">
        <v>37005</v>
      </c>
      <c r="D41" s="141">
        <v>13398</v>
      </c>
      <c r="E41" s="141">
        <v>35819</v>
      </c>
      <c r="F41" s="141">
        <v>341981</v>
      </c>
      <c r="G41" s="141">
        <v>234205</v>
      </c>
      <c r="H41" s="141">
        <v>107776</v>
      </c>
      <c r="I41" s="141">
        <v>0</v>
      </c>
      <c r="J41" s="141">
        <v>84706</v>
      </c>
      <c r="K41" s="141">
        <v>163698</v>
      </c>
      <c r="L41" s="141">
        <v>0</v>
      </c>
      <c r="M41" s="141">
        <v>1293</v>
      </c>
      <c r="N41" s="141">
        <v>0</v>
      </c>
      <c r="O41" s="141">
        <v>0</v>
      </c>
      <c r="P41" s="141">
        <v>653442</v>
      </c>
      <c r="Q41" s="141">
        <v>129918</v>
      </c>
      <c r="R41" s="141">
        <v>5256</v>
      </c>
      <c r="S41" s="141">
        <v>1855</v>
      </c>
      <c r="T41" s="141">
        <v>100092</v>
      </c>
      <c r="U41" s="141">
        <v>20178</v>
      </c>
      <c r="V41" s="141">
        <v>29742</v>
      </c>
      <c r="W41" s="141">
        <v>283713</v>
      </c>
      <c r="X41" s="141">
        <v>82688</v>
      </c>
      <c r="Y41" s="141">
        <v>15898</v>
      </c>
      <c r="Z41" s="141">
        <v>375733</v>
      </c>
      <c r="AA41" s="141">
        <v>550412</v>
      </c>
      <c r="AB41" s="141">
        <v>722</v>
      </c>
      <c r="AC41" s="141">
        <v>606</v>
      </c>
      <c r="AD41" s="141">
        <v>0</v>
      </c>
      <c r="AE41" s="141">
        <v>223706</v>
      </c>
      <c r="AF41" s="141">
        <v>325378</v>
      </c>
      <c r="AG41" s="141">
        <v>850648</v>
      </c>
      <c r="AH41" s="141">
        <v>162618</v>
      </c>
      <c r="AI41" s="141">
        <v>688030</v>
      </c>
      <c r="AJ41" s="141">
        <v>0</v>
      </c>
      <c r="AK41" s="141">
        <v>0</v>
      </c>
      <c r="AL41" s="141">
        <v>0</v>
      </c>
      <c r="AM41" s="141">
        <v>0</v>
      </c>
      <c r="AN41" s="141">
        <v>14639</v>
      </c>
      <c r="AO41" s="141">
        <v>0</v>
      </c>
      <c r="AP41" s="141">
        <v>14639</v>
      </c>
      <c r="AQ41" s="141">
        <v>0</v>
      </c>
      <c r="AR41" s="142">
        <v>0</v>
      </c>
      <c r="AS41" s="147">
        <v>0</v>
      </c>
      <c r="AT41" s="147">
        <v>0</v>
      </c>
      <c r="AU41" s="146">
        <v>0</v>
      </c>
      <c r="AV41" s="146">
        <v>0</v>
      </c>
      <c r="AW41" s="146">
        <v>0</v>
      </c>
      <c r="AX41" s="141">
        <v>326513</v>
      </c>
      <c r="AY41" s="143">
        <v>326513</v>
      </c>
      <c r="AZ41" s="141">
        <v>0</v>
      </c>
      <c r="BA41" s="141">
        <v>392570</v>
      </c>
      <c r="BB41" s="141">
        <v>13296</v>
      </c>
      <c r="BC41" s="141">
        <v>3000</v>
      </c>
      <c r="BD41" s="141">
        <v>326536</v>
      </c>
      <c r="BE41" s="133">
        <v>0</v>
      </c>
      <c r="BF41" s="141">
        <v>4200587</v>
      </c>
      <c r="BG41" s="29"/>
    </row>
    <row r="42" spans="1:59" ht="32.25" customHeight="1">
      <c r="A42" s="2" t="s">
        <v>79</v>
      </c>
      <c r="B42" s="141">
        <v>505990</v>
      </c>
      <c r="C42" s="141">
        <v>29949</v>
      </c>
      <c r="D42" s="141">
        <v>17987</v>
      </c>
      <c r="E42" s="141">
        <v>30326</v>
      </c>
      <c r="F42" s="141">
        <v>298964</v>
      </c>
      <c r="G42" s="141">
        <v>201505</v>
      </c>
      <c r="H42" s="141">
        <v>97459</v>
      </c>
      <c r="I42" s="141">
        <v>0</v>
      </c>
      <c r="J42" s="141">
        <v>73863</v>
      </c>
      <c r="K42" s="141">
        <v>53637</v>
      </c>
      <c r="L42" s="141">
        <v>0</v>
      </c>
      <c r="M42" s="141">
        <v>368</v>
      </c>
      <c r="N42" s="141">
        <v>137</v>
      </c>
      <c r="O42" s="141">
        <v>759</v>
      </c>
      <c r="P42" s="141">
        <v>839376</v>
      </c>
      <c r="Q42" s="141">
        <v>83367</v>
      </c>
      <c r="R42" s="141">
        <v>4959</v>
      </c>
      <c r="S42" s="141">
        <v>1166</v>
      </c>
      <c r="T42" s="141">
        <v>91812</v>
      </c>
      <c r="U42" s="141">
        <v>20652</v>
      </c>
      <c r="V42" s="141">
        <v>14111</v>
      </c>
      <c r="W42" s="141">
        <v>575613</v>
      </c>
      <c r="X42" s="141">
        <v>47696</v>
      </c>
      <c r="Y42" s="141">
        <v>59538</v>
      </c>
      <c r="Z42" s="141">
        <v>244264</v>
      </c>
      <c r="AA42" s="141">
        <v>370604</v>
      </c>
      <c r="AB42" s="141">
        <v>1469</v>
      </c>
      <c r="AC42" s="141">
        <v>486</v>
      </c>
      <c r="AD42" s="141">
        <v>0</v>
      </c>
      <c r="AE42" s="141">
        <v>203049</v>
      </c>
      <c r="AF42" s="141">
        <v>165600</v>
      </c>
      <c r="AG42" s="141">
        <v>526743</v>
      </c>
      <c r="AH42" s="141">
        <v>345122</v>
      </c>
      <c r="AI42" s="141">
        <v>165766</v>
      </c>
      <c r="AJ42" s="141">
        <v>0</v>
      </c>
      <c r="AK42" s="141">
        <v>15855</v>
      </c>
      <c r="AL42" s="141">
        <v>0</v>
      </c>
      <c r="AM42" s="141">
        <v>0</v>
      </c>
      <c r="AN42" s="141">
        <v>5235</v>
      </c>
      <c r="AO42" s="141">
        <v>5235</v>
      </c>
      <c r="AP42" s="141">
        <v>0</v>
      </c>
      <c r="AQ42" s="141">
        <v>0</v>
      </c>
      <c r="AR42" s="142">
        <v>0</v>
      </c>
      <c r="AS42" s="147">
        <v>0</v>
      </c>
      <c r="AT42" s="147">
        <v>0</v>
      </c>
      <c r="AU42" s="146">
        <v>0</v>
      </c>
      <c r="AV42" s="146">
        <v>0</v>
      </c>
      <c r="AW42" s="146">
        <v>0</v>
      </c>
      <c r="AX42" s="141">
        <v>209978</v>
      </c>
      <c r="AY42" s="143">
        <v>209978</v>
      </c>
      <c r="AZ42" s="141">
        <v>0</v>
      </c>
      <c r="BA42" s="141">
        <v>3765</v>
      </c>
      <c r="BB42" s="141">
        <v>481</v>
      </c>
      <c r="BC42" s="141">
        <v>3000</v>
      </c>
      <c r="BD42" s="141">
        <v>428958</v>
      </c>
      <c r="BE42" s="133">
        <v>0</v>
      </c>
      <c r="BF42" s="141">
        <v>3197932</v>
      </c>
      <c r="BG42" s="29"/>
    </row>
    <row r="43" spans="1:76" s="68" customFormat="1" ht="32.25" customHeight="1">
      <c r="A43" s="2" t="s">
        <v>80</v>
      </c>
      <c r="B43" s="141">
        <v>1193108</v>
      </c>
      <c r="C43" s="141">
        <v>54074</v>
      </c>
      <c r="D43" s="141">
        <v>37686</v>
      </c>
      <c r="E43" s="141">
        <v>28596</v>
      </c>
      <c r="F43" s="141">
        <v>733453</v>
      </c>
      <c r="G43" s="141">
        <v>503200</v>
      </c>
      <c r="H43" s="141">
        <v>230253</v>
      </c>
      <c r="I43" s="141">
        <v>0</v>
      </c>
      <c r="J43" s="141">
        <v>166833</v>
      </c>
      <c r="K43" s="141">
        <v>169642</v>
      </c>
      <c r="L43" s="141">
        <v>0</v>
      </c>
      <c r="M43" s="141">
        <v>892</v>
      </c>
      <c r="N43" s="141">
        <v>0</v>
      </c>
      <c r="O43" s="141">
        <v>1932</v>
      </c>
      <c r="P43" s="141">
        <v>1314501</v>
      </c>
      <c r="Q43" s="141">
        <v>118629</v>
      </c>
      <c r="R43" s="141">
        <v>10671</v>
      </c>
      <c r="S43" s="141">
        <v>2266</v>
      </c>
      <c r="T43" s="141">
        <v>154258</v>
      </c>
      <c r="U43" s="141">
        <v>36592</v>
      </c>
      <c r="V43" s="141">
        <v>27015</v>
      </c>
      <c r="W43" s="141">
        <v>880128</v>
      </c>
      <c r="X43" s="141">
        <v>84942</v>
      </c>
      <c r="Y43" s="141">
        <v>35173</v>
      </c>
      <c r="Z43" s="141">
        <v>798766</v>
      </c>
      <c r="AA43" s="141">
        <v>1211679</v>
      </c>
      <c r="AB43" s="141">
        <v>3643</v>
      </c>
      <c r="AC43" s="141">
        <v>1426</v>
      </c>
      <c r="AD43" s="141">
        <v>34492</v>
      </c>
      <c r="AE43" s="141">
        <v>443308</v>
      </c>
      <c r="AF43" s="141">
        <v>728810</v>
      </c>
      <c r="AG43" s="141">
        <v>1860953</v>
      </c>
      <c r="AH43" s="141">
        <v>1515103</v>
      </c>
      <c r="AI43" s="141">
        <v>326496</v>
      </c>
      <c r="AJ43" s="141">
        <v>0</v>
      </c>
      <c r="AK43" s="141">
        <v>19354</v>
      </c>
      <c r="AL43" s="141">
        <v>0</v>
      </c>
      <c r="AM43" s="141">
        <v>0</v>
      </c>
      <c r="AN43" s="141">
        <v>45340</v>
      </c>
      <c r="AO43" s="141">
        <v>23978</v>
      </c>
      <c r="AP43" s="141">
        <v>21362</v>
      </c>
      <c r="AQ43" s="141">
        <v>0</v>
      </c>
      <c r="AR43" s="142">
        <v>0</v>
      </c>
      <c r="AS43" s="147">
        <v>0</v>
      </c>
      <c r="AT43" s="147">
        <v>0</v>
      </c>
      <c r="AU43" s="146">
        <v>0</v>
      </c>
      <c r="AV43" s="146">
        <v>0</v>
      </c>
      <c r="AW43" s="146">
        <v>0</v>
      </c>
      <c r="AX43" s="141">
        <v>740432</v>
      </c>
      <c r="AY43" s="143">
        <v>740317</v>
      </c>
      <c r="AZ43" s="141">
        <v>115</v>
      </c>
      <c r="BA43" s="141">
        <v>66249</v>
      </c>
      <c r="BB43" s="141">
        <v>1444</v>
      </c>
      <c r="BC43" s="141">
        <v>17830</v>
      </c>
      <c r="BD43" s="141">
        <v>890155</v>
      </c>
      <c r="BE43" s="133">
        <v>0</v>
      </c>
      <c r="BF43" s="141">
        <v>8175630</v>
      </c>
      <c r="BG43" s="29"/>
      <c r="BH43" s="23"/>
      <c r="BI43" s="57"/>
      <c r="BJ43" s="57"/>
      <c r="BK43" s="57"/>
      <c r="BL43" s="23"/>
      <c r="BM43" s="23"/>
      <c r="BN43" s="23"/>
      <c r="BO43" s="23"/>
      <c r="BP43" s="23"/>
      <c r="BQ43" s="23"/>
      <c r="BR43" s="23"/>
      <c r="BS43" s="23"/>
      <c r="BT43" s="23"/>
      <c r="BU43" s="23"/>
      <c r="BV43" s="23"/>
      <c r="BW43" s="23"/>
      <c r="BX43" s="23"/>
    </row>
    <row r="44" spans="1:59" ht="32.25" customHeight="1">
      <c r="A44" s="34" t="s">
        <v>81</v>
      </c>
      <c r="B44" s="154">
        <v>1036432</v>
      </c>
      <c r="C44" s="154">
        <v>51180</v>
      </c>
      <c r="D44" s="154">
        <v>70714</v>
      </c>
      <c r="E44" s="154">
        <v>39517</v>
      </c>
      <c r="F44" s="154">
        <v>612703</v>
      </c>
      <c r="G44" s="154">
        <v>394480</v>
      </c>
      <c r="H44" s="154">
        <v>218223</v>
      </c>
      <c r="I44" s="154">
        <v>0</v>
      </c>
      <c r="J44" s="154">
        <v>146527</v>
      </c>
      <c r="K44" s="154">
        <v>115008</v>
      </c>
      <c r="L44" s="154">
        <v>0</v>
      </c>
      <c r="M44" s="154">
        <v>783</v>
      </c>
      <c r="N44" s="154">
        <v>0</v>
      </c>
      <c r="O44" s="154">
        <v>0</v>
      </c>
      <c r="P44" s="154">
        <v>1093450</v>
      </c>
      <c r="Q44" s="154">
        <v>41108</v>
      </c>
      <c r="R44" s="154">
        <v>18326</v>
      </c>
      <c r="S44" s="154">
        <v>506</v>
      </c>
      <c r="T44" s="154">
        <v>233259</v>
      </c>
      <c r="U44" s="154">
        <v>65225</v>
      </c>
      <c r="V44" s="154">
        <v>32923</v>
      </c>
      <c r="W44" s="154">
        <v>572915</v>
      </c>
      <c r="X44" s="154">
        <v>129188</v>
      </c>
      <c r="Y44" s="154">
        <v>39318</v>
      </c>
      <c r="Z44" s="154">
        <v>1007725</v>
      </c>
      <c r="AA44" s="154">
        <v>1082795</v>
      </c>
      <c r="AB44" s="154">
        <v>5160</v>
      </c>
      <c r="AC44" s="154">
        <v>8272</v>
      </c>
      <c r="AD44" s="154">
        <v>5750</v>
      </c>
      <c r="AE44" s="154">
        <v>665147</v>
      </c>
      <c r="AF44" s="154">
        <v>398466</v>
      </c>
      <c r="AG44" s="154">
        <v>800062</v>
      </c>
      <c r="AH44" s="154">
        <v>504405</v>
      </c>
      <c r="AI44" s="154">
        <v>295657</v>
      </c>
      <c r="AJ44" s="154">
        <v>0</v>
      </c>
      <c r="AK44" s="154">
        <v>0</v>
      </c>
      <c r="AL44" s="154">
        <v>0</v>
      </c>
      <c r="AM44" s="154">
        <v>0</v>
      </c>
      <c r="AN44" s="154">
        <v>17643</v>
      </c>
      <c r="AO44" s="154">
        <v>2334</v>
      </c>
      <c r="AP44" s="154">
        <v>15309</v>
      </c>
      <c r="AQ44" s="154">
        <v>0</v>
      </c>
      <c r="AR44" s="144">
        <v>0</v>
      </c>
      <c r="AS44" s="156">
        <v>0</v>
      </c>
      <c r="AT44" s="156">
        <v>0</v>
      </c>
      <c r="AU44" s="157">
        <v>0</v>
      </c>
      <c r="AV44" s="157">
        <v>0</v>
      </c>
      <c r="AW44" s="157">
        <v>0</v>
      </c>
      <c r="AX44" s="154">
        <v>774681</v>
      </c>
      <c r="AY44" s="155">
        <v>774681</v>
      </c>
      <c r="AZ44" s="154">
        <v>0</v>
      </c>
      <c r="BA44" s="154">
        <v>51758</v>
      </c>
      <c r="BB44" s="154">
        <v>903</v>
      </c>
      <c r="BC44" s="154">
        <v>30000</v>
      </c>
      <c r="BD44" s="154">
        <v>773895</v>
      </c>
      <c r="BE44" s="134">
        <v>0</v>
      </c>
      <c r="BF44" s="154">
        <v>6708662</v>
      </c>
      <c r="BG44" s="29"/>
    </row>
    <row r="45" spans="1:59" ht="32.25" customHeight="1">
      <c r="A45" s="2" t="s">
        <v>82</v>
      </c>
      <c r="B45" s="141">
        <v>531661</v>
      </c>
      <c r="C45" s="141">
        <v>12420</v>
      </c>
      <c r="D45" s="141">
        <v>21773</v>
      </c>
      <c r="E45" s="141">
        <v>24082</v>
      </c>
      <c r="F45" s="141">
        <v>307168</v>
      </c>
      <c r="G45" s="141">
        <v>203894</v>
      </c>
      <c r="H45" s="141">
        <v>103274</v>
      </c>
      <c r="I45" s="141">
        <v>0</v>
      </c>
      <c r="J45" s="141">
        <v>68075</v>
      </c>
      <c r="K45" s="141">
        <v>88342</v>
      </c>
      <c r="L45" s="141">
        <v>0</v>
      </c>
      <c r="M45" s="141">
        <v>0</v>
      </c>
      <c r="N45" s="141">
        <v>0</v>
      </c>
      <c r="O45" s="141">
        <v>9801</v>
      </c>
      <c r="P45" s="141">
        <v>768805</v>
      </c>
      <c r="Q45" s="141">
        <v>146202</v>
      </c>
      <c r="R45" s="141">
        <v>9073</v>
      </c>
      <c r="S45" s="141">
        <v>0</v>
      </c>
      <c r="T45" s="141">
        <v>149561</v>
      </c>
      <c r="U45" s="141">
        <v>31087</v>
      </c>
      <c r="V45" s="141">
        <v>27870</v>
      </c>
      <c r="W45" s="141">
        <v>327945</v>
      </c>
      <c r="X45" s="141">
        <v>77067</v>
      </c>
      <c r="Y45" s="141">
        <v>31803</v>
      </c>
      <c r="Z45" s="141">
        <v>304891</v>
      </c>
      <c r="AA45" s="141">
        <v>690468</v>
      </c>
      <c r="AB45" s="141">
        <v>6691</v>
      </c>
      <c r="AC45" s="141">
        <v>1328</v>
      </c>
      <c r="AD45" s="141">
        <v>8690</v>
      </c>
      <c r="AE45" s="141">
        <v>336278</v>
      </c>
      <c r="AF45" s="141">
        <v>337481</v>
      </c>
      <c r="AG45" s="141">
        <v>2093114</v>
      </c>
      <c r="AH45" s="141">
        <v>1591200</v>
      </c>
      <c r="AI45" s="141">
        <v>482981</v>
      </c>
      <c r="AJ45" s="141">
        <v>0</v>
      </c>
      <c r="AK45" s="141">
        <v>18933</v>
      </c>
      <c r="AL45" s="141">
        <v>0</v>
      </c>
      <c r="AM45" s="141">
        <v>0</v>
      </c>
      <c r="AN45" s="141">
        <v>7729</v>
      </c>
      <c r="AO45" s="141">
        <v>7714</v>
      </c>
      <c r="AP45" s="141">
        <v>15</v>
      </c>
      <c r="AQ45" s="141">
        <v>0</v>
      </c>
      <c r="AR45" s="142">
        <v>0</v>
      </c>
      <c r="AS45" s="147">
        <v>0</v>
      </c>
      <c r="AT45" s="147">
        <v>0</v>
      </c>
      <c r="AU45" s="146">
        <v>0</v>
      </c>
      <c r="AV45" s="146">
        <v>0</v>
      </c>
      <c r="AW45" s="146">
        <v>0</v>
      </c>
      <c r="AX45" s="141">
        <v>337411</v>
      </c>
      <c r="AY45" s="143">
        <v>337368</v>
      </c>
      <c r="AZ45" s="141">
        <v>43</v>
      </c>
      <c r="BA45" s="141">
        <v>230448</v>
      </c>
      <c r="BB45" s="141">
        <v>0</v>
      </c>
      <c r="BC45" s="141">
        <v>10000</v>
      </c>
      <c r="BD45" s="141">
        <v>370014</v>
      </c>
      <c r="BE45" s="133">
        <v>0</v>
      </c>
      <c r="BF45" s="141">
        <v>5376344</v>
      </c>
      <c r="BG45" s="29"/>
    </row>
    <row r="46" spans="1:63" ht="32.25" customHeight="1">
      <c r="A46" s="2" t="s">
        <v>83</v>
      </c>
      <c r="B46" s="141">
        <v>890649</v>
      </c>
      <c r="C46" s="141">
        <v>41407</v>
      </c>
      <c r="D46" s="141">
        <v>29884</v>
      </c>
      <c r="E46" s="141">
        <v>20149</v>
      </c>
      <c r="F46" s="141">
        <v>551292</v>
      </c>
      <c r="G46" s="141">
        <v>366955</v>
      </c>
      <c r="H46" s="141">
        <v>184337</v>
      </c>
      <c r="I46" s="141">
        <v>0</v>
      </c>
      <c r="J46" s="141">
        <v>128750</v>
      </c>
      <c r="K46" s="141">
        <v>114516</v>
      </c>
      <c r="L46" s="141">
        <v>0</v>
      </c>
      <c r="M46" s="141">
        <v>789</v>
      </c>
      <c r="N46" s="141">
        <v>340</v>
      </c>
      <c r="O46" s="141">
        <v>3522</v>
      </c>
      <c r="P46" s="141">
        <v>1032922</v>
      </c>
      <c r="Q46" s="141">
        <v>91004</v>
      </c>
      <c r="R46" s="141">
        <v>13633</v>
      </c>
      <c r="S46" s="141">
        <v>2005</v>
      </c>
      <c r="T46" s="141">
        <v>178422</v>
      </c>
      <c r="U46" s="141">
        <v>27189</v>
      </c>
      <c r="V46" s="141">
        <v>24556</v>
      </c>
      <c r="W46" s="141">
        <v>627173</v>
      </c>
      <c r="X46" s="141">
        <v>68940</v>
      </c>
      <c r="Y46" s="141">
        <v>141896</v>
      </c>
      <c r="Z46" s="141">
        <v>498875</v>
      </c>
      <c r="AA46" s="141">
        <v>963711</v>
      </c>
      <c r="AB46" s="141">
        <v>7478</v>
      </c>
      <c r="AC46" s="141">
        <v>209</v>
      </c>
      <c r="AD46" s="141">
        <v>0</v>
      </c>
      <c r="AE46" s="141">
        <v>521696</v>
      </c>
      <c r="AF46" s="141">
        <v>434328</v>
      </c>
      <c r="AG46" s="141">
        <v>789134</v>
      </c>
      <c r="AH46" s="141">
        <v>577821</v>
      </c>
      <c r="AI46" s="141">
        <v>211313</v>
      </c>
      <c r="AJ46" s="141">
        <v>0</v>
      </c>
      <c r="AK46" s="141">
        <v>0</v>
      </c>
      <c r="AL46" s="141">
        <v>0</v>
      </c>
      <c r="AM46" s="141">
        <v>0</v>
      </c>
      <c r="AN46" s="141">
        <v>71281</v>
      </c>
      <c r="AO46" s="141">
        <v>64003</v>
      </c>
      <c r="AP46" s="141">
        <v>7278</v>
      </c>
      <c r="AQ46" s="141">
        <v>0</v>
      </c>
      <c r="AR46" s="142">
        <v>0</v>
      </c>
      <c r="AS46" s="147">
        <v>0</v>
      </c>
      <c r="AT46" s="147">
        <v>0</v>
      </c>
      <c r="AU46" s="146">
        <v>0</v>
      </c>
      <c r="AV46" s="146">
        <v>0</v>
      </c>
      <c r="AW46" s="146">
        <v>0</v>
      </c>
      <c r="AX46" s="141">
        <v>604725</v>
      </c>
      <c r="AY46" s="143">
        <v>604725</v>
      </c>
      <c r="AZ46" s="141">
        <v>0</v>
      </c>
      <c r="BA46" s="141">
        <v>612420</v>
      </c>
      <c r="BB46" s="141">
        <v>0</v>
      </c>
      <c r="BC46" s="141">
        <v>0</v>
      </c>
      <c r="BD46" s="141">
        <v>764960</v>
      </c>
      <c r="BE46" s="133">
        <v>0</v>
      </c>
      <c r="BF46" s="141">
        <v>6370573</v>
      </c>
      <c r="BG46" s="29"/>
      <c r="BI46" s="57"/>
      <c r="BJ46" s="57"/>
      <c r="BK46" s="57"/>
    </row>
    <row r="47" spans="1:59" ht="32.25" customHeight="1">
      <c r="A47" s="2" t="s">
        <v>84</v>
      </c>
      <c r="B47" s="141">
        <v>580558</v>
      </c>
      <c r="C47" s="141">
        <v>26918</v>
      </c>
      <c r="D47" s="141">
        <v>33938</v>
      </c>
      <c r="E47" s="141">
        <v>31575</v>
      </c>
      <c r="F47" s="141">
        <v>344766</v>
      </c>
      <c r="G47" s="141">
        <v>237319</v>
      </c>
      <c r="H47" s="141">
        <v>107447</v>
      </c>
      <c r="I47" s="141">
        <v>0</v>
      </c>
      <c r="J47" s="141">
        <v>81318</v>
      </c>
      <c r="K47" s="141">
        <v>61504</v>
      </c>
      <c r="L47" s="141">
        <v>0</v>
      </c>
      <c r="M47" s="141">
        <v>515</v>
      </c>
      <c r="N47" s="141">
        <v>0</v>
      </c>
      <c r="O47" s="141">
        <v>24</v>
      </c>
      <c r="P47" s="141">
        <v>532473</v>
      </c>
      <c r="Q47" s="141">
        <v>70043</v>
      </c>
      <c r="R47" s="141">
        <v>6583</v>
      </c>
      <c r="S47" s="141">
        <v>1198</v>
      </c>
      <c r="T47" s="141">
        <v>129886</v>
      </c>
      <c r="U47" s="141">
        <v>15383</v>
      </c>
      <c r="V47" s="141">
        <v>12763</v>
      </c>
      <c r="W47" s="141">
        <v>225205</v>
      </c>
      <c r="X47" s="141">
        <v>71412</v>
      </c>
      <c r="Y47" s="141">
        <v>19703</v>
      </c>
      <c r="Z47" s="141">
        <v>228933</v>
      </c>
      <c r="AA47" s="141">
        <v>521505</v>
      </c>
      <c r="AB47" s="141">
        <v>1349</v>
      </c>
      <c r="AC47" s="141">
        <v>4084</v>
      </c>
      <c r="AD47" s="141">
        <v>590</v>
      </c>
      <c r="AE47" s="141">
        <v>248374</v>
      </c>
      <c r="AF47" s="141">
        <v>267108</v>
      </c>
      <c r="AG47" s="141">
        <v>427630</v>
      </c>
      <c r="AH47" s="141">
        <v>312934</v>
      </c>
      <c r="AI47" s="141">
        <v>114696</v>
      </c>
      <c r="AJ47" s="141">
        <v>0</v>
      </c>
      <c r="AK47" s="141">
        <v>0</v>
      </c>
      <c r="AL47" s="141">
        <v>0</v>
      </c>
      <c r="AM47" s="141">
        <v>0</v>
      </c>
      <c r="AN47" s="141">
        <v>52377</v>
      </c>
      <c r="AO47" s="141">
        <v>52351</v>
      </c>
      <c r="AP47" s="141">
        <v>26</v>
      </c>
      <c r="AQ47" s="141">
        <v>0</v>
      </c>
      <c r="AR47" s="142">
        <v>0</v>
      </c>
      <c r="AS47" s="147">
        <v>0</v>
      </c>
      <c r="AT47" s="147">
        <v>0</v>
      </c>
      <c r="AU47" s="146">
        <v>0</v>
      </c>
      <c r="AV47" s="146">
        <v>0</v>
      </c>
      <c r="AW47" s="146">
        <v>0</v>
      </c>
      <c r="AX47" s="141">
        <v>378652</v>
      </c>
      <c r="AY47" s="143">
        <v>378652</v>
      </c>
      <c r="AZ47" s="141">
        <v>0</v>
      </c>
      <c r="BA47" s="141">
        <v>452141</v>
      </c>
      <c r="BB47" s="141">
        <v>0</v>
      </c>
      <c r="BC47" s="141">
        <v>7500</v>
      </c>
      <c r="BD47" s="141">
        <v>276361</v>
      </c>
      <c r="BE47" s="133">
        <v>0</v>
      </c>
      <c r="BF47" s="141">
        <v>3477833</v>
      </c>
      <c r="BG47" s="29"/>
    </row>
    <row r="48" spans="1:76" s="68" customFormat="1" ht="32.25" customHeight="1">
      <c r="A48" s="35" t="s">
        <v>85</v>
      </c>
      <c r="B48" s="149">
        <v>1289631</v>
      </c>
      <c r="C48" s="149">
        <v>53187</v>
      </c>
      <c r="D48" s="149">
        <v>191155</v>
      </c>
      <c r="E48" s="149">
        <v>32090</v>
      </c>
      <c r="F48" s="149">
        <v>696480</v>
      </c>
      <c r="G48" s="149">
        <v>468531</v>
      </c>
      <c r="H48" s="149">
        <v>227949</v>
      </c>
      <c r="I48" s="149">
        <v>0</v>
      </c>
      <c r="J48" s="149">
        <v>159273</v>
      </c>
      <c r="K48" s="149">
        <v>155514</v>
      </c>
      <c r="L48" s="149">
        <v>0</v>
      </c>
      <c r="M48" s="149">
        <v>868</v>
      </c>
      <c r="N48" s="149">
        <v>0</v>
      </c>
      <c r="O48" s="149">
        <v>1064</v>
      </c>
      <c r="P48" s="149">
        <v>1021884</v>
      </c>
      <c r="Q48" s="149">
        <v>20430</v>
      </c>
      <c r="R48" s="149">
        <v>11055</v>
      </c>
      <c r="S48" s="149">
        <v>2123</v>
      </c>
      <c r="T48" s="149">
        <v>159397</v>
      </c>
      <c r="U48" s="149">
        <v>42050</v>
      </c>
      <c r="V48" s="149">
        <v>46041</v>
      </c>
      <c r="W48" s="149">
        <v>645943</v>
      </c>
      <c r="X48" s="149">
        <v>94845</v>
      </c>
      <c r="Y48" s="149">
        <v>118401</v>
      </c>
      <c r="Z48" s="149">
        <v>938125</v>
      </c>
      <c r="AA48" s="149">
        <v>1090223</v>
      </c>
      <c r="AB48" s="149">
        <v>35931</v>
      </c>
      <c r="AC48" s="149">
        <v>5728</v>
      </c>
      <c r="AD48" s="149">
        <v>69641</v>
      </c>
      <c r="AE48" s="149">
        <v>592982</v>
      </c>
      <c r="AF48" s="149">
        <v>385941</v>
      </c>
      <c r="AG48" s="149">
        <v>1711829</v>
      </c>
      <c r="AH48" s="149">
        <v>393371</v>
      </c>
      <c r="AI48" s="149">
        <v>1279600</v>
      </c>
      <c r="AJ48" s="149">
        <v>0</v>
      </c>
      <c r="AK48" s="149">
        <v>38858</v>
      </c>
      <c r="AL48" s="149">
        <v>0</v>
      </c>
      <c r="AM48" s="149">
        <v>0</v>
      </c>
      <c r="AN48" s="149">
        <v>53000</v>
      </c>
      <c r="AO48" s="149">
        <v>53000</v>
      </c>
      <c r="AP48" s="149">
        <v>0</v>
      </c>
      <c r="AQ48" s="149">
        <v>0</v>
      </c>
      <c r="AR48" s="145">
        <v>0</v>
      </c>
      <c r="AS48" s="150">
        <v>0</v>
      </c>
      <c r="AT48" s="150">
        <v>0</v>
      </c>
      <c r="AU48" s="148">
        <v>0</v>
      </c>
      <c r="AV48" s="148">
        <v>0</v>
      </c>
      <c r="AW48" s="148">
        <v>0</v>
      </c>
      <c r="AX48" s="149">
        <v>492059</v>
      </c>
      <c r="AY48" s="151">
        <v>492059</v>
      </c>
      <c r="AZ48" s="149">
        <v>0</v>
      </c>
      <c r="BA48" s="149">
        <v>116359</v>
      </c>
      <c r="BB48" s="149">
        <v>0</v>
      </c>
      <c r="BC48" s="149">
        <v>52000</v>
      </c>
      <c r="BD48" s="149">
        <v>769280</v>
      </c>
      <c r="BE48" s="135">
        <v>0</v>
      </c>
      <c r="BF48" s="149">
        <v>7652791</v>
      </c>
      <c r="BG48" s="29"/>
      <c r="BH48" s="23"/>
      <c r="BI48" s="23"/>
      <c r="BJ48" s="23"/>
      <c r="BK48" s="23"/>
      <c r="BL48" s="23"/>
      <c r="BM48" s="23"/>
      <c r="BN48" s="23"/>
      <c r="BO48" s="23"/>
      <c r="BP48" s="23"/>
      <c r="BQ48" s="23"/>
      <c r="BR48" s="23"/>
      <c r="BS48" s="23"/>
      <c r="BT48" s="23"/>
      <c r="BU48" s="23"/>
      <c r="BV48" s="23"/>
      <c r="BW48" s="23"/>
      <c r="BX48" s="23"/>
    </row>
    <row r="49" spans="1:63" ht="32.25" customHeight="1">
      <c r="A49" s="2" t="s">
        <v>86</v>
      </c>
      <c r="B49" s="141">
        <v>554131</v>
      </c>
      <c r="C49" s="141">
        <v>42665</v>
      </c>
      <c r="D49" s="141">
        <v>25655</v>
      </c>
      <c r="E49" s="141">
        <v>30502</v>
      </c>
      <c r="F49" s="141">
        <v>304355</v>
      </c>
      <c r="G49" s="141">
        <v>199193</v>
      </c>
      <c r="H49" s="141">
        <v>103333</v>
      </c>
      <c r="I49" s="141">
        <v>1829</v>
      </c>
      <c r="J49" s="141">
        <v>85547</v>
      </c>
      <c r="K49" s="141">
        <v>63605</v>
      </c>
      <c r="L49" s="141">
        <v>0</v>
      </c>
      <c r="M49" s="141">
        <v>614</v>
      </c>
      <c r="N49" s="141">
        <v>0</v>
      </c>
      <c r="O49" s="141">
        <v>1188</v>
      </c>
      <c r="P49" s="141">
        <v>633403</v>
      </c>
      <c r="Q49" s="141">
        <v>67207</v>
      </c>
      <c r="R49" s="141">
        <v>6010</v>
      </c>
      <c r="S49" s="141">
        <v>1024</v>
      </c>
      <c r="T49" s="141">
        <v>91883</v>
      </c>
      <c r="U49" s="141">
        <v>24484</v>
      </c>
      <c r="V49" s="141">
        <v>15883</v>
      </c>
      <c r="W49" s="141">
        <v>302854</v>
      </c>
      <c r="X49" s="141">
        <v>124058</v>
      </c>
      <c r="Y49" s="141">
        <v>41615</v>
      </c>
      <c r="Z49" s="141">
        <v>495617</v>
      </c>
      <c r="AA49" s="141">
        <v>608564</v>
      </c>
      <c r="AB49" s="141">
        <v>13427</v>
      </c>
      <c r="AC49" s="141">
        <v>3966</v>
      </c>
      <c r="AD49" s="141">
        <v>434</v>
      </c>
      <c r="AE49" s="141">
        <v>251231</v>
      </c>
      <c r="AF49" s="141">
        <v>339506</v>
      </c>
      <c r="AG49" s="141">
        <v>329793</v>
      </c>
      <c r="AH49" s="141">
        <v>65347</v>
      </c>
      <c r="AI49" s="141">
        <v>264446</v>
      </c>
      <c r="AJ49" s="141">
        <v>0</v>
      </c>
      <c r="AK49" s="141">
        <v>0</v>
      </c>
      <c r="AL49" s="141">
        <v>0</v>
      </c>
      <c r="AM49" s="141">
        <v>0</v>
      </c>
      <c r="AN49" s="141">
        <v>572</v>
      </c>
      <c r="AO49" s="141">
        <v>0</v>
      </c>
      <c r="AP49" s="141">
        <v>572</v>
      </c>
      <c r="AQ49" s="141">
        <v>0</v>
      </c>
      <c r="AR49" s="142">
        <v>1900</v>
      </c>
      <c r="AS49" s="147">
        <v>0</v>
      </c>
      <c r="AT49" s="147">
        <v>0</v>
      </c>
      <c r="AU49" s="146">
        <v>0</v>
      </c>
      <c r="AV49" s="146">
        <v>0</v>
      </c>
      <c r="AW49" s="146">
        <v>0</v>
      </c>
      <c r="AX49" s="141">
        <v>407243</v>
      </c>
      <c r="AY49" s="143">
        <v>407243</v>
      </c>
      <c r="AZ49" s="141">
        <v>0</v>
      </c>
      <c r="BA49" s="141">
        <v>297807</v>
      </c>
      <c r="BB49" s="141">
        <v>3140</v>
      </c>
      <c r="BC49" s="141">
        <v>6000</v>
      </c>
      <c r="BD49" s="141">
        <v>352685</v>
      </c>
      <c r="BE49" s="133">
        <v>0</v>
      </c>
      <c r="BF49" s="141">
        <v>3730570</v>
      </c>
      <c r="BG49" s="29"/>
      <c r="BI49" s="57"/>
      <c r="BJ49" s="57"/>
      <c r="BK49" s="57"/>
    </row>
    <row r="50" spans="1:59" ht="32.25" customHeight="1">
      <c r="A50" s="2" t="s">
        <v>87</v>
      </c>
      <c r="B50" s="141">
        <v>684168</v>
      </c>
      <c r="C50" s="141">
        <v>42245</v>
      </c>
      <c r="D50" s="141">
        <v>29036</v>
      </c>
      <c r="E50" s="141">
        <v>30107</v>
      </c>
      <c r="F50" s="141">
        <v>382261</v>
      </c>
      <c r="G50" s="141">
        <v>254879</v>
      </c>
      <c r="H50" s="141">
        <v>127382</v>
      </c>
      <c r="I50" s="141">
        <v>0</v>
      </c>
      <c r="J50" s="141">
        <v>98941</v>
      </c>
      <c r="K50" s="141">
        <v>99774</v>
      </c>
      <c r="L50" s="141">
        <v>0</v>
      </c>
      <c r="M50" s="141">
        <v>556</v>
      </c>
      <c r="N50" s="141">
        <v>0</v>
      </c>
      <c r="O50" s="141">
        <v>1248</v>
      </c>
      <c r="P50" s="141">
        <v>578287</v>
      </c>
      <c r="Q50" s="141">
        <v>78598</v>
      </c>
      <c r="R50" s="141">
        <v>6489</v>
      </c>
      <c r="S50" s="141">
        <v>858</v>
      </c>
      <c r="T50" s="141">
        <v>95068</v>
      </c>
      <c r="U50" s="141">
        <v>20182</v>
      </c>
      <c r="V50" s="141">
        <v>11494</v>
      </c>
      <c r="W50" s="141">
        <v>282594</v>
      </c>
      <c r="X50" s="141">
        <v>83004</v>
      </c>
      <c r="Y50" s="141">
        <v>52892</v>
      </c>
      <c r="Z50" s="141">
        <v>384655</v>
      </c>
      <c r="AA50" s="141">
        <v>490414</v>
      </c>
      <c r="AB50" s="141">
        <v>24825</v>
      </c>
      <c r="AC50" s="141">
        <v>6654</v>
      </c>
      <c r="AD50" s="141">
        <v>1198</v>
      </c>
      <c r="AE50" s="141">
        <v>248935</v>
      </c>
      <c r="AF50" s="141">
        <v>208802</v>
      </c>
      <c r="AG50" s="141">
        <v>1322499</v>
      </c>
      <c r="AH50" s="141">
        <v>429378</v>
      </c>
      <c r="AI50" s="141">
        <v>893121</v>
      </c>
      <c r="AJ50" s="141">
        <v>0</v>
      </c>
      <c r="AK50" s="141">
        <v>0</v>
      </c>
      <c r="AL50" s="141">
        <v>0</v>
      </c>
      <c r="AM50" s="141">
        <v>0</v>
      </c>
      <c r="AN50" s="141">
        <v>20178</v>
      </c>
      <c r="AO50" s="141">
        <v>17589</v>
      </c>
      <c r="AP50" s="141">
        <v>2589</v>
      </c>
      <c r="AQ50" s="141">
        <v>0</v>
      </c>
      <c r="AR50" s="142">
        <v>658</v>
      </c>
      <c r="AS50" s="147">
        <v>0</v>
      </c>
      <c r="AT50" s="147">
        <v>0</v>
      </c>
      <c r="AU50" s="146">
        <v>0</v>
      </c>
      <c r="AV50" s="146">
        <v>0</v>
      </c>
      <c r="AW50" s="146">
        <v>0</v>
      </c>
      <c r="AX50" s="141">
        <v>434139</v>
      </c>
      <c r="AY50" s="143">
        <v>434139</v>
      </c>
      <c r="AZ50" s="141">
        <v>0</v>
      </c>
      <c r="BA50" s="141">
        <v>328865</v>
      </c>
      <c r="BB50" s="141">
        <v>4932</v>
      </c>
      <c r="BC50" s="141">
        <v>0</v>
      </c>
      <c r="BD50" s="141">
        <v>462757</v>
      </c>
      <c r="BE50" s="133">
        <v>0</v>
      </c>
      <c r="BF50" s="141">
        <v>4763786</v>
      </c>
      <c r="BG50" s="29"/>
    </row>
    <row r="51" spans="1:59" ht="32.25" customHeight="1">
      <c r="A51" s="2" t="s">
        <v>88</v>
      </c>
      <c r="B51" s="141">
        <v>568218</v>
      </c>
      <c r="C51" s="141">
        <v>41824</v>
      </c>
      <c r="D51" s="141">
        <v>24572</v>
      </c>
      <c r="E51" s="141">
        <v>31630</v>
      </c>
      <c r="F51" s="141">
        <v>312793</v>
      </c>
      <c r="G51" s="141">
        <v>207740</v>
      </c>
      <c r="H51" s="141">
        <v>105053</v>
      </c>
      <c r="I51" s="141">
        <v>0</v>
      </c>
      <c r="J51" s="141">
        <v>79927</v>
      </c>
      <c r="K51" s="141">
        <v>75158</v>
      </c>
      <c r="L51" s="141">
        <v>0</v>
      </c>
      <c r="M51" s="141">
        <v>498</v>
      </c>
      <c r="N51" s="141">
        <v>0</v>
      </c>
      <c r="O51" s="141">
        <v>1816</v>
      </c>
      <c r="P51" s="141">
        <v>461476</v>
      </c>
      <c r="Q51" s="141">
        <v>70396</v>
      </c>
      <c r="R51" s="141">
        <v>5269</v>
      </c>
      <c r="S51" s="141">
        <v>920</v>
      </c>
      <c r="T51" s="141">
        <v>94967</v>
      </c>
      <c r="U51" s="141">
        <v>21951</v>
      </c>
      <c r="V51" s="141">
        <v>9574</v>
      </c>
      <c r="W51" s="141">
        <v>190809</v>
      </c>
      <c r="X51" s="141">
        <v>67590</v>
      </c>
      <c r="Y51" s="141">
        <v>46598</v>
      </c>
      <c r="Z51" s="141">
        <v>353873</v>
      </c>
      <c r="AA51" s="141">
        <v>450541</v>
      </c>
      <c r="AB51" s="141">
        <v>1596</v>
      </c>
      <c r="AC51" s="141">
        <v>532</v>
      </c>
      <c r="AD51" s="141">
        <v>162</v>
      </c>
      <c r="AE51" s="141">
        <v>250063</v>
      </c>
      <c r="AF51" s="141">
        <v>198188</v>
      </c>
      <c r="AG51" s="141">
        <v>894843</v>
      </c>
      <c r="AH51" s="141">
        <v>255466</v>
      </c>
      <c r="AI51" s="141">
        <v>639377</v>
      </c>
      <c r="AJ51" s="141">
        <v>0</v>
      </c>
      <c r="AK51" s="141">
        <v>0</v>
      </c>
      <c r="AL51" s="141">
        <v>0</v>
      </c>
      <c r="AM51" s="141">
        <v>0</v>
      </c>
      <c r="AN51" s="141">
        <v>5045</v>
      </c>
      <c r="AO51" s="141">
        <v>2775</v>
      </c>
      <c r="AP51" s="141">
        <v>2270</v>
      </c>
      <c r="AQ51" s="141">
        <v>0</v>
      </c>
      <c r="AR51" s="142">
        <v>0</v>
      </c>
      <c r="AS51" s="147">
        <v>0</v>
      </c>
      <c r="AT51" s="147">
        <v>0</v>
      </c>
      <c r="AU51" s="146">
        <v>0</v>
      </c>
      <c r="AV51" s="146">
        <v>0</v>
      </c>
      <c r="AW51" s="146">
        <v>0</v>
      </c>
      <c r="AX51" s="141">
        <v>290629</v>
      </c>
      <c r="AY51" s="143">
        <v>290604</v>
      </c>
      <c r="AZ51" s="141">
        <v>25</v>
      </c>
      <c r="BA51" s="141">
        <v>210118</v>
      </c>
      <c r="BB51" s="141">
        <v>81000</v>
      </c>
      <c r="BC51" s="141">
        <v>20000</v>
      </c>
      <c r="BD51" s="141">
        <v>420025</v>
      </c>
      <c r="BE51" s="133">
        <v>0</v>
      </c>
      <c r="BF51" s="141">
        <v>3802366</v>
      </c>
      <c r="BG51" s="29"/>
    </row>
    <row r="52" spans="1:63" ht="32.25" customHeight="1">
      <c r="A52" s="2" t="s">
        <v>89</v>
      </c>
      <c r="B52" s="141">
        <v>627182</v>
      </c>
      <c r="C52" s="141">
        <v>42483</v>
      </c>
      <c r="D52" s="141">
        <v>26014</v>
      </c>
      <c r="E52" s="141">
        <v>29692</v>
      </c>
      <c r="F52" s="141">
        <v>369249</v>
      </c>
      <c r="G52" s="141">
        <v>250561</v>
      </c>
      <c r="H52" s="141">
        <v>118688</v>
      </c>
      <c r="I52" s="141">
        <v>0</v>
      </c>
      <c r="J52" s="141">
        <v>92387</v>
      </c>
      <c r="K52" s="141">
        <v>65823</v>
      </c>
      <c r="L52" s="141">
        <v>0</v>
      </c>
      <c r="M52" s="141">
        <v>779</v>
      </c>
      <c r="N52" s="141">
        <v>0</v>
      </c>
      <c r="O52" s="141">
        <v>755</v>
      </c>
      <c r="P52" s="141">
        <v>781051</v>
      </c>
      <c r="Q52" s="141">
        <v>87509</v>
      </c>
      <c r="R52" s="141">
        <v>3920</v>
      </c>
      <c r="S52" s="141">
        <v>184</v>
      </c>
      <c r="T52" s="141">
        <v>117930</v>
      </c>
      <c r="U52" s="141">
        <v>14474</v>
      </c>
      <c r="V52" s="141">
        <v>15765</v>
      </c>
      <c r="W52" s="141">
        <v>386195</v>
      </c>
      <c r="X52" s="141">
        <v>155074</v>
      </c>
      <c r="Y52" s="141">
        <v>66367</v>
      </c>
      <c r="Z52" s="141">
        <v>299507</v>
      </c>
      <c r="AA52" s="141">
        <v>514766</v>
      </c>
      <c r="AB52" s="141">
        <v>1746</v>
      </c>
      <c r="AC52" s="141">
        <v>752</v>
      </c>
      <c r="AD52" s="141">
        <v>824</v>
      </c>
      <c r="AE52" s="141">
        <v>234796</v>
      </c>
      <c r="AF52" s="141">
        <v>276648</v>
      </c>
      <c r="AG52" s="141">
        <v>1532338</v>
      </c>
      <c r="AH52" s="141">
        <v>118191</v>
      </c>
      <c r="AI52" s="141">
        <v>1263465</v>
      </c>
      <c r="AJ52" s="141">
        <v>0</v>
      </c>
      <c r="AK52" s="141">
        <v>150682</v>
      </c>
      <c r="AL52" s="141">
        <v>0</v>
      </c>
      <c r="AM52" s="141">
        <v>0</v>
      </c>
      <c r="AN52" s="141">
        <v>0</v>
      </c>
      <c r="AO52" s="141">
        <v>0</v>
      </c>
      <c r="AP52" s="141">
        <v>0</v>
      </c>
      <c r="AQ52" s="141">
        <v>0</v>
      </c>
      <c r="AR52" s="142">
        <v>0</v>
      </c>
      <c r="AS52" s="147">
        <v>0</v>
      </c>
      <c r="AT52" s="147">
        <v>0</v>
      </c>
      <c r="AU52" s="146">
        <v>0</v>
      </c>
      <c r="AV52" s="146">
        <v>0</v>
      </c>
      <c r="AW52" s="146">
        <v>0</v>
      </c>
      <c r="AX52" s="141">
        <v>519187</v>
      </c>
      <c r="AY52" s="143">
        <v>519187</v>
      </c>
      <c r="AZ52" s="141">
        <v>0</v>
      </c>
      <c r="BA52" s="141">
        <v>138527</v>
      </c>
      <c r="BB52" s="141">
        <v>0</v>
      </c>
      <c r="BC52" s="141">
        <v>0</v>
      </c>
      <c r="BD52" s="141">
        <v>358965</v>
      </c>
      <c r="BE52" s="133">
        <v>0</v>
      </c>
      <c r="BF52" s="141">
        <v>4837890</v>
      </c>
      <c r="BG52" s="29"/>
      <c r="BI52" s="57"/>
      <c r="BJ52" s="57"/>
      <c r="BK52" s="57"/>
    </row>
    <row r="53" spans="1:76" s="68" customFormat="1" ht="32.25" customHeight="1">
      <c r="A53" s="2" t="s">
        <v>90</v>
      </c>
      <c r="B53" s="141">
        <v>1206996</v>
      </c>
      <c r="C53" s="141">
        <v>75449</v>
      </c>
      <c r="D53" s="141">
        <v>32883</v>
      </c>
      <c r="E53" s="141">
        <v>38280</v>
      </c>
      <c r="F53" s="141">
        <v>751242</v>
      </c>
      <c r="G53" s="141">
        <v>499503</v>
      </c>
      <c r="H53" s="141">
        <v>251739</v>
      </c>
      <c r="I53" s="141">
        <v>0</v>
      </c>
      <c r="J53" s="141">
        <v>151698</v>
      </c>
      <c r="K53" s="141">
        <v>156464</v>
      </c>
      <c r="L53" s="141">
        <v>0</v>
      </c>
      <c r="M53" s="141">
        <v>980</v>
      </c>
      <c r="N53" s="141">
        <v>0</v>
      </c>
      <c r="O53" s="141">
        <v>0</v>
      </c>
      <c r="P53" s="141">
        <v>3878456</v>
      </c>
      <c r="Q53" s="141">
        <v>147524</v>
      </c>
      <c r="R53" s="141">
        <v>13998</v>
      </c>
      <c r="S53" s="141">
        <v>2229</v>
      </c>
      <c r="T53" s="141">
        <v>220420</v>
      </c>
      <c r="U53" s="141">
        <v>49360</v>
      </c>
      <c r="V53" s="141">
        <v>36132</v>
      </c>
      <c r="W53" s="141">
        <v>3288954</v>
      </c>
      <c r="X53" s="141">
        <v>119839</v>
      </c>
      <c r="Y53" s="141">
        <v>154968</v>
      </c>
      <c r="Z53" s="141">
        <v>844636</v>
      </c>
      <c r="AA53" s="141">
        <v>1032684</v>
      </c>
      <c r="AB53" s="141">
        <v>5601</v>
      </c>
      <c r="AC53" s="141">
        <v>3154</v>
      </c>
      <c r="AD53" s="141">
        <v>0</v>
      </c>
      <c r="AE53" s="141">
        <v>464303</v>
      </c>
      <c r="AF53" s="141">
        <v>559626</v>
      </c>
      <c r="AG53" s="141">
        <v>1016312</v>
      </c>
      <c r="AH53" s="141">
        <v>399575</v>
      </c>
      <c r="AI53" s="141">
        <v>616737</v>
      </c>
      <c r="AJ53" s="141">
        <v>0</v>
      </c>
      <c r="AK53" s="141">
        <v>0</v>
      </c>
      <c r="AL53" s="141">
        <v>0</v>
      </c>
      <c r="AM53" s="141">
        <v>0</v>
      </c>
      <c r="AN53" s="141">
        <v>4186</v>
      </c>
      <c r="AO53" s="141">
        <v>4186</v>
      </c>
      <c r="AP53" s="141">
        <v>0</v>
      </c>
      <c r="AQ53" s="141">
        <v>0</v>
      </c>
      <c r="AR53" s="142">
        <v>0</v>
      </c>
      <c r="AS53" s="147">
        <v>0</v>
      </c>
      <c r="AT53" s="147">
        <v>0</v>
      </c>
      <c r="AU53" s="146">
        <v>0</v>
      </c>
      <c r="AV53" s="146">
        <v>0</v>
      </c>
      <c r="AW53" s="146">
        <v>0</v>
      </c>
      <c r="AX53" s="141">
        <v>739535</v>
      </c>
      <c r="AY53" s="143">
        <v>739411</v>
      </c>
      <c r="AZ53" s="141">
        <v>124</v>
      </c>
      <c r="BA53" s="141">
        <v>435363</v>
      </c>
      <c r="BB53" s="141">
        <v>170093</v>
      </c>
      <c r="BC53" s="141">
        <v>28000</v>
      </c>
      <c r="BD53" s="141">
        <v>647926</v>
      </c>
      <c r="BE53" s="133">
        <v>0</v>
      </c>
      <c r="BF53" s="141">
        <v>10159155</v>
      </c>
      <c r="BG53" s="29"/>
      <c r="BH53" s="23"/>
      <c r="BI53" s="23"/>
      <c r="BJ53" s="23"/>
      <c r="BK53" s="23"/>
      <c r="BL53" s="23"/>
      <c r="BM53" s="23"/>
      <c r="BN53" s="23"/>
      <c r="BO53" s="23"/>
      <c r="BP53" s="23"/>
      <c r="BQ53" s="23"/>
      <c r="BR53" s="23"/>
      <c r="BS53" s="23"/>
      <c r="BT53" s="23"/>
      <c r="BU53" s="23"/>
      <c r="BV53" s="23"/>
      <c r="BW53" s="23"/>
      <c r="BX53" s="23"/>
    </row>
    <row r="54" spans="1:59" ht="32.25" customHeight="1">
      <c r="A54" s="34" t="s">
        <v>91</v>
      </c>
      <c r="B54" s="154">
        <v>947070</v>
      </c>
      <c r="C54" s="154">
        <v>43780</v>
      </c>
      <c r="D54" s="154">
        <v>44917</v>
      </c>
      <c r="E54" s="154">
        <v>32041</v>
      </c>
      <c r="F54" s="154">
        <v>584498</v>
      </c>
      <c r="G54" s="154">
        <v>386894</v>
      </c>
      <c r="H54" s="154">
        <v>197604</v>
      </c>
      <c r="I54" s="154">
        <v>0</v>
      </c>
      <c r="J54" s="154">
        <v>134485</v>
      </c>
      <c r="K54" s="154">
        <v>106203</v>
      </c>
      <c r="L54" s="154">
        <v>0</v>
      </c>
      <c r="M54" s="154">
        <v>756</v>
      </c>
      <c r="N54" s="154">
        <v>390</v>
      </c>
      <c r="O54" s="154">
        <v>0</v>
      </c>
      <c r="P54" s="154">
        <v>893472</v>
      </c>
      <c r="Q54" s="154">
        <v>120810</v>
      </c>
      <c r="R54" s="154">
        <v>17370</v>
      </c>
      <c r="S54" s="154">
        <v>1206</v>
      </c>
      <c r="T54" s="154">
        <v>173414</v>
      </c>
      <c r="U54" s="154">
        <v>44674</v>
      </c>
      <c r="V54" s="154">
        <v>56594</v>
      </c>
      <c r="W54" s="154">
        <v>384217</v>
      </c>
      <c r="X54" s="154">
        <v>95187</v>
      </c>
      <c r="Y54" s="154">
        <v>34674</v>
      </c>
      <c r="Z54" s="154">
        <v>471239</v>
      </c>
      <c r="AA54" s="154">
        <v>952084</v>
      </c>
      <c r="AB54" s="154">
        <v>769</v>
      </c>
      <c r="AC54" s="154">
        <v>0</v>
      </c>
      <c r="AD54" s="154">
        <v>0</v>
      </c>
      <c r="AE54" s="154">
        <v>382433</v>
      </c>
      <c r="AF54" s="154">
        <v>568882</v>
      </c>
      <c r="AG54" s="154">
        <v>806761</v>
      </c>
      <c r="AH54" s="154">
        <v>216175</v>
      </c>
      <c r="AI54" s="154">
        <v>583690</v>
      </c>
      <c r="AJ54" s="154">
        <v>0</v>
      </c>
      <c r="AK54" s="154">
        <v>6896</v>
      </c>
      <c r="AL54" s="154">
        <v>0</v>
      </c>
      <c r="AM54" s="154">
        <v>0</v>
      </c>
      <c r="AN54" s="154">
        <v>145</v>
      </c>
      <c r="AO54" s="154">
        <v>0</v>
      </c>
      <c r="AP54" s="154">
        <v>145</v>
      </c>
      <c r="AQ54" s="154">
        <v>0</v>
      </c>
      <c r="AR54" s="144">
        <v>0</v>
      </c>
      <c r="AS54" s="156">
        <v>0</v>
      </c>
      <c r="AT54" s="156">
        <v>0</v>
      </c>
      <c r="AU54" s="157">
        <v>0</v>
      </c>
      <c r="AV54" s="157">
        <v>0</v>
      </c>
      <c r="AW54" s="157">
        <v>0</v>
      </c>
      <c r="AX54" s="154">
        <v>442134</v>
      </c>
      <c r="AY54" s="155">
        <v>442134</v>
      </c>
      <c r="AZ54" s="154">
        <v>0</v>
      </c>
      <c r="BA54" s="154">
        <v>234022</v>
      </c>
      <c r="BB54" s="154">
        <v>45585</v>
      </c>
      <c r="BC54" s="154">
        <v>6000</v>
      </c>
      <c r="BD54" s="154">
        <v>340694</v>
      </c>
      <c r="BE54" s="134">
        <v>0</v>
      </c>
      <c r="BF54" s="154">
        <v>5173880</v>
      </c>
      <c r="BG54" s="29"/>
    </row>
    <row r="55" spans="1:63" ht="32.25" customHeight="1">
      <c r="A55" s="2" t="s">
        <v>92</v>
      </c>
      <c r="B55" s="141">
        <v>698335</v>
      </c>
      <c r="C55" s="141">
        <v>35543</v>
      </c>
      <c r="D55" s="141">
        <v>12931</v>
      </c>
      <c r="E55" s="141">
        <v>27310</v>
      </c>
      <c r="F55" s="141">
        <v>445755</v>
      </c>
      <c r="G55" s="141">
        <v>283357</v>
      </c>
      <c r="H55" s="141">
        <v>162398</v>
      </c>
      <c r="I55" s="141">
        <v>0</v>
      </c>
      <c r="J55" s="141">
        <v>101477</v>
      </c>
      <c r="K55" s="141">
        <v>74598</v>
      </c>
      <c r="L55" s="141">
        <v>0</v>
      </c>
      <c r="M55" s="141">
        <v>721</v>
      </c>
      <c r="N55" s="141">
        <v>0</v>
      </c>
      <c r="O55" s="141">
        <v>0</v>
      </c>
      <c r="P55" s="141">
        <v>5580610</v>
      </c>
      <c r="Q55" s="141">
        <v>45748</v>
      </c>
      <c r="R55" s="141">
        <v>21575</v>
      </c>
      <c r="S55" s="141">
        <v>923</v>
      </c>
      <c r="T55" s="141">
        <v>124459</v>
      </c>
      <c r="U55" s="141">
        <v>36250</v>
      </c>
      <c r="V55" s="141">
        <v>116124</v>
      </c>
      <c r="W55" s="141">
        <v>5120939</v>
      </c>
      <c r="X55" s="141">
        <v>114592</v>
      </c>
      <c r="Y55" s="141">
        <v>32388</v>
      </c>
      <c r="Z55" s="141">
        <v>222976</v>
      </c>
      <c r="AA55" s="141">
        <v>1580975</v>
      </c>
      <c r="AB55" s="141">
        <v>319432</v>
      </c>
      <c r="AC55" s="141">
        <v>28857</v>
      </c>
      <c r="AD55" s="141">
        <v>59764</v>
      </c>
      <c r="AE55" s="141">
        <v>261942</v>
      </c>
      <c r="AF55" s="141">
        <v>910980</v>
      </c>
      <c r="AG55" s="141">
        <v>1878995</v>
      </c>
      <c r="AH55" s="141">
        <v>1359348</v>
      </c>
      <c r="AI55" s="141">
        <v>519647</v>
      </c>
      <c r="AJ55" s="141">
        <v>0</v>
      </c>
      <c r="AK55" s="141">
        <v>0</v>
      </c>
      <c r="AL55" s="141">
        <v>0</v>
      </c>
      <c r="AM55" s="141">
        <v>0</v>
      </c>
      <c r="AN55" s="141">
        <v>182740</v>
      </c>
      <c r="AO55" s="141">
        <v>178479</v>
      </c>
      <c r="AP55" s="141">
        <v>4261</v>
      </c>
      <c r="AQ55" s="141">
        <v>0</v>
      </c>
      <c r="AR55" s="142">
        <v>0</v>
      </c>
      <c r="AS55" s="147">
        <v>0</v>
      </c>
      <c r="AT55" s="147">
        <v>0</v>
      </c>
      <c r="AU55" s="146">
        <v>0</v>
      </c>
      <c r="AV55" s="146">
        <v>0</v>
      </c>
      <c r="AW55" s="146">
        <v>0</v>
      </c>
      <c r="AX55" s="141">
        <v>189609</v>
      </c>
      <c r="AY55" s="143">
        <v>189609</v>
      </c>
      <c r="AZ55" s="141">
        <v>0</v>
      </c>
      <c r="BA55" s="141">
        <v>932488</v>
      </c>
      <c r="BB55" s="141">
        <v>0</v>
      </c>
      <c r="BC55" s="141">
        <v>14040</v>
      </c>
      <c r="BD55" s="141">
        <v>481808</v>
      </c>
      <c r="BE55" s="133">
        <v>0</v>
      </c>
      <c r="BF55" s="141">
        <v>11794964</v>
      </c>
      <c r="BG55" s="29"/>
      <c r="BI55" s="57"/>
      <c r="BJ55" s="57"/>
      <c r="BK55" s="57"/>
    </row>
    <row r="56" spans="1:59" ht="32.25" customHeight="1">
      <c r="A56" s="2" t="s">
        <v>93</v>
      </c>
      <c r="B56" s="141">
        <v>1016495</v>
      </c>
      <c r="C56" s="141">
        <v>45437</v>
      </c>
      <c r="D56" s="141">
        <v>16009</v>
      </c>
      <c r="E56" s="141">
        <v>29562</v>
      </c>
      <c r="F56" s="141">
        <v>671564</v>
      </c>
      <c r="G56" s="141">
        <v>415165</v>
      </c>
      <c r="H56" s="141">
        <v>243628</v>
      </c>
      <c r="I56" s="141">
        <v>12771</v>
      </c>
      <c r="J56" s="141">
        <v>152219</v>
      </c>
      <c r="K56" s="141">
        <v>100788</v>
      </c>
      <c r="L56" s="141">
        <v>0</v>
      </c>
      <c r="M56" s="141">
        <v>744</v>
      </c>
      <c r="N56" s="141">
        <v>0</v>
      </c>
      <c r="O56" s="141">
        <v>172</v>
      </c>
      <c r="P56" s="141">
        <v>1979671</v>
      </c>
      <c r="Q56" s="141">
        <v>53787</v>
      </c>
      <c r="R56" s="141">
        <v>23766</v>
      </c>
      <c r="S56" s="141">
        <v>1682</v>
      </c>
      <c r="T56" s="141">
        <v>158008</v>
      </c>
      <c r="U56" s="141">
        <v>77352</v>
      </c>
      <c r="V56" s="141">
        <v>42770</v>
      </c>
      <c r="W56" s="141">
        <v>1500008</v>
      </c>
      <c r="X56" s="141">
        <v>122298</v>
      </c>
      <c r="Y56" s="141">
        <v>88352</v>
      </c>
      <c r="Z56" s="141">
        <v>426940</v>
      </c>
      <c r="AA56" s="141">
        <v>1447118</v>
      </c>
      <c r="AB56" s="141">
        <v>1490</v>
      </c>
      <c r="AC56" s="141">
        <v>794</v>
      </c>
      <c r="AD56" s="141">
        <v>891</v>
      </c>
      <c r="AE56" s="141">
        <v>272808</v>
      </c>
      <c r="AF56" s="141">
        <v>1171135</v>
      </c>
      <c r="AG56" s="141">
        <v>6425994</v>
      </c>
      <c r="AH56" s="141">
        <v>5463231</v>
      </c>
      <c r="AI56" s="141">
        <v>960305</v>
      </c>
      <c r="AJ56" s="141">
        <v>0</v>
      </c>
      <c r="AK56" s="141">
        <v>0</v>
      </c>
      <c r="AL56" s="141">
        <v>0</v>
      </c>
      <c r="AM56" s="141">
        <v>2458</v>
      </c>
      <c r="AN56" s="141">
        <v>753745</v>
      </c>
      <c r="AO56" s="141">
        <v>432096</v>
      </c>
      <c r="AP56" s="141">
        <v>321649</v>
      </c>
      <c r="AQ56" s="141">
        <v>0</v>
      </c>
      <c r="AR56" s="142">
        <v>0</v>
      </c>
      <c r="AS56" s="147">
        <v>0</v>
      </c>
      <c r="AT56" s="147">
        <v>0</v>
      </c>
      <c r="AU56" s="146">
        <v>0</v>
      </c>
      <c r="AV56" s="146">
        <v>0</v>
      </c>
      <c r="AW56" s="146">
        <v>0</v>
      </c>
      <c r="AX56" s="141">
        <v>214302</v>
      </c>
      <c r="AY56" s="143">
        <v>214302</v>
      </c>
      <c r="AZ56" s="141">
        <v>0</v>
      </c>
      <c r="BA56" s="141">
        <v>4318014</v>
      </c>
      <c r="BB56" s="141">
        <v>0</v>
      </c>
      <c r="BC56" s="141">
        <v>32000</v>
      </c>
      <c r="BD56" s="141">
        <v>940294</v>
      </c>
      <c r="BE56" s="133">
        <v>0</v>
      </c>
      <c r="BF56" s="141">
        <v>17642925</v>
      </c>
      <c r="BG56" s="29"/>
    </row>
    <row r="57" spans="1:59" ht="32.25" customHeight="1">
      <c r="A57" s="2" t="s">
        <v>94</v>
      </c>
      <c r="B57" s="141">
        <v>1256692</v>
      </c>
      <c r="C57" s="141">
        <v>52060</v>
      </c>
      <c r="D57" s="141">
        <v>156680</v>
      </c>
      <c r="E57" s="141">
        <v>27261</v>
      </c>
      <c r="F57" s="141">
        <v>688033</v>
      </c>
      <c r="G57" s="141">
        <v>436579</v>
      </c>
      <c r="H57" s="141">
        <v>251454</v>
      </c>
      <c r="I57" s="141">
        <v>0</v>
      </c>
      <c r="J57" s="141">
        <v>154351</v>
      </c>
      <c r="K57" s="141">
        <v>176047</v>
      </c>
      <c r="L57" s="141">
        <v>0</v>
      </c>
      <c r="M57" s="141">
        <v>824</v>
      </c>
      <c r="N57" s="141">
        <v>0</v>
      </c>
      <c r="O57" s="141">
        <v>1436</v>
      </c>
      <c r="P57" s="141">
        <v>2563392</v>
      </c>
      <c r="Q57" s="141">
        <v>13059</v>
      </c>
      <c r="R57" s="141">
        <v>26989</v>
      </c>
      <c r="S57" s="141">
        <v>951</v>
      </c>
      <c r="T57" s="141">
        <v>176112</v>
      </c>
      <c r="U57" s="141">
        <v>118422</v>
      </c>
      <c r="V57" s="141">
        <v>99108</v>
      </c>
      <c r="W57" s="141">
        <v>1740001</v>
      </c>
      <c r="X57" s="141">
        <v>388750</v>
      </c>
      <c r="Y57" s="141">
        <v>552</v>
      </c>
      <c r="Z57" s="141">
        <v>852859</v>
      </c>
      <c r="AA57" s="141">
        <v>964352</v>
      </c>
      <c r="AB57" s="141">
        <v>6397</v>
      </c>
      <c r="AC57" s="141">
        <v>6906</v>
      </c>
      <c r="AD57" s="141">
        <v>69420</v>
      </c>
      <c r="AE57" s="141">
        <v>433139</v>
      </c>
      <c r="AF57" s="141">
        <v>448490</v>
      </c>
      <c r="AG57" s="141">
        <v>7505348</v>
      </c>
      <c r="AH57" s="141">
        <v>6918582</v>
      </c>
      <c r="AI57" s="141">
        <v>586766</v>
      </c>
      <c r="AJ57" s="141">
        <v>0</v>
      </c>
      <c r="AK57" s="141">
        <v>0</v>
      </c>
      <c r="AL57" s="141">
        <v>0</v>
      </c>
      <c r="AM57" s="141">
        <v>0</v>
      </c>
      <c r="AN57" s="141">
        <v>1235712</v>
      </c>
      <c r="AO57" s="141">
        <v>1143504</v>
      </c>
      <c r="AP57" s="141">
        <v>92208</v>
      </c>
      <c r="AQ57" s="141">
        <v>0</v>
      </c>
      <c r="AR57" s="142">
        <v>0</v>
      </c>
      <c r="AS57" s="147">
        <v>0</v>
      </c>
      <c r="AT57" s="147">
        <v>0</v>
      </c>
      <c r="AU57" s="146">
        <v>0</v>
      </c>
      <c r="AV57" s="146">
        <v>0</v>
      </c>
      <c r="AW57" s="146">
        <v>0</v>
      </c>
      <c r="AX57" s="141">
        <v>230191</v>
      </c>
      <c r="AY57" s="143">
        <v>230191</v>
      </c>
      <c r="AZ57" s="141">
        <v>0</v>
      </c>
      <c r="BA57" s="141">
        <v>5432556</v>
      </c>
      <c r="BB57" s="141">
        <v>50000</v>
      </c>
      <c r="BC57" s="141">
        <v>92000</v>
      </c>
      <c r="BD57" s="141">
        <v>1838923</v>
      </c>
      <c r="BE57" s="133">
        <v>0</v>
      </c>
      <c r="BF57" s="141">
        <v>22022577</v>
      </c>
      <c r="BG57" s="29"/>
    </row>
    <row r="58" spans="1:76" s="68" customFormat="1" ht="32.25" customHeight="1">
      <c r="A58" s="35" t="s">
        <v>95</v>
      </c>
      <c r="B58" s="149">
        <v>525307</v>
      </c>
      <c r="C58" s="149">
        <v>34830</v>
      </c>
      <c r="D58" s="149">
        <v>34190</v>
      </c>
      <c r="E58" s="149">
        <v>26584</v>
      </c>
      <c r="F58" s="149">
        <v>290723</v>
      </c>
      <c r="G58" s="149">
        <v>193378</v>
      </c>
      <c r="H58" s="149">
        <v>97345</v>
      </c>
      <c r="I58" s="149">
        <v>0</v>
      </c>
      <c r="J58" s="149">
        <v>79876</v>
      </c>
      <c r="K58" s="149">
        <v>56055</v>
      </c>
      <c r="L58" s="149">
        <v>0</v>
      </c>
      <c r="M58" s="149">
        <v>0</v>
      </c>
      <c r="N58" s="149">
        <v>0</v>
      </c>
      <c r="O58" s="149">
        <v>3049</v>
      </c>
      <c r="P58" s="149">
        <v>4101026</v>
      </c>
      <c r="Q58" s="149">
        <v>16215</v>
      </c>
      <c r="R58" s="149">
        <v>12420</v>
      </c>
      <c r="S58" s="149">
        <v>841</v>
      </c>
      <c r="T58" s="149">
        <v>80612</v>
      </c>
      <c r="U58" s="149">
        <v>16445</v>
      </c>
      <c r="V58" s="149">
        <v>13381</v>
      </c>
      <c r="W58" s="149">
        <v>3882203</v>
      </c>
      <c r="X58" s="149">
        <v>78909</v>
      </c>
      <c r="Y58" s="149">
        <v>106363</v>
      </c>
      <c r="Z58" s="149">
        <v>494993</v>
      </c>
      <c r="AA58" s="149">
        <v>574602</v>
      </c>
      <c r="AB58" s="149">
        <v>3971</v>
      </c>
      <c r="AC58" s="149">
        <v>18095</v>
      </c>
      <c r="AD58" s="149">
        <v>287</v>
      </c>
      <c r="AE58" s="149">
        <v>134485</v>
      </c>
      <c r="AF58" s="149">
        <v>417764</v>
      </c>
      <c r="AG58" s="149">
        <v>2385687</v>
      </c>
      <c r="AH58" s="149">
        <v>2136442</v>
      </c>
      <c r="AI58" s="149">
        <v>230603</v>
      </c>
      <c r="AJ58" s="149">
        <v>0</v>
      </c>
      <c r="AK58" s="149">
        <v>5250</v>
      </c>
      <c r="AL58" s="149">
        <v>0</v>
      </c>
      <c r="AM58" s="149">
        <v>13392</v>
      </c>
      <c r="AN58" s="149">
        <v>41501</v>
      </c>
      <c r="AO58" s="149">
        <v>41501</v>
      </c>
      <c r="AP58" s="149">
        <v>0</v>
      </c>
      <c r="AQ58" s="149">
        <v>0</v>
      </c>
      <c r="AR58" s="145">
        <v>0</v>
      </c>
      <c r="AS58" s="150">
        <v>0</v>
      </c>
      <c r="AT58" s="150">
        <v>0</v>
      </c>
      <c r="AU58" s="148">
        <v>0</v>
      </c>
      <c r="AV58" s="148">
        <v>0</v>
      </c>
      <c r="AW58" s="148">
        <v>0</v>
      </c>
      <c r="AX58" s="149">
        <v>264886</v>
      </c>
      <c r="AY58" s="151">
        <v>264874</v>
      </c>
      <c r="AZ58" s="149">
        <v>12</v>
      </c>
      <c r="BA58" s="149">
        <v>656240</v>
      </c>
      <c r="BB58" s="149">
        <v>1480</v>
      </c>
      <c r="BC58" s="149">
        <v>0</v>
      </c>
      <c r="BD58" s="149">
        <v>277542</v>
      </c>
      <c r="BE58" s="135">
        <v>0</v>
      </c>
      <c r="BF58" s="149">
        <v>9429627</v>
      </c>
      <c r="BG58" s="29"/>
      <c r="BH58" s="23"/>
      <c r="BI58" s="57"/>
      <c r="BJ58" s="57"/>
      <c r="BK58" s="57"/>
      <c r="BL58" s="23"/>
      <c r="BM58" s="23"/>
      <c r="BN58" s="23"/>
      <c r="BO58" s="23"/>
      <c r="BP58" s="23"/>
      <c r="BQ58" s="23"/>
      <c r="BR58" s="23"/>
      <c r="BS58" s="23"/>
      <c r="BT58" s="23"/>
      <c r="BU58" s="23"/>
      <c r="BV58" s="23"/>
      <c r="BW58" s="23"/>
      <c r="BX58" s="23"/>
    </row>
    <row r="59" spans="1:59" ht="32.25" customHeight="1">
      <c r="A59" s="2" t="s">
        <v>96</v>
      </c>
      <c r="B59" s="141">
        <v>1061076</v>
      </c>
      <c r="C59" s="141">
        <v>45158</v>
      </c>
      <c r="D59" s="141">
        <v>19899</v>
      </c>
      <c r="E59" s="141">
        <v>45764</v>
      </c>
      <c r="F59" s="141">
        <v>645477</v>
      </c>
      <c r="G59" s="141">
        <v>419717</v>
      </c>
      <c r="H59" s="141">
        <v>225760</v>
      </c>
      <c r="I59" s="141">
        <v>0</v>
      </c>
      <c r="J59" s="141">
        <v>144485</v>
      </c>
      <c r="K59" s="141">
        <v>113034</v>
      </c>
      <c r="L59" s="141">
        <v>0</v>
      </c>
      <c r="M59" s="141">
        <v>781</v>
      </c>
      <c r="N59" s="141">
        <v>5259</v>
      </c>
      <c r="O59" s="141">
        <v>41219</v>
      </c>
      <c r="P59" s="141">
        <v>2148962</v>
      </c>
      <c r="Q59" s="141">
        <v>122592</v>
      </c>
      <c r="R59" s="141">
        <v>56428</v>
      </c>
      <c r="S59" s="141">
        <v>1157</v>
      </c>
      <c r="T59" s="141">
        <v>107626</v>
      </c>
      <c r="U59" s="141">
        <v>139617</v>
      </c>
      <c r="V59" s="141">
        <v>16995</v>
      </c>
      <c r="W59" s="141">
        <v>1456309</v>
      </c>
      <c r="X59" s="141">
        <v>248238</v>
      </c>
      <c r="Y59" s="141">
        <v>222370</v>
      </c>
      <c r="Z59" s="141">
        <v>696684</v>
      </c>
      <c r="AA59" s="141">
        <v>3778749</v>
      </c>
      <c r="AB59" s="141">
        <v>1190</v>
      </c>
      <c r="AC59" s="141">
        <v>589</v>
      </c>
      <c r="AD59" s="141">
        <v>4487</v>
      </c>
      <c r="AE59" s="141">
        <v>348532</v>
      </c>
      <c r="AF59" s="141">
        <v>3423951</v>
      </c>
      <c r="AG59" s="141">
        <v>295158</v>
      </c>
      <c r="AH59" s="141">
        <v>212433</v>
      </c>
      <c r="AI59" s="141">
        <v>82725</v>
      </c>
      <c r="AJ59" s="141">
        <v>0</v>
      </c>
      <c r="AK59" s="141">
        <v>0</v>
      </c>
      <c r="AL59" s="141">
        <v>0</v>
      </c>
      <c r="AM59" s="141">
        <v>0</v>
      </c>
      <c r="AN59" s="141">
        <v>7570</v>
      </c>
      <c r="AO59" s="141">
        <v>6073</v>
      </c>
      <c r="AP59" s="141">
        <v>1497</v>
      </c>
      <c r="AQ59" s="141">
        <v>0</v>
      </c>
      <c r="AR59" s="142">
        <v>0</v>
      </c>
      <c r="AS59" s="147">
        <v>0</v>
      </c>
      <c r="AT59" s="147">
        <v>0</v>
      </c>
      <c r="AU59" s="146">
        <v>0</v>
      </c>
      <c r="AV59" s="146">
        <v>0</v>
      </c>
      <c r="AW59" s="146">
        <v>0</v>
      </c>
      <c r="AX59" s="141">
        <v>7973</v>
      </c>
      <c r="AY59" s="143">
        <v>7973</v>
      </c>
      <c r="AZ59" s="141">
        <v>0</v>
      </c>
      <c r="BA59" s="141">
        <v>16579432</v>
      </c>
      <c r="BB59" s="141">
        <v>11000</v>
      </c>
      <c r="BC59" s="141">
        <v>137000</v>
      </c>
      <c r="BD59" s="141">
        <v>462829</v>
      </c>
      <c r="BE59" s="133">
        <v>0</v>
      </c>
      <c r="BF59" s="141">
        <v>25408803</v>
      </c>
      <c r="BG59" s="29"/>
    </row>
    <row r="60" spans="1:59" ht="32.25" customHeight="1">
      <c r="A60" s="2" t="s">
        <v>97</v>
      </c>
      <c r="B60" s="141">
        <v>817577</v>
      </c>
      <c r="C60" s="141">
        <v>26752</v>
      </c>
      <c r="D60" s="141">
        <v>14258</v>
      </c>
      <c r="E60" s="141">
        <v>39205</v>
      </c>
      <c r="F60" s="141">
        <v>537120</v>
      </c>
      <c r="G60" s="141">
        <v>328919</v>
      </c>
      <c r="H60" s="141">
        <v>190464</v>
      </c>
      <c r="I60" s="141">
        <v>17737</v>
      </c>
      <c r="J60" s="141">
        <v>117851</v>
      </c>
      <c r="K60" s="141">
        <v>81703</v>
      </c>
      <c r="L60" s="141">
        <v>0</v>
      </c>
      <c r="M60" s="141">
        <v>688</v>
      </c>
      <c r="N60" s="141">
        <v>0</v>
      </c>
      <c r="O60" s="141">
        <v>0</v>
      </c>
      <c r="P60" s="141">
        <v>1583594</v>
      </c>
      <c r="Q60" s="141">
        <v>70490</v>
      </c>
      <c r="R60" s="141">
        <v>21806</v>
      </c>
      <c r="S60" s="141">
        <v>1675</v>
      </c>
      <c r="T60" s="141">
        <v>64354</v>
      </c>
      <c r="U60" s="141">
        <v>98390</v>
      </c>
      <c r="V60" s="141">
        <v>17661</v>
      </c>
      <c r="W60" s="141">
        <v>1245890</v>
      </c>
      <c r="X60" s="141">
        <v>63328</v>
      </c>
      <c r="Y60" s="141">
        <v>201</v>
      </c>
      <c r="Z60" s="141">
        <v>374537</v>
      </c>
      <c r="AA60" s="141">
        <v>2416175</v>
      </c>
      <c r="AB60" s="141">
        <v>483</v>
      </c>
      <c r="AC60" s="141">
        <v>13980</v>
      </c>
      <c r="AD60" s="141">
        <v>29890</v>
      </c>
      <c r="AE60" s="141">
        <v>223897</v>
      </c>
      <c r="AF60" s="141">
        <v>2147925</v>
      </c>
      <c r="AG60" s="141">
        <v>408678</v>
      </c>
      <c r="AH60" s="141">
        <v>278964</v>
      </c>
      <c r="AI60" s="141">
        <v>129714</v>
      </c>
      <c r="AJ60" s="141">
        <v>0</v>
      </c>
      <c r="AK60" s="141">
        <v>0</v>
      </c>
      <c r="AL60" s="141">
        <v>0</v>
      </c>
      <c r="AM60" s="141">
        <v>0</v>
      </c>
      <c r="AN60" s="141">
        <v>222134</v>
      </c>
      <c r="AO60" s="141">
        <v>175044</v>
      </c>
      <c r="AP60" s="141">
        <v>47090</v>
      </c>
      <c r="AQ60" s="141">
        <v>0</v>
      </c>
      <c r="AR60" s="142">
        <v>0</v>
      </c>
      <c r="AS60" s="147">
        <v>0</v>
      </c>
      <c r="AT60" s="147">
        <v>0</v>
      </c>
      <c r="AU60" s="146">
        <v>0</v>
      </c>
      <c r="AV60" s="146">
        <v>0</v>
      </c>
      <c r="AW60" s="146">
        <v>0</v>
      </c>
      <c r="AX60" s="141">
        <v>231361</v>
      </c>
      <c r="AY60" s="143">
        <v>231361</v>
      </c>
      <c r="AZ60" s="141">
        <v>0</v>
      </c>
      <c r="BA60" s="141">
        <v>3616690</v>
      </c>
      <c r="BB60" s="141">
        <v>0</v>
      </c>
      <c r="BC60" s="141">
        <v>20000</v>
      </c>
      <c r="BD60" s="141">
        <v>549627</v>
      </c>
      <c r="BE60" s="133">
        <v>0</v>
      </c>
      <c r="BF60" s="141">
        <v>10240574</v>
      </c>
      <c r="BG60" s="29"/>
    </row>
    <row r="61" spans="1:63" ht="32.25" customHeight="1">
      <c r="A61" s="2" t="s">
        <v>98</v>
      </c>
      <c r="B61" s="141">
        <v>1430474</v>
      </c>
      <c r="C61" s="141">
        <v>55062</v>
      </c>
      <c r="D61" s="141">
        <v>88503</v>
      </c>
      <c r="E61" s="141">
        <v>37270</v>
      </c>
      <c r="F61" s="141">
        <v>814169</v>
      </c>
      <c r="G61" s="141">
        <v>519200</v>
      </c>
      <c r="H61" s="141">
        <v>294969</v>
      </c>
      <c r="I61" s="141">
        <v>0</v>
      </c>
      <c r="J61" s="141">
        <v>177950</v>
      </c>
      <c r="K61" s="141">
        <v>254292</v>
      </c>
      <c r="L61" s="141">
        <v>0</v>
      </c>
      <c r="M61" s="141">
        <v>900</v>
      </c>
      <c r="N61" s="141">
        <v>0</v>
      </c>
      <c r="O61" s="141">
        <v>2328</v>
      </c>
      <c r="P61" s="141">
        <v>3543515</v>
      </c>
      <c r="Q61" s="141">
        <v>138869</v>
      </c>
      <c r="R61" s="141">
        <v>37189</v>
      </c>
      <c r="S61" s="141">
        <v>1091</v>
      </c>
      <c r="T61" s="141">
        <v>290211</v>
      </c>
      <c r="U61" s="141">
        <v>295642</v>
      </c>
      <c r="V61" s="141">
        <v>30503</v>
      </c>
      <c r="W61" s="141">
        <v>2268974</v>
      </c>
      <c r="X61" s="141">
        <v>481036</v>
      </c>
      <c r="Y61" s="141">
        <v>83230</v>
      </c>
      <c r="Z61" s="141">
        <v>749286</v>
      </c>
      <c r="AA61" s="141">
        <v>1668480</v>
      </c>
      <c r="AB61" s="141">
        <v>30009</v>
      </c>
      <c r="AC61" s="141">
        <v>806</v>
      </c>
      <c r="AD61" s="141">
        <v>79023</v>
      </c>
      <c r="AE61" s="141">
        <v>584060</v>
      </c>
      <c r="AF61" s="141">
        <v>974582</v>
      </c>
      <c r="AG61" s="141">
        <v>4174969</v>
      </c>
      <c r="AH61" s="141">
        <v>4012605</v>
      </c>
      <c r="AI61" s="141">
        <v>124505</v>
      </c>
      <c r="AJ61" s="141">
        <v>0</v>
      </c>
      <c r="AK61" s="141">
        <v>37859</v>
      </c>
      <c r="AL61" s="141">
        <v>0</v>
      </c>
      <c r="AM61" s="141">
        <v>0</v>
      </c>
      <c r="AN61" s="141">
        <v>189344</v>
      </c>
      <c r="AO61" s="141">
        <v>188371</v>
      </c>
      <c r="AP61" s="141">
        <v>973</v>
      </c>
      <c r="AQ61" s="141">
        <v>0</v>
      </c>
      <c r="AR61" s="142">
        <v>0</v>
      </c>
      <c r="AS61" s="147">
        <v>0</v>
      </c>
      <c r="AT61" s="147">
        <v>0</v>
      </c>
      <c r="AU61" s="146">
        <v>0</v>
      </c>
      <c r="AV61" s="146">
        <v>0</v>
      </c>
      <c r="AW61" s="146">
        <v>0</v>
      </c>
      <c r="AX61" s="141">
        <v>601141</v>
      </c>
      <c r="AY61" s="143">
        <v>601141</v>
      </c>
      <c r="AZ61" s="141">
        <v>0</v>
      </c>
      <c r="BA61" s="141">
        <v>4126581</v>
      </c>
      <c r="BB61" s="141">
        <v>0</v>
      </c>
      <c r="BC61" s="141">
        <v>46440</v>
      </c>
      <c r="BD61" s="141">
        <v>1638369</v>
      </c>
      <c r="BE61" s="133">
        <v>0</v>
      </c>
      <c r="BF61" s="141">
        <v>18251829</v>
      </c>
      <c r="BG61" s="29"/>
      <c r="BI61" s="57"/>
      <c r="BJ61" s="57"/>
      <c r="BK61" s="57"/>
    </row>
    <row r="62" spans="1:59" ht="32.25" customHeight="1">
      <c r="A62" s="2" t="s">
        <v>99</v>
      </c>
      <c r="B62" s="141">
        <v>351465</v>
      </c>
      <c r="C62" s="141">
        <v>25262</v>
      </c>
      <c r="D62" s="141">
        <v>11147</v>
      </c>
      <c r="E62" s="141">
        <v>14755</v>
      </c>
      <c r="F62" s="141">
        <v>212322</v>
      </c>
      <c r="G62" s="141">
        <v>137477</v>
      </c>
      <c r="H62" s="141">
        <v>74845</v>
      </c>
      <c r="I62" s="141">
        <v>0</v>
      </c>
      <c r="J62" s="141">
        <v>43191</v>
      </c>
      <c r="K62" s="141">
        <v>36408</v>
      </c>
      <c r="L62" s="141">
        <v>7478</v>
      </c>
      <c r="M62" s="141">
        <v>341</v>
      </c>
      <c r="N62" s="141">
        <v>0</v>
      </c>
      <c r="O62" s="141">
        <v>561</v>
      </c>
      <c r="P62" s="141">
        <v>791714</v>
      </c>
      <c r="Q62" s="141">
        <v>10774</v>
      </c>
      <c r="R62" s="141">
        <v>5440</v>
      </c>
      <c r="S62" s="141">
        <v>320</v>
      </c>
      <c r="T62" s="141">
        <v>70797</v>
      </c>
      <c r="U62" s="141">
        <v>15664</v>
      </c>
      <c r="V62" s="141">
        <v>13144</v>
      </c>
      <c r="W62" s="141">
        <v>601416</v>
      </c>
      <c r="X62" s="141">
        <v>74159</v>
      </c>
      <c r="Y62" s="141">
        <v>90290</v>
      </c>
      <c r="Z62" s="141">
        <v>86895</v>
      </c>
      <c r="AA62" s="141">
        <v>302257</v>
      </c>
      <c r="AB62" s="141">
        <v>4882</v>
      </c>
      <c r="AC62" s="141">
        <v>14514</v>
      </c>
      <c r="AD62" s="141">
        <v>0</v>
      </c>
      <c r="AE62" s="141">
        <v>84862</v>
      </c>
      <c r="AF62" s="141">
        <v>197999</v>
      </c>
      <c r="AG62" s="141">
        <v>5054948</v>
      </c>
      <c r="AH62" s="141">
        <v>4873039</v>
      </c>
      <c r="AI62" s="141">
        <v>181463</v>
      </c>
      <c r="AJ62" s="141">
        <v>0</v>
      </c>
      <c r="AK62" s="141">
        <v>446</v>
      </c>
      <c r="AL62" s="141">
        <v>0</v>
      </c>
      <c r="AM62" s="141">
        <v>0</v>
      </c>
      <c r="AN62" s="141">
        <v>330387</v>
      </c>
      <c r="AO62" s="141">
        <v>330249</v>
      </c>
      <c r="AP62" s="141">
        <v>138</v>
      </c>
      <c r="AQ62" s="141">
        <v>0</v>
      </c>
      <c r="AR62" s="142">
        <v>0</v>
      </c>
      <c r="AS62" s="147">
        <v>0</v>
      </c>
      <c r="AT62" s="147">
        <v>0</v>
      </c>
      <c r="AU62" s="146">
        <v>0</v>
      </c>
      <c r="AV62" s="146">
        <v>0</v>
      </c>
      <c r="AW62" s="146">
        <v>0</v>
      </c>
      <c r="AX62" s="141">
        <v>155250</v>
      </c>
      <c r="AY62" s="143">
        <v>155250</v>
      </c>
      <c r="AZ62" s="141">
        <v>0</v>
      </c>
      <c r="BA62" s="141">
        <v>1180645</v>
      </c>
      <c r="BB62" s="141">
        <v>0</v>
      </c>
      <c r="BC62" s="141">
        <v>0</v>
      </c>
      <c r="BD62" s="141">
        <v>87824</v>
      </c>
      <c r="BE62" s="133">
        <v>0</v>
      </c>
      <c r="BF62" s="141">
        <v>8431675</v>
      </c>
      <c r="BG62" s="29"/>
    </row>
    <row r="63" spans="1:76" s="68" customFormat="1" ht="32.25" customHeight="1">
      <c r="A63" s="35" t="s">
        <v>100</v>
      </c>
      <c r="B63" s="149">
        <v>962444</v>
      </c>
      <c r="C63" s="149">
        <v>52921</v>
      </c>
      <c r="D63" s="149">
        <v>26097</v>
      </c>
      <c r="E63" s="149">
        <v>26896</v>
      </c>
      <c r="F63" s="149">
        <v>590011</v>
      </c>
      <c r="G63" s="149">
        <v>375650</v>
      </c>
      <c r="H63" s="149">
        <v>214361</v>
      </c>
      <c r="I63" s="149">
        <v>0</v>
      </c>
      <c r="J63" s="149">
        <v>133303</v>
      </c>
      <c r="K63" s="149">
        <v>132200</v>
      </c>
      <c r="L63" s="149">
        <v>0</v>
      </c>
      <c r="M63" s="149">
        <v>782</v>
      </c>
      <c r="N63" s="149">
        <v>0</v>
      </c>
      <c r="O63" s="149">
        <v>234</v>
      </c>
      <c r="P63" s="149">
        <v>1039137</v>
      </c>
      <c r="Q63" s="149">
        <v>114107</v>
      </c>
      <c r="R63" s="149">
        <v>16886</v>
      </c>
      <c r="S63" s="149">
        <v>2265</v>
      </c>
      <c r="T63" s="149">
        <v>142218</v>
      </c>
      <c r="U63" s="149">
        <v>27877</v>
      </c>
      <c r="V63" s="149">
        <v>58746</v>
      </c>
      <c r="W63" s="149">
        <v>602989</v>
      </c>
      <c r="X63" s="149">
        <v>74049</v>
      </c>
      <c r="Y63" s="149">
        <v>21848</v>
      </c>
      <c r="Z63" s="149">
        <v>394835</v>
      </c>
      <c r="AA63" s="149">
        <v>887030</v>
      </c>
      <c r="AB63" s="149">
        <v>759</v>
      </c>
      <c r="AC63" s="149">
        <v>0</v>
      </c>
      <c r="AD63" s="149">
        <v>0</v>
      </c>
      <c r="AE63" s="149">
        <v>254270</v>
      </c>
      <c r="AF63" s="149">
        <v>632001</v>
      </c>
      <c r="AG63" s="149">
        <v>6688590</v>
      </c>
      <c r="AH63" s="149">
        <v>6401623</v>
      </c>
      <c r="AI63" s="149">
        <v>286967</v>
      </c>
      <c r="AJ63" s="149">
        <v>0</v>
      </c>
      <c r="AK63" s="149">
        <v>0</v>
      </c>
      <c r="AL63" s="149">
        <v>0</v>
      </c>
      <c r="AM63" s="149">
        <v>0</v>
      </c>
      <c r="AN63" s="149">
        <v>459347</v>
      </c>
      <c r="AO63" s="149">
        <v>452986</v>
      </c>
      <c r="AP63" s="149">
        <v>6361</v>
      </c>
      <c r="AQ63" s="149">
        <v>0</v>
      </c>
      <c r="AR63" s="145">
        <v>0</v>
      </c>
      <c r="AS63" s="150">
        <v>0</v>
      </c>
      <c r="AT63" s="150">
        <v>0</v>
      </c>
      <c r="AU63" s="148">
        <v>0</v>
      </c>
      <c r="AV63" s="148">
        <v>0</v>
      </c>
      <c r="AW63" s="148">
        <v>0</v>
      </c>
      <c r="AX63" s="149">
        <v>458057</v>
      </c>
      <c r="AY63" s="151">
        <v>458057</v>
      </c>
      <c r="AZ63" s="149">
        <v>0</v>
      </c>
      <c r="BA63" s="149">
        <v>1206969</v>
      </c>
      <c r="BB63" s="149">
        <v>33513</v>
      </c>
      <c r="BC63" s="149">
        <v>58580</v>
      </c>
      <c r="BD63" s="149">
        <v>543458</v>
      </c>
      <c r="BE63" s="135">
        <v>0</v>
      </c>
      <c r="BF63" s="149">
        <v>12753808</v>
      </c>
      <c r="BG63" s="29"/>
      <c r="BH63" s="23"/>
      <c r="BI63" s="23"/>
      <c r="BJ63" s="23"/>
      <c r="BK63" s="23"/>
      <c r="BL63" s="23"/>
      <c r="BM63" s="23"/>
      <c r="BN63" s="23"/>
      <c r="BO63" s="23"/>
      <c r="BP63" s="23"/>
      <c r="BQ63" s="23"/>
      <c r="BR63" s="23"/>
      <c r="BS63" s="23"/>
      <c r="BT63" s="23"/>
      <c r="BU63" s="23"/>
      <c r="BV63" s="23"/>
      <c r="BW63" s="23"/>
      <c r="BX63" s="23"/>
    </row>
    <row r="64" spans="1:63" ht="32.25" customHeight="1" thickBot="1">
      <c r="A64" s="2" t="s">
        <v>112</v>
      </c>
      <c r="B64" s="158">
        <v>731217</v>
      </c>
      <c r="C64" s="158">
        <v>29844</v>
      </c>
      <c r="D64" s="158">
        <v>27689</v>
      </c>
      <c r="E64" s="158">
        <v>21444</v>
      </c>
      <c r="F64" s="158">
        <v>443208</v>
      </c>
      <c r="G64" s="158">
        <v>256704</v>
      </c>
      <c r="H64" s="158">
        <v>186504</v>
      </c>
      <c r="I64" s="158">
        <v>0</v>
      </c>
      <c r="J64" s="158">
        <v>97046</v>
      </c>
      <c r="K64" s="158">
        <v>109220</v>
      </c>
      <c r="L64" s="158">
        <v>0</v>
      </c>
      <c r="M64" s="158">
        <v>766</v>
      </c>
      <c r="N64" s="158">
        <v>2000</v>
      </c>
      <c r="O64" s="158">
        <v>0</v>
      </c>
      <c r="P64" s="158">
        <v>2187556</v>
      </c>
      <c r="Q64" s="158">
        <v>185480</v>
      </c>
      <c r="R64" s="158">
        <v>10710</v>
      </c>
      <c r="S64" s="158">
        <v>960</v>
      </c>
      <c r="T64" s="158">
        <v>194340</v>
      </c>
      <c r="U64" s="158">
        <v>227023</v>
      </c>
      <c r="V64" s="158">
        <v>70187</v>
      </c>
      <c r="W64" s="158">
        <v>1303755</v>
      </c>
      <c r="X64" s="158">
        <v>195101</v>
      </c>
      <c r="Y64" s="158">
        <v>563851</v>
      </c>
      <c r="Z64" s="158">
        <v>328148</v>
      </c>
      <c r="AA64" s="158">
        <v>797191</v>
      </c>
      <c r="AB64" s="158">
        <v>24717</v>
      </c>
      <c r="AC64" s="158">
        <v>15765</v>
      </c>
      <c r="AD64" s="158">
        <v>53947</v>
      </c>
      <c r="AE64" s="158">
        <v>199824</v>
      </c>
      <c r="AF64" s="158">
        <v>502938</v>
      </c>
      <c r="AG64" s="158">
        <v>2594498</v>
      </c>
      <c r="AH64" s="158">
        <v>2166827</v>
      </c>
      <c r="AI64" s="158">
        <v>421596</v>
      </c>
      <c r="AJ64" s="158">
        <v>0</v>
      </c>
      <c r="AK64" s="158">
        <v>6075</v>
      </c>
      <c r="AL64" s="158">
        <v>0</v>
      </c>
      <c r="AM64" s="158">
        <v>0</v>
      </c>
      <c r="AN64" s="158">
        <v>484046</v>
      </c>
      <c r="AO64" s="158">
        <v>398210</v>
      </c>
      <c r="AP64" s="158">
        <v>85836</v>
      </c>
      <c r="AQ64" s="158">
        <v>0</v>
      </c>
      <c r="AR64" s="159">
        <v>0</v>
      </c>
      <c r="AS64" s="160">
        <v>0</v>
      </c>
      <c r="AT64" s="160">
        <v>0</v>
      </c>
      <c r="AU64" s="161">
        <v>0</v>
      </c>
      <c r="AV64" s="161">
        <v>0</v>
      </c>
      <c r="AW64" s="161">
        <v>0</v>
      </c>
      <c r="AX64" s="158">
        <v>429183</v>
      </c>
      <c r="AY64" s="162">
        <v>428876</v>
      </c>
      <c r="AZ64" s="158">
        <v>307</v>
      </c>
      <c r="BA64" s="158">
        <v>1710227</v>
      </c>
      <c r="BB64" s="158">
        <v>0</v>
      </c>
      <c r="BC64" s="158">
        <v>103000</v>
      </c>
      <c r="BD64" s="158">
        <v>386388</v>
      </c>
      <c r="BE64" s="163">
        <v>0</v>
      </c>
      <c r="BF64" s="158">
        <v>10315305</v>
      </c>
      <c r="BG64" s="29"/>
      <c r="BI64" s="57"/>
      <c r="BJ64" s="57"/>
      <c r="BK64" s="57"/>
    </row>
    <row r="65" spans="1:59" ht="32.25" customHeight="1" thickBot="1" thickTop="1">
      <c r="A65" s="28" t="s">
        <v>101</v>
      </c>
      <c r="B65" s="31">
        <f aca="true" t="shared" si="4" ref="B65:AA65">SUM(B19:B64)</f>
        <v>39714012</v>
      </c>
      <c r="C65" s="31">
        <f t="shared" si="4"/>
        <v>1930683</v>
      </c>
      <c r="D65" s="31">
        <f t="shared" si="4"/>
        <v>2307706</v>
      </c>
      <c r="E65" s="31">
        <f t="shared" si="4"/>
        <v>1382087</v>
      </c>
      <c r="F65" s="31">
        <f t="shared" si="4"/>
        <v>23603633</v>
      </c>
      <c r="G65" s="31">
        <f t="shared" si="4"/>
        <v>15515473</v>
      </c>
      <c r="H65" s="31">
        <f t="shared" si="4"/>
        <v>8028711</v>
      </c>
      <c r="I65" s="31">
        <f t="shared" si="4"/>
        <v>59449</v>
      </c>
      <c r="J65" s="31">
        <f t="shared" si="4"/>
        <v>5409709</v>
      </c>
      <c r="K65" s="31">
        <f t="shared" si="4"/>
        <v>4876485</v>
      </c>
      <c r="L65" s="31">
        <f t="shared" si="4"/>
        <v>7598</v>
      </c>
      <c r="M65" s="31">
        <f t="shared" si="4"/>
        <v>32527</v>
      </c>
      <c r="N65" s="31">
        <f t="shared" si="4"/>
        <v>9727</v>
      </c>
      <c r="O65" s="31">
        <f t="shared" si="4"/>
        <v>153857</v>
      </c>
      <c r="P65" s="31">
        <f t="shared" si="4"/>
        <v>86123503</v>
      </c>
      <c r="Q65" s="31">
        <f t="shared" si="4"/>
        <v>3609477</v>
      </c>
      <c r="R65" s="31">
        <f t="shared" si="4"/>
        <v>684361</v>
      </c>
      <c r="S65" s="31">
        <f t="shared" si="4"/>
        <v>61785</v>
      </c>
      <c r="T65" s="31">
        <f t="shared" si="4"/>
        <v>6928987</v>
      </c>
      <c r="U65" s="31">
        <f t="shared" si="4"/>
        <v>2203463</v>
      </c>
      <c r="V65" s="31">
        <f t="shared" si="4"/>
        <v>1431043</v>
      </c>
      <c r="W65" s="31">
        <f t="shared" si="4"/>
        <v>65765036</v>
      </c>
      <c r="X65" s="31">
        <f t="shared" si="4"/>
        <v>5439351</v>
      </c>
      <c r="Y65" s="31">
        <f t="shared" si="4"/>
        <v>5400388</v>
      </c>
      <c r="Z65" s="31">
        <f t="shared" si="4"/>
        <v>21715881</v>
      </c>
      <c r="AA65" s="31">
        <f t="shared" si="4"/>
        <v>41392465</v>
      </c>
      <c r="AB65" s="31">
        <f aca="true" t="shared" si="5" ref="AB65:AX65">SUM(AB19:AB64)</f>
        <v>773210</v>
      </c>
      <c r="AC65" s="31">
        <f t="shared" si="5"/>
        <v>660492</v>
      </c>
      <c r="AD65" s="31">
        <f t="shared" si="5"/>
        <v>514310</v>
      </c>
      <c r="AE65" s="31">
        <f t="shared" si="5"/>
        <v>14337549</v>
      </c>
      <c r="AF65" s="31">
        <f t="shared" si="5"/>
        <v>25106904</v>
      </c>
      <c r="AG65" s="31">
        <f t="shared" si="5"/>
        <v>80437688</v>
      </c>
      <c r="AH65" s="31">
        <f t="shared" si="5"/>
        <v>53317796</v>
      </c>
      <c r="AI65" s="31">
        <f t="shared" si="5"/>
        <v>26275350</v>
      </c>
      <c r="AJ65" s="31">
        <f t="shared" si="5"/>
        <v>156000</v>
      </c>
      <c r="AK65" s="31">
        <f t="shared" si="5"/>
        <v>652770</v>
      </c>
      <c r="AL65" s="31">
        <f t="shared" si="5"/>
        <v>0</v>
      </c>
      <c r="AM65" s="31">
        <f t="shared" si="5"/>
        <v>35772</v>
      </c>
      <c r="AN65" s="31">
        <f t="shared" si="5"/>
        <v>8773485</v>
      </c>
      <c r="AO65" s="31">
        <f t="shared" si="5"/>
        <v>7314634</v>
      </c>
      <c r="AP65" s="31">
        <f t="shared" si="5"/>
        <v>1422153</v>
      </c>
      <c r="AQ65" s="31">
        <f t="shared" si="5"/>
        <v>36698</v>
      </c>
      <c r="AR65" s="31">
        <f>SUM(AR19:AR64)</f>
        <v>5007</v>
      </c>
      <c r="AS65" s="31">
        <f>SUM(AS19:AS64)</f>
        <v>0</v>
      </c>
      <c r="AT65" s="31">
        <f>SUM(AT19:AT64)</f>
        <v>0</v>
      </c>
      <c r="AU65" s="31">
        <f t="shared" si="5"/>
        <v>0</v>
      </c>
      <c r="AV65" s="31">
        <f t="shared" si="5"/>
        <v>0</v>
      </c>
      <c r="AW65" s="31">
        <f t="shared" si="5"/>
        <v>0</v>
      </c>
      <c r="AX65" s="31">
        <f t="shared" si="5"/>
        <v>21834517</v>
      </c>
      <c r="AY65" s="31">
        <f>SUM(AY19:AY64)</f>
        <v>21832716</v>
      </c>
      <c r="AZ65" s="31">
        <f aca="true" t="shared" si="6" ref="AZ65:BF65">SUM(AZ19:AZ64)</f>
        <v>1801</v>
      </c>
      <c r="BA65" s="31">
        <f t="shared" si="6"/>
        <v>49893181</v>
      </c>
      <c r="BB65" s="31">
        <f t="shared" si="6"/>
        <v>761478</v>
      </c>
      <c r="BC65" s="31">
        <f t="shared" si="6"/>
        <v>1423585</v>
      </c>
      <c r="BD65" s="31">
        <f t="shared" si="6"/>
        <v>27102600</v>
      </c>
      <c r="BE65" s="31">
        <f t="shared" si="6"/>
        <v>0</v>
      </c>
      <c r="BF65" s="81">
        <f t="shared" si="6"/>
        <v>384572783</v>
      </c>
      <c r="BG65" s="29"/>
    </row>
    <row r="66" spans="1:59" ht="32.25" customHeight="1" thickTop="1">
      <c r="A66" s="26" t="s">
        <v>102</v>
      </c>
      <c r="B66" s="30">
        <f aca="true" t="shared" si="7" ref="B66:AA66">SUM(B65,B18)</f>
        <v>130624165</v>
      </c>
      <c r="C66" s="30">
        <f t="shared" si="7"/>
        <v>4440160</v>
      </c>
      <c r="D66" s="30">
        <f t="shared" si="7"/>
        <v>4438184</v>
      </c>
      <c r="E66" s="30">
        <f t="shared" si="7"/>
        <v>2175047</v>
      </c>
      <c r="F66" s="30">
        <f t="shared" si="7"/>
        <v>86664454</v>
      </c>
      <c r="G66" s="30">
        <f t="shared" si="7"/>
        <v>56661067</v>
      </c>
      <c r="H66" s="30">
        <f t="shared" si="7"/>
        <v>29929237</v>
      </c>
      <c r="I66" s="30">
        <f t="shared" si="7"/>
        <v>74150</v>
      </c>
      <c r="J66" s="30">
        <f t="shared" si="7"/>
        <v>18709301</v>
      </c>
      <c r="K66" s="30">
        <f t="shared" si="7"/>
        <v>13543285</v>
      </c>
      <c r="L66" s="30">
        <f t="shared" si="7"/>
        <v>10281</v>
      </c>
      <c r="M66" s="30">
        <f t="shared" si="7"/>
        <v>162191</v>
      </c>
      <c r="N66" s="30">
        <f t="shared" si="7"/>
        <v>47325</v>
      </c>
      <c r="O66" s="30">
        <f t="shared" si="7"/>
        <v>433937</v>
      </c>
      <c r="P66" s="30">
        <f t="shared" si="7"/>
        <v>379663665</v>
      </c>
      <c r="Q66" s="30">
        <f t="shared" si="7"/>
        <v>13158310</v>
      </c>
      <c r="R66" s="30">
        <f t="shared" si="7"/>
        <v>1538237</v>
      </c>
      <c r="S66" s="30">
        <f t="shared" si="7"/>
        <v>95537</v>
      </c>
      <c r="T66" s="30">
        <f t="shared" si="7"/>
        <v>23683972</v>
      </c>
      <c r="U66" s="30">
        <f t="shared" si="7"/>
        <v>5209478</v>
      </c>
      <c r="V66" s="30">
        <f t="shared" si="7"/>
        <v>3561046</v>
      </c>
      <c r="W66" s="30">
        <f t="shared" si="7"/>
        <v>317944723</v>
      </c>
      <c r="X66" s="30">
        <f t="shared" si="7"/>
        <v>14472362</v>
      </c>
      <c r="Y66" s="30">
        <f t="shared" si="7"/>
        <v>16452865</v>
      </c>
      <c r="Z66" s="30">
        <f t="shared" si="7"/>
        <v>141719540</v>
      </c>
      <c r="AA66" s="30">
        <f t="shared" si="7"/>
        <v>110892407</v>
      </c>
      <c r="AB66" s="30">
        <f aca="true" t="shared" si="8" ref="AB66:BE66">SUM(AB65,AB18)</f>
        <v>4219982</v>
      </c>
      <c r="AC66" s="30">
        <f t="shared" si="8"/>
        <v>1356325</v>
      </c>
      <c r="AD66" s="30">
        <f t="shared" si="8"/>
        <v>880132</v>
      </c>
      <c r="AE66" s="30">
        <f t="shared" si="8"/>
        <v>33495855</v>
      </c>
      <c r="AF66" s="30">
        <f t="shared" si="8"/>
        <v>70940113</v>
      </c>
      <c r="AG66" s="30">
        <f t="shared" si="8"/>
        <v>212123722</v>
      </c>
      <c r="AH66" s="30">
        <f t="shared" si="8"/>
        <v>136195850</v>
      </c>
      <c r="AI66" s="30">
        <f t="shared" si="8"/>
        <v>73215680</v>
      </c>
      <c r="AJ66" s="30">
        <f t="shared" si="8"/>
        <v>156000</v>
      </c>
      <c r="AK66" s="30">
        <f t="shared" si="8"/>
        <v>2488913</v>
      </c>
      <c r="AL66" s="30">
        <f t="shared" si="8"/>
        <v>9022</v>
      </c>
      <c r="AM66" s="30">
        <f t="shared" si="8"/>
        <v>58257</v>
      </c>
      <c r="AN66" s="30">
        <f t="shared" si="8"/>
        <v>48474675</v>
      </c>
      <c r="AO66" s="30">
        <f t="shared" si="8"/>
        <v>45867511</v>
      </c>
      <c r="AP66" s="30">
        <f t="shared" si="8"/>
        <v>2328061</v>
      </c>
      <c r="AQ66" s="30">
        <f t="shared" si="8"/>
        <v>279103</v>
      </c>
      <c r="AR66" s="30">
        <f>SUM(AR65,AR18)</f>
        <v>7899</v>
      </c>
      <c r="AS66" s="30">
        <f>SUM(AS65,AS18)</f>
        <v>0</v>
      </c>
      <c r="AT66" s="30">
        <f>SUM(AT65,AT18)</f>
        <v>29185</v>
      </c>
      <c r="AU66" s="30">
        <f t="shared" si="8"/>
        <v>0</v>
      </c>
      <c r="AV66" s="30">
        <f t="shared" si="8"/>
        <v>0</v>
      </c>
      <c r="AW66" s="30">
        <f t="shared" si="8"/>
        <v>0</v>
      </c>
      <c r="AX66" s="30">
        <f t="shared" si="8"/>
        <v>81426713</v>
      </c>
      <c r="AY66" s="30">
        <f>SUM(AY65,AY18)</f>
        <v>81422598</v>
      </c>
      <c r="AZ66" s="30">
        <f t="shared" si="8"/>
        <v>4115</v>
      </c>
      <c r="BA66" s="30">
        <f t="shared" si="8"/>
        <v>92701148</v>
      </c>
      <c r="BB66" s="30">
        <f t="shared" si="8"/>
        <v>5162911</v>
      </c>
      <c r="BC66" s="30">
        <f t="shared" si="8"/>
        <v>14746687</v>
      </c>
      <c r="BD66" s="30">
        <f t="shared" si="8"/>
        <v>91526124</v>
      </c>
      <c r="BE66" s="30">
        <f t="shared" si="8"/>
        <v>0</v>
      </c>
      <c r="BF66" s="82">
        <f>SUM(BF65,BF18)</f>
        <v>1325514622</v>
      </c>
      <c r="BG66" s="129"/>
    </row>
    <row r="67" spans="1:63" ht="26.25" customHeight="1">
      <c r="A67" s="56"/>
      <c r="B67" s="58"/>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60"/>
      <c r="BI67" s="57"/>
      <c r="BJ67" s="57"/>
      <c r="BK67" s="57"/>
    </row>
    <row r="68" spans="1:59" ht="26.25" customHeight="1">
      <c r="A68" s="57"/>
      <c r="B68" s="59"/>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9"/>
      <c r="AR68" s="59"/>
      <c r="AS68" s="59"/>
      <c r="AT68" s="59"/>
      <c r="AU68" s="55"/>
      <c r="AV68" s="55"/>
      <c r="AW68" s="55"/>
      <c r="AX68" s="55"/>
      <c r="AY68" s="59"/>
      <c r="AZ68" s="55"/>
      <c r="BA68" s="55"/>
      <c r="BB68" s="55"/>
      <c r="BC68" s="55"/>
      <c r="BD68" s="55"/>
      <c r="BE68" s="55"/>
      <c r="BF68" s="55"/>
      <c r="BG68" s="60"/>
    </row>
    <row r="69" spans="1:59" ht="26.25" customHeight="1">
      <c r="A69" s="57"/>
      <c r="B69" s="59"/>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60"/>
    </row>
    <row r="70" spans="2:76" s="75" customFormat="1" ht="26.25" customHeight="1">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128"/>
      <c r="BH70" s="23"/>
      <c r="BI70" s="57"/>
      <c r="BJ70" s="57"/>
      <c r="BK70" s="57"/>
      <c r="BL70" s="23"/>
      <c r="BM70" s="23"/>
      <c r="BN70" s="23"/>
      <c r="BO70" s="23"/>
      <c r="BP70" s="23"/>
      <c r="BQ70" s="23"/>
      <c r="BR70" s="23"/>
      <c r="BS70" s="23"/>
      <c r="BT70" s="23"/>
      <c r="BU70" s="23"/>
      <c r="BV70" s="23"/>
      <c r="BW70" s="23"/>
      <c r="BX70" s="23"/>
    </row>
    <row r="71" spans="2:76" s="75" customFormat="1" ht="26.25" customHeight="1">
      <c r="B71" s="77"/>
      <c r="C71" s="76"/>
      <c r="D71" s="76"/>
      <c r="E71" s="76"/>
      <c r="F71" s="76"/>
      <c r="G71" s="76"/>
      <c r="H71" s="76"/>
      <c r="I71" s="76"/>
      <c r="J71" s="76"/>
      <c r="K71" s="76"/>
      <c r="L71" s="76"/>
      <c r="M71" s="76"/>
      <c r="N71" s="76"/>
      <c r="O71" s="76"/>
      <c r="P71" s="77"/>
      <c r="Q71" s="77"/>
      <c r="R71" s="77"/>
      <c r="S71" s="77"/>
      <c r="T71" s="77"/>
      <c r="U71" s="77"/>
      <c r="V71" s="77"/>
      <c r="W71" s="77"/>
      <c r="X71" s="77"/>
      <c r="Y71" s="77"/>
      <c r="Z71" s="77"/>
      <c r="AA71" s="77"/>
      <c r="AB71" s="76"/>
      <c r="AC71" s="76"/>
      <c r="AD71" s="76"/>
      <c r="AE71" s="76"/>
      <c r="AF71" s="76"/>
      <c r="AG71" s="77"/>
      <c r="AH71" s="77"/>
      <c r="AI71" s="77"/>
      <c r="AJ71" s="76"/>
      <c r="AK71" s="76"/>
      <c r="AL71" s="76"/>
      <c r="AM71" s="76"/>
      <c r="AN71" s="77"/>
      <c r="AO71" s="76"/>
      <c r="AP71" s="76"/>
      <c r="AQ71" s="76"/>
      <c r="AR71" s="76"/>
      <c r="AS71" s="76"/>
      <c r="AT71" s="76"/>
      <c r="AU71" s="77"/>
      <c r="AV71" s="76"/>
      <c r="AW71" s="76"/>
      <c r="AX71" s="77"/>
      <c r="AY71" s="76"/>
      <c r="AZ71" s="76"/>
      <c r="BA71" s="77"/>
      <c r="BB71" s="77"/>
      <c r="BC71" s="77"/>
      <c r="BD71" s="77"/>
      <c r="BE71" s="77"/>
      <c r="BF71" s="77"/>
      <c r="BH71" s="23"/>
      <c r="BI71" s="23"/>
      <c r="BJ71" s="23"/>
      <c r="BK71" s="23"/>
      <c r="BL71" s="23"/>
      <c r="BM71" s="23"/>
      <c r="BN71" s="23"/>
      <c r="BO71" s="23"/>
      <c r="BP71" s="23"/>
      <c r="BQ71" s="23"/>
      <c r="BR71" s="23"/>
      <c r="BS71" s="23"/>
      <c r="BT71" s="23"/>
      <c r="BU71" s="23"/>
      <c r="BV71" s="23"/>
      <c r="BW71" s="23"/>
      <c r="BX71" s="23"/>
    </row>
    <row r="72" spans="60:76" s="78" customFormat="1" ht="28.5" customHeight="1">
      <c r="BH72" s="23"/>
      <c r="BI72" s="23"/>
      <c r="BJ72" s="23"/>
      <c r="BK72" s="23"/>
      <c r="BL72" s="23"/>
      <c r="BM72" s="23"/>
      <c r="BN72" s="23"/>
      <c r="BO72" s="23"/>
      <c r="BP72" s="23"/>
      <c r="BQ72" s="23"/>
      <c r="BR72" s="23"/>
      <c r="BS72" s="23"/>
      <c r="BT72" s="23"/>
      <c r="BU72" s="23"/>
      <c r="BV72" s="23"/>
      <c r="BW72" s="23"/>
      <c r="BX72" s="23"/>
    </row>
    <row r="73" spans="2:63" ht="27" customHeight="1">
      <c r="B73" s="120"/>
      <c r="BI73" s="57"/>
      <c r="BJ73" s="57"/>
      <c r="BK73" s="57"/>
    </row>
    <row r="74" spans="6:11" ht="27.75" customHeight="1">
      <c r="F74" s="120"/>
      <c r="J74" s="120"/>
      <c r="K74" s="120"/>
    </row>
    <row r="75" spans="6:35" ht="35.25" customHeight="1">
      <c r="F75" s="120"/>
      <c r="J75" s="120"/>
      <c r="K75" s="120"/>
      <c r="AH75" s="120"/>
      <c r="AI75" s="120"/>
    </row>
    <row r="76" spans="1:63" ht="33" customHeight="1">
      <c r="A76" s="200"/>
      <c r="B76" s="118"/>
      <c r="BI76" s="57"/>
      <c r="BJ76" s="57"/>
      <c r="BK76" s="57"/>
    </row>
    <row r="77" spans="1:53" ht="21.75" customHeight="1">
      <c r="A77" s="200"/>
      <c r="B77" s="118"/>
      <c r="BA77" s="120"/>
    </row>
    <row r="78" spans="2:53" ht="27" customHeight="1">
      <c r="B78" s="118"/>
      <c r="BA78" s="120"/>
    </row>
    <row r="79" spans="2:63" ht="23.25" customHeight="1">
      <c r="B79" s="121"/>
      <c r="BI79" s="57"/>
      <c r="BJ79" s="57"/>
      <c r="BK79" s="57"/>
    </row>
    <row r="80" spans="1:41" ht="23.25" customHeight="1">
      <c r="A80" s="200"/>
      <c r="B80" s="123"/>
      <c r="AO80" s="127"/>
    </row>
    <row r="81" spans="1:41" ht="23.25" customHeight="1">
      <c r="A81" s="200"/>
      <c r="B81" s="122"/>
      <c r="AO81" s="118"/>
    </row>
    <row r="82" spans="1:63" ht="23.25" customHeight="1">
      <c r="A82" s="200"/>
      <c r="B82" s="123"/>
      <c r="AO82" s="118"/>
      <c r="BI82" s="57"/>
      <c r="BJ82" s="57"/>
      <c r="BK82" s="57"/>
    </row>
    <row r="83" spans="2:41" ht="23.25" customHeight="1">
      <c r="B83" s="124"/>
      <c r="AO83" s="127"/>
    </row>
    <row r="84" ht="18.75">
      <c r="B84" s="118"/>
    </row>
    <row r="85" spans="2:63" ht="24">
      <c r="B85" s="118"/>
      <c r="BI85" s="57"/>
      <c r="BJ85" s="57"/>
      <c r="BK85" s="57"/>
    </row>
    <row r="86" spans="2:40" ht="18.75">
      <c r="B86" s="125"/>
      <c r="AN86" s="79"/>
    </row>
    <row r="87" spans="2:47" ht="18.75">
      <c r="B87" s="125"/>
      <c r="AN87" s="79"/>
      <c r="AU87" s="79"/>
    </row>
    <row r="88" spans="2:63" ht="24">
      <c r="B88" s="125"/>
      <c r="AN88" s="79"/>
      <c r="AU88" s="79"/>
      <c r="BI88" s="57"/>
      <c r="BJ88" s="57"/>
      <c r="BK88" s="57"/>
    </row>
    <row r="89" spans="40:48" ht="14.25">
      <c r="AN89" s="79"/>
      <c r="AV89" s="79"/>
    </row>
    <row r="90" spans="40:48" ht="14.25">
      <c r="AN90" s="79"/>
      <c r="AV90" s="79"/>
    </row>
    <row r="91" spans="40:63" ht="24">
      <c r="AN91" s="79"/>
      <c r="AV91" s="79"/>
      <c r="BI91" s="57"/>
      <c r="BJ91" s="57"/>
      <c r="BK91" s="57"/>
    </row>
    <row r="92" spans="2:48" ht="14.25">
      <c r="B92" s="119"/>
      <c r="AN92" s="79"/>
      <c r="AV92" s="79"/>
    </row>
    <row r="93" spans="35:48" ht="14.25">
      <c r="AI93" s="119"/>
      <c r="AN93" s="79"/>
      <c r="AV93" s="79"/>
    </row>
    <row r="94" spans="40:63" ht="24">
      <c r="AN94" s="79"/>
      <c r="AV94" s="79"/>
      <c r="BI94" s="57"/>
      <c r="BJ94" s="57"/>
      <c r="BK94" s="57"/>
    </row>
    <row r="95" spans="40:48" ht="14.25">
      <c r="AN95" s="79"/>
      <c r="AV95" s="79"/>
    </row>
    <row r="96" spans="40:48" ht="14.25">
      <c r="AN96" s="79"/>
      <c r="AV96" s="79"/>
    </row>
    <row r="97" spans="35:63" ht="24">
      <c r="AI97" s="119"/>
      <c r="AN97" s="79"/>
      <c r="AV97" s="79"/>
      <c r="BI97" s="57"/>
      <c r="BJ97" s="57"/>
      <c r="BK97" s="57"/>
    </row>
    <row r="98" spans="40:48" ht="14.25">
      <c r="AN98" s="79"/>
      <c r="AV98" s="79"/>
    </row>
    <row r="99" spans="40:48" ht="14.25">
      <c r="AN99" s="79"/>
      <c r="AV99" s="79"/>
    </row>
    <row r="100" spans="40:63" ht="24">
      <c r="AN100" s="79"/>
      <c r="AV100" s="79"/>
      <c r="BI100" s="57"/>
      <c r="BJ100" s="57"/>
      <c r="BK100" s="57"/>
    </row>
    <row r="101" spans="36:48" ht="14.25">
      <c r="AJ101" s="121"/>
      <c r="AN101" s="79"/>
      <c r="AV101" s="79"/>
    </row>
    <row r="102" spans="40:48" ht="14.25">
      <c r="AN102" s="79"/>
      <c r="AV102" s="79"/>
    </row>
    <row r="103" spans="40:63" ht="24">
      <c r="AN103" s="79"/>
      <c r="AV103" s="79"/>
      <c r="BI103" s="57"/>
      <c r="BJ103" s="57"/>
      <c r="BK103" s="57"/>
    </row>
    <row r="104" spans="36:48" ht="14.25">
      <c r="AJ104" s="119"/>
      <c r="AN104" s="79"/>
      <c r="AV104" s="79"/>
    </row>
    <row r="105" spans="40:48" ht="14.25">
      <c r="AN105" s="79"/>
      <c r="AV105" s="79"/>
    </row>
    <row r="106" spans="40:63" ht="24">
      <c r="AN106" s="79"/>
      <c r="AV106" s="79"/>
      <c r="BI106" s="57"/>
      <c r="BJ106" s="57"/>
      <c r="BK106" s="57"/>
    </row>
    <row r="107" spans="40:48" ht="14.25">
      <c r="AN107" s="79"/>
      <c r="AV107" s="79"/>
    </row>
    <row r="108" spans="40:48" ht="14.25">
      <c r="AN108" s="79"/>
      <c r="AV108" s="79"/>
    </row>
    <row r="109" spans="40:63" ht="24">
      <c r="AN109" s="79"/>
      <c r="AV109" s="79"/>
      <c r="BI109" s="57"/>
      <c r="BJ109" s="57"/>
      <c r="BK109" s="57"/>
    </row>
    <row r="110" spans="40:48" ht="14.25">
      <c r="AN110" s="79"/>
      <c r="AV110" s="79"/>
    </row>
    <row r="111" spans="40:48" ht="14.25">
      <c r="AN111" s="79"/>
      <c r="AV111" s="79"/>
    </row>
    <row r="112" spans="40:63" ht="24">
      <c r="AN112" s="79"/>
      <c r="AV112" s="79"/>
      <c r="BI112" s="57"/>
      <c r="BJ112" s="57"/>
      <c r="BK112" s="57"/>
    </row>
    <row r="113" spans="40:48" ht="14.25">
      <c r="AN113" s="79"/>
      <c r="AV113" s="79"/>
    </row>
    <row r="114" spans="40:48" ht="14.25">
      <c r="AN114" s="79"/>
      <c r="AV114" s="79"/>
    </row>
    <row r="115" spans="40:63" ht="24">
      <c r="AN115" s="79"/>
      <c r="AV115" s="79"/>
      <c r="BI115" s="57"/>
      <c r="BJ115" s="57"/>
      <c r="BK115" s="57"/>
    </row>
    <row r="116" spans="40:48" ht="14.25">
      <c r="AN116" s="79"/>
      <c r="AV116" s="79"/>
    </row>
    <row r="117" spans="40:48" ht="14.25">
      <c r="AN117" s="79"/>
      <c r="AV117" s="79"/>
    </row>
    <row r="118" spans="40:63" ht="24">
      <c r="AN118" s="79"/>
      <c r="AV118" s="79"/>
      <c r="BI118" s="57"/>
      <c r="BJ118" s="57"/>
      <c r="BK118" s="57"/>
    </row>
    <row r="119" spans="40:48" ht="14.25">
      <c r="AN119" s="79"/>
      <c r="AV119" s="79"/>
    </row>
    <row r="120" spans="40:48" ht="14.25">
      <c r="AN120" s="79"/>
      <c r="AV120" s="79"/>
    </row>
    <row r="121" spans="40:63" ht="24">
      <c r="AN121" s="79"/>
      <c r="AV121" s="79"/>
      <c r="BI121" s="57"/>
      <c r="BJ121" s="57"/>
      <c r="BK121" s="57"/>
    </row>
    <row r="122" spans="40:48" ht="14.25">
      <c r="AN122" s="79"/>
      <c r="AV122" s="79"/>
    </row>
    <row r="123" spans="40:48" ht="14.25">
      <c r="AN123" s="79"/>
      <c r="AV123" s="79"/>
    </row>
    <row r="124" spans="40:63" ht="24">
      <c r="AN124" s="79"/>
      <c r="AV124" s="79"/>
      <c r="BI124" s="57"/>
      <c r="BJ124" s="57"/>
      <c r="BK124" s="57"/>
    </row>
    <row r="125" spans="40:48" ht="14.25">
      <c r="AN125" s="79"/>
      <c r="AV125" s="79"/>
    </row>
    <row r="126" spans="40:48" ht="14.25">
      <c r="AN126" s="79"/>
      <c r="AV126" s="79"/>
    </row>
    <row r="127" spans="40:63" ht="24">
      <c r="AN127" s="79"/>
      <c r="AV127" s="79"/>
      <c r="BI127" s="57"/>
      <c r="BJ127" s="57"/>
      <c r="BK127" s="57"/>
    </row>
    <row r="128" spans="40:48" ht="14.25">
      <c r="AN128" s="79"/>
      <c r="AV128" s="79"/>
    </row>
    <row r="129" spans="40:48" ht="14.25">
      <c r="AN129" s="79"/>
      <c r="AV129" s="79"/>
    </row>
    <row r="130" spans="40:63" ht="24">
      <c r="AN130" s="79"/>
      <c r="AV130" s="79"/>
      <c r="BI130" s="57"/>
      <c r="BJ130" s="57"/>
      <c r="BK130" s="57"/>
    </row>
    <row r="131" spans="40:48" ht="14.25">
      <c r="AN131" s="79"/>
      <c r="AV131" s="79"/>
    </row>
    <row r="132" spans="40:48" ht="14.25">
      <c r="AN132" s="79"/>
      <c r="AV132" s="79"/>
    </row>
    <row r="133" spans="40:63" ht="24">
      <c r="AN133" s="79"/>
      <c r="AV133" s="79"/>
      <c r="BI133" s="57"/>
      <c r="BJ133" s="57"/>
      <c r="BK133" s="57"/>
    </row>
    <row r="134" spans="40:48" ht="14.25">
      <c r="AN134" s="79"/>
      <c r="AV134" s="79"/>
    </row>
    <row r="135" spans="40:48" ht="14.25">
      <c r="AN135" s="79"/>
      <c r="AV135" s="79"/>
    </row>
    <row r="136" spans="40:63" ht="24">
      <c r="AN136" s="79"/>
      <c r="AV136" s="79"/>
      <c r="BI136" s="57"/>
      <c r="BJ136" s="57"/>
      <c r="BK136" s="57"/>
    </row>
    <row r="137" spans="40:48" ht="14.25">
      <c r="AN137" s="79"/>
      <c r="AV137" s="79"/>
    </row>
    <row r="138" spans="40:48" ht="14.25">
      <c r="AN138" s="79"/>
      <c r="AV138" s="79"/>
    </row>
    <row r="139" spans="40:63" ht="24">
      <c r="AN139" s="79"/>
      <c r="AV139" s="79"/>
      <c r="BI139" s="57"/>
      <c r="BJ139" s="57"/>
      <c r="BK139" s="57"/>
    </row>
    <row r="140" spans="40:48" ht="14.25">
      <c r="AN140" s="79"/>
      <c r="AV140" s="79"/>
    </row>
    <row r="141" spans="40:48" ht="14.25">
      <c r="AN141" s="79"/>
      <c r="AV141" s="79"/>
    </row>
    <row r="142" spans="40:63" ht="24">
      <c r="AN142" s="79"/>
      <c r="AV142" s="79"/>
      <c r="BI142" s="57"/>
      <c r="BJ142" s="57"/>
      <c r="BK142" s="57"/>
    </row>
    <row r="143" spans="40:48" ht="14.25">
      <c r="AN143" s="79"/>
      <c r="AV143" s="79"/>
    </row>
    <row r="144" spans="40:48" ht="14.25">
      <c r="AN144" s="79"/>
      <c r="AV144" s="79"/>
    </row>
    <row r="145" spans="40:63" ht="24">
      <c r="AN145" s="79"/>
      <c r="AV145" s="79"/>
      <c r="BI145" s="57"/>
      <c r="BJ145" s="57"/>
      <c r="BK145" s="57"/>
    </row>
    <row r="146" spans="40:48" ht="14.25">
      <c r="AN146" s="79"/>
      <c r="AV146" s="79"/>
    </row>
    <row r="147" spans="40:48" ht="14.25">
      <c r="AN147" s="79"/>
      <c r="AV147" s="79"/>
    </row>
    <row r="148" spans="40:63" ht="24">
      <c r="AN148" s="79"/>
      <c r="AV148" s="79"/>
      <c r="BI148" s="57"/>
      <c r="BJ148" s="57"/>
      <c r="BK148" s="57"/>
    </row>
    <row r="149" ht="14.25">
      <c r="AV149" s="79"/>
    </row>
    <row r="150" ht="14.25">
      <c r="AV150" s="79"/>
    </row>
    <row r="151" ht="14.25">
      <c r="AV151" s="79"/>
    </row>
    <row r="152" ht="14.25">
      <c r="AV152" s="79"/>
    </row>
    <row r="153" ht="14.25">
      <c r="AV153" s="79"/>
    </row>
    <row r="154" ht="14.25">
      <c r="AV154" s="79"/>
    </row>
    <row r="155" ht="14.25">
      <c r="AV155" s="79"/>
    </row>
    <row r="156" ht="14.25">
      <c r="AV156" s="79"/>
    </row>
  </sheetData>
  <sheetProtection/>
  <mergeCells count="26">
    <mergeCell ref="A76:A77"/>
    <mergeCell ref="A80:A82"/>
    <mergeCell ref="AL2:AL4"/>
    <mergeCell ref="AU1:AU2"/>
    <mergeCell ref="AN1:AN2"/>
    <mergeCell ref="BE1:BE2"/>
    <mergeCell ref="AB2:AB3"/>
    <mergeCell ref="AC2:AC3"/>
    <mergeCell ref="AD2:AD3"/>
    <mergeCell ref="AE2:AE3"/>
    <mergeCell ref="BF1:BF2"/>
    <mergeCell ref="BB1:BB2"/>
    <mergeCell ref="AY2:AY3"/>
    <mergeCell ref="AZ2:AZ3"/>
    <mergeCell ref="AG1:AG2"/>
    <mergeCell ref="AF2:AF3"/>
    <mergeCell ref="AJ2:AJ3"/>
    <mergeCell ref="AK2:AK3"/>
    <mergeCell ref="C2:C3"/>
    <mergeCell ref="E2:E3"/>
    <mergeCell ref="L2:L3"/>
    <mergeCell ref="N2:N3"/>
    <mergeCell ref="G3:G4"/>
    <mergeCell ref="H3:H4"/>
    <mergeCell ref="I3:I4"/>
    <mergeCell ref="J2:J4"/>
  </mergeCells>
  <printOptions/>
  <pageMargins left="0.7086614173228347" right="0.7086614173228347" top="0.7874015748031497" bottom="0.3937007874015748" header="0.5905511811023623" footer="0.31496062992125984"/>
  <pageSetup firstPageNumber="116" useFirstPageNumber="1" fitToHeight="15" horizontalDpi="600" verticalDpi="600" orientation="portrait" paperSize="9" scale="35" r:id="rId3"/>
  <headerFooter alignWithMargins="0">
    <oddHeader>&amp;L&amp;24　　第７表　性質別歳出の状況</oddHeader>
    <oddFooter>&amp;C&amp;30&amp;P</oddFooter>
  </headerFooter>
  <colBreaks count="5" manualBreakCount="5">
    <brk id="11" max="67" man="1"/>
    <brk id="21" max="67" man="1"/>
    <brk id="31" max="67" man="1"/>
    <brk id="41" max="67" man="1"/>
    <brk id="54" max="67" man="1"/>
  </colBreaks>
  <legacyDrawing r:id="rId2"/>
</worksheet>
</file>

<file path=xl/worksheets/sheet2.xml><?xml version="1.0" encoding="utf-8"?>
<worksheet xmlns="http://schemas.openxmlformats.org/spreadsheetml/2006/main" xmlns:r="http://schemas.openxmlformats.org/officeDocument/2006/relationships">
  <dimension ref="A1:M69"/>
  <sheetViews>
    <sheetView showOutlineSymbols="0" view="pageBreakPreview" zoomScale="50" zoomScaleSheetLayoutView="50" zoomScalePageLayoutView="0" workbookViewId="0" topLeftCell="A1">
      <pane xSplit="1" ySplit="4" topLeftCell="B59" activePane="bottomRight" state="frozen"/>
      <selection pane="topLeft" activeCell="A1" sqref="A1"/>
      <selection pane="topRight" activeCell="B1" sqref="B1"/>
      <selection pane="bottomLeft" activeCell="A5" sqref="A5"/>
      <selection pane="bottomRight" activeCell="L66" sqref="L66"/>
    </sheetView>
  </sheetViews>
  <sheetFormatPr defaultColWidth="24.75390625" defaultRowHeight="14.25"/>
  <cols>
    <col min="1" max="1" width="20.625" style="0" customWidth="1"/>
    <col min="2" max="2" width="28.125" style="5" customWidth="1"/>
    <col min="3" max="12" width="20.625" style="5" customWidth="1"/>
    <col min="13" max="13" width="27.125" style="0" bestFit="1" customWidth="1"/>
  </cols>
  <sheetData>
    <row r="1" spans="1:12" ht="54" customHeight="1">
      <c r="A1" s="45" t="s">
        <v>0</v>
      </c>
      <c r="B1" s="204" t="s">
        <v>110</v>
      </c>
      <c r="C1" s="83" t="s">
        <v>10</v>
      </c>
      <c r="D1" s="7" t="s">
        <v>11</v>
      </c>
      <c r="E1" s="86" t="s">
        <v>12</v>
      </c>
      <c r="F1" s="202" t="s">
        <v>136</v>
      </c>
      <c r="G1" s="7" t="s">
        <v>13</v>
      </c>
      <c r="H1" s="7" t="s">
        <v>14</v>
      </c>
      <c r="I1" s="7" t="s">
        <v>15</v>
      </c>
      <c r="J1" s="7" t="s">
        <v>16</v>
      </c>
      <c r="K1" s="7" t="s">
        <v>17</v>
      </c>
      <c r="L1" s="8" t="s">
        <v>18</v>
      </c>
    </row>
    <row r="2" spans="1:12" ht="21" customHeight="1">
      <c r="A2" s="1"/>
      <c r="B2" s="205"/>
      <c r="C2" s="84"/>
      <c r="D2" s="11"/>
      <c r="E2" s="10"/>
      <c r="F2" s="203"/>
      <c r="G2" s="11"/>
      <c r="H2" s="11"/>
      <c r="I2" s="11"/>
      <c r="J2" s="11"/>
      <c r="K2" s="11"/>
      <c r="L2" s="12"/>
    </row>
    <row r="3" spans="1:12" ht="21">
      <c r="A3" s="1"/>
      <c r="B3" s="10"/>
      <c r="C3" s="84"/>
      <c r="D3" s="11"/>
      <c r="E3" s="11"/>
      <c r="F3" s="11"/>
      <c r="G3" s="11"/>
      <c r="H3" s="11"/>
      <c r="I3" s="11"/>
      <c r="J3" s="11"/>
      <c r="K3" s="11"/>
      <c r="L3" s="12"/>
    </row>
    <row r="4" spans="1:12" ht="21">
      <c r="A4" s="3"/>
      <c r="B4" s="13"/>
      <c r="C4" s="85"/>
      <c r="D4" s="15"/>
      <c r="E4" s="15"/>
      <c r="F4" s="15"/>
      <c r="G4" s="15"/>
      <c r="H4" s="15"/>
      <c r="I4" s="15"/>
      <c r="J4" s="15"/>
      <c r="K4" s="15"/>
      <c r="L4" s="16"/>
    </row>
    <row r="5" spans="1:13" ht="33" customHeight="1">
      <c r="A5" s="52" t="s">
        <v>49</v>
      </c>
      <c r="B5" s="37">
        <f>'第７表性質別歳出の状況'!BF5</f>
        <v>191792734</v>
      </c>
      <c r="C5" s="164">
        <v>14953592</v>
      </c>
      <c r="D5" s="164">
        <v>102183892</v>
      </c>
      <c r="E5" s="164">
        <v>1847327</v>
      </c>
      <c r="F5" s="164">
        <v>987893</v>
      </c>
      <c r="G5" s="164">
        <v>38163</v>
      </c>
      <c r="H5" s="164">
        <v>1315070</v>
      </c>
      <c r="I5" s="164">
        <v>3794961</v>
      </c>
      <c r="J5" s="164">
        <v>326570</v>
      </c>
      <c r="K5" s="164">
        <v>2830800</v>
      </c>
      <c r="L5" s="164">
        <v>63514466</v>
      </c>
      <c r="M5" s="38"/>
    </row>
    <row r="6" spans="1:13" ht="33" customHeight="1">
      <c r="A6" s="2" t="s">
        <v>50</v>
      </c>
      <c r="B6" s="37">
        <f>'第７表性質別歳出の状況'!BF6</f>
        <v>47756986</v>
      </c>
      <c r="C6" s="165">
        <v>8150395</v>
      </c>
      <c r="D6" s="165">
        <v>3768478</v>
      </c>
      <c r="E6" s="165">
        <v>763680</v>
      </c>
      <c r="F6" s="165">
        <v>551627</v>
      </c>
      <c r="G6" s="165">
        <v>28831</v>
      </c>
      <c r="H6" s="165">
        <v>182965</v>
      </c>
      <c r="I6" s="165">
        <v>784499</v>
      </c>
      <c r="J6" s="165">
        <v>69641</v>
      </c>
      <c r="K6" s="165">
        <v>2345000</v>
      </c>
      <c r="L6" s="165">
        <v>31111870</v>
      </c>
      <c r="M6" s="38"/>
    </row>
    <row r="7" spans="1:13" ht="33" customHeight="1">
      <c r="A7" s="2" t="s">
        <v>51</v>
      </c>
      <c r="B7" s="37">
        <f>'第７表性質別歳出の状況'!BF7</f>
        <v>167859282</v>
      </c>
      <c r="C7" s="165">
        <v>18165591</v>
      </c>
      <c r="D7" s="165">
        <v>54104817</v>
      </c>
      <c r="E7" s="165">
        <v>2514845</v>
      </c>
      <c r="F7" s="165">
        <v>611731</v>
      </c>
      <c r="G7" s="165">
        <v>152453</v>
      </c>
      <c r="H7" s="165">
        <v>2459658</v>
      </c>
      <c r="I7" s="165">
        <v>3571236</v>
      </c>
      <c r="J7" s="165">
        <v>2032906</v>
      </c>
      <c r="K7" s="165">
        <v>4167088</v>
      </c>
      <c r="L7" s="165">
        <v>80078957</v>
      </c>
      <c r="M7" s="38"/>
    </row>
    <row r="8" spans="1:13" ht="33" customHeight="1">
      <c r="A8" s="2" t="s">
        <v>52</v>
      </c>
      <c r="B8" s="37">
        <f>'第７表性質別歳出の状況'!BF8</f>
        <v>154419398</v>
      </c>
      <c r="C8" s="165">
        <v>21422797</v>
      </c>
      <c r="D8" s="165">
        <v>13631159</v>
      </c>
      <c r="E8" s="165">
        <v>2949279</v>
      </c>
      <c r="F8" s="165">
        <v>1431209</v>
      </c>
      <c r="G8" s="165">
        <v>114775</v>
      </c>
      <c r="H8" s="165">
        <v>8860289</v>
      </c>
      <c r="I8" s="165">
        <v>5784550</v>
      </c>
      <c r="J8" s="165">
        <v>6006389</v>
      </c>
      <c r="K8" s="165">
        <v>3912400</v>
      </c>
      <c r="L8" s="165">
        <v>90306551</v>
      </c>
      <c r="M8" s="38"/>
    </row>
    <row r="9" spans="1:13" ht="33" customHeight="1">
      <c r="A9" s="4" t="s">
        <v>53</v>
      </c>
      <c r="B9" s="37">
        <f>'第７表性質別歳出の状況'!BF9</f>
        <v>41569616</v>
      </c>
      <c r="C9" s="165">
        <v>6188854</v>
      </c>
      <c r="D9" s="165">
        <v>9206318</v>
      </c>
      <c r="E9" s="165">
        <v>320675</v>
      </c>
      <c r="F9" s="165">
        <v>108700</v>
      </c>
      <c r="G9" s="165">
        <v>22624</v>
      </c>
      <c r="H9" s="165">
        <v>682605</v>
      </c>
      <c r="I9" s="165">
        <v>292187</v>
      </c>
      <c r="J9" s="165">
        <v>695874</v>
      </c>
      <c r="K9" s="165">
        <v>3720898</v>
      </c>
      <c r="L9" s="165">
        <v>20330881</v>
      </c>
      <c r="M9" s="38"/>
    </row>
    <row r="10" spans="1:13" ht="33" customHeight="1">
      <c r="A10" s="2" t="s">
        <v>54</v>
      </c>
      <c r="B10" s="39">
        <f>'第７表性質別歳出の状況'!BF10</f>
        <v>42635956</v>
      </c>
      <c r="C10" s="168">
        <v>5753526</v>
      </c>
      <c r="D10" s="168">
        <v>3989363</v>
      </c>
      <c r="E10" s="168">
        <v>491687</v>
      </c>
      <c r="F10" s="168">
        <v>107397</v>
      </c>
      <c r="G10" s="168">
        <v>13005</v>
      </c>
      <c r="H10" s="168">
        <v>2074464</v>
      </c>
      <c r="I10" s="168">
        <v>997985</v>
      </c>
      <c r="J10" s="168">
        <v>2679508</v>
      </c>
      <c r="K10" s="168">
        <v>4081900</v>
      </c>
      <c r="L10" s="168">
        <v>22447121</v>
      </c>
      <c r="M10" s="38"/>
    </row>
    <row r="11" spans="1:13" ht="33" customHeight="1">
      <c r="A11" s="2" t="s">
        <v>55</v>
      </c>
      <c r="B11" s="37">
        <f>'第７表性質別歳出の状況'!BF11</f>
        <v>26125179</v>
      </c>
      <c r="C11" s="165">
        <v>2728758</v>
      </c>
      <c r="D11" s="165">
        <v>1982047</v>
      </c>
      <c r="E11" s="165">
        <v>344284</v>
      </c>
      <c r="F11" s="165">
        <v>196550</v>
      </c>
      <c r="G11" s="165">
        <v>23759</v>
      </c>
      <c r="H11" s="165">
        <v>329141</v>
      </c>
      <c r="I11" s="165">
        <v>445773</v>
      </c>
      <c r="J11" s="165">
        <v>160958</v>
      </c>
      <c r="K11" s="165">
        <v>1472700</v>
      </c>
      <c r="L11" s="165">
        <v>18441209</v>
      </c>
      <c r="M11" s="38"/>
    </row>
    <row r="12" spans="1:13" ht="33" customHeight="1">
      <c r="A12" s="2" t="s">
        <v>56</v>
      </c>
      <c r="B12" s="37">
        <f>'第７表性質別歳出の状況'!BF12</f>
        <v>29728585</v>
      </c>
      <c r="C12" s="165">
        <v>2910727</v>
      </c>
      <c r="D12" s="165">
        <v>3287354</v>
      </c>
      <c r="E12" s="165">
        <v>405117</v>
      </c>
      <c r="F12" s="165">
        <v>191976</v>
      </c>
      <c r="G12" s="165">
        <v>12564</v>
      </c>
      <c r="H12" s="165">
        <v>1756</v>
      </c>
      <c r="I12" s="165">
        <v>203525</v>
      </c>
      <c r="J12" s="165">
        <v>0</v>
      </c>
      <c r="K12" s="165">
        <v>2342600</v>
      </c>
      <c r="L12" s="165">
        <v>20372966</v>
      </c>
      <c r="M12" s="38"/>
    </row>
    <row r="13" spans="1:13" ht="33" customHeight="1">
      <c r="A13" s="2" t="s">
        <v>57</v>
      </c>
      <c r="B13" s="37">
        <f>'第７表性質別歳出の状況'!BF13</f>
        <v>44799562</v>
      </c>
      <c r="C13" s="165">
        <v>3602814</v>
      </c>
      <c r="D13" s="165">
        <v>17203305</v>
      </c>
      <c r="E13" s="165">
        <v>324150</v>
      </c>
      <c r="F13" s="165">
        <v>233462</v>
      </c>
      <c r="G13" s="165">
        <v>14753</v>
      </c>
      <c r="H13" s="165">
        <v>326094</v>
      </c>
      <c r="I13" s="165">
        <v>872031</v>
      </c>
      <c r="J13" s="165">
        <v>1007894</v>
      </c>
      <c r="K13" s="165">
        <v>1915400</v>
      </c>
      <c r="L13" s="165">
        <v>19299659</v>
      </c>
      <c r="M13" s="38"/>
    </row>
    <row r="14" spans="1:13" ht="33" customHeight="1">
      <c r="A14" s="2" t="s">
        <v>111</v>
      </c>
      <c r="B14" s="40">
        <f>'第７表性質別歳出の状況'!BF14</f>
        <v>26377142</v>
      </c>
      <c r="C14" s="169">
        <v>5254159</v>
      </c>
      <c r="D14" s="169">
        <v>3038309</v>
      </c>
      <c r="E14" s="169">
        <v>401142</v>
      </c>
      <c r="F14" s="169">
        <v>17601</v>
      </c>
      <c r="G14" s="169">
        <v>28669</v>
      </c>
      <c r="H14" s="169">
        <v>618714</v>
      </c>
      <c r="I14" s="169">
        <v>560844</v>
      </c>
      <c r="J14" s="169">
        <v>302026</v>
      </c>
      <c r="K14" s="169">
        <v>1339100</v>
      </c>
      <c r="L14" s="169">
        <v>14816578</v>
      </c>
      <c r="M14" s="38"/>
    </row>
    <row r="15" spans="1:13" ht="33" customHeight="1">
      <c r="A15" s="34" t="s">
        <v>122</v>
      </c>
      <c r="B15" s="39">
        <f>'第７表性質別歳出の状況'!BF15</f>
        <v>109494093</v>
      </c>
      <c r="C15" s="165">
        <v>17201894</v>
      </c>
      <c r="D15" s="165">
        <v>53786961</v>
      </c>
      <c r="E15" s="165">
        <v>352560</v>
      </c>
      <c r="F15" s="165">
        <v>155682</v>
      </c>
      <c r="G15" s="165">
        <v>22129</v>
      </c>
      <c r="H15" s="165">
        <v>6508969</v>
      </c>
      <c r="I15" s="165">
        <v>1115657</v>
      </c>
      <c r="J15" s="165">
        <v>1519906</v>
      </c>
      <c r="K15" s="165">
        <v>772100</v>
      </c>
      <c r="L15" s="165">
        <v>28058235</v>
      </c>
      <c r="M15" s="38"/>
    </row>
    <row r="16" spans="1:13" ht="33" customHeight="1">
      <c r="A16" s="2" t="s">
        <v>123</v>
      </c>
      <c r="B16" s="37">
        <f>'第７表性質別歳出の状況'!BF16</f>
        <v>33002941</v>
      </c>
      <c r="C16" s="165">
        <v>4064869</v>
      </c>
      <c r="D16" s="165">
        <v>4492976</v>
      </c>
      <c r="E16" s="165">
        <v>336077</v>
      </c>
      <c r="F16" s="165">
        <v>111341</v>
      </c>
      <c r="G16" s="165">
        <v>77173</v>
      </c>
      <c r="H16" s="165">
        <v>700943</v>
      </c>
      <c r="I16" s="165">
        <v>597300</v>
      </c>
      <c r="J16" s="165">
        <v>160655</v>
      </c>
      <c r="K16" s="165">
        <v>3244600</v>
      </c>
      <c r="L16" s="165">
        <v>19217007</v>
      </c>
      <c r="M16" s="38"/>
    </row>
    <row r="17" spans="1:13" ht="33" customHeight="1" thickBot="1">
      <c r="A17" s="53" t="s">
        <v>126</v>
      </c>
      <c r="B17" s="37">
        <f>'第７表性質別歳出の状況'!BF17</f>
        <v>25380365</v>
      </c>
      <c r="C17" s="165">
        <v>1459768</v>
      </c>
      <c r="D17" s="165">
        <v>11684803</v>
      </c>
      <c r="E17" s="165">
        <v>219615</v>
      </c>
      <c r="F17" s="165">
        <v>32023</v>
      </c>
      <c r="G17" s="165">
        <v>23299</v>
      </c>
      <c r="H17" s="165">
        <v>984473</v>
      </c>
      <c r="I17" s="165">
        <v>78464</v>
      </c>
      <c r="J17" s="165">
        <v>234538</v>
      </c>
      <c r="K17" s="165">
        <v>838300</v>
      </c>
      <c r="L17" s="165">
        <v>9825082</v>
      </c>
      <c r="M17" s="38"/>
    </row>
    <row r="18" spans="1:13" ht="33" customHeight="1" thickBot="1" thickTop="1">
      <c r="A18" s="33" t="s">
        <v>113</v>
      </c>
      <c r="B18" s="41">
        <f>SUM(B5:B17)</f>
        <v>940941839</v>
      </c>
      <c r="C18" s="166">
        <f aca="true" t="shared" si="0" ref="C18:L18">SUM(C5:C17)</f>
        <v>111857744</v>
      </c>
      <c r="D18" s="166">
        <f t="shared" si="0"/>
        <v>282359782</v>
      </c>
      <c r="E18" s="166">
        <f t="shared" si="0"/>
        <v>11270438</v>
      </c>
      <c r="F18" s="166">
        <f t="shared" si="0"/>
        <v>4737192</v>
      </c>
      <c r="G18" s="166">
        <f t="shared" si="0"/>
        <v>572197</v>
      </c>
      <c r="H18" s="166">
        <f t="shared" si="0"/>
        <v>25045141</v>
      </c>
      <c r="I18" s="166">
        <f t="shared" si="0"/>
        <v>19099012</v>
      </c>
      <c r="J18" s="166">
        <f t="shared" si="0"/>
        <v>15196865</v>
      </c>
      <c r="K18" s="166">
        <f t="shared" si="0"/>
        <v>32982886</v>
      </c>
      <c r="L18" s="166">
        <f t="shared" si="0"/>
        <v>437820582</v>
      </c>
      <c r="M18" s="38"/>
    </row>
    <row r="19" spans="1:13" ht="33" customHeight="1" thickTop="1">
      <c r="A19" s="2" t="s">
        <v>58</v>
      </c>
      <c r="B19" s="37">
        <f>'第７表性質別歳出の状況'!BF19</f>
        <v>7489053</v>
      </c>
      <c r="C19" s="165">
        <v>570715</v>
      </c>
      <c r="D19" s="165">
        <v>1405578</v>
      </c>
      <c r="E19" s="165">
        <v>61797</v>
      </c>
      <c r="F19" s="165">
        <v>87182</v>
      </c>
      <c r="G19" s="165">
        <v>889</v>
      </c>
      <c r="H19" s="165">
        <v>979867</v>
      </c>
      <c r="I19" s="165">
        <v>74358</v>
      </c>
      <c r="J19" s="165">
        <v>0</v>
      </c>
      <c r="K19" s="165">
        <v>403700</v>
      </c>
      <c r="L19" s="165">
        <v>3904967</v>
      </c>
      <c r="M19" s="38"/>
    </row>
    <row r="20" spans="1:13" ht="33" customHeight="1">
      <c r="A20" s="2" t="s">
        <v>59</v>
      </c>
      <c r="B20" s="37">
        <f>'第７表性質別歳出の状況'!BF20</f>
        <v>8902940</v>
      </c>
      <c r="C20" s="165">
        <v>848594</v>
      </c>
      <c r="D20" s="165">
        <v>2841566</v>
      </c>
      <c r="E20" s="165">
        <v>74040</v>
      </c>
      <c r="F20" s="165">
        <v>80833</v>
      </c>
      <c r="G20" s="165">
        <v>2553</v>
      </c>
      <c r="H20" s="165">
        <v>84775</v>
      </c>
      <c r="I20" s="165">
        <v>96536</v>
      </c>
      <c r="J20" s="165">
        <v>161037</v>
      </c>
      <c r="K20" s="165">
        <v>824800</v>
      </c>
      <c r="L20" s="165">
        <v>3888206</v>
      </c>
      <c r="M20" s="38"/>
    </row>
    <row r="21" spans="1:13" ht="33" customHeight="1">
      <c r="A21" s="2" t="s">
        <v>60</v>
      </c>
      <c r="B21" s="37">
        <f>'第７表性質別歳出の状況'!BF21</f>
        <v>12260229</v>
      </c>
      <c r="C21" s="165">
        <v>2570238</v>
      </c>
      <c r="D21" s="165">
        <v>1804582</v>
      </c>
      <c r="E21" s="165">
        <v>112947</v>
      </c>
      <c r="F21" s="165">
        <v>49748</v>
      </c>
      <c r="G21" s="165">
        <v>10140</v>
      </c>
      <c r="H21" s="165">
        <v>651469</v>
      </c>
      <c r="I21" s="165">
        <v>133970</v>
      </c>
      <c r="J21" s="165">
        <v>450316</v>
      </c>
      <c r="K21" s="165">
        <v>1731900</v>
      </c>
      <c r="L21" s="165">
        <v>4744919</v>
      </c>
      <c r="M21" s="38"/>
    </row>
    <row r="22" spans="1:13" ht="33" customHeight="1">
      <c r="A22" s="2" t="s">
        <v>61</v>
      </c>
      <c r="B22" s="37">
        <f>'第７表性質別歳出の状況'!BF22</f>
        <v>5248024</v>
      </c>
      <c r="C22" s="165">
        <v>327043</v>
      </c>
      <c r="D22" s="165">
        <v>813222</v>
      </c>
      <c r="E22" s="165">
        <v>140354</v>
      </c>
      <c r="F22" s="165">
        <v>2253</v>
      </c>
      <c r="G22" s="165">
        <v>9733</v>
      </c>
      <c r="H22" s="165">
        <v>46343</v>
      </c>
      <c r="I22" s="165">
        <v>115074</v>
      </c>
      <c r="J22" s="165">
        <v>77607</v>
      </c>
      <c r="K22" s="165">
        <v>538200</v>
      </c>
      <c r="L22" s="165">
        <v>3178195</v>
      </c>
      <c r="M22" s="38"/>
    </row>
    <row r="23" spans="1:13" ht="33" customHeight="1">
      <c r="A23" s="2" t="s">
        <v>62</v>
      </c>
      <c r="B23" s="37">
        <f>'第７表性質別歳出の状況'!BF23</f>
        <v>6331287</v>
      </c>
      <c r="C23" s="165">
        <v>602647</v>
      </c>
      <c r="D23" s="165">
        <v>1173558</v>
      </c>
      <c r="E23" s="165">
        <v>108255</v>
      </c>
      <c r="F23" s="165">
        <v>277010</v>
      </c>
      <c r="G23" s="165">
        <v>2066</v>
      </c>
      <c r="H23" s="165">
        <v>60506</v>
      </c>
      <c r="I23" s="165">
        <v>50674</v>
      </c>
      <c r="J23" s="165">
        <v>14907</v>
      </c>
      <c r="K23" s="165">
        <v>352700</v>
      </c>
      <c r="L23" s="165">
        <v>3688964</v>
      </c>
      <c r="M23" s="38"/>
    </row>
    <row r="24" spans="1:13" s="70" customFormat="1" ht="33" customHeight="1">
      <c r="A24" s="34" t="s">
        <v>63</v>
      </c>
      <c r="B24" s="39">
        <f>'第７表性質別歳出の状況'!BF24</f>
        <v>5830002</v>
      </c>
      <c r="C24" s="168">
        <v>393207</v>
      </c>
      <c r="D24" s="168">
        <v>1865530</v>
      </c>
      <c r="E24" s="168">
        <v>14653</v>
      </c>
      <c r="F24" s="168">
        <v>92067</v>
      </c>
      <c r="G24" s="168">
        <v>13138</v>
      </c>
      <c r="H24" s="168">
        <v>67371</v>
      </c>
      <c r="I24" s="168">
        <v>9900</v>
      </c>
      <c r="J24" s="168">
        <v>72748</v>
      </c>
      <c r="K24" s="168">
        <v>37400</v>
      </c>
      <c r="L24" s="168">
        <v>3263988</v>
      </c>
      <c r="M24" s="69"/>
    </row>
    <row r="25" spans="1:13" s="72" customFormat="1" ht="33" customHeight="1">
      <c r="A25" s="2" t="s">
        <v>64</v>
      </c>
      <c r="B25" s="37">
        <f>'第７表性質別歳出の状況'!BF25</f>
        <v>4509007</v>
      </c>
      <c r="C25" s="165">
        <v>362358</v>
      </c>
      <c r="D25" s="165">
        <v>255687</v>
      </c>
      <c r="E25" s="165">
        <v>61656</v>
      </c>
      <c r="F25" s="165">
        <v>11025</v>
      </c>
      <c r="G25" s="165">
        <v>1009</v>
      </c>
      <c r="H25" s="165">
        <v>104700</v>
      </c>
      <c r="I25" s="165">
        <v>114851</v>
      </c>
      <c r="J25" s="165">
        <v>0</v>
      </c>
      <c r="K25" s="165">
        <v>237000</v>
      </c>
      <c r="L25" s="165">
        <v>3360721</v>
      </c>
      <c r="M25" s="71"/>
    </row>
    <row r="26" spans="1:13" s="72" customFormat="1" ht="33" customHeight="1">
      <c r="A26" s="2" t="s">
        <v>65</v>
      </c>
      <c r="B26" s="37">
        <f>'第７表性質別歳出の状況'!BF26</f>
        <v>1994292</v>
      </c>
      <c r="C26" s="165">
        <v>23689</v>
      </c>
      <c r="D26" s="165">
        <v>150028</v>
      </c>
      <c r="E26" s="165">
        <v>6631</v>
      </c>
      <c r="F26" s="165">
        <v>981</v>
      </c>
      <c r="G26" s="165">
        <v>16307</v>
      </c>
      <c r="H26" s="165">
        <v>95400</v>
      </c>
      <c r="I26" s="165">
        <v>45503</v>
      </c>
      <c r="J26" s="165">
        <v>4976</v>
      </c>
      <c r="K26" s="165">
        <v>510400</v>
      </c>
      <c r="L26" s="165">
        <v>1140377</v>
      </c>
      <c r="M26" s="71"/>
    </row>
    <row r="27" spans="1:13" s="72" customFormat="1" ht="33" customHeight="1">
      <c r="A27" s="2" t="s">
        <v>66</v>
      </c>
      <c r="B27" s="37">
        <f>'第７表性質別歳出の状況'!BF27</f>
        <v>6176318</v>
      </c>
      <c r="C27" s="165">
        <v>281322</v>
      </c>
      <c r="D27" s="165">
        <v>308190</v>
      </c>
      <c r="E27" s="165">
        <v>33653</v>
      </c>
      <c r="F27" s="165">
        <v>14190</v>
      </c>
      <c r="G27" s="165">
        <v>11759</v>
      </c>
      <c r="H27" s="165">
        <v>327370</v>
      </c>
      <c r="I27" s="165">
        <v>59568</v>
      </c>
      <c r="J27" s="165">
        <v>183362</v>
      </c>
      <c r="K27" s="165">
        <v>800700</v>
      </c>
      <c r="L27" s="165">
        <v>4156204</v>
      </c>
      <c r="M27" s="71"/>
    </row>
    <row r="28" spans="1:13" s="74" customFormat="1" ht="33" customHeight="1">
      <c r="A28" s="35" t="s">
        <v>124</v>
      </c>
      <c r="B28" s="40">
        <f>'第７表性質別歳出の状況'!BF28</f>
        <v>14171184</v>
      </c>
      <c r="C28" s="169">
        <v>1245487</v>
      </c>
      <c r="D28" s="169">
        <v>1023062</v>
      </c>
      <c r="E28" s="169">
        <v>91854</v>
      </c>
      <c r="F28" s="169">
        <v>63415</v>
      </c>
      <c r="G28" s="169">
        <v>1849</v>
      </c>
      <c r="H28" s="169">
        <v>619318</v>
      </c>
      <c r="I28" s="169">
        <v>251961</v>
      </c>
      <c r="J28" s="169">
        <v>232426</v>
      </c>
      <c r="K28" s="169">
        <v>980514</v>
      </c>
      <c r="L28" s="169">
        <v>9661298</v>
      </c>
      <c r="M28" s="73"/>
    </row>
    <row r="29" spans="1:13" s="70" customFormat="1" ht="33" customHeight="1">
      <c r="A29" s="34" t="s">
        <v>67</v>
      </c>
      <c r="B29" s="39">
        <f>'第７表性質別歳出の状況'!BF29</f>
        <v>3245105</v>
      </c>
      <c r="C29" s="165">
        <v>218254</v>
      </c>
      <c r="D29" s="165">
        <v>130729</v>
      </c>
      <c r="E29" s="165">
        <v>28318</v>
      </c>
      <c r="F29" s="165">
        <v>4982</v>
      </c>
      <c r="G29" s="165">
        <v>3219</v>
      </c>
      <c r="H29" s="165">
        <v>142103</v>
      </c>
      <c r="I29" s="165">
        <v>19183</v>
      </c>
      <c r="J29" s="165">
        <v>9447</v>
      </c>
      <c r="K29" s="165">
        <v>434600</v>
      </c>
      <c r="L29" s="165">
        <v>2254270</v>
      </c>
      <c r="M29" s="69"/>
    </row>
    <row r="30" spans="1:13" s="72" customFormat="1" ht="33" customHeight="1">
      <c r="A30" s="2" t="s">
        <v>68</v>
      </c>
      <c r="B30" s="37">
        <f>'第７表性質別歳出の状況'!BF30</f>
        <v>7458610</v>
      </c>
      <c r="C30" s="165">
        <v>514680</v>
      </c>
      <c r="D30" s="165">
        <v>677893</v>
      </c>
      <c r="E30" s="165">
        <v>133697</v>
      </c>
      <c r="F30" s="165">
        <v>9806</v>
      </c>
      <c r="G30" s="165">
        <v>9076</v>
      </c>
      <c r="H30" s="165">
        <v>283463</v>
      </c>
      <c r="I30" s="165">
        <v>51739</v>
      </c>
      <c r="J30" s="165">
        <v>60317</v>
      </c>
      <c r="K30" s="165">
        <v>789100</v>
      </c>
      <c r="L30" s="165">
        <v>4928839</v>
      </c>
      <c r="M30" s="71"/>
    </row>
    <row r="31" spans="1:13" s="72" customFormat="1" ht="33" customHeight="1">
      <c r="A31" s="2" t="s">
        <v>69</v>
      </c>
      <c r="B31" s="37">
        <f>'第７表性質別歳出の状況'!BF31</f>
        <v>4047842</v>
      </c>
      <c r="C31" s="165">
        <v>391191</v>
      </c>
      <c r="D31" s="165">
        <v>158371</v>
      </c>
      <c r="E31" s="165">
        <v>42843</v>
      </c>
      <c r="F31" s="165">
        <v>4334</v>
      </c>
      <c r="G31" s="165">
        <v>10960</v>
      </c>
      <c r="H31" s="165">
        <v>129770</v>
      </c>
      <c r="I31" s="165">
        <v>47190</v>
      </c>
      <c r="J31" s="165">
        <v>36985</v>
      </c>
      <c r="K31" s="165">
        <v>419800</v>
      </c>
      <c r="L31" s="165">
        <v>2806398</v>
      </c>
      <c r="M31" s="71"/>
    </row>
    <row r="32" spans="1:13" s="72" customFormat="1" ht="33" customHeight="1">
      <c r="A32" s="2" t="s">
        <v>70</v>
      </c>
      <c r="B32" s="37">
        <f>'第７表性質別歳出の状況'!BF32</f>
        <v>8974342</v>
      </c>
      <c r="C32" s="165">
        <v>545482</v>
      </c>
      <c r="D32" s="165">
        <v>816768</v>
      </c>
      <c r="E32" s="165">
        <v>158237</v>
      </c>
      <c r="F32" s="165">
        <v>31768</v>
      </c>
      <c r="G32" s="165">
        <v>8230</v>
      </c>
      <c r="H32" s="165">
        <v>38098</v>
      </c>
      <c r="I32" s="165">
        <v>220673</v>
      </c>
      <c r="J32" s="165">
        <v>52741</v>
      </c>
      <c r="K32" s="165">
        <v>999400</v>
      </c>
      <c r="L32" s="165">
        <v>6102945</v>
      </c>
      <c r="M32" s="71"/>
    </row>
    <row r="33" spans="1:13" s="74" customFormat="1" ht="33" customHeight="1">
      <c r="A33" s="35" t="s">
        <v>71</v>
      </c>
      <c r="B33" s="40">
        <f>'第７表性質別歳出の状況'!BF33</f>
        <v>7603047</v>
      </c>
      <c r="C33" s="165">
        <v>583534</v>
      </c>
      <c r="D33" s="165">
        <v>770640</v>
      </c>
      <c r="E33" s="165">
        <v>114465</v>
      </c>
      <c r="F33" s="165">
        <v>67609</v>
      </c>
      <c r="G33" s="165">
        <v>53014</v>
      </c>
      <c r="H33" s="165">
        <v>0</v>
      </c>
      <c r="I33" s="165">
        <v>196430</v>
      </c>
      <c r="J33" s="165">
        <v>720</v>
      </c>
      <c r="K33" s="165">
        <v>387100</v>
      </c>
      <c r="L33" s="165">
        <v>5429535</v>
      </c>
      <c r="M33" s="73"/>
    </row>
    <row r="34" spans="1:13" s="70" customFormat="1" ht="33" customHeight="1">
      <c r="A34" s="34" t="s">
        <v>72</v>
      </c>
      <c r="B34" s="39">
        <f>'第７表性質別歳出の状況'!BF34</f>
        <v>2577420</v>
      </c>
      <c r="C34" s="168">
        <v>100409</v>
      </c>
      <c r="D34" s="168">
        <v>185752</v>
      </c>
      <c r="E34" s="168">
        <v>12878</v>
      </c>
      <c r="F34" s="168">
        <v>343370</v>
      </c>
      <c r="G34" s="168">
        <v>3181</v>
      </c>
      <c r="H34" s="168">
        <v>49632</v>
      </c>
      <c r="I34" s="168">
        <v>18398</v>
      </c>
      <c r="J34" s="168">
        <v>2140</v>
      </c>
      <c r="K34" s="168">
        <v>141100</v>
      </c>
      <c r="L34" s="168">
        <v>1720560</v>
      </c>
      <c r="M34" s="69"/>
    </row>
    <row r="35" spans="1:13" s="72" customFormat="1" ht="33" customHeight="1">
      <c r="A35" s="2" t="s">
        <v>73</v>
      </c>
      <c r="B35" s="37">
        <f>'第７表性質別歳出の状況'!BF35</f>
        <v>3559359</v>
      </c>
      <c r="C35" s="165">
        <v>208718</v>
      </c>
      <c r="D35" s="165">
        <v>354662</v>
      </c>
      <c r="E35" s="165">
        <v>55073</v>
      </c>
      <c r="F35" s="165">
        <v>6563</v>
      </c>
      <c r="G35" s="165">
        <v>4299</v>
      </c>
      <c r="H35" s="165">
        <v>22322</v>
      </c>
      <c r="I35" s="165">
        <v>52377</v>
      </c>
      <c r="J35" s="165">
        <v>20906</v>
      </c>
      <c r="K35" s="165">
        <v>244200</v>
      </c>
      <c r="L35" s="165">
        <v>2590239</v>
      </c>
      <c r="M35" s="71"/>
    </row>
    <row r="36" spans="1:13" s="72" customFormat="1" ht="33" customHeight="1">
      <c r="A36" s="2" t="s">
        <v>74</v>
      </c>
      <c r="B36" s="37">
        <f>'第７表性質別歳出の状況'!BF36</f>
        <v>2557076</v>
      </c>
      <c r="C36" s="165">
        <v>149336</v>
      </c>
      <c r="D36" s="165">
        <v>202956</v>
      </c>
      <c r="E36" s="165">
        <v>16392</v>
      </c>
      <c r="F36" s="165">
        <v>433</v>
      </c>
      <c r="G36" s="165">
        <v>3755</v>
      </c>
      <c r="H36" s="165">
        <v>0</v>
      </c>
      <c r="I36" s="165">
        <v>8507</v>
      </c>
      <c r="J36" s="165">
        <v>14465</v>
      </c>
      <c r="K36" s="165">
        <v>433000</v>
      </c>
      <c r="L36" s="165">
        <v>1728232</v>
      </c>
      <c r="M36" s="71"/>
    </row>
    <row r="37" spans="1:13" s="72" customFormat="1" ht="33" customHeight="1">
      <c r="A37" s="2" t="s">
        <v>75</v>
      </c>
      <c r="B37" s="37">
        <f>'第７表性質別歳出の状況'!BF37</f>
        <v>3178937</v>
      </c>
      <c r="C37" s="165">
        <v>235223</v>
      </c>
      <c r="D37" s="165">
        <v>184893</v>
      </c>
      <c r="E37" s="165">
        <v>9748</v>
      </c>
      <c r="F37" s="165">
        <v>6708</v>
      </c>
      <c r="G37" s="165">
        <v>580</v>
      </c>
      <c r="H37" s="165">
        <v>77433</v>
      </c>
      <c r="I37" s="165">
        <v>54734</v>
      </c>
      <c r="J37" s="165">
        <v>9872</v>
      </c>
      <c r="K37" s="165">
        <v>359700</v>
      </c>
      <c r="L37" s="165">
        <v>2240046</v>
      </c>
      <c r="M37" s="71"/>
    </row>
    <row r="38" spans="1:13" s="74" customFormat="1" ht="33" customHeight="1">
      <c r="A38" s="35" t="s">
        <v>76</v>
      </c>
      <c r="B38" s="40">
        <f>'第７表性質別歳出の状況'!BF38</f>
        <v>2257968</v>
      </c>
      <c r="C38" s="169">
        <v>125728</v>
      </c>
      <c r="D38" s="169">
        <v>146616</v>
      </c>
      <c r="E38" s="169">
        <v>14750</v>
      </c>
      <c r="F38" s="169">
        <v>164</v>
      </c>
      <c r="G38" s="169">
        <v>1578</v>
      </c>
      <c r="H38" s="169">
        <v>38</v>
      </c>
      <c r="I38" s="169">
        <v>21019</v>
      </c>
      <c r="J38" s="169">
        <v>0</v>
      </c>
      <c r="K38" s="169">
        <v>75800</v>
      </c>
      <c r="L38" s="169">
        <v>1872275</v>
      </c>
      <c r="M38" s="73"/>
    </row>
    <row r="39" spans="1:13" s="70" customFormat="1" ht="33" customHeight="1">
      <c r="A39" s="34" t="s">
        <v>125</v>
      </c>
      <c r="B39" s="39">
        <f>'第７表性質別歳出の状況'!BF39</f>
        <v>12321682</v>
      </c>
      <c r="C39" s="165">
        <v>767321</v>
      </c>
      <c r="D39" s="165">
        <v>1044530</v>
      </c>
      <c r="E39" s="165">
        <v>161613</v>
      </c>
      <c r="F39" s="165">
        <v>85061</v>
      </c>
      <c r="G39" s="165">
        <v>10479</v>
      </c>
      <c r="H39" s="165">
        <v>304646</v>
      </c>
      <c r="I39" s="165">
        <v>161213</v>
      </c>
      <c r="J39" s="165">
        <v>36979</v>
      </c>
      <c r="K39" s="165">
        <v>1569500</v>
      </c>
      <c r="L39" s="165">
        <v>8180340</v>
      </c>
      <c r="M39" s="69"/>
    </row>
    <row r="40" spans="1:13" s="72" customFormat="1" ht="33" customHeight="1">
      <c r="A40" s="2" t="s">
        <v>77</v>
      </c>
      <c r="B40" s="37">
        <f>'第７表性質別歳出の状況'!BF40</f>
        <v>29958973</v>
      </c>
      <c r="C40" s="165">
        <v>1080238</v>
      </c>
      <c r="D40" s="165">
        <v>22482675</v>
      </c>
      <c r="E40" s="165">
        <v>110905</v>
      </c>
      <c r="F40" s="165">
        <v>63280</v>
      </c>
      <c r="G40" s="165">
        <v>2474</v>
      </c>
      <c r="H40" s="165">
        <v>55721</v>
      </c>
      <c r="I40" s="165">
        <v>69134</v>
      </c>
      <c r="J40" s="165">
        <v>271847</v>
      </c>
      <c r="K40" s="165">
        <v>42800</v>
      </c>
      <c r="L40" s="165">
        <v>5779899</v>
      </c>
      <c r="M40" s="71"/>
    </row>
    <row r="41" spans="1:13" s="72" customFormat="1" ht="33" customHeight="1">
      <c r="A41" s="2" t="s">
        <v>78</v>
      </c>
      <c r="B41" s="37">
        <f>'第７表性質別歳出の状況'!BF41</f>
        <v>4200587</v>
      </c>
      <c r="C41" s="165">
        <v>222724</v>
      </c>
      <c r="D41" s="165">
        <v>318429</v>
      </c>
      <c r="E41" s="165">
        <v>40274</v>
      </c>
      <c r="F41" s="165">
        <v>10389</v>
      </c>
      <c r="G41" s="165">
        <v>5328</v>
      </c>
      <c r="H41" s="165">
        <v>11746</v>
      </c>
      <c r="I41" s="165">
        <v>27044</v>
      </c>
      <c r="J41" s="165">
        <v>0</v>
      </c>
      <c r="K41" s="165">
        <v>596700</v>
      </c>
      <c r="L41" s="165">
        <v>2967953</v>
      </c>
      <c r="M41" s="71"/>
    </row>
    <row r="42" spans="1:13" s="72" customFormat="1" ht="33" customHeight="1">
      <c r="A42" s="2" t="s">
        <v>79</v>
      </c>
      <c r="B42" s="37">
        <f>'第７表性質別歳出の状況'!BF42</f>
        <v>3197932</v>
      </c>
      <c r="C42" s="165">
        <v>260442</v>
      </c>
      <c r="D42" s="165">
        <v>490519</v>
      </c>
      <c r="E42" s="165">
        <v>34730</v>
      </c>
      <c r="F42" s="165">
        <v>4116</v>
      </c>
      <c r="G42" s="165">
        <v>2215</v>
      </c>
      <c r="H42" s="165">
        <v>25515</v>
      </c>
      <c r="I42" s="165">
        <v>10403</v>
      </c>
      <c r="J42" s="165">
        <v>25880</v>
      </c>
      <c r="K42" s="165">
        <v>278500</v>
      </c>
      <c r="L42" s="165">
        <v>2065612</v>
      </c>
      <c r="M42" s="71"/>
    </row>
    <row r="43" spans="1:13" s="74" customFormat="1" ht="33" customHeight="1">
      <c r="A43" s="35" t="s">
        <v>80</v>
      </c>
      <c r="B43" s="40">
        <f>'第７表性質別歳出の状況'!BF43</f>
        <v>8175630</v>
      </c>
      <c r="C43" s="165">
        <v>1000276</v>
      </c>
      <c r="D43" s="165">
        <v>852458</v>
      </c>
      <c r="E43" s="165">
        <v>133759</v>
      </c>
      <c r="F43" s="165">
        <v>37477</v>
      </c>
      <c r="G43" s="165">
        <v>35019</v>
      </c>
      <c r="H43" s="165">
        <v>592457</v>
      </c>
      <c r="I43" s="165">
        <v>61996</v>
      </c>
      <c r="J43" s="165">
        <v>0</v>
      </c>
      <c r="K43" s="165">
        <v>459800</v>
      </c>
      <c r="L43" s="165">
        <v>5002388</v>
      </c>
      <c r="M43" s="73"/>
    </row>
    <row r="44" spans="1:13" s="70" customFormat="1" ht="33" customHeight="1">
      <c r="A44" s="34" t="s">
        <v>81</v>
      </c>
      <c r="B44" s="39">
        <f>'第７表性質別歳出の状況'!BF44</f>
        <v>6708662</v>
      </c>
      <c r="C44" s="168">
        <v>691823</v>
      </c>
      <c r="D44" s="168">
        <v>676051</v>
      </c>
      <c r="E44" s="168">
        <v>75420</v>
      </c>
      <c r="F44" s="168">
        <v>57460</v>
      </c>
      <c r="G44" s="168">
        <v>4719</v>
      </c>
      <c r="H44" s="168">
        <v>37685</v>
      </c>
      <c r="I44" s="168">
        <v>204063</v>
      </c>
      <c r="J44" s="168">
        <v>66779</v>
      </c>
      <c r="K44" s="168">
        <v>196900</v>
      </c>
      <c r="L44" s="168">
        <v>4697762</v>
      </c>
      <c r="M44" s="69"/>
    </row>
    <row r="45" spans="1:13" s="72" customFormat="1" ht="33" customHeight="1">
      <c r="A45" s="2" t="s">
        <v>82</v>
      </c>
      <c r="B45" s="37">
        <f>'第７表性質別歳出の状況'!BF45</f>
        <v>5376344</v>
      </c>
      <c r="C45" s="165">
        <v>759980</v>
      </c>
      <c r="D45" s="165">
        <v>326080</v>
      </c>
      <c r="E45" s="165">
        <v>37201</v>
      </c>
      <c r="F45" s="165">
        <v>14310</v>
      </c>
      <c r="G45" s="165">
        <v>8888</v>
      </c>
      <c r="H45" s="165">
        <v>0</v>
      </c>
      <c r="I45" s="165">
        <v>32622</v>
      </c>
      <c r="J45" s="165">
        <v>162472</v>
      </c>
      <c r="K45" s="165">
        <v>1089200</v>
      </c>
      <c r="L45" s="165">
        <v>2945591</v>
      </c>
      <c r="M45" s="71"/>
    </row>
    <row r="46" spans="1:13" s="72" customFormat="1" ht="33" customHeight="1">
      <c r="A46" s="2" t="s">
        <v>83</v>
      </c>
      <c r="B46" s="37">
        <f>'第７表性質別歳出の状況'!BF46</f>
        <v>6370573</v>
      </c>
      <c r="C46" s="165">
        <v>463503</v>
      </c>
      <c r="D46" s="165">
        <v>697006</v>
      </c>
      <c r="E46" s="165">
        <v>77744</v>
      </c>
      <c r="F46" s="165">
        <v>25635</v>
      </c>
      <c r="G46" s="165">
        <v>17409</v>
      </c>
      <c r="H46" s="165">
        <v>458954</v>
      </c>
      <c r="I46" s="165">
        <v>143848</v>
      </c>
      <c r="J46" s="165">
        <v>36150</v>
      </c>
      <c r="K46" s="165">
        <v>244500</v>
      </c>
      <c r="L46" s="165">
        <v>4205824</v>
      </c>
      <c r="M46" s="71"/>
    </row>
    <row r="47" spans="1:13" s="72" customFormat="1" ht="33" customHeight="1">
      <c r="A47" s="2" t="s">
        <v>84</v>
      </c>
      <c r="B47" s="37">
        <f>'第７表性質別歳出の状況'!BF47</f>
        <v>3477833</v>
      </c>
      <c r="C47" s="165">
        <v>205895</v>
      </c>
      <c r="D47" s="165">
        <v>345909</v>
      </c>
      <c r="E47" s="165">
        <v>49313</v>
      </c>
      <c r="F47" s="165">
        <v>85297</v>
      </c>
      <c r="G47" s="165">
        <v>7826</v>
      </c>
      <c r="H47" s="165">
        <v>36245</v>
      </c>
      <c r="I47" s="165">
        <v>65896</v>
      </c>
      <c r="J47" s="165">
        <v>13330</v>
      </c>
      <c r="K47" s="165">
        <v>112400</v>
      </c>
      <c r="L47" s="165">
        <v>2555722</v>
      </c>
      <c r="M47" s="71"/>
    </row>
    <row r="48" spans="1:13" s="74" customFormat="1" ht="33" customHeight="1">
      <c r="A48" s="35" t="s">
        <v>85</v>
      </c>
      <c r="B48" s="40">
        <f>'第７表性質別歳出の状況'!BF48</f>
        <v>7652791</v>
      </c>
      <c r="C48" s="169">
        <v>718293</v>
      </c>
      <c r="D48" s="169">
        <v>570591</v>
      </c>
      <c r="E48" s="169">
        <v>109469</v>
      </c>
      <c r="F48" s="169">
        <v>126185</v>
      </c>
      <c r="G48" s="169">
        <v>0</v>
      </c>
      <c r="H48" s="169">
        <v>116883</v>
      </c>
      <c r="I48" s="169">
        <v>92242</v>
      </c>
      <c r="J48" s="169">
        <v>583363</v>
      </c>
      <c r="K48" s="169">
        <v>279000</v>
      </c>
      <c r="L48" s="169">
        <v>5056765</v>
      </c>
      <c r="M48" s="73"/>
    </row>
    <row r="49" spans="1:13" s="70" customFormat="1" ht="33" customHeight="1">
      <c r="A49" s="34" t="s">
        <v>86</v>
      </c>
      <c r="B49" s="39">
        <f>'第７表性質別歳出の状況'!BF49</f>
        <v>3730570</v>
      </c>
      <c r="C49" s="165">
        <v>295814</v>
      </c>
      <c r="D49" s="165">
        <v>278814</v>
      </c>
      <c r="E49" s="165">
        <v>45302</v>
      </c>
      <c r="F49" s="165">
        <v>9658</v>
      </c>
      <c r="G49" s="165">
        <v>5102</v>
      </c>
      <c r="H49" s="165">
        <v>104372</v>
      </c>
      <c r="I49" s="165">
        <v>37966</v>
      </c>
      <c r="J49" s="165">
        <v>4285</v>
      </c>
      <c r="K49" s="165">
        <v>157400</v>
      </c>
      <c r="L49" s="165">
        <v>2791857</v>
      </c>
      <c r="M49" s="69"/>
    </row>
    <row r="50" spans="1:13" s="72" customFormat="1" ht="33" customHeight="1">
      <c r="A50" s="2" t="s">
        <v>87</v>
      </c>
      <c r="B50" s="37">
        <f>'第７表性質別歳出の状況'!BF50</f>
        <v>4763786</v>
      </c>
      <c r="C50" s="165">
        <v>294819</v>
      </c>
      <c r="D50" s="165">
        <v>245411</v>
      </c>
      <c r="E50" s="165">
        <v>56306</v>
      </c>
      <c r="F50" s="165">
        <v>4156</v>
      </c>
      <c r="G50" s="165">
        <v>163</v>
      </c>
      <c r="H50" s="165">
        <v>17010</v>
      </c>
      <c r="I50" s="165">
        <v>31434</v>
      </c>
      <c r="J50" s="165">
        <v>14663</v>
      </c>
      <c r="K50" s="165">
        <v>1093100</v>
      </c>
      <c r="L50" s="165">
        <v>3006724</v>
      </c>
      <c r="M50" s="71"/>
    </row>
    <row r="51" spans="1:13" s="72" customFormat="1" ht="33" customHeight="1">
      <c r="A51" s="2" t="s">
        <v>88</v>
      </c>
      <c r="B51" s="37">
        <f>'第７表性質別歳出の状況'!BF51</f>
        <v>3802366</v>
      </c>
      <c r="C51" s="165">
        <v>286790</v>
      </c>
      <c r="D51" s="165">
        <v>229030</v>
      </c>
      <c r="E51" s="165">
        <v>62016</v>
      </c>
      <c r="F51" s="165">
        <v>4116</v>
      </c>
      <c r="G51" s="165">
        <v>153</v>
      </c>
      <c r="H51" s="165">
        <v>114448</v>
      </c>
      <c r="I51" s="165">
        <v>28554</v>
      </c>
      <c r="J51" s="165">
        <v>27873</v>
      </c>
      <c r="K51" s="165">
        <v>468200</v>
      </c>
      <c r="L51" s="165">
        <v>2581186</v>
      </c>
      <c r="M51" s="71"/>
    </row>
    <row r="52" spans="1:13" s="72" customFormat="1" ht="33" customHeight="1">
      <c r="A52" s="2" t="s">
        <v>89</v>
      </c>
      <c r="B52" s="37">
        <f>'第７表性質別歳出の状況'!BF52</f>
        <v>4837890</v>
      </c>
      <c r="C52" s="165">
        <v>253559</v>
      </c>
      <c r="D52" s="165">
        <v>352104</v>
      </c>
      <c r="E52" s="165">
        <v>26456</v>
      </c>
      <c r="F52" s="165">
        <v>40208</v>
      </c>
      <c r="G52" s="165">
        <v>3199</v>
      </c>
      <c r="H52" s="165">
        <v>436776</v>
      </c>
      <c r="I52" s="165">
        <v>29980</v>
      </c>
      <c r="J52" s="165">
        <v>0</v>
      </c>
      <c r="K52" s="165">
        <v>770600</v>
      </c>
      <c r="L52" s="165">
        <v>2925008</v>
      </c>
      <c r="M52" s="71"/>
    </row>
    <row r="53" spans="1:13" s="74" customFormat="1" ht="33" customHeight="1">
      <c r="A53" s="35" t="s">
        <v>90</v>
      </c>
      <c r="B53" s="40">
        <f>'第７表性質別歳出の状況'!BF53</f>
        <v>10159155</v>
      </c>
      <c r="C53" s="165">
        <v>889722</v>
      </c>
      <c r="D53" s="165">
        <v>3023874</v>
      </c>
      <c r="E53" s="165">
        <v>163110</v>
      </c>
      <c r="F53" s="165">
        <v>56122</v>
      </c>
      <c r="G53" s="165">
        <v>12655</v>
      </c>
      <c r="H53" s="165">
        <v>260797</v>
      </c>
      <c r="I53" s="165">
        <v>118181</v>
      </c>
      <c r="J53" s="165">
        <v>36336</v>
      </c>
      <c r="K53" s="165">
        <v>387900</v>
      </c>
      <c r="L53" s="165">
        <v>5210458</v>
      </c>
      <c r="M53" s="73"/>
    </row>
    <row r="54" spans="1:13" s="70" customFormat="1" ht="33" customHeight="1">
      <c r="A54" s="34" t="s">
        <v>91</v>
      </c>
      <c r="B54" s="39">
        <f>'第７表性質別歳出の状況'!BF54</f>
        <v>5173880</v>
      </c>
      <c r="C54" s="168">
        <v>388281</v>
      </c>
      <c r="D54" s="168">
        <v>314777</v>
      </c>
      <c r="E54" s="168">
        <v>93962</v>
      </c>
      <c r="F54" s="168">
        <v>889</v>
      </c>
      <c r="G54" s="168">
        <v>11243</v>
      </c>
      <c r="H54" s="168">
        <v>32200</v>
      </c>
      <c r="I54" s="168">
        <v>26219</v>
      </c>
      <c r="J54" s="168">
        <v>17770</v>
      </c>
      <c r="K54" s="168">
        <v>313200</v>
      </c>
      <c r="L54" s="168">
        <v>3975339</v>
      </c>
      <c r="M54" s="69"/>
    </row>
    <row r="55" spans="1:13" s="72" customFormat="1" ht="33" customHeight="1">
      <c r="A55" s="2" t="s">
        <v>92</v>
      </c>
      <c r="B55" s="37">
        <f>'第７表性質別歳出の状況'!BF55</f>
        <v>11794964</v>
      </c>
      <c r="C55" s="165">
        <v>832945</v>
      </c>
      <c r="D55" s="165">
        <v>4849179</v>
      </c>
      <c r="E55" s="165">
        <v>31485</v>
      </c>
      <c r="F55" s="165">
        <v>65895</v>
      </c>
      <c r="G55" s="165">
        <v>12819</v>
      </c>
      <c r="H55" s="165">
        <v>730965</v>
      </c>
      <c r="I55" s="165">
        <v>25098</v>
      </c>
      <c r="J55" s="165">
        <v>439371</v>
      </c>
      <c r="K55" s="165">
        <v>34800</v>
      </c>
      <c r="L55" s="165">
        <v>4772407</v>
      </c>
      <c r="M55" s="71"/>
    </row>
    <row r="56" spans="1:13" s="72" customFormat="1" ht="33" customHeight="1">
      <c r="A56" s="2" t="s">
        <v>93</v>
      </c>
      <c r="B56" s="37">
        <f>'第７表性質別歳出の状況'!BF56</f>
        <v>17642925</v>
      </c>
      <c r="C56" s="165">
        <v>5993929</v>
      </c>
      <c r="D56" s="165">
        <v>1135703</v>
      </c>
      <c r="E56" s="165">
        <v>15101</v>
      </c>
      <c r="F56" s="165">
        <v>408091</v>
      </c>
      <c r="G56" s="165">
        <v>8434</v>
      </c>
      <c r="H56" s="165">
        <v>2850550</v>
      </c>
      <c r="I56" s="165">
        <v>558485</v>
      </c>
      <c r="J56" s="165">
        <v>1401750</v>
      </c>
      <c r="K56" s="165">
        <v>0</v>
      </c>
      <c r="L56" s="165">
        <v>5270882</v>
      </c>
      <c r="M56" s="71"/>
    </row>
    <row r="57" spans="1:13" s="72" customFormat="1" ht="33" customHeight="1">
      <c r="A57" s="2" t="s">
        <v>94</v>
      </c>
      <c r="B57" s="37">
        <f>'第７表性質別歳出の状況'!BF57</f>
        <v>22022577</v>
      </c>
      <c r="C57" s="165">
        <v>10586077</v>
      </c>
      <c r="D57" s="165">
        <v>1057368</v>
      </c>
      <c r="E57" s="165">
        <v>10644</v>
      </c>
      <c r="F57" s="165">
        <v>16266</v>
      </c>
      <c r="G57" s="165">
        <v>4898</v>
      </c>
      <c r="H57" s="165">
        <v>1164162</v>
      </c>
      <c r="I57" s="165">
        <v>92000</v>
      </c>
      <c r="J57" s="165">
        <v>614411</v>
      </c>
      <c r="K57" s="165">
        <v>0</v>
      </c>
      <c r="L57" s="165">
        <v>8476751</v>
      </c>
      <c r="M57" s="71"/>
    </row>
    <row r="58" spans="1:13" s="74" customFormat="1" ht="33" customHeight="1">
      <c r="A58" s="35" t="s">
        <v>95</v>
      </c>
      <c r="B58" s="40">
        <f>'第７表性質別歳出の状況'!BF58</f>
        <v>9429627</v>
      </c>
      <c r="C58" s="169">
        <v>1016292</v>
      </c>
      <c r="D58" s="169">
        <v>4470836</v>
      </c>
      <c r="E58" s="169">
        <v>19309</v>
      </c>
      <c r="F58" s="169">
        <v>20212</v>
      </c>
      <c r="G58" s="169">
        <v>0</v>
      </c>
      <c r="H58" s="169">
        <v>117098</v>
      </c>
      <c r="I58" s="169">
        <v>581186</v>
      </c>
      <c r="J58" s="169">
        <v>633296</v>
      </c>
      <c r="K58" s="169">
        <v>130800</v>
      </c>
      <c r="L58" s="169">
        <v>2440598</v>
      </c>
      <c r="M58" s="73"/>
    </row>
    <row r="59" spans="1:13" s="70" customFormat="1" ht="33" customHeight="1">
      <c r="A59" s="34" t="s">
        <v>96</v>
      </c>
      <c r="B59" s="39">
        <f>'第７表性質別歳出の状況'!BF59</f>
        <v>25408803</v>
      </c>
      <c r="C59" s="165">
        <v>5438583</v>
      </c>
      <c r="D59" s="165">
        <v>635627</v>
      </c>
      <c r="E59" s="165">
        <v>1292</v>
      </c>
      <c r="F59" s="165">
        <v>31867</v>
      </c>
      <c r="G59" s="165">
        <v>98675</v>
      </c>
      <c r="H59" s="165">
        <v>91019</v>
      </c>
      <c r="I59" s="165">
        <v>142250</v>
      </c>
      <c r="J59" s="165">
        <v>60468</v>
      </c>
      <c r="K59" s="165">
        <v>0</v>
      </c>
      <c r="L59" s="165">
        <v>18909022</v>
      </c>
      <c r="M59" s="69"/>
    </row>
    <row r="60" spans="1:13" s="72" customFormat="1" ht="33" customHeight="1">
      <c r="A60" s="2" t="s">
        <v>97</v>
      </c>
      <c r="B60" s="37">
        <f>'第７表性質別歳出の状況'!BF60</f>
        <v>10240574</v>
      </c>
      <c r="C60" s="165">
        <v>1015490</v>
      </c>
      <c r="D60" s="165">
        <v>481822</v>
      </c>
      <c r="E60" s="165">
        <v>3977</v>
      </c>
      <c r="F60" s="165">
        <v>8007</v>
      </c>
      <c r="G60" s="165">
        <v>39043</v>
      </c>
      <c r="H60" s="165">
        <v>2806343</v>
      </c>
      <c r="I60" s="165">
        <v>12777</v>
      </c>
      <c r="J60" s="165">
        <v>62021</v>
      </c>
      <c r="K60" s="165">
        <v>0</v>
      </c>
      <c r="L60" s="165">
        <v>5811094</v>
      </c>
      <c r="M60" s="71"/>
    </row>
    <row r="61" spans="1:13" s="72" customFormat="1" ht="33" customHeight="1">
      <c r="A61" s="2" t="s">
        <v>98</v>
      </c>
      <c r="B61" s="37">
        <f>'第７表性質別歳出の状況'!BF61</f>
        <v>18251829</v>
      </c>
      <c r="C61" s="165">
        <v>7102559</v>
      </c>
      <c r="D61" s="165">
        <v>835792</v>
      </c>
      <c r="E61" s="165">
        <v>6663</v>
      </c>
      <c r="F61" s="165">
        <v>2449</v>
      </c>
      <c r="G61" s="165">
        <v>3722</v>
      </c>
      <c r="H61" s="165">
        <v>2154908</v>
      </c>
      <c r="I61" s="165">
        <v>551169</v>
      </c>
      <c r="J61" s="165">
        <v>200649</v>
      </c>
      <c r="K61" s="165">
        <v>0</v>
      </c>
      <c r="L61" s="165">
        <v>7393918</v>
      </c>
      <c r="M61" s="71"/>
    </row>
    <row r="62" spans="1:13" s="72" customFormat="1" ht="33" customHeight="1">
      <c r="A62" s="2" t="s">
        <v>99</v>
      </c>
      <c r="B62" s="37">
        <f>'第７表性質別歳出の状況'!BF62</f>
        <v>8431675</v>
      </c>
      <c r="C62" s="165">
        <v>2516171</v>
      </c>
      <c r="D62" s="165">
        <v>349214</v>
      </c>
      <c r="E62" s="165">
        <v>4022</v>
      </c>
      <c r="F62" s="165">
        <v>6453</v>
      </c>
      <c r="G62" s="165">
        <v>3853</v>
      </c>
      <c r="H62" s="165">
        <v>2562232</v>
      </c>
      <c r="I62" s="165">
        <v>57134</v>
      </c>
      <c r="J62" s="165">
        <v>0</v>
      </c>
      <c r="K62" s="165">
        <v>56100</v>
      </c>
      <c r="L62" s="165">
        <v>2876496</v>
      </c>
      <c r="M62" s="71"/>
    </row>
    <row r="63" spans="1:13" s="74" customFormat="1" ht="33" customHeight="1">
      <c r="A63" s="35" t="s">
        <v>100</v>
      </c>
      <c r="B63" s="40">
        <f>'第７表性質別歳出の状況'!BF63</f>
        <v>12753808</v>
      </c>
      <c r="C63" s="169">
        <v>1158999</v>
      </c>
      <c r="D63" s="169">
        <v>452841</v>
      </c>
      <c r="E63" s="169">
        <v>77873</v>
      </c>
      <c r="F63" s="169">
        <v>0</v>
      </c>
      <c r="G63" s="169">
        <v>7298</v>
      </c>
      <c r="H63" s="169">
        <v>6325047</v>
      </c>
      <c r="I63" s="169">
        <v>199499</v>
      </c>
      <c r="J63" s="169">
        <v>0</v>
      </c>
      <c r="K63" s="169">
        <v>271800</v>
      </c>
      <c r="L63" s="169">
        <v>4260451</v>
      </c>
      <c r="M63" s="73"/>
    </row>
    <row r="64" spans="1:13" ht="33" customHeight="1" thickBot="1">
      <c r="A64" s="2" t="s">
        <v>112</v>
      </c>
      <c r="B64" s="37">
        <f>'第７表性質別歳出の状況'!BF64</f>
        <v>10315305</v>
      </c>
      <c r="C64" s="167">
        <v>3920761</v>
      </c>
      <c r="D64" s="167">
        <v>1151461</v>
      </c>
      <c r="E64" s="167">
        <v>13777</v>
      </c>
      <c r="F64" s="167">
        <v>343303</v>
      </c>
      <c r="G64" s="167">
        <v>7958</v>
      </c>
      <c r="H64" s="167">
        <v>579041</v>
      </c>
      <c r="I64" s="167">
        <v>141649</v>
      </c>
      <c r="J64" s="167">
        <v>173119</v>
      </c>
      <c r="K64" s="167">
        <v>270000</v>
      </c>
      <c r="L64" s="167">
        <v>3714236</v>
      </c>
      <c r="M64" s="38"/>
    </row>
    <row r="65" spans="1:13" ht="33" customHeight="1" thickBot="1" thickTop="1">
      <c r="A65" s="36" t="s">
        <v>101</v>
      </c>
      <c r="B65" s="43">
        <f aca="true" t="shared" si="1" ref="B65:L65">SUM(B19:B64)</f>
        <v>384572783</v>
      </c>
      <c r="C65" s="43">
        <f t="shared" si="1"/>
        <v>58459141</v>
      </c>
      <c r="D65" s="43">
        <f t="shared" si="1"/>
        <v>62938384</v>
      </c>
      <c r="E65" s="43">
        <f t="shared" si="1"/>
        <v>2753964</v>
      </c>
      <c r="F65" s="43">
        <f t="shared" si="1"/>
        <v>2681343</v>
      </c>
      <c r="G65" s="43">
        <f t="shared" si="1"/>
        <v>480907</v>
      </c>
      <c r="H65" s="43">
        <f t="shared" si="1"/>
        <v>25766798</v>
      </c>
      <c r="I65" s="43">
        <f t="shared" si="1"/>
        <v>5144687</v>
      </c>
      <c r="J65" s="43">
        <f t="shared" si="1"/>
        <v>6287784</v>
      </c>
      <c r="K65" s="43">
        <f t="shared" si="1"/>
        <v>19524314</v>
      </c>
      <c r="L65" s="43">
        <f t="shared" si="1"/>
        <v>200535461</v>
      </c>
      <c r="M65" s="38"/>
    </row>
    <row r="66" spans="1:13" ht="33" customHeight="1" thickTop="1">
      <c r="A66" s="21" t="s">
        <v>102</v>
      </c>
      <c r="B66" s="126">
        <f aca="true" t="shared" si="2" ref="B66:L66">SUM(B65,B18)</f>
        <v>1325514622</v>
      </c>
      <c r="C66" s="44">
        <f t="shared" si="2"/>
        <v>170316885</v>
      </c>
      <c r="D66" s="44">
        <f t="shared" si="2"/>
        <v>345298166</v>
      </c>
      <c r="E66" s="44">
        <f t="shared" si="2"/>
        <v>14024402</v>
      </c>
      <c r="F66" s="44">
        <f t="shared" si="2"/>
        <v>7418535</v>
      </c>
      <c r="G66" s="44">
        <f t="shared" si="2"/>
        <v>1053104</v>
      </c>
      <c r="H66" s="44">
        <f t="shared" si="2"/>
        <v>50811939</v>
      </c>
      <c r="I66" s="44">
        <f t="shared" si="2"/>
        <v>24243699</v>
      </c>
      <c r="J66" s="44">
        <f t="shared" si="2"/>
        <v>21484649</v>
      </c>
      <c r="K66" s="44">
        <f t="shared" si="2"/>
        <v>52507200</v>
      </c>
      <c r="L66" s="44">
        <f t="shared" si="2"/>
        <v>638356043</v>
      </c>
      <c r="M66" s="38"/>
    </row>
    <row r="67" spans="1:12" ht="33.75" customHeight="1">
      <c r="A67" s="63"/>
      <c r="B67" s="17"/>
      <c r="C67" s="61"/>
      <c r="D67" s="61"/>
      <c r="E67" s="61"/>
      <c r="F67" s="61"/>
      <c r="G67" s="61"/>
      <c r="H67" s="61"/>
      <c r="I67" s="61"/>
      <c r="J67" s="61"/>
      <c r="K67" s="61"/>
      <c r="L67" s="61"/>
    </row>
    <row r="68" spans="1:12" ht="33.75" customHeight="1">
      <c r="A68" s="64"/>
      <c r="C68" s="62"/>
      <c r="D68" s="62"/>
      <c r="E68" s="62"/>
      <c r="F68" s="62"/>
      <c r="G68" s="62"/>
      <c r="H68" s="62"/>
      <c r="I68" s="62"/>
      <c r="J68" s="62"/>
      <c r="K68" s="62"/>
      <c r="L68" s="62"/>
    </row>
    <row r="69" spans="1:12" ht="33.75" customHeight="1">
      <c r="A69" s="64"/>
      <c r="C69" s="62"/>
      <c r="D69" s="62"/>
      <c r="E69" s="62"/>
      <c r="F69" s="62"/>
      <c r="G69" s="62"/>
      <c r="H69" s="62"/>
      <c r="I69" s="62"/>
      <c r="J69" s="62"/>
      <c r="K69" s="62"/>
      <c r="L69" s="62"/>
    </row>
  </sheetData>
  <sheetProtection/>
  <mergeCells count="2">
    <mergeCell ref="F1:F2"/>
    <mergeCell ref="B1:B2"/>
  </mergeCells>
  <printOptions/>
  <pageMargins left="0.7086614173228347" right="0.7086614173228347" top="0.7874015748031497" bottom="0.3937007874015748" header="0.5905511811023623" footer="0.31496062992125984"/>
  <pageSetup firstPageNumber="122" useFirstPageNumber="1" fitToHeight="15" horizontalDpi="600" verticalDpi="600" orientation="portrait" paperSize="9" scale="35" r:id="rId1"/>
  <headerFooter alignWithMargins="0">
    <oddHeader>&amp;L&amp;24　　第７表　性質別財源内訳</oddHeader>
    <oddFooter>&amp;C&amp;30&amp;P</oddFooter>
  </headerFooter>
  <colBreaks count="1" manualBreakCount="1">
    <brk id="2" max="65535" man="1"/>
  </colBreaks>
</worksheet>
</file>

<file path=xl/worksheets/sheet3.xml><?xml version="1.0" encoding="utf-8"?>
<worksheet xmlns="http://schemas.openxmlformats.org/spreadsheetml/2006/main" xmlns:r="http://schemas.openxmlformats.org/officeDocument/2006/relationships">
  <dimension ref="A1:V70"/>
  <sheetViews>
    <sheetView tabSelected="1" showOutlineSymbols="0" view="pageBreakPreview" zoomScale="50" zoomScaleSheetLayoutView="50" zoomScalePageLayoutView="0" workbookViewId="0" topLeftCell="A1">
      <pane xSplit="1" ySplit="4" topLeftCell="G56" activePane="bottomRight" state="frozen"/>
      <selection pane="topLeft" activeCell="A1" sqref="A1"/>
      <selection pane="topRight" activeCell="B1" sqref="B1"/>
      <selection pane="bottomLeft" activeCell="A5" sqref="A5"/>
      <selection pane="bottomRight" activeCell="T66" sqref="T66"/>
    </sheetView>
  </sheetViews>
  <sheetFormatPr defaultColWidth="24.75390625" defaultRowHeight="14.25"/>
  <cols>
    <col min="1" max="1" width="20.625" style="0" customWidth="1"/>
    <col min="2" max="2" width="20.625" style="5" customWidth="1"/>
    <col min="3" max="3" width="22.875" style="5" customWidth="1"/>
    <col min="4" max="4" width="20.625" style="5" customWidth="1"/>
    <col min="5" max="5" width="20.625" style="18" customWidth="1"/>
    <col min="6" max="6" width="20.625" style="5" customWidth="1"/>
    <col min="7" max="7" width="20.625" style="18" customWidth="1"/>
    <col min="8" max="8" width="20.625" style="5" customWidth="1"/>
    <col min="9" max="9" width="20.625" style="18" customWidth="1"/>
    <col min="10" max="10" width="20.625" style="5" customWidth="1"/>
    <col min="11" max="11" width="20.625" style="18" customWidth="1"/>
    <col min="12" max="12" width="20.625" style="5" customWidth="1"/>
    <col min="13" max="13" width="20.625" style="18" customWidth="1"/>
    <col min="14" max="14" width="20.625" style="5" customWidth="1"/>
    <col min="15" max="17" width="20.625" style="18" customWidth="1"/>
    <col min="18" max="20" width="20.625" style="5" customWidth="1"/>
  </cols>
  <sheetData>
    <row r="1" spans="1:20" ht="34.5" customHeight="1">
      <c r="A1" s="45" t="s">
        <v>0</v>
      </c>
      <c r="B1" s="204" t="s">
        <v>106</v>
      </c>
      <c r="C1" s="83" t="s">
        <v>19</v>
      </c>
      <c r="D1" s="103" t="s">
        <v>121</v>
      </c>
      <c r="E1" s="104"/>
      <c r="F1" s="105"/>
      <c r="G1" s="104"/>
      <c r="H1" s="87"/>
      <c r="I1" s="104"/>
      <c r="J1" s="87"/>
      <c r="K1" s="104"/>
      <c r="L1" s="106"/>
      <c r="M1" s="103" t="s">
        <v>121</v>
      </c>
      <c r="N1" s="87"/>
      <c r="O1" s="104"/>
      <c r="P1" s="107" t="s">
        <v>20</v>
      </c>
      <c r="Q1" s="108"/>
      <c r="R1" s="83" t="s">
        <v>21</v>
      </c>
      <c r="S1" s="109" t="s">
        <v>22</v>
      </c>
      <c r="T1" s="109" t="s">
        <v>22</v>
      </c>
    </row>
    <row r="2" spans="1:20" ht="27" customHeight="1">
      <c r="A2" s="1"/>
      <c r="B2" s="205"/>
      <c r="C2" s="84"/>
      <c r="D2" s="83" t="s">
        <v>41</v>
      </c>
      <c r="E2" s="104"/>
      <c r="F2" s="87"/>
      <c r="G2" s="104"/>
      <c r="H2" s="87"/>
      <c r="I2" s="104"/>
      <c r="J2" s="83" t="s">
        <v>42</v>
      </c>
      <c r="K2" s="104"/>
      <c r="L2" s="106"/>
      <c r="M2" s="83" t="s">
        <v>42</v>
      </c>
      <c r="N2" s="87"/>
      <c r="O2" s="104"/>
      <c r="P2" s="110"/>
      <c r="Q2" s="206" t="s">
        <v>128</v>
      </c>
      <c r="R2" s="9" t="s">
        <v>43</v>
      </c>
      <c r="S2" s="96" t="s">
        <v>127</v>
      </c>
      <c r="T2" s="96" t="s">
        <v>108</v>
      </c>
    </row>
    <row r="3" spans="1:20" ht="27" customHeight="1">
      <c r="A3" s="1"/>
      <c r="B3" s="10"/>
      <c r="C3" s="84"/>
      <c r="D3" s="84"/>
      <c r="E3" s="111"/>
      <c r="F3" s="83" t="s">
        <v>47</v>
      </c>
      <c r="G3" s="104"/>
      <c r="H3" s="83" t="s">
        <v>43</v>
      </c>
      <c r="I3" s="104"/>
      <c r="J3" s="84"/>
      <c r="K3" s="112"/>
      <c r="L3" s="109" t="s">
        <v>47</v>
      </c>
      <c r="M3" s="109" t="s">
        <v>47</v>
      </c>
      <c r="N3" s="83" t="s">
        <v>43</v>
      </c>
      <c r="O3" s="104"/>
      <c r="P3" s="110"/>
      <c r="Q3" s="207"/>
      <c r="R3" s="9"/>
      <c r="S3" s="96" t="s">
        <v>129</v>
      </c>
      <c r="T3" s="96"/>
    </row>
    <row r="4" spans="1:20" ht="27" customHeight="1">
      <c r="A4" s="3"/>
      <c r="B4" s="13"/>
      <c r="C4" s="85"/>
      <c r="D4" s="14"/>
      <c r="E4" s="113" t="s">
        <v>48</v>
      </c>
      <c r="F4" s="14"/>
      <c r="G4" s="113" t="s">
        <v>48</v>
      </c>
      <c r="H4" s="14"/>
      <c r="I4" s="113" t="s">
        <v>48</v>
      </c>
      <c r="J4" s="14"/>
      <c r="K4" s="114" t="s">
        <v>48</v>
      </c>
      <c r="L4" s="98"/>
      <c r="M4" s="115" t="s">
        <v>48</v>
      </c>
      <c r="N4" s="14"/>
      <c r="O4" s="113" t="s">
        <v>48</v>
      </c>
      <c r="P4" s="116"/>
      <c r="Q4" s="208"/>
      <c r="R4" s="85"/>
      <c r="S4" s="117"/>
      <c r="T4" s="117"/>
    </row>
    <row r="5" spans="1:20" ht="33" customHeight="1">
      <c r="A5" s="52" t="s">
        <v>49</v>
      </c>
      <c r="B5" s="37">
        <f>'第７表性質別歳出の状況'!BF5</f>
        <v>191792734</v>
      </c>
      <c r="C5" s="170">
        <v>191792734</v>
      </c>
      <c r="D5" s="171">
        <f aca="true" t="shared" si="0" ref="D5:D14">F5+H5</f>
        <v>122733620</v>
      </c>
      <c r="E5" s="172">
        <f aca="true" t="shared" si="1" ref="E5:E35">ROUND(D5/$C5*100,1)</f>
        <v>64</v>
      </c>
      <c r="F5" s="170">
        <v>108919338</v>
      </c>
      <c r="G5" s="172">
        <f aca="true" t="shared" si="2" ref="G5:G35">ROUND(F5/$C5*100,1)</f>
        <v>56.8</v>
      </c>
      <c r="H5" s="170">
        <v>13814282</v>
      </c>
      <c r="I5" s="172">
        <f>E5-G5</f>
        <v>7.200000000000003</v>
      </c>
      <c r="J5" s="171">
        <f aca="true" t="shared" si="3" ref="J5:J14">L5+N5</f>
        <v>69059114</v>
      </c>
      <c r="K5" s="172">
        <f>100-E5</f>
        <v>36</v>
      </c>
      <c r="L5" s="170">
        <v>19358930</v>
      </c>
      <c r="M5" s="172">
        <f aca="true" t="shared" si="4" ref="M5:M35">ROUND(L5/$C5*100,1)</f>
        <v>10.1</v>
      </c>
      <c r="N5" s="170">
        <v>49700184</v>
      </c>
      <c r="O5" s="172">
        <f>K5-M5</f>
        <v>25.9</v>
      </c>
      <c r="P5" s="172">
        <f aca="true" t="shared" si="5" ref="P5:P14">N5/(R5+S5+T5)*100</f>
        <v>87.53559246537975</v>
      </c>
      <c r="Q5" s="172">
        <f aca="true" t="shared" si="6" ref="Q5:Q35">ROUND(N5/R5*100,1)</f>
        <v>93</v>
      </c>
      <c r="R5" s="170">
        <v>53417115</v>
      </c>
      <c r="S5" s="170">
        <v>0</v>
      </c>
      <c r="T5" s="170">
        <v>3360000</v>
      </c>
    </row>
    <row r="6" spans="1:20" ht="33" customHeight="1">
      <c r="A6" s="2" t="s">
        <v>50</v>
      </c>
      <c r="B6" s="37">
        <f>'第７表性質別歳出の状況'!BF6</f>
        <v>47756986</v>
      </c>
      <c r="C6" s="173">
        <v>47756986</v>
      </c>
      <c r="D6" s="174">
        <f t="shared" si="0"/>
        <v>11835235</v>
      </c>
      <c r="E6" s="175">
        <f t="shared" si="1"/>
        <v>24.8</v>
      </c>
      <c r="F6" s="173">
        <v>6503183</v>
      </c>
      <c r="G6" s="175">
        <f t="shared" si="2"/>
        <v>13.6</v>
      </c>
      <c r="H6" s="173">
        <v>5332052</v>
      </c>
      <c r="I6" s="175">
        <f aca="true" t="shared" si="7" ref="I6:I64">E6-G6</f>
        <v>11.200000000000001</v>
      </c>
      <c r="J6" s="174">
        <f t="shared" si="3"/>
        <v>35921751</v>
      </c>
      <c r="K6" s="175">
        <f aca="true" t="shared" si="8" ref="K6:K64">100-E6</f>
        <v>75.2</v>
      </c>
      <c r="L6" s="173">
        <v>10141933</v>
      </c>
      <c r="M6" s="175">
        <f t="shared" si="4"/>
        <v>21.2</v>
      </c>
      <c r="N6" s="173">
        <v>25779818</v>
      </c>
      <c r="O6" s="175">
        <f aca="true" t="shared" si="9" ref="O6:O64">K6-M6</f>
        <v>54</v>
      </c>
      <c r="P6" s="175">
        <f t="shared" si="5"/>
        <v>89.40485976065547</v>
      </c>
      <c r="Q6" s="175">
        <f t="shared" si="6"/>
        <v>93.6</v>
      </c>
      <c r="R6" s="173">
        <v>27534918</v>
      </c>
      <c r="S6" s="173">
        <v>0</v>
      </c>
      <c r="T6" s="173">
        <v>1300000</v>
      </c>
    </row>
    <row r="7" spans="1:20" ht="33" customHeight="1">
      <c r="A7" s="2" t="s">
        <v>51</v>
      </c>
      <c r="B7" s="37">
        <f>'第７表性質別歳出の状況'!BF7</f>
        <v>167859282</v>
      </c>
      <c r="C7" s="173">
        <v>167859282</v>
      </c>
      <c r="D7" s="174">
        <f>F7+H7</f>
        <v>83911916</v>
      </c>
      <c r="E7" s="175">
        <f t="shared" si="1"/>
        <v>50</v>
      </c>
      <c r="F7" s="173">
        <v>64681778</v>
      </c>
      <c r="G7" s="175">
        <f t="shared" si="2"/>
        <v>38.5</v>
      </c>
      <c r="H7" s="173">
        <v>19230138</v>
      </c>
      <c r="I7" s="175">
        <f t="shared" si="7"/>
        <v>11.5</v>
      </c>
      <c r="J7" s="174">
        <f t="shared" si="3"/>
        <v>83947366</v>
      </c>
      <c r="K7" s="175">
        <f t="shared" si="8"/>
        <v>50</v>
      </c>
      <c r="L7" s="173">
        <v>23098547</v>
      </c>
      <c r="M7" s="175">
        <f t="shared" si="4"/>
        <v>13.8</v>
      </c>
      <c r="N7" s="173">
        <v>60848819</v>
      </c>
      <c r="O7" s="175">
        <f t="shared" si="9"/>
        <v>36.2</v>
      </c>
      <c r="P7" s="175">
        <f t="shared" si="5"/>
        <v>90.55532355315864</v>
      </c>
      <c r="Q7" s="175">
        <f t="shared" si="6"/>
        <v>97.5</v>
      </c>
      <c r="R7" s="173">
        <v>62395187</v>
      </c>
      <c r="S7" s="173">
        <v>0</v>
      </c>
      <c r="T7" s="173">
        <v>4800000</v>
      </c>
    </row>
    <row r="8" spans="1:20" ht="33" customHeight="1">
      <c r="A8" s="2" t="s">
        <v>52</v>
      </c>
      <c r="B8" s="37">
        <f>'第７表性質別歳出の状況'!BF8</f>
        <v>154419398</v>
      </c>
      <c r="C8" s="173">
        <v>154419398</v>
      </c>
      <c r="D8" s="174">
        <f t="shared" si="0"/>
        <v>67642021</v>
      </c>
      <c r="E8" s="175">
        <f t="shared" si="1"/>
        <v>43.8</v>
      </c>
      <c r="F8" s="173">
        <v>38650761</v>
      </c>
      <c r="G8" s="175">
        <f t="shared" si="2"/>
        <v>25</v>
      </c>
      <c r="H8" s="173">
        <v>28991260</v>
      </c>
      <c r="I8" s="175">
        <f t="shared" si="7"/>
        <v>18.799999999999997</v>
      </c>
      <c r="J8" s="174">
        <f t="shared" si="3"/>
        <v>86777377</v>
      </c>
      <c r="K8" s="175">
        <f t="shared" si="8"/>
        <v>56.2</v>
      </c>
      <c r="L8" s="173">
        <v>25462086</v>
      </c>
      <c r="M8" s="175">
        <f t="shared" si="4"/>
        <v>16.5</v>
      </c>
      <c r="N8" s="173">
        <v>61315291</v>
      </c>
      <c r="O8" s="175">
        <f t="shared" si="9"/>
        <v>39.7</v>
      </c>
      <c r="P8" s="175">
        <f t="shared" si="5"/>
        <v>85.01894416636995</v>
      </c>
      <c r="Q8" s="175">
        <f t="shared" si="6"/>
        <v>91</v>
      </c>
      <c r="R8" s="173">
        <v>67361720</v>
      </c>
      <c r="S8" s="173">
        <v>0</v>
      </c>
      <c r="T8" s="173">
        <v>4757843</v>
      </c>
    </row>
    <row r="9" spans="1:20" ht="33" customHeight="1">
      <c r="A9" s="4" t="s">
        <v>53</v>
      </c>
      <c r="B9" s="37">
        <f>'第７表性質別歳出の状況'!BF9</f>
        <v>41569616</v>
      </c>
      <c r="C9" s="173">
        <v>41569616</v>
      </c>
      <c r="D9" s="174">
        <f t="shared" si="0"/>
        <v>21308737</v>
      </c>
      <c r="E9" s="175">
        <f t="shared" si="1"/>
        <v>51.3</v>
      </c>
      <c r="F9" s="173">
        <v>16873035</v>
      </c>
      <c r="G9" s="175">
        <f t="shared" si="2"/>
        <v>40.6</v>
      </c>
      <c r="H9" s="173">
        <v>4435702</v>
      </c>
      <c r="I9" s="175">
        <f t="shared" si="7"/>
        <v>10.699999999999996</v>
      </c>
      <c r="J9" s="174">
        <f t="shared" si="3"/>
        <v>20260879</v>
      </c>
      <c r="K9" s="175">
        <f t="shared" si="8"/>
        <v>48.7</v>
      </c>
      <c r="L9" s="173">
        <v>4365700</v>
      </c>
      <c r="M9" s="175">
        <f t="shared" si="4"/>
        <v>10.5</v>
      </c>
      <c r="N9" s="173">
        <v>15895179</v>
      </c>
      <c r="O9" s="175">
        <f t="shared" si="9"/>
        <v>38.2</v>
      </c>
      <c r="P9" s="175">
        <f t="shared" si="5"/>
        <v>89.91001520109808</v>
      </c>
      <c r="Q9" s="175">
        <f t="shared" si="6"/>
        <v>95.1</v>
      </c>
      <c r="R9" s="173">
        <v>16722086</v>
      </c>
      <c r="S9" s="173">
        <v>0</v>
      </c>
      <c r="T9" s="173">
        <v>956900</v>
      </c>
    </row>
    <row r="10" spans="1:20" ht="33" customHeight="1">
      <c r="A10" s="2" t="s">
        <v>54</v>
      </c>
      <c r="B10" s="39">
        <f>'第７表性質別歳出の状況'!BF10</f>
        <v>42635956</v>
      </c>
      <c r="C10" s="184">
        <v>42635956</v>
      </c>
      <c r="D10" s="176">
        <f t="shared" si="0"/>
        <v>20861231</v>
      </c>
      <c r="E10" s="177">
        <f t="shared" si="1"/>
        <v>48.9</v>
      </c>
      <c r="F10" s="184">
        <v>15173456</v>
      </c>
      <c r="G10" s="177">
        <f t="shared" si="2"/>
        <v>35.6</v>
      </c>
      <c r="H10" s="184">
        <v>5687775</v>
      </c>
      <c r="I10" s="177">
        <f t="shared" si="7"/>
        <v>13.299999999999997</v>
      </c>
      <c r="J10" s="176">
        <f t="shared" si="3"/>
        <v>21774725</v>
      </c>
      <c r="K10" s="177">
        <f t="shared" si="8"/>
        <v>51.1</v>
      </c>
      <c r="L10" s="184">
        <v>5015379</v>
      </c>
      <c r="M10" s="177">
        <f t="shared" si="4"/>
        <v>11.8</v>
      </c>
      <c r="N10" s="184">
        <v>16759346</v>
      </c>
      <c r="O10" s="177">
        <f t="shared" si="9"/>
        <v>39.3</v>
      </c>
      <c r="P10" s="177">
        <f t="shared" si="5"/>
        <v>89.78569632328227</v>
      </c>
      <c r="Q10" s="177">
        <f t="shared" si="6"/>
        <v>95</v>
      </c>
      <c r="R10" s="184">
        <v>17639842</v>
      </c>
      <c r="S10" s="184">
        <v>0</v>
      </c>
      <c r="T10" s="184">
        <v>1026100</v>
      </c>
    </row>
    <row r="11" spans="1:22" ht="33" customHeight="1">
      <c r="A11" s="2" t="s">
        <v>55</v>
      </c>
      <c r="B11" s="37">
        <f>'第７表性質別歳出の状況'!BF11</f>
        <v>26125179</v>
      </c>
      <c r="C11" s="173">
        <v>26125179</v>
      </c>
      <c r="D11" s="174">
        <f t="shared" si="0"/>
        <v>7657256</v>
      </c>
      <c r="E11" s="175">
        <f t="shared" si="1"/>
        <v>29.3</v>
      </c>
      <c r="F11" s="173">
        <v>3479657</v>
      </c>
      <c r="G11" s="175">
        <f t="shared" si="2"/>
        <v>13.3</v>
      </c>
      <c r="H11" s="173">
        <v>4177599</v>
      </c>
      <c r="I11" s="175">
        <f t="shared" si="7"/>
        <v>16</v>
      </c>
      <c r="J11" s="174">
        <f t="shared" si="3"/>
        <v>18467923</v>
      </c>
      <c r="K11" s="175">
        <f t="shared" si="8"/>
        <v>70.7</v>
      </c>
      <c r="L11" s="173">
        <v>4204313</v>
      </c>
      <c r="M11" s="175">
        <f t="shared" si="4"/>
        <v>16.1</v>
      </c>
      <c r="N11" s="173">
        <v>14263610</v>
      </c>
      <c r="O11" s="175">
        <f t="shared" si="9"/>
        <v>54.6</v>
      </c>
      <c r="P11" s="175">
        <f t="shared" si="5"/>
        <v>88.23452814671185</v>
      </c>
      <c r="Q11" s="175">
        <f t="shared" si="6"/>
        <v>92.5</v>
      </c>
      <c r="R11" s="173">
        <v>15427213</v>
      </c>
      <c r="S11" s="173">
        <v>0</v>
      </c>
      <c r="T11" s="173">
        <v>738352</v>
      </c>
      <c r="V11" s="67"/>
    </row>
    <row r="12" spans="1:20" ht="33" customHeight="1">
      <c r="A12" s="2" t="s">
        <v>56</v>
      </c>
      <c r="B12" s="37">
        <f>'第７表性質別歳出の状況'!BF12</f>
        <v>29728585</v>
      </c>
      <c r="C12" s="173">
        <v>29728585</v>
      </c>
      <c r="D12" s="174">
        <f t="shared" si="0"/>
        <v>18361447</v>
      </c>
      <c r="E12" s="175">
        <f t="shared" si="1"/>
        <v>61.8</v>
      </c>
      <c r="F12" s="173">
        <v>6629009</v>
      </c>
      <c r="G12" s="175">
        <f t="shared" si="2"/>
        <v>22.3</v>
      </c>
      <c r="H12" s="173">
        <v>11732438</v>
      </c>
      <c r="I12" s="175">
        <f t="shared" si="7"/>
        <v>39.5</v>
      </c>
      <c r="J12" s="174">
        <f t="shared" si="3"/>
        <v>11367138</v>
      </c>
      <c r="K12" s="175">
        <f t="shared" si="8"/>
        <v>38.2</v>
      </c>
      <c r="L12" s="173">
        <v>2726610</v>
      </c>
      <c r="M12" s="175">
        <f t="shared" si="4"/>
        <v>9.2</v>
      </c>
      <c r="N12" s="173">
        <v>8640528</v>
      </c>
      <c r="O12" s="175">
        <f t="shared" si="9"/>
        <v>29.000000000000004</v>
      </c>
      <c r="P12" s="175">
        <f t="shared" si="5"/>
        <v>89.83238550709571</v>
      </c>
      <c r="Q12" s="175">
        <f t="shared" si="6"/>
        <v>93.9</v>
      </c>
      <c r="R12" s="173">
        <v>9198500</v>
      </c>
      <c r="S12" s="173">
        <v>0</v>
      </c>
      <c r="T12" s="173">
        <v>420000</v>
      </c>
    </row>
    <row r="13" spans="1:20" ht="33" customHeight="1">
      <c r="A13" s="2" t="s">
        <v>57</v>
      </c>
      <c r="B13" s="37">
        <f>'第７表性質別歳出の状況'!BF13</f>
        <v>44799562</v>
      </c>
      <c r="C13" s="173">
        <v>44799562</v>
      </c>
      <c r="D13" s="174">
        <f t="shared" si="0"/>
        <v>24684210</v>
      </c>
      <c r="E13" s="175">
        <f t="shared" si="1"/>
        <v>55.1</v>
      </c>
      <c r="F13" s="173">
        <v>21180208</v>
      </c>
      <c r="G13" s="175">
        <f t="shared" si="2"/>
        <v>47.3</v>
      </c>
      <c r="H13" s="173">
        <v>3504002</v>
      </c>
      <c r="I13" s="175">
        <f t="shared" si="7"/>
        <v>7.800000000000004</v>
      </c>
      <c r="J13" s="174">
        <f t="shared" si="3"/>
        <v>20115352</v>
      </c>
      <c r="K13" s="175">
        <f t="shared" si="8"/>
        <v>44.9</v>
      </c>
      <c r="L13" s="173">
        <v>4319695</v>
      </c>
      <c r="M13" s="175">
        <f t="shared" si="4"/>
        <v>9.6</v>
      </c>
      <c r="N13" s="173">
        <v>15795657</v>
      </c>
      <c r="O13" s="175">
        <f t="shared" si="9"/>
        <v>35.3</v>
      </c>
      <c r="P13" s="175">
        <f t="shared" si="5"/>
        <v>90.7880645243797</v>
      </c>
      <c r="Q13" s="175">
        <f t="shared" si="6"/>
        <v>95.4</v>
      </c>
      <c r="R13" s="173">
        <v>16553547</v>
      </c>
      <c r="S13" s="173">
        <v>0</v>
      </c>
      <c r="T13" s="173">
        <v>844838</v>
      </c>
    </row>
    <row r="14" spans="1:20" ht="33" customHeight="1">
      <c r="A14" s="2" t="s">
        <v>111</v>
      </c>
      <c r="B14" s="40">
        <f>'第７表性質別歳出の状況'!BF14</f>
        <v>26377142</v>
      </c>
      <c r="C14" s="185">
        <v>26377142</v>
      </c>
      <c r="D14" s="178">
        <f t="shared" si="0"/>
        <v>11014651</v>
      </c>
      <c r="E14" s="179">
        <f t="shared" si="1"/>
        <v>41.8</v>
      </c>
      <c r="F14" s="185">
        <v>8837802</v>
      </c>
      <c r="G14" s="179">
        <f t="shared" si="2"/>
        <v>33.5</v>
      </c>
      <c r="H14" s="185">
        <v>2176849</v>
      </c>
      <c r="I14" s="179">
        <f t="shared" si="7"/>
        <v>8.299999999999997</v>
      </c>
      <c r="J14" s="178">
        <f t="shared" si="3"/>
        <v>15362491</v>
      </c>
      <c r="K14" s="179">
        <f t="shared" si="8"/>
        <v>58.2</v>
      </c>
      <c r="L14" s="185">
        <v>2722762</v>
      </c>
      <c r="M14" s="179">
        <f t="shared" si="4"/>
        <v>10.3</v>
      </c>
      <c r="N14" s="185">
        <v>12639729</v>
      </c>
      <c r="O14" s="179">
        <f t="shared" si="9"/>
        <v>47.900000000000006</v>
      </c>
      <c r="P14" s="179">
        <f t="shared" si="5"/>
        <v>90.57626226173777</v>
      </c>
      <c r="Q14" s="179">
        <f t="shared" si="6"/>
        <v>94.5</v>
      </c>
      <c r="R14" s="185">
        <v>13381292</v>
      </c>
      <c r="S14" s="185">
        <v>0</v>
      </c>
      <c r="T14" s="185">
        <v>573500</v>
      </c>
    </row>
    <row r="15" spans="1:20" ht="33" customHeight="1">
      <c r="A15" s="34" t="s">
        <v>122</v>
      </c>
      <c r="B15" s="37">
        <f>'第７表性質別歳出の状況'!BF15</f>
        <v>109494093</v>
      </c>
      <c r="C15" s="173">
        <v>109494093</v>
      </c>
      <c r="D15" s="174">
        <f aca="true" t="shared" si="10" ref="D15:D46">F15+H15</f>
        <v>90275277</v>
      </c>
      <c r="E15" s="175">
        <f t="shared" si="1"/>
        <v>82.4</v>
      </c>
      <c r="F15" s="173">
        <v>77356449</v>
      </c>
      <c r="G15" s="175">
        <f t="shared" si="2"/>
        <v>70.6</v>
      </c>
      <c r="H15" s="173">
        <v>12918828</v>
      </c>
      <c r="I15" s="175">
        <f t="shared" si="7"/>
        <v>11.800000000000011</v>
      </c>
      <c r="J15" s="174">
        <f aca="true" t="shared" si="11" ref="J15:J46">L15+N15</f>
        <v>19218816</v>
      </c>
      <c r="K15" s="175">
        <f t="shared" si="8"/>
        <v>17.599999999999994</v>
      </c>
      <c r="L15" s="173">
        <v>4079409</v>
      </c>
      <c r="M15" s="175">
        <f t="shared" si="4"/>
        <v>3.7</v>
      </c>
      <c r="N15" s="173">
        <v>15139407</v>
      </c>
      <c r="O15" s="175">
        <f t="shared" si="9"/>
        <v>13.899999999999995</v>
      </c>
      <c r="P15" s="175">
        <f aca="true" t="shared" si="12" ref="P15:P46">N15/(R15+S15+T15)*100</f>
        <v>91.26227726143851</v>
      </c>
      <c r="Q15" s="175">
        <f t="shared" si="6"/>
        <v>96</v>
      </c>
      <c r="R15" s="173">
        <v>15773260</v>
      </c>
      <c r="S15" s="173">
        <v>0</v>
      </c>
      <c r="T15" s="173">
        <v>815639</v>
      </c>
    </row>
    <row r="16" spans="1:20" ht="33" customHeight="1">
      <c r="A16" s="2" t="s">
        <v>123</v>
      </c>
      <c r="B16" s="37"/>
      <c r="C16" s="173">
        <v>33002941</v>
      </c>
      <c r="D16" s="174">
        <f>F16+H16</f>
        <v>12866645</v>
      </c>
      <c r="E16" s="175">
        <f t="shared" si="1"/>
        <v>39</v>
      </c>
      <c r="F16" s="173">
        <v>9612931</v>
      </c>
      <c r="G16" s="175">
        <f t="shared" si="2"/>
        <v>29.1</v>
      </c>
      <c r="H16" s="173">
        <v>3253714</v>
      </c>
      <c r="I16" s="175">
        <f>E16-G16</f>
        <v>9.899999999999999</v>
      </c>
      <c r="J16" s="174">
        <f>L16+N16</f>
        <v>20136296</v>
      </c>
      <c r="K16" s="175">
        <f>100-E16</f>
        <v>61</v>
      </c>
      <c r="L16" s="173">
        <v>4173003</v>
      </c>
      <c r="M16" s="175">
        <f t="shared" si="4"/>
        <v>12.6</v>
      </c>
      <c r="N16" s="173">
        <v>15963293</v>
      </c>
      <c r="O16" s="175">
        <f>K16-M16</f>
        <v>48.4</v>
      </c>
      <c r="P16" s="175">
        <f>N16/(R16+S16+T16)*100</f>
        <v>89.90243993097637</v>
      </c>
      <c r="Q16" s="175">
        <f>ROUND(N16/R16*100,1)</f>
        <v>94.2</v>
      </c>
      <c r="R16" s="173">
        <v>16942140</v>
      </c>
      <c r="S16" s="173">
        <v>0</v>
      </c>
      <c r="T16" s="173">
        <v>814100</v>
      </c>
    </row>
    <row r="17" spans="1:20" ht="33" customHeight="1" thickBot="1">
      <c r="A17" s="53" t="s">
        <v>126</v>
      </c>
      <c r="B17" s="37"/>
      <c r="C17" s="173">
        <v>25380365</v>
      </c>
      <c r="D17" s="174">
        <f>F17+H17</f>
        <v>16800436</v>
      </c>
      <c r="E17" s="175">
        <f t="shared" si="1"/>
        <v>66.2</v>
      </c>
      <c r="F17" s="173">
        <v>14005285</v>
      </c>
      <c r="G17" s="175">
        <f t="shared" si="2"/>
        <v>55.2</v>
      </c>
      <c r="H17" s="173">
        <v>2795151</v>
      </c>
      <c r="I17" s="175">
        <f>E17-G17</f>
        <v>11</v>
      </c>
      <c r="J17" s="174">
        <f>L17+N17</f>
        <v>8579929</v>
      </c>
      <c r="K17" s="175">
        <f>100-E17</f>
        <v>33.8</v>
      </c>
      <c r="L17" s="173">
        <v>1549998</v>
      </c>
      <c r="M17" s="175">
        <f t="shared" si="4"/>
        <v>6.1</v>
      </c>
      <c r="N17" s="173">
        <v>7029931</v>
      </c>
      <c r="O17" s="175">
        <f>K17-M17</f>
        <v>27.699999999999996</v>
      </c>
      <c r="P17" s="175">
        <f>N17/(R17+S17+T17)*100</f>
        <v>85.98726519772556</v>
      </c>
      <c r="Q17" s="175">
        <f>ROUND(N17/R17*100,1)</f>
        <v>91</v>
      </c>
      <c r="R17" s="173">
        <v>7721749</v>
      </c>
      <c r="S17" s="173">
        <v>0</v>
      </c>
      <c r="T17" s="173">
        <v>453800</v>
      </c>
    </row>
    <row r="18" spans="1:20" ht="33" customHeight="1" thickBot="1" thickTop="1">
      <c r="A18" s="33" t="s">
        <v>113</v>
      </c>
      <c r="B18" s="41">
        <f>SUM(B5:B15)</f>
        <v>882558533</v>
      </c>
      <c r="C18" s="180">
        <f>SUM(C5:C17)</f>
        <v>940941839</v>
      </c>
      <c r="D18" s="80">
        <f>SUM(D5:D17)</f>
        <v>509952682</v>
      </c>
      <c r="E18" s="181">
        <f>ROUND(D18/$C18*100,1)</f>
        <v>54.2</v>
      </c>
      <c r="F18" s="180">
        <f>SUM(F5:F17)</f>
        <v>391902892</v>
      </c>
      <c r="G18" s="181">
        <f>ROUND(F18/$C18*100,1)</f>
        <v>41.7</v>
      </c>
      <c r="H18" s="180">
        <f>SUM(H5:H17)</f>
        <v>118049790</v>
      </c>
      <c r="I18" s="181">
        <f t="shared" si="7"/>
        <v>12.5</v>
      </c>
      <c r="J18" s="80">
        <f>SUM(J5:J17)</f>
        <v>430989157</v>
      </c>
      <c r="K18" s="181">
        <f t="shared" si="8"/>
        <v>45.8</v>
      </c>
      <c r="L18" s="180">
        <f>SUM(L5:L17)</f>
        <v>111218365</v>
      </c>
      <c r="M18" s="181">
        <f t="shared" si="4"/>
        <v>11.8</v>
      </c>
      <c r="N18" s="180">
        <f>SUM(N5:N17)</f>
        <v>319770792</v>
      </c>
      <c r="O18" s="181">
        <f>K18-M18</f>
        <v>34</v>
      </c>
      <c r="P18" s="181">
        <f>N18/(R18+S18+T18)*100</f>
        <v>88.59643422857587</v>
      </c>
      <c r="Q18" s="181">
        <f>ROUND(N18/R18*100,1)</f>
        <v>94</v>
      </c>
      <c r="R18" s="180">
        <f>SUM(R5:R17)</f>
        <v>340068569</v>
      </c>
      <c r="S18" s="180">
        <f>SUM(S5:S17)</f>
        <v>0</v>
      </c>
      <c r="T18" s="180">
        <f>SUM(T5:T17)</f>
        <v>20861072</v>
      </c>
    </row>
    <row r="19" spans="1:20" ht="33" customHeight="1" thickTop="1">
      <c r="A19" s="2" t="s">
        <v>58</v>
      </c>
      <c r="B19" s="37">
        <f>'第７表性質別歳出の状況'!BF19</f>
        <v>7489053</v>
      </c>
      <c r="C19" s="173">
        <v>7489053</v>
      </c>
      <c r="D19" s="174">
        <f t="shared" si="10"/>
        <v>3869674</v>
      </c>
      <c r="E19" s="175">
        <f t="shared" si="1"/>
        <v>51.7</v>
      </c>
      <c r="F19" s="173">
        <v>2971616</v>
      </c>
      <c r="G19" s="175">
        <f t="shared" si="2"/>
        <v>39.7</v>
      </c>
      <c r="H19" s="173">
        <v>898058</v>
      </c>
      <c r="I19" s="175">
        <f t="shared" si="7"/>
        <v>12</v>
      </c>
      <c r="J19" s="174">
        <f t="shared" si="11"/>
        <v>3619379</v>
      </c>
      <c r="K19" s="175">
        <f t="shared" si="8"/>
        <v>48.3</v>
      </c>
      <c r="L19" s="173">
        <v>612470</v>
      </c>
      <c r="M19" s="175">
        <f t="shared" si="4"/>
        <v>8.2</v>
      </c>
      <c r="N19" s="173">
        <v>3006909</v>
      </c>
      <c r="O19" s="175">
        <f t="shared" si="9"/>
        <v>40.099999999999994</v>
      </c>
      <c r="P19" s="175">
        <f t="shared" si="12"/>
        <v>87.62983129799824</v>
      </c>
      <c r="Q19" s="175">
        <f t="shared" si="6"/>
        <v>92.6</v>
      </c>
      <c r="R19" s="173">
        <v>3245776</v>
      </c>
      <c r="S19" s="173">
        <v>0</v>
      </c>
      <c r="T19" s="173">
        <v>185600</v>
      </c>
    </row>
    <row r="20" spans="1:20" ht="33" customHeight="1">
      <c r="A20" s="2" t="s">
        <v>59</v>
      </c>
      <c r="B20" s="37">
        <f>'第７表性質別歳出の状況'!BF20</f>
        <v>8902940</v>
      </c>
      <c r="C20" s="173">
        <v>8902940</v>
      </c>
      <c r="D20" s="174">
        <f t="shared" si="10"/>
        <v>5395251</v>
      </c>
      <c r="E20" s="175">
        <f t="shared" si="1"/>
        <v>60.6</v>
      </c>
      <c r="F20" s="173">
        <v>4420431</v>
      </c>
      <c r="G20" s="175">
        <f t="shared" si="2"/>
        <v>49.7</v>
      </c>
      <c r="H20" s="173">
        <v>974820</v>
      </c>
      <c r="I20" s="175">
        <f t="shared" si="7"/>
        <v>10.899999999999999</v>
      </c>
      <c r="J20" s="174">
        <f t="shared" si="11"/>
        <v>3507689</v>
      </c>
      <c r="K20" s="175">
        <f t="shared" si="8"/>
        <v>39.4</v>
      </c>
      <c r="L20" s="173">
        <v>594303</v>
      </c>
      <c r="M20" s="175">
        <f t="shared" si="4"/>
        <v>6.7</v>
      </c>
      <c r="N20" s="173">
        <v>2913386</v>
      </c>
      <c r="O20" s="175">
        <f t="shared" si="9"/>
        <v>32.699999999999996</v>
      </c>
      <c r="P20" s="175">
        <f t="shared" si="12"/>
        <v>82.92984518112775</v>
      </c>
      <c r="Q20" s="175">
        <f t="shared" si="6"/>
        <v>86.7</v>
      </c>
      <c r="R20" s="173">
        <v>3360965</v>
      </c>
      <c r="S20" s="173">
        <v>0</v>
      </c>
      <c r="T20" s="173">
        <v>152108</v>
      </c>
    </row>
    <row r="21" spans="1:20" ht="33" customHeight="1">
      <c r="A21" s="2" t="s">
        <v>60</v>
      </c>
      <c r="B21" s="37">
        <f>'第７表性質別歳出の状況'!BF21</f>
        <v>12260229</v>
      </c>
      <c r="C21" s="173">
        <v>12260229</v>
      </c>
      <c r="D21" s="174">
        <f t="shared" si="10"/>
        <v>8060452</v>
      </c>
      <c r="E21" s="175">
        <f t="shared" si="1"/>
        <v>65.7</v>
      </c>
      <c r="F21" s="173">
        <v>6847066</v>
      </c>
      <c r="G21" s="175">
        <f t="shared" si="2"/>
        <v>55.8</v>
      </c>
      <c r="H21" s="173">
        <v>1213386</v>
      </c>
      <c r="I21" s="175">
        <f t="shared" si="7"/>
        <v>9.900000000000006</v>
      </c>
      <c r="J21" s="174">
        <f t="shared" si="11"/>
        <v>4199777</v>
      </c>
      <c r="K21" s="175">
        <f t="shared" si="8"/>
        <v>34.3</v>
      </c>
      <c r="L21" s="173">
        <v>668244</v>
      </c>
      <c r="M21" s="175">
        <f t="shared" si="4"/>
        <v>5.5</v>
      </c>
      <c r="N21" s="173">
        <v>3531533</v>
      </c>
      <c r="O21" s="175">
        <f t="shared" si="9"/>
        <v>28.799999999999997</v>
      </c>
      <c r="P21" s="175">
        <f t="shared" si="12"/>
        <v>89.48328478501915</v>
      </c>
      <c r="Q21" s="175">
        <f t="shared" si="6"/>
        <v>93.7</v>
      </c>
      <c r="R21" s="173">
        <v>3767293</v>
      </c>
      <c r="S21" s="173">
        <v>0</v>
      </c>
      <c r="T21" s="173">
        <v>179291</v>
      </c>
    </row>
    <row r="22" spans="1:20" ht="33" customHeight="1">
      <c r="A22" s="2" t="s">
        <v>61</v>
      </c>
      <c r="B22" s="37">
        <f>'第７表性質別歳出の状況'!BF22</f>
        <v>5248024</v>
      </c>
      <c r="C22" s="173">
        <v>5248024</v>
      </c>
      <c r="D22" s="174">
        <f t="shared" si="10"/>
        <v>2213445</v>
      </c>
      <c r="E22" s="175">
        <f t="shared" si="1"/>
        <v>42.2</v>
      </c>
      <c r="F22" s="173">
        <v>1471138</v>
      </c>
      <c r="G22" s="175">
        <f t="shared" si="2"/>
        <v>28</v>
      </c>
      <c r="H22" s="173">
        <v>742307</v>
      </c>
      <c r="I22" s="175">
        <f t="shared" si="7"/>
        <v>14.200000000000003</v>
      </c>
      <c r="J22" s="174">
        <f t="shared" si="11"/>
        <v>3034579</v>
      </c>
      <c r="K22" s="175">
        <f t="shared" si="8"/>
        <v>57.8</v>
      </c>
      <c r="L22" s="173">
        <v>598691</v>
      </c>
      <c r="M22" s="175">
        <f t="shared" si="4"/>
        <v>11.4</v>
      </c>
      <c r="N22" s="173">
        <v>2435888</v>
      </c>
      <c r="O22" s="175">
        <f t="shared" si="9"/>
        <v>46.4</v>
      </c>
      <c r="P22" s="175">
        <f t="shared" si="12"/>
        <v>87.38824839493843</v>
      </c>
      <c r="Q22" s="175">
        <f t="shared" si="6"/>
        <v>91.5</v>
      </c>
      <c r="R22" s="173">
        <v>2661332</v>
      </c>
      <c r="S22" s="173">
        <v>0</v>
      </c>
      <c r="T22" s="173">
        <v>126100</v>
      </c>
    </row>
    <row r="23" spans="1:20" s="74" customFormat="1" ht="33" customHeight="1">
      <c r="A23" s="35" t="s">
        <v>62</v>
      </c>
      <c r="B23" s="40">
        <f>'第７表性質別歳出の状況'!BF23</f>
        <v>6331287</v>
      </c>
      <c r="C23" s="173">
        <v>6331287</v>
      </c>
      <c r="D23" s="174">
        <f t="shared" si="10"/>
        <v>2793007</v>
      </c>
      <c r="E23" s="175">
        <f t="shared" si="1"/>
        <v>44.1</v>
      </c>
      <c r="F23" s="173">
        <v>1871228</v>
      </c>
      <c r="G23" s="175">
        <f t="shared" si="2"/>
        <v>29.6</v>
      </c>
      <c r="H23" s="173">
        <v>921779</v>
      </c>
      <c r="I23" s="175">
        <f t="shared" si="7"/>
        <v>14.5</v>
      </c>
      <c r="J23" s="174">
        <f t="shared" si="11"/>
        <v>3538280</v>
      </c>
      <c r="K23" s="175">
        <f t="shared" si="8"/>
        <v>55.9</v>
      </c>
      <c r="L23" s="173">
        <v>771095</v>
      </c>
      <c r="M23" s="175">
        <f t="shared" si="4"/>
        <v>12.2</v>
      </c>
      <c r="N23" s="173">
        <v>2767185</v>
      </c>
      <c r="O23" s="175">
        <f t="shared" si="9"/>
        <v>43.7</v>
      </c>
      <c r="P23" s="175">
        <f t="shared" si="12"/>
        <v>84.5950926509602</v>
      </c>
      <c r="Q23" s="175">
        <f t="shared" si="6"/>
        <v>89.5</v>
      </c>
      <c r="R23" s="173">
        <v>3091994</v>
      </c>
      <c r="S23" s="173">
        <v>0</v>
      </c>
      <c r="T23" s="173">
        <v>179100</v>
      </c>
    </row>
    <row r="24" spans="1:20" ht="33" customHeight="1">
      <c r="A24" s="2" t="s">
        <v>63</v>
      </c>
      <c r="B24" s="37">
        <f>'第７表性質別歳出の状況'!BF24</f>
        <v>5830002</v>
      </c>
      <c r="C24" s="184">
        <v>5830002</v>
      </c>
      <c r="D24" s="176">
        <f t="shared" si="10"/>
        <v>3191523</v>
      </c>
      <c r="E24" s="177">
        <f t="shared" si="1"/>
        <v>54.7</v>
      </c>
      <c r="F24" s="184">
        <v>2259567</v>
      </c>
      <c r="G24" s="177">
        <f t="shared" si="2"/>
        <v>38.8</v>
      </c>
      <c r="H24" s="184">
        <v>931956</v>
      </c>
      <c r="I24" s="177">
        <f t="shared" si="7"/>
        <v>15.900000000000006</v>
      </c>
      <c r="J24" s="176">
        <f t="shared" si="11"/>
        <v>2638479</v>
      </c>
      <c r="K24" s="177">
        <f t="shared" si="8"/>
        <v>45.3</v>
      </c>
      <c r="L24" s="184">
        <v>306447</v>
      </c>
      <c r="M24" s="177">
        <f t="shared" si="4"/>
        <v>5.3</v>
      </c>
      <c r="N24" s="184">
        <v>2332032</v>
      </c>
      <c r="O24" s="177">
        <f t="shared" si="9"/>
        <v>40</v>
      </c>
      <c r="P24" s="177">
        <f t="shared" si="12"/>
        <v>83.90720106041127</v>
      </c>
      <c r="Q24" s="177">
        <f t="shared" si="6"/>
        <v>87.6</v>
      </c>
      <c r="R24" s="184">
        <v>2661648</v>
      </c>
      <c r="S24" s="184">
        <v>0</v>
      </c>
      <c r="T24" s="184">
        <v>117651</v>
      </c>
    </row>
    <row r="25" spans="1:20" ht="33" customHeight="1">
      <c r="A25" s="2" t="s">
        <v>64</v>
      </c>
      <c r="B25" s="40">
        <f>'第７表性質別歳出の状況'!BF25</f>
        <v>4509007</v>
      </c>
      <c r="C25" s="173">
        <v>4509007</v>
      </c>
      <c r="D25" s="174">
        <f t="shared" si="10"/>
        <v>1645218</v>
      </c>
      <c r="E25" s="175">
        <f t="shared" si="1"/>
        <v>36.5</v>
      </c>
      <c r="F25" s="173">
        <v>793268</v>
      </c>
      <c r="G25" s="175">
        <f t="shared" si="2"/>
        <v>17.6</v>
      </c>
      <c r="H25" s="173">
        <v>851950</v>
      </c>
      <c r="I25" s="175">
        <f t="shared" si="7"/>
        <v>18.9</v>
      </c>
      <c r="J25" s="174">
        <f t="shared" si="11"/>
        <v>2863789</v>
      </c>
      <c r="K25" s="175">
        <f t="shared" si="8"/>
        <v>63.5</v>
      </c>
      <c r="L25" s="173">
        <v>355018</v>
      </c>
      <c r="M25" s="175">
        <f t="shared" si="4"/>
        <v>7.9</v>
      </c>
      <c r="N25" s="173">
        <v>2508771</v>
      </c>
      <c r="O25" s="175">
        <f t="shared" si="9"/>
        <v>55.6</v>
      </c>
      <c r="P25" s="175">
        <f t="shared" si="12"/>
        <v>80.61883253017778</v>
      </c>
      <c r="Q25" s="175">
        <f t="shared" si="6"/>
        <v>84.9</v>
      </c>
      <c r="R25" s="173">
        <v>2956054</v>
      </c>
      <c r="S25" s="173">
        <v>0</v>
      </c>
      <c r="T25" s="173">
        <v>155838</v>
      </c>
    </row>
    <row r="26" spans="1:20" ht="33" customHeight="1">
      <c r="A26" s="2" t="s">
        <v>65</v>
      </c>
      <c r="B26" s="37">
        <f>'第７表性質別歳出の状況'!BF26</f>
        <v>1994292</v>
      </c>
      <c r="C26" s="173">
        <v>1994292</v>
      </c>
      <c r="D26" s="174">
        <f t="shared" si="10"/>
        <v>1078694</v>
      </c>
      <c r="E26" s="175">
        <f t="shared" si="1"/>
        <v>54.1</v>
      </c>
      <c r="F26" s="173">
        <v>750399</v>
      </c>
      <c r="G26" s="175">
        <f t="shared" si="2"/>
        <v>37.6</v>
      </c>
      <c r="H26" s="173">
        <v>328295</v>
      </c>
      <c r="I26" s="175">
        <f t="shared" si="7"/>
        <v>16.5</v>
      </c>
      <c r="J26" s="174">
        <f t="shared" si="11"/>
        <v>915598</v>
      </c>
      <c r="K26" s="175">
        <f t="shared" si="8"/>
        <v>45.9</v>
      </c>
      <c r="L26" s="173">
        <v>103516</v>
      </c>
      <c r="M26" s="175">
        <f t="shared" si="4"/>
        <v>5.2</v>
      </c>
      <c r="N26" s="173">
        <v>812082</v>
      </c>
      <c r="O26" s="175">
        <f t="shared" si="9"/>
        <v>40.699999999999996</v>
      </c>
      <c r="P26" s="175">
        <f t="shared" si="12"/>
        <v>75.33137355486437</v>
      </c>
      <c r="Q26" s="175">
        <f t="shared" si="6"/>
        <v>78.9</v>
      </c>
      <c r="R26" s="173">
        <v>1028652</v>
      </c>
      <c r="S26" s="173">
        <v>0</v>
      </c>
      <c r="T26" s="173">
        <v>49361</v>
      </c>
    </row>
    <row r="27" spans="1:20" ht="33" customHeight="1">
      <c r="A27" s="2" t="s">
        <v>66</v>
      </c>
      <c r="B27" s="37">
        <f>'第７表性質別歳出の状況'!BF27</f>
        <v>6176318</v>
      </c>
      <c r="C27" s="173">
        <v>6176318</v>
      </c>
      <c r="D27" s="174">
        <f t="shared" si="10"/>
        <v>3266956</v>
      </c>
      <c r="E27" s="175">
        <f t="shared" si="1"/>
        <v>52.9</v>
      </c>
      <c r="F27" s="173">
        <v>1770174</v>
      </c>
      <c r="G27" s="175">
        <f t="shared" si="2"/>
        <v>28.7</v>
      </c>
      <c r="H27" s="173">
        <v>1496782</v>
      </c>
      <c r="I27" s="175">
        <f t="shared" si="7"/>
        <v>24.2</v>
      </c>
      <c r="J27" s="174">
        <f t="shared" si="11"/>
        <v>2909362</v>
      </c>
      <c r="K27" s="175">
        <f t="shared" si="8"/>
        <v>47.1</v>
      </c>
      <c r="L27" s="173">
        <v>249940</v>
      </c>
      <c r="M27" s="175">
        <f t="shared" si="4"/>
        <v>4</v>
      </c>
      <c r="N27" s="173">
        <v>2659422</v>
      </c>
      <c r="O27" s="175">
        <f t="shared" si="9"/>
        <v>43.1</v>
      </c>
      <c r="P27" s="175">
        <f t="shared" si="12"/>
        <v>74.19148576469269</v>
      </c>
      <c r="Q27" s="175">
        <f t="shared" si="6"/>
        <v>77.3</v>
      </c>
      <c r="R27" s="173">
        <v>3438538</v>
      </c>
      <c r="S27" s="173">
        <v>0</v>
      </c>
      <c r="T27" s="173">
        <v>146000</v>
      </c>
    </row>
    <row r="28" spans="1:20" s="74" customFormat="1" ht="33" customHeight="1">
      <c r="A28" s="35" t="s">
        <v>124</v>
      </c>
      <c r="B28" s="40">
        <f>'第７表性質別歳出の状況'!BF28</f>
        <v>14171184</v>
      </c>
      <c r="C28" s="185">
        <v>14171184</v>
      </c>
      <c r="D28" s="178">
        <f t="shared" si="10"/>
        <v>5598733</v>
      </c>
      <c r="E28" s="179">
        <f t="shared" si="1"/>
        <v>39.5</v>
      </c>
      <c r="F28" s="185">
        <v>3489199</v>
      </c>
      <c r="G28" s="179">
        <f t="shared" si="2"/>
        <v>24.6</v>
      </c>
      <c r="H28" s="185">
        <v>2109534</v>
      </c>
      <c r="I28" s="179">
        <f t="shared" si="7"/>
        <v>14.899999999999999</v>
      </c>
      <c r="J28" s="178">
        <f t="shared" si="11"/>
        <v>8572451</v>
      </c>
      <c r="K28" s="179">
        <f t="shared" si="8"/>
        <v>60.5</v>
      </c>
      <c r="L28" s="185">
        <v>1020687</v>
      </c>
      <c r="M28" s="179">
        <f t="shared" si="4"/>
        <v>7.2</v>
      </c>
      <c r="N28" s="185">
        <v>7551764</v>
      </c>
      <c r="O28" s="179">
        <f t="shared" si="9"/>
        <v>53.3</v>
      </c>
      <c r="P28" s="179">
        <f t="shared" si="12"/>
        <v>85.89430802761534</v>
      </c>
      <c r="Q28" s="179">
        <f t="shared" si="6"/>
        <v>89.3</v>
      </c>
      <c r="R28" s="185">
        <v>8454358</v>
      </c>
      <c r="S28" s="185">
        <v>0</v>
      </c>
      <c r="T28" s="185">
        <v>337568</v>
      </c>
    </row>
    <row r="29" spans="1:20" ht="33" customHeight="1">
      <c r="A29" s="2" t="s">
        <v>67</v>
      </c>
      <c r="B29" s="37">
        <f>'第７表性質別歳出の状況'!BF29</f>
        <v>3245105</v>
      </c>
      <c r="C29" s="173">
        <v>3245105</v>
      </c>
      <c r="D29" s="174">
        <f t="shared" si="10"/>
        <v>1215512</v>
      </c>
      <c r="E29" s="175">
        <f t="shared" si="1"/>
        <v>37.5</v>
      </c>
      <c r="F29" s="173">
        <v>785329</v>
      </c>
      <c r="G29" s="175">
        <f t="shared" si="2"/>
        <v>24.2</v>
      </c>
      <c r="H29" s="173">
        <v>430183</v>
      </c>
      <c r="I29" s="175">
        <f t="shared" si="7"/>
        <v>13.3</v>
      </c>
      <c r="J29" s="174">
        <f t="shared" si="11"/>
        <v>2029593</v>
      </c>
      <c r="K29" s="175">
        <f t="shared" si="8"/>
        <v>62.5</v>
      </c>
      <c r="L29" s="173">
        <v>205506</v>
      </c>
      <c r="M29" s="175">
        <f t="shared" si="4"/>
        <v>6.3</v>
      </c>
      <c r="N29" s="173">
        <v>1824087</v>
      </c>
      <c r="O29" s="175">
        <f t="shared" si="9"/>
        <v>56.2</v>
      </c>
      <c r="P29" s="175">
        <f t="shared" si="12"/>
        <v>88.21010218633593</v>
      </c>
      <c r="Q29" s="175">
        <f t="shared" si="6"/>
        <v>92.2</v>
      </c>
      <c r="R29" s="173">
        <v>1977789</v>
      </c>
      <c r="S29" s="173">
        <v>0</v>
      </c>
      <c r="T29" s="173">
        <v>90100</v>
      </c>
    </row>
    <row r="30" spans="1:20" ht="33" customHeight="1">
      <c r="A30" s="2" t="s">
        <v>68</v>
      </c>
      <c r="B30" s="37">
        <f>'第７表性質別歳出の状況'!BF30</f>
        <v>7458610</v>
      </c>
      <c r="C30" s="173">
        <v>7458610</v>
      </c>
      <c r="D30" s="174">
        <f t="shared" si="10"/>
        <v>3895229</v>
      </c>
      <c r="E30" s="175">
        <f t="shared" si="1"/>
        <v>52.2</v>
      </c>
      <c r="F30" s="173">
        <v>1972526</v>
      </c>
      <c r="G30" s="175">
        <f t="shared" si="2"/>
        <v>26.4</v>
      </c>
      <c r="H30" s="173">
        <v>1922703</v>
      </c>
      <c r="I30" s="175">
        <f t="shared" si="7"/>
        <v>25.800000000000004</v>
      </c>
      <c r="J30" s="174">
        <f t="shared" si="11"/>
        <v>3563381</v>
      </c>
      <c r="K30" s="175">
        <f t="shared" si="8"/>
        <v>47.8</v>
      </c>
      <c r="L30" s="173">
        <v>557245</v>
      </c>
      <c r="M30" s="175">
        <f t="shared" si="4"/>
        <v>7.5</v>
      </c>
      <c r="N30" s="173">
        <v>3006136</v>
      </c>
      <c r="O30" s="175">
        <f t="shared" si="9"/>
        <v>40.3</v>
      </c>
      <c r="P30" s="175">
        <f t="shared" si="12"/>
        <v>83.7431902539148</v>
      </c>
      <c r="Q30" s="175">
        <f t="shared" si="6"/>
        <v>87.2</v>
      </c>
      <c r="R30" s="173">
        <v>3446008</v>
      </c>
      <c r="S30" s="173">
        <v>0</v>
      </c>
      <c r="T30" s="173">
        <v>143700</v>
      </c>
    </row>
    <row r="31" spans="1:20" ht="33" customHeight="1">
      <c r="A31" s="2" t="s">
        <v>69</v>
      </c>
      <c r="B31" s="39">
        <f>'第７表性質別歳出の状況'!BF31</f>
        <v>4047842</v>
      </c>
      <c r="C31" s="173">
        <v>4047842</v>
      </c>
      <c r="D31" s="174">
        <f t="shared" si="10"/>
        <v>1785339</v>
      </c>
      <c r="E31" s="175">
        <f t="shared" si="1"/>
        <v>44.1</v>
      </c>
      <c r="F31" s="173">
        <v>954398</v>
      </c>
      <c r="G31" s="175">
        <f t="shared" si="2"/>
        <v>23.6</v>
      </c>
      <c r="H31" s="173">
        <v>830941</v>
      </c>
      <c r="I31" s="175">
        <f t="shared" si="7"/>
        <v>20.5</v>
      </c>
      <c r="J31" s="174">
        <f t="shared" si="11"/>
        <v>2262503</v>
      </c>
      <c r="K31" s="175">
        <f t="shared" si="8"/>
        <v>55.9</v>
      </c>
      <c r="L31" s="173">
        <v>287046</v>
      </c>
      <c r="M31" s="175">
        <f t="shared" si="4"/>
        <v>7.1</v>
      </c>
      <c r="N31" s="173">
        <v>1975457</v>
      </c>
      <c r="O31" s="175">
        <f t="shared" si="9"/>
        <v>48.8</v>
      </c>
      <c r="P31" s="175">
        <f t="shared" si="12"/>
        <v>90.794092165708</v>
      </c>
      <c r="Q31" s="175">
        <f t="shared" si="6"/>
        <v>95</v>
      </c>
      <c r="R31" s="173">
        <v>2079524</v>
      </c>
      <c r="S31" s="173">
        <v>0</v>
      </c>
      <c r="T31" s="173">
        <v>96231</v>
      </c>
    </row>
    <row r="32" spans="1:20" ht="33" customHeight="1">
      <c r="A32" s="2" t="s">
        <v>70</v>
      </c>
      <c r="B32" s="37">
        <f>'第７表性質別歳出の状況'!BF32</f>
        <v>8974342</v>
      </c>
      <c r="C32" s="173">
        <v>8974342</v>
      </c>
      <c r="D32" s="174">
        <f t="shared" si="10"/>
        <v>3584477</v>
      </c>
      <c r="E32" s="175">
        <f t="shared" si="1"/>
        <v>39.9</v>
      </c>
      <c r="F32" s="173">
        <v>2060895</v>
      </c>
      <c r="G32" s="175">
        <f t="shared" si="2"/>
        <v>23</v>
      </c>
      <c r="H32" s="173">
        <v>1523582</v>
      </c>
      <c r="I32" s="175">
        <f t="shared" si="7"/>
        <v>16.9</v>
      </c>
      <c r="J32" s="174">
        <f t="shared" si="11"/>
        <v>5389865</v>
      </c>
      <c r="K32" s="175">
        <f t="shared" si="8"/>
        <v>60.1</v>
      </c>
      <c r="L32" s="173">
        <v>810502</v>
      </c>
      <c r="M32" s="175">
        <f t="shared" si="4"/>
        <v>9</v>
      </c>
      <c r="N32" s="173">
        <v>4579363</v>
      </c>
      <c r="O32" s="175">
        <f t="shared" si="9"/>
        <v>51.1</v>
      </c>
      <c r="P32" s="175">
        <f t="shared" si="12"/>
        <v>87.68770028081201</v>
      </c>
      <c r="Q32" s="175">
        <f t="shared" si="6"/>
        <v>92.3</v>
      </c>
      <c r="R32" s="173">
        <v>4962955</v>
      </c>
      <c r="S32" s="173">
        <v>0</v>
      </c>
      <c r="T32" s="173">
        <v>259400</v>
      </c>
    </row>
    <row r="33" spans="1:20" s="74" customFormat="1" ht="33" customHeight="1">
      <c r="A33" s="35" t="s">
        <v>71</v>
      </c>
      <c r="B33" s="40">
        <f>'第７表性質別歳出の状況'!BF33</f>
        <v>7603047</v>
      </c>
      <c r="C33" s="173">
        <v>7603047</v>
      </c>
      <c r="D33" s="174">
        <f t="shared" si="10"/>
        <v>2313790</v>
      </c>
      <c r="E33" s="175">
        <f t="shared" si="1"/>
        <v>30.4</v>
      </c>
      <c r="F33" s="173">
        <v>1249976</v>
      </c>
      <c r="G33" s="175">
        <f t="shared" si="2"/>
        <v>16.4</v>
      </c>
      <c r="H33" s="173">
        <v>1063814</v>
      </c>
      <c r="I33" s="175">
        <f t="shared" si="7"/>
        <v>14</v>
      </c>
      <c r="J33" s="174">
        <f t="shared" si="11"/>
        <v>5289257</v>
      </c>
      <c r="K33" s="175">
        <f t="shared" si="8"/>
        <v>69.6</v>
      </c>
      <c r="L33" s="173">
        <v>923536</v>
      </c>
      <c r="M33" s="175">
        <f t="shared" si="4"/>
        <v>12.1</v>
      </c>
      <c r="N33" s="173">
        <v>4365721</v>
      </c>
      <c r="O33" s="175">
        <f t="shared" si="9"/>
        <v>57.49999999999999</v>
      </c>
      <c r="P33" s="175">
        <f t="shared" si="12"/>
        <v>89.69914348896904</v>
      </c>
      <c r="Q33" s="175">
        <f t="shared" si="6"/>
        <v>94.3</v>
      </c>
      <c r="R33" s="173">
        <v>4631169</v>
      </c>
      <c r="S33" s="173">
        <v>0</v>
      </c>
      <c r="T33" s="173">
        <v>235902</v>
      </c>
    </row>
    <row r="34" spans="1:20" ht="33" customHeight="1">
      <c r="A34" s="2" t="s">
        <v>72</v>
      </c>
      <c r="B34" s="37">
        <f>'第７表性質別歳出の状況'!BF34</f>
        <v>2577420</v>
      </c>
      <c r="C34" s="184">
        <v>2577420</v>
      </c>
      <c r="D34" s="176">
        <f t="shared" si="10"/>
        <v>983875</v>
      </c>
      <c r="E34" s="177">
        <f t="shared" si="1"/>
        <v>38.2</v>
      </c>
      <c r="F34" s="184">
        <v>661630</v>
      </c>
      <c r="G34" s="177">
        <f t="shared" si="2"/>
        <v>25.7</v>
      </c>
      <c r="H34" s="184">
        <v>322245</v>
      </c>
      <c r="I34" s="177">
        <f t="shared" si="7"/>
        <v>12.500000000000004</v>
      </c>
      <c r="J34" s="176">
        <f t="shared" si="11"/>
        <v>1593545</v>
      </c>
      <c r="K34" s="177">
        <f t="shared" si="8"/>
        <v>61.8</v>
      </c>
      <c r="L34" s="184">
        <v>195230</v>
      </c>
      <c r="M34" s="177">
        <f t="shared" si="4"/>
        <v>7.6</v>
      </c>
      <c r="N34" s="184">
        <v>1398315</v>
      </c>
      <c r="O34" s="177">
        <f t="shared" si="9"/>
        <v>54.199999999999996</v>
      </c>
      <c r="P34" s="177">
        <f t="shared" si="12"/>
        <v>89.76251031907941</v>
      </c>
      <c r="Q34" s="177">
        <f t="shared" si="6"/>
        <v>93.8</v>
      </c>
      <c r="R34" s="184">
        <v>1491526</v>
      </c>
      <c r="S34" s="184">
        <v>0</v>
      </c>
      <c r="T34" s="184">
        <v>66268</v>
      </c>
    </row>
    <row r="35" spans="1:20" ht="33" customHeight="1">
      <c r="A35" s="2" t="s">
        <v>73</v>
      </c>
      <c r="B35" s="40">
        <f>'第７表性質別歳出の状況'!BF35</f>
        <v>3559359</v>
      </c>
      <c r="C35" s="173">
        <v>3559359</v>
      </c>
      <c r="D35" s="174">
        <f t="shared" si="10"/>
        <v>1311969</v>
      </c>
      <c r="E35" s="175">
        <f t="shared" si="1"/>
        <v>36.9</v>
      </c>
      <c r="F35" s="173">
        <v>668407</v>
      </c>
      <c r="G35" s="175">
        <f t="shared" si="2"/>
        <v>18.8</v>
      </c>
      <c r="H35" s="173">
        <v>643562</v>
      </c>
      <c r="I35" s="175">
        <f t="shared" si="7"/>
        <v>18.099999999999998</v>
      </c>
      <c r="J35" s="174">
        <f t="shared" si="11"/>
        <v>2247390</v>
      </c>
      <c r="K35" s="175">
        <f t="shared" si="8"/>
        <v>63.1</v>
      </c>
      <c r="L35" s="173">
        <v>300713</v>
      </c>
      <c r="M35" s="175">
        <f t="shared" si="4"/>
        <v>8.4</v>
      </c>
      <c r="N35" s="173">
        <v>1946677</v>
      </c>
      <c r="O35" s="175">
        <f t="shared" si="9"/>
        <v>54.7</v>
      </c>
      <c r="P35" s="175">
        <f t="shared" si="12"/>
        <v>78.47285908297695</v>
      </c>
      <c r="Q35" s="175">
        <f t="shared" si="6"/>
        <v>81.6</v>
      </c>
      <c r="R35" s="173">
        <v>2386701</v>
      </c>
      <c r="S35" s="173">
        <v>0</v>
      </c>
      <c r="T35" s="173">
        <v>94000</v>
      </c>
    </row>
    <row r="36" spans="1:20" ht="33" customHeight="1">
      <c r="A36" s="2" t="s">
        <v>74</v>
      </c>
      <c r="B36" s="37">
        <f>'第７表性質別歳出の状況'!BF36</f>
        <v>2557076</v>
      </c>
      <c r="C36" s="173">
        <v>2557076</v>
      </c>
      <c r="D36" s="174">
        <f t="shared" si="10"/>
        <v>1366287</v>
      </c>
      <c r="E36" s="175">
        <f aca="true" t="shared" si="13" ref="E36:E64">ROUND(D36/$C36*100,1)</f>
        <v>53.4</v>
      </c>
      <c r="F36" s="173">
        <v>722248</v>
      </c>
      <c r="G36" s="175">
        <f aca="true" t="shared" si="14" ref="G36:G64">ROUND(F36/$C36*100,1)</f>
        <v>28.2</v>
      </c>
      <c r="H36" s="173">
        <v>644039</v>
      </c>
      <c r="I36" s="175">
        <f t="shared" si="7"/>
        <v>25.2</v>
      </c>
      <c r="J36" s="174">
        <f t="shared" si="11"/>
        <v>1190789</v>
      </c>
      <c r="K36" s="175">
        <f t="shared" si="8"/>
        <v>46.6</v>
      </c>
      <c r="L36" s="173">
        <v>106596</v>
      </c>
      <c r="M36" s="175">
        <f aca="true" t="shared" si="15" ref="M36:M64">ROUND(L36/$C36*100,1)</f>
        <v>4.2</v>
      </c>
      <c r="N36" s="173">
        <v>1084193</v>
      </c>
      <c r="O36" s="175">
        <f t="shared" si="9"/>
        <v>42.4</v>
      </c>
      <c r="P36" s="175">
        <f t="shared" si="12"/>
        <v>83.08648115521761</v>
      </c>
      <c r="Q36" s="175">
        <f aca="true" t="shared" si="16" ref="Q36:Q66">ROUND(N36/R36*100,1)</f>
        <v>86.2</v>
      </c>
      <c r="R36" s="173">
        <v>1258155</v>
      </c>
      <c r="S36" s="173">
        <v>0</v>
      </c>
      <c r="T36" s="173">
        <v>46742</v>
      </c>
    </row>
    <row r="37" spans="1:20" ht="33" customHeight="1">
      <c r="A37" s="2" t="s">
        <v>75</v>
      </c>
      <c r="B37" s="37">
        <f>'第７表性質別歳出の状況'!BF37</f>
        <v>3178937</v>
      </c>
      <c r="C37" s="173">
        <v>3178937</v>
      </c>
      <c r="D37" s="174">
        <f t="shared" si="10"/>
        <v>1429894</v>
      </c>
      <c r="E37" s="175">
        <f t="shared" si="13"/>
        <v>45</v>
      </c>
      <c r="F37" s="173">
        <v>777269</v>
      </c>
      <c r="G37" s="175">
        <f t="shared" si="14"/>
        <v>24.5</v>
      </c>
      <c r="H37" s="173">
        <v>652625</v>
      </c>
      <c r="I37" s="175">
        <f t="shared" si="7"/>
        <v>20.5</v>
      </c>
      <c r="J37" s="174">
        <f t="shared" si="11"/>
        <v>1749043</v>
      </c>
      <c r="K37" s="175">
        <f t="shared" si="8"/>
        <v>55</v>
      </c>
      <c r="L37" s="173">
        <v>161622</v>
      </c>
      <c r="M37" s="175">
        <f t="shared" si="15"/>
        <v>5.1</v>
      </c>
      <c r="N37" s="173">
        <v>1587421</v>
      </c>
      <c r="O37" s="175">
        <f t="shared" si="9"/>
        <v>49.9</v>
      </c>
      <c r="P37" s="175">
        <f t="shared" si="12"/>
        <v>76.52467639900095</v>
      </c>
      <c r="Q37" s="175">
        <f t="shared" si="16"/>
        <v>79.5</v>
      </c>
      <c r="R37" s="173">
        <v>1996056</v>
      </c>
      <c r="S37" s="173">
        <v>0</v>
      </c>
      <c r="T37" s="173">
        <v>78335</v>
      </c>
    </row>
    <row r="38" spans="1:20" s="74" customFormat="1" ht="33" customHeight="1">
      <c r="A38" s="35" t="s">
        <v>76</v>
      </c>
      <c r="B38" s="40">
        <f>'第７表性質別歳出の状況'!BF38</f>
        <v>2257968</v>
      </c>
      <c r="C38" s="185">
        <v>2257968</v>
      </c>
      <c r="D38" s="178">
        <f t="shared" si="10"/>
        <v>923249</v>
      </c>
      <c r="E38" s="179">
        <f t="shared" si="13"/>
        <v>40.9</v>
      </c>
      <c r="F38" s="185">
        <v>263689</v>
      </c>
      <c r="G38" s="179">
        <f t="shared" si="14"/>
        <v>11.7</v>
      </c>
      <c r="H38" s="185">
        <v>659560</v>
      </c>
      <c r="I38" s="179">
        <f t="shared" si="7"/>
        <v>29.2</v>
      </c>
      <c r="J38" s="178">
        <f t="shared" si="11"/>
        <v>1334719</v>
      </c>
      <c r="K38" s="179">
        <f t="shared" si="8"/>
        <v>59.1</v>
      </c>
      <c r="L38" s="185">
        <v>122004</v>
      </c>
      <c r="M38" s="179">
        <f t="shared" si="15"/>
        <v>5.4</v>
      </c>
      <c r="N38" s="185">
        <v>1212715</v>
      </c>
      <c r="O38" s="179">
        <f t="shared" si="9"/>
        <v>53.7</v>
      </c>
      <c r="P38" s="179">
        <f t="shared" si="12"/>
        <v>85.82439443489437</v>
      </c>
      <c r="Q38" s="179">
        <f t="shared" si="16"/>
        <v>88.9</v>
      </c>
      <c r="R38" s="185">
        <v>1363576</v>
      </c>
      <c r="S38" s="185">
        <v>0</v>
      </c>
      <c r="T38" s="185">
        <v>49443</v>
      </c>
    </row>
    <row r="39" spans="1:20" ht="33" customHeight="1">
      <c r="A39" s="2" t="s">
        <v>125</v>
      </c>
      <c r="B39" s="37">
        <f>'第７表性質別歳出の状況'!BF39</f>
        <v>12321682</v>
      </c>
      <c r="C39" s="173">
        <v>12321682</v>
      </c>
      <c r="D39" s="174">
        <f t="shared" si="10"/>
        <v>4852540</v>
      </c>
      <c r="E39" s="175">
        <f t="shared" si="13"/>
        <v>39.4</v>
      </c>
      <c r="F39" s="173">
        <v>2960071</v>
      </c>
      <c r="G39" s="175">
        <f t="shared" si="14"/>
        <v>24</v>
      </c>
      <c r="H39" s="173">
        <v>1892469</v>
      </c>
      <c r="I39" s="175">
        <f t="shared" si="7"/>
        <v>15.399999999999999</v>
      </c>
      <c r="J39" s="174">
        <f t="shared" si="11"/>
        <v>7469142</v>
      </c>
      <c r="K39" s="175">
        <f t="shared" si="8"/>
        <v>60.6</v>
      </c>
      <c r="L39" s="173">
        <v>1181271</v>
      </c>
      <c r="M39" s="175">
        <f t="shared" si="15"/>
        <v>9.6</v>
      </c>
      <c r="N39" s="173">
        <v>6287871</v>
      </c>
      <c r="O39" s="175">
        <f t="shared" si="9"/>
        <v>51</v>
      </c>
      <c r="P39" s="175">
        <f t="shared" si="12"/>
        <v>83.85222182941618</v>
      </c>
      <c r="Q39" s="175">
        <f t="shared" si="16"/>
        <v>86.1</v>
      </c>
      <c r="R39" s="173">
        <v>7298753</v>
      </c>
      <c r="S39" s="173">
        <v>0</v>
      </c>
      <c r="T39" s="173">
        <v>200000</v>
      </c>
    </row>
    <row r="40" spans="1:20" ht="33" customHeight="1">
      <c r="A40" s="2" t="s">
        <v>77</v>
      </c>
      <c r="B40" s="37">
        <f>'第７表性質別歳出の状況'!BF40</f>
        <v>29958973</v>
      </c>
      <c r="C40" s="173">
        <v>29958973</v>
      </c>
      <c r="D40" s="174">
        <f t="shared" si="10"/>
        <v>24435220</v>
      </c>
      <c r="E40" s="175">
        <f t="shared" si="13"/>
        <v>81.6</v>
      </c>
      <c r="F40" s="173">
        <v>23070598</v>
      </c>
      <c r="G40" s="175">
        <f t="shared" si="14"/>
        <v>77</v>
      </c>
      <c r="H40" s="173">
        <v>1364622</v>
      </c>
      <c r="I40" s="175">
        <f t="shared" si="7"/>
        <v>4.599999999999994</v>
      </c>
      <c r="J40" s="174">
        <f t="shared" si="11"/>
        <v>5523753</v>
      </c>
      <c r="K40" s="175">
        <f t="shared" si="8"/>
        <v>18.400000000000006</v>
      </c>
      <c r="L40" s="173">
        <v>1108476</v>
      </c>
      <c r="M40" s="175">
        <f t="shared" si="15"/>
        <v>3.7</v>
      </c>
      <c r="N40" s="173">
        <v>4415277</v>
      </c>
      <c r="O40" s="175">
        <f t="shared" si="9"/>
        <v>14.700000000000006</v>
      </c>
      <c r="P40" s="175">
        <f t="shared" si="12"/>
        <v>93.93776667663076</v>
      </c>
      <c r="Q40" s="175">
        <f t="shared" si="16"/>
        <v>98.4</v>
      </c>
      <c r="R40" s="173">
        <v>4485526</v>
      </c>
      <c r="S40" s="173">
        <v>0</v>
      </c>
      <c r="T40" s="173">
        <v>214689</v>
      </c>
    </row>
    <row r="41" spans="1:20" ht="33" customHeight="1">
      <c r="A41" s="2" t="s">
        <v>78</v>
      </c>
      <c r="B41" s="39">
        <f>'第７表性質別歳出の状況'!BF41</f>
        <v>4200587</v>
      </c>
      <c r="C41" s="173">
        <v>4200587</v>
      </c>
      <c r="D41" s="174">
        <f t="shared" si="10"/>
        <v>1763970</v>
      </c>
      <c r="E41" s="175">
        <f t="shared" si="13"/>
        <v>42</v>
      </c>
      <c r="F41" s="173">
        <v>794144</v>
      </c>
      <c r="G41" s="175">
        <f t="shared" si="14"/>
        <v>18.9</v>
      </c>
      <c r="H41" s="173">
        <v>969826</v>
      </c>
      <c r="I41" s="175">
        <f t="shared" si="7"/>
        <v>23.1</v>
      </c>
      <c r="J41" s="174">
        <f t="shared" si="11"/>
        <v>2436617</v>
      </c>
      <c r="K41" s="175">
        <f t="shared" si="8"/>
        <v>58</v>
      </c>
      <c r="L41" s="173">
        <v>438490</v>
      </c>
      <c r="M41" s="175">
        <f t="shared" si="15"/>
        <v>10.4</v>
      </c>
      <c r="N41" s="173">
        <v>1998127</v>
      </c>
      <c r="O41" s="175">
        <f t="shared" si="9"/>
        <v>47.6</v>
      </c>
      <c r="P41" s="175">
        <f t="shared" si="12"/>
        <v>80.81249820529194</v>
      </c>
      <c r="Q41" s="175">
        <f t="shared" si="16"/>
        <v>86</v>
      </c>
      <c r="R41" s="173">
        <v>2324201</v>
      </c>
      <c r="S41" s="173">
        <v>0</v>
      </c>
      <c r="T41" s="173">
        <v>148346</v>
      </c>
    </row>
    <row r="42" spans="1:20" ht="33" customHeight="1">
      <c r="A42" s="2" t="s">
        <v>79</v>
      </c>
      <c r="B42" s="37">
        <f>'第７表性質別歳出の状況'!BF42</f>
        <v>3197932</v>
      </c>
      <c r="C42" s="173">
        <v>3197932</v>
      </c>
      <c r="D42" s="174">
        <f t="shared" si="10"/>
        <v>1338436</v>
      </c>
      <c r="E42" s="175">
        <f t="shared" si="13"/>
        <v>41.9</v>
      </c>
      <c r="F42" s="173">
        <v>892517</v>
      </c>
      <c r="G42" s="175">
        <f t="shared" si="14"/>
        <v>27.9</v>
      </c>
      <c r="H42" s="173">
        <v>445919</v>
      </c>
      <c r="I42" s="175">
        <f t="shared" si="7"/>
        <v>14</v>
      </c>
      <c r="J42" s="174">
        <f t="shared" si="11"/>
        <v>1859496</v>
      </c>
      <c r="K42" s="175">
        <f t="shared" si="8"/>
        <v>58.1</v>
      </c>
      <c r="L42" s="173">
        <v>239803</v>
      </c>
      <c r="M42" s="175">
        <f t="shared" si="15"/>
        <v>7.5</v>
      </c>
      <c r="N42" s="173">
        <v>1619693</v>
      </c>
      <c r="O42" s="175">
        <f t="shared" si="9"/>
        <v>50.6</v>
      </c>
      <c r="P42" s="175">
        <f t="shared" si="12"/>
        <v>86.37538069698945</v>
      </c>
      <c r="Q42" s="175">
        <f t="shared" si="16"/>
        <v>90</v>
      </c>
      <c r="R42" s="173">
        <v>1798777</v>
      </c>
      <c r="S42" s="173">
        <v>0</v>
      </c>
      <c r="T42" s="173">
        <v>76402</v>
      </c>
    </row>
    <row r="43" spans="1:20" s="74" customFormat="1" ht="33" customHeight="1">
      <c r="A43" s="35" t="s">
        <v>80</v>
      </c>
      <c r="B43" s="40">
        <f>'第７表性質別歳出の状況'!BF43</f>
        <v>8175630</v>
      </c>
      <c r="C43" s="173">
        <v>8175630</v>
      </c>
      <c r="D43" s="174">
        <f t="shared" si="10"/>
        <v>3533791</v>
      </c>
      <c r="E43" s="175">
        <f t="shared" si="13"/>
        <v>43.2</v>
      </c>
      <c r="F43" s="173">
        <v>2199278</v>
      </c>
      <c r="G43" s="175">
        <f t="shared" si="14"/>
        <v>26.9</v>
      </c>
      <c r="H43" s="173">
        <v>1334513</v>
      </c>
      <c r="I43" s="175">
        <f t="shared" si="7"/>
        <v>16.300000000000004</v>
      </c>
      <c r="J43" s="174">
        <f t="shared" si="11"/>
        <v>4641839</v>
      </c>
      <c r="K43" s="175">
        <f t="shared" si="8"/>
        <v>56.8</v>
      </c>
      <c r="L43" s="173">
        <v>973964</v>
      </c>
      <c r="M43" s="175">
        <f t="shared" si="15"/>
        <v>11.9</v>
      </c>
      <c r="N43" s="173">
        <v>3667875</v>
      </c>
      <c r="O43" s="175">
        <f t="shared" si="9"/>
        <v>44.9</v>
      </c>
      <c r="P43" s="175">
        <f t="shared" si="12"/>
        <v>81.8260365579423</v>
      </c>
      <c r="Q43" s="175">
        <f t="shared" si="16"/>
        <v>86.5</v>
      </c>
      <c r="R43" s="173">
        <v>4241032</v>
      </c>
      <c r="S43" s="173">
        <v>0</v>
      </c>
      <c r="T43" s="173">
        <v>241496</v>
      </c>
    </row>
    <row r="44" spans="1:20" ht="33" customHeight="1">
      <c r="A44" s="2" t="s">
        <v>81</v>
      </c>
      <c r="B44" s="37">
        <f>'第７表性質別歳出の状況'!BF44</f>
        <v>6708662</v>
      </c>
      <c r="C44" s="184">
        <v>6708662</v>
      </c>
      <c r="D44" s="176">
        <f t="shared" si="10"/>
        <v>2186619</v>
      </c>
      <c r="E44" s="177">
        <f t="shared" si="13"/>
        <v>32.6</v>
      </c>
      <c r="F44" s="184">
        <v>1012831</v>
      </c>
      <c r="G44" s="177">
        <f t="shared" si="14"/>
        <v>15.1</v>
      </c>
      <c r="H44" s="184">
        <v>1173788</v>
      </c>
      <c r="I44" s="177">
        <f t="shared" si="7"/>
        <v>17.5</v>
      </c>
      <c r="J44" s="176">
        <f t="shared" si="11"/>
        <v>4522043</v>
      </c>
      <c r="K44" s="177">
        <f t="shared" si="8"/>
        <v>67.4</v>
      </c>
      <c r="L44" s="184">
        <v>998069</v>
      </c>
      <c r="M44" s="177">
        <f t="shared" si="15"/>
        <v>14.9</v>
      </c>
      <c r="N44" s="184">
        <v>3523974</v>
      </c>
      <c r="O44" s="177">
        <f t="shared" si="9"/>
        <v>52.50000000000001</v>
      </c>
      <c r="P44" s="177">
        <f t="shared" si="12"/>
        <v>85.14749907579005</v>
      </c>
      <c r="Q44" s="177">
        <f t="shared" si="16"/>
        <v>90.6</v>
      </c>
      <c r="R44" s="184">
        <v>3887470</v>
      </c>
      <c r="S44" s="184">
        <v>0</v>
      </c>
      <c r="T44" s="184">
        <v>251200</v>
      </c>
    </row>
    <row r="45" spans="1:20" ht="33" customHeight="1">
      <c r="A45" s="2" t="s">
        <v>82</v>
      </c>
      <c r="B45" s="40">
        <f>'第７表性質別歳出の状況'!BF45</f>
        <v>5376344</v>
      </c>
      <c r="C45" s="173">
        <v>5376344</v>
      </c>
      <c r="D45" s="174">
        <f t="shared" si="10"/>
        <v>2789973</v>
      </c>
      <c r="E45" s="175">
        <f t="shared" si="13"/>
        <v>51.9</v>
      </c>
      <c r="F45" s="173">
        <v>2101641</v>
      </c>
      <c r="G45" s="175">
        <f t="shared" si="14"/>
        <v>39.1</v>
      </c>
      <c r="H45" s="173">
        <v>688332</v>
      </c>
      <c r="I45" s="175">
        <f t="shared" si="7"/>
        <v>12.799999999999997</v>
      </c>
      <c r="J45" s="174">
        <f t="shared" si="11"/>
        <v>2586371</v>
      </c>
      <c r="K45" s="175">
        <f t="shared" si="8"/>
        <v>48.1</v>
      </c>
      <c r="L45" s="173">
        <v>329112</v>
      </c>
      <c r="M45" s="175">
        <f t="shared" si="15"/>
        <v>6.1</v>
      </c>
      <c r="N45" s="173">
        <v>2257259</v>
      </c>
      <c r="O45" s="175">
        <f t="shared" si="9"/>
        <v>42</v>
      </c>
      <c r="P45" s="175">
        <f t="shared" si="12"/>
        <v>96.66345919552856</v>
      </c>
      <c r="Q45" s="175">
        <f t="shared" si="16"/>
        <v>101.2</v>
      </c>
      <c r="R45" s="173">
        <v>2229687</v>
      </c>
      <c r="S45" s="173">
        <v>0</v>
      </c>
      <c r="T45" s="173">
        <v>105486</v>
      </c>
    </row>
    <row r="46" spans="1:20" ht="33" customHeight="1">
      <c r="A46" s="2" t="s">
        <v>83</v>
      </c>
      <c r="B46" s="37">
        <f>'第７表性質別歳出の状況'!BF46</f>
        <v>6370573</v>
      </c>
      <c r="C46" s="173">
        <v>6370573</v>
      </c>
      <c r="D46" s="174">
        <f t="shared" si="10"/>
        <v>2736390</v>
      </c>
      <c r="E46" s="175">
        <f t="shared" si="13"/>
        <v>43</v>
      </c>
      <c r="F46" s="173">
        <v>1616848</v>
      </c>
      <c r="G46" s="175">
        <f t="shared" si="14"/>
        <v>25.4</v>
      </c>
      <c r="H46" s="173">
        <v>1119542</v>
      </c>
      <c r="I46" s="175">
        <f t="shared" si="7"/>
        <v>17.6</v>
      </c>
      <c r="J46" s="174">
        <f t="shared" si="11"/>
        <v>3634183</v>
      </c>
      <c r="K46" s="175">
        <f t="shared" si="8"/>
        <v>57</v>
      </c>
      <c r="L46" s="173">
        <v>547901</v>
      </c>
      <c r="M46" s="175">
        <f t="shared" si="15"/>
        <v>8.6</v>
      </c>
      <c r="N46" s="173">
        <v>3086282</v>
      </c>
      <c r="O46" s="175">
        <f t="shared" si="9"/>
        <v>48.4</v>
      </c>
      <c r="P46" s="175">
        <f t="shared" si="12"/>
        <v>86.63721944078343</v>
      </c>
      <c r="Q46" s="175">
        <f t="shared" si="16"/>
        <v>90.4</v>
      </c>
      <c r="R46" s="173">
        <v>3415605</v>
      </c>
      <c r="S46" s="173">
        <v>0</v>
      </c>
      <c r="T46" s="173">
        <v>146700</v>
      </c>
    </row>
    <row r="47" spans="1:20" ht="33" customHeight="1">
      <c r="A47" s="2" t="s">
        <v>84</v>
      </c>
      <c r="B47" s="37">
        <f>'第７表性質別歳出の状況'!BF47</f>
        <v>3477833</v>
      </c>
      <c r="C47" s="173">
        <v>3477833</v>
      </c>
      <c r="D47" s="174">
        <f aca="true" t="shared" si="17" ref="D47:D64">F47+H47</f>
        <v>1328570</v>
      </c>
      <c r="E47" s="175">
        <f t="shared" si="13"/>
        <v>38.2</v>
      </c>
      <c r="F47" s="173">
        <v>471451</v>
      </c>
      <c r="G47" s="175">
        <f t="shared" si="14"/>
        <v>13.6</v>
      </c>
      <c r="H47" s="173">
        <v>857119</v>
      </c>
      <c r="I47" s="175">
        <f t="shared" si="7"/>
        <v>24.6</v>
      </c>
      <c r="J47" s="174">
        <f aca="true" t="shared" si="18" ref="J47:J64">L47+N47</f>
        <v>2149263</v>
      </c>
      <c r="K47" s="175">
        <f t="shared" si="8"/>
        <v>61.8</v>
      </c>
      <c r="L47" s="173">
        <v>450660</v>
      </c>
      <c r="M47" s="175">
        <f t="shared" si="15"/>
        <v>13</v>
      </c>
      <c r="N47" s="173">
        <v>1698603</v>
      </c>
      <c r="O47" s="175">
        <f t="shared" si="9"/>
        <v>48.8</v>
      </c>
      <c r="P47" s="175">
        <f aca="true" t="shared" si="19" ref="P47:P66">N47/(R47+S47+T47)*100</f>
        <v>81.40467627967963</v>
      </c>
      <c r="Q47" s="175">
        <f t="shared" si="16"/>
        <v>84.6</v>
      </c>
      <c r="R47" s="173">
        <v>2007216</v>
      </c>
      <c r="S47" s="173">
        <v>0</v>
      </c>
      <c r="T47" s="173">
        <v>79400</v>
      </c>
    </row>
    <row r="48" spans="1:20" s="74" customFormat="1" ht="33" customHeight="1">
      <c r="A48" s="35" t="s">
        <v>85</v>
      </c>
      <c r="B48" s="40">
        <f>'第７表性質別歳出の状況'!BF48</f>
        <v>7652791</v>
      </c>
      <c r="C48" s="185">
        <v>7652791</v>
      </c>
      <c r="D48" s="178">
        <f t="shared" si="17"/>
        <v>2844812</v>
      </c>
      <c r="E48" s="179">
        <f t="shared" si="13"/>
        <v>37.2</v>
      </c>
      <c r="F48" s="185">
        <v>1651039</v>
      </c>
      <c r="G48" s="179">
        <f t="shared" si="14"/>
        <v>21.6</v>
      </c>
      <c r="H48" s="185">
        <v>1193773</v>
      </c>
      <c r="I48" s="179">
        <f t="shared" si="7"/>
        <v>15.600000000000001</v>
      </c>
      <c r="J48" s="178">
        <f t="shared" si="18"/>
        <v>4807979</v>
      </c>
      <c r="K48" s="179">
        <f t="shared" si="8"/>
        <v>62.8</v>
      </c>
      <c r="L48" s="185">
        <v>944987</v>
      </c>
      <c r="M48" s="179">
        <f t="shared" si="15"/>
        <v>12.3</v>
      </c>
      <c r="N48" s="185">
        <v>3862992</v>
      </c>
      <c r="O48" s="179">
        <f t="shared" si="9"/>
        <v>50.5</v>
      </c>
      <c r="P48" s="179">
        <f t="shared" si="19"/>
        <v>83.86066379662738</v>
      </c>
      <c r="Q48" s="179">
        <f t="shared" si="16"/>
        <v>88.2</v>
      </c>
      <c r="R48" s="185">
        <v>4378936</v>
      </c>
      <c r="S48" s="185">
        <v>0</v>
      </c>
      <c r="T48" s="185">
        <v>227505</v>
      </c>
    </row>
    <row r="49" spans="1:20" ht="33" customHeight="1">
      <c r="A49" s="2" t="s">
        <v>86</v>
      </c>
      <c r="B49" s="37">
        <f>'第７表性質別歳出の状況'!BF49</f>
        <v>3730570</v>
      </c>
      <c r="C49" s="173">
        <v>3730570</v>
      </c>
      <c r="D49" s="174">
        <f t="shared" si="17"/>
        <v>1321495</v>
      </c>
      <c r="E49" s="175">
        <f t="shared" si="13"/>
        <v>35.4</v>
      </c>
      <c r="F49" s="173">
        <v>516358</v>
      </c>
      <c r="G49" s="175">
        <f t="shared" si="14"/>
        <v>13.8</v>
      </c>
      <c r="H49" s="173">
        <v>805137</v>
      </c>
      <c r="I49" s="175">
        <f t="shared" si="7"/>
        <v>21.599999999999998</v>
      </c>
      <c r="J49" s="174">
        <f t="shared" si="18"/>
        <v>2409075</v>
      </c>
      <c r="K49" s="175">
        <f t="shared" si="8"/>
        <v>64.6</v>
      </c>
      <c r="L49" s="173">
        <v>422355</v>
      </c>
      <c r="M49" s="175">
        <f t="shared" si="15"/>
        <v>11.3</v>
      </c>
      <c r="N49" s="173">
        <v>1986720</v>
      </c>
      <c r="O49" s="175">
        <f t="shared" si="9"/>
        <v>53.3</v>
      </c>
      <c r="P49" s="175">
        <f t="shared" si="19"/>
        <v>82.23151578968282</v>
      </c>
      <c r="Q49" s="175">
        <f t="shared" si="16"/>
        <v>86</v>
      </c>
      <c r="R49" s="173">
        <v>2310374</v>
      </c>
      <c r="S49" s="173">
        <v>0</v>
      </c>
      <c r="T49" s="173">
        <v>105634</v>
      </c>
    </row>
    <row r="50" spans="1:20" ht="33" customHeight="1">
      <c r="A50" s="2" t="s">
        <v>87</v>
      </c>
      <c r="B50" s="37">
        <f>'第７表性質別歳出の状況'!BF50</f>
        <v>4763786</v>
      </c>
      <c r="C50" s="173">
        <v>4763786</v>
      </c>
      <c r="D50" s="174">
        <f t="shared" si="17"/>
        <v>2102191</v>
      </c>
      <c r="E50" s="175">
        <f t="shared" si="13"/>
        <v>44.1</v>
      </c>
      <c r="F50" s="173">
        <v>1366274</v>
      </c>
      <c r="G50" s="175">
        <f t="shared" si="14"/>
        <v>28.7</v>
      </c>
      <c r="H50" s="173">
        <v>735917</v>
      </c>
      <c r="I50" s="175">
        <f t="shared" si="7"/>
        <v>15.400000000000002</v>
      </c>
      <c r="J50" s="174">
        <f>L50+N50</f>
        <v>2661595</v>
      </c>
      <c r="K50" s="175">
        <f t="shared" si="8"/>
        <v>55.9</v>
      </c>
      <c r="L50" s="173">
        <v>390788</v>
      </c>
      <c r="M50" s="175">
        <f t="shared" si="15"/>
        <v>8.2</v>
      </c>
      <c r="N50" s="173">
        <v>2270807</v>
      </c>
      <c r="O50" s="175">
        <f t="shared" si="9"/>
        <v>47.7</v>
      </c>
      <c r="P50" s="175">
        <f t="shared" si="19"/>
        <v>84.11524063596674</v>
      </c>
      <c r="Q50" s="175">
        <f t="shared" si="16"/>
        <v>87.8</v>
      </c>
      <c r="R50" s="173">
        <v>2587413</v>
      </c>
      <c r="S50" s="173">
        <v>0</v>
      </c>
      <c r="T50" s="173">
        <v>112225</v>
      </c>
    </row>
    <row r="51" spans="1:20" ht="33" customHeight="1">
      <c r="A51" s="2" t="s">
        <v>88</v>
      </c>
      <c r="B51" s="39">
        <f>'第７表性質別歳出の状況'!BF51</f>
        <v>3802366</v>
      </c>
      <c r="C51" s="173">
        <v>3802366</v>
      </c>
      <c r="D51" s="174">
        <f t="shared" si="17"/>
        <v>1651465</v>
      </c>
      <c r="E51" s="175">
        <f t="shared" si="13"/>
        <v>43.4</v>
      </c>
      <c r="F51" s="173">
        <v>894451</v>
      </c>
      <c r="G51" s="175">
        <f t="shared" si="14"/>
        <v>23.5</v>
      </c>
      <c r="H51" s="173">
        <v>757014</v>
      </c>
      <c r="I51" s="175">
        <f t="shared" si="7"/>
        <v>19.9</v>
      </c>
      <c r="J51" s="174">
        <f t="shared" si="18"/>
        <v>2150901</v>
      </c>
      <c r="K51" s="175">
        <f t="shared" si="8"/>
        <v>56.6</v>
      </c>
      <c r="L51" s="173">
        <v>326729</v>
      </c>
      <c r="M51" s="175">
        <f t="shared" si="15"/>
        <v>8.6</v>
      </c>
      <c r="N51" s="173">
        <v>1824172</v>
      </c>
      <c r="O51" s="175">
        <f t="shared" si="9"/>
        <v>48</v>
      </c>
      <c r="P51" s="175">
        <f t="shared" si="19"/>
        <v>83.25583603067761</v>
      </c>
      <c r="Q51" s="175">
        <f t="shared" si="16"/>
        <v>87.2</v>
      </c>
      <c r="R51" s="173">
        <v>2092556</v>
      </c>
      <c r="S51" s="173">
        <v>0</v>
      </c>
      <c r="T51" s="173">
        <v>98488</v>
      </c>
    </row>
    <row r="52" spans="1:20" ht="33" customHeight="1">
      <c r="A52" s="2" t="s">
        <v>89</v>
      </c>
      <c r="B52" s="37">
        <f>'第７表性質別歳出の状況'!BF52</f>
        <v>4837890</v>
      </c>
      <c r="C52" s="173">
        <v>4837890</v>
      </c>
      <c r="D52" s="174">
        <f t="shared" si="17"/>
        <v>2106731</v>
      </c>
      <c r="E52" s="175">
        <f t="shared" si="13"/>
        <v>43.5</v>
      </c>
      <c r="F52" s="173">
        <v>1551498</v>
      </c>
      <c r="G52" s="175">
        <f t="shared" si="14"/>
        <v>32.1</v>
      </c>
      <c r="H52" s="173">
        <v>555233</v>
      </c>
      <c r="I52" s="175">
        <f t="shared" si="7"/>
        <v>11.399999999999999</v>
      </c>
      <c r="J52" s="174">
        <f t="shared" si="18"/>
        <v>2731159</v>
      </c>
      <c r="K52" s="175">
        <f t="shared" si="8"/>
        <v>56.5</v>
      </c>
      <c r="L52" s="173">
        <v>361384</v>
      </c>
      <c r="M52" s="175">
        <f t="shared" si="15"/>
        <v>7.5</v>
      </c>
      <c r="N52" s="173">
        <v>2369775</v>
      </c>
      <c r="O52" s="175">
        <f t="shared" si="9"/>
        <v>49</v>
      </c>
      <c r="P52" s="175">
        <f t="shared" si="19"/>
        <v>89.85286618045458</v>
      </c>
      <c r="Q52" s="175">
        <f t="shared" si="16"/>
        <v>93.6</v>
      </c>
      <c r="R52" s="173">
        <v>2530547</v>
      </c>
      <c r="S52" s="173">
        <v>0</v>
      </c>
      <c r="T52" s="173">
        <v>106848</v>
      </c>
    </row>
    <row r="53" spans="1:20" s="74" customFormat="1" ht="33" customHeight="1">
      <c r="A53" s="35" t="s">
        <v>90</v>
      </c>
      <c r="B53" s="40">
        <f>'第７表性質別歳出の状況'!BF53</f>
        <v>10159155</v>
      </c>
      <c r="C53" s="173">
        <v>10159155</v>
      </c>
      <c r="D53" s="174">
        <f t="shared" si="17"/>
        <v>4864416</v>
      </c>
      <c r="E53" s="175">
        <f t="shared" si="13"/>
        <v>47.9</v>
      </c>
      <c r="F53" s="173">
        <v>3899985</v>
      </c>
      <c r="G53" s="175">
        <f t="shared" si="14"/>
        <v>38.4</v>
      </c>
      <c r="H53" s="173">
        <v>964431</v>
      </c>
      <c r="I53" s="175">
        <f t="shared" si="7"/>
        <v>9.5</v>
      </c>
      <c r="J53" s="174">
        <f t="shared" si="18"/>
        <v>5294739</v>
      </c>
      <c r="K53" s="175">
        <f t="shared" si="8"/>
        <v>52.1</v>
      </c>
      <c r="L53" s="173">
        <v>1048712</v>
      </c>
      <c r="M53" s="175">
        <f t="shared" si="15"/>
        <v>10.3</v>
      </c>
      <c r="N53" s="173">
        <v>4246027</v>
      </c>
      <c r="O53" s="175">
        <f t="shared" si="9"/>
        <v>41.8</v>
      </c>
      <c r="P53" s="175">
        <f t="shared" si="19"/>
        <v>93.97285073881977</v>
      </c>
      <c r="Q53" s="175">
        <f t="shared" si="16"/>
        <v>94</v>
      </c>
      <c r="R53" s="173">
        <v>4518355</v>
      </c>
      <c r="S53" s="173">
        <v>0</v>
      </c>
      <c r="T53" s="173">
        <v>0</v>
      </c>
    </row>
    <row r="54" spans="1:20" ht="33" customHeight="1">
      <c r="A54" s="2" t="s">
        <v>91</v>
      </c>
      <c r="B54" s="37">
        <f>'第７表性質別歳出の状況'!BF54</f>
        <v>5173880</v>
      </c>
      <c r="C54" s="184">
        <v>5173880</v>
      </c>
      <c r="D54" s="176">
        <f t="shared" si="17"/>
        <v>1840259</v>
      </c>
      <c r="E54" s="177">
        <f t="shared" si="13"/>
        <v>35.6</v>
      </c>
      <c r="F54" s="184">
        <v>727124</v>
      </c>
      <c r="G54" s="177">
        <f t="shared" si="14"/>
        <v>14.1</v>
      </c>
      <c r="H54" s="184">
        <v>1113135</v>
      </c>
      <c r="I54" s="177">
        <f t="shared" si="7"/>
        <v>21.5</v>
      </c>
      <c r="J54" s="176">
        <f t="shared" si="18"/>
        <v>3333621</v>
      </c>
      <c r="K54" s="177">
        <f t="shared" si="8"/>
        <v>64.4</v>
      </c>
      <c r="L54" s="184">
        <v>471417</v>
      </c>
      <c r="M54" s="177">
        <f t="shared" si="15"/>
        <v>9.1</v>
      </c>
      <c r="N54" s="184">
        <v>2862204</v>
      </c>
      <c r="O54" s="177">
        <f t="shared" si="9"/>
        <v>55.300000000000004</v>
      </c>
      <c r="P54" s="177">
        <f t="shared" si="19"/>
        <v>87.3540921346024</v>
      </c>
      <c r="Q54" s="177">
        <f t="shared" si="16"/>
        <v>91.4</v>
      </c>
      <c r="R54" s="184">
        <v>3130647</v>
      </c>
      <c r="S54" s="184">
        <v>0</v>
      </c>
      <c r="T54" s="184">
        <v>145907</v>
      </c>
    </row>
    <row r="55" spans="1:20" ht="33" customHeight="1">
      <c r="A55" s="2" t="s">
        <v>92</v>
      </c>
      <c r="B55" s="40">
        <f>'第７表性質別歳出の状況'!BF55</f>
        <v>11794964</v>
      </c>
      <c r="C55" s="173">
        <v>11794964</v>
      </c>
      <c r="D55" s="174">
        <f t="shared" si="17"/>
        <v>9569428</v>
      </c>
      <c r="E55" s="175">
        <f t="shared" si="13"/>
        <v>81.1</v>
      </c>
      <c r="F55" s="173">
        <v>6795999</v>
      </c>
      <c r="G55" s="175">
        <f t="shared" si="14"/>
        <v>57.6</v>
      </c>
      <c r="H55" s="173">
        <v>2773429</v>
      </c>
      <c r="I55" s="175">
        <f t="shared" si="7"/>
        <v>23.499999999999993</v>
      </c>
      <c r="J55" s="174">
        <f t="shared" si="18"/>
        <v>2225536</v>
      </c>
      <c r="K55" s="175">
        <f t="shared" si="8"/>
        <v>18.900000000000006</v>
      </c>
      <c r="L55" s="173">
        <v>226558</v>
      </c>
      <c r="M55" s="175">
        <f t="shared" si="15"/>
        <v>1.9</v>
      </c>
      <c r="N55" s="173">
        <v>1998978</v>
      </c>
      <c r="O55" s="175">
        <f t="shared" si="9"/>
        <v>17.000000000000007</v>
      </c>
      <c r="P55" s="175">
        <f t="shared" si="19"/>
        <v>66.16580027903143</v>
      </c>
      <c r="Q55" s="175">
        <f t="shared" si="16"/>
        <v>66.2</v>
      </c>
      <c r="R55" s="173">
        <v>3021165</v>
      </c>
      <c r="S55" s="173">
        <v>0</v>
      </c>
      <c r="T55" s="173">
        <v>0</v>
      </c>
    </row>
    <row r="56" spans="1:20" ht="33" customHeight="1">
      <c r="A56" s="2" t="s">
        <v>93</v>
      </c>
      <c r="B56" s="37">
        <f>'第７表性質別歳出の状況'!BF56</f>
        <v>17642925</v>
      </c>
      <c r="C56" s="173">
        <v>17642925</v>
      </c>
      <c r="D56" s="174">
        <f t="shared" si="17"/>
        <v>14746965</v>
      </c>
      <c r="E56" s="175">
        <f t="shared" si="13"/>
        <v>83.6</v>
      </c>
      <c r="F56" s="173">
        <v>11479615</v>
      </c>
      <c r="G56" s="175">
        <f t="shared" si="14"/>
        <v>65.1</v>
      </c>
      <c r="H56" s="173">
        <v>3267350</v>
      </c>
      <c r="I56" s="175">
        <f t="shared" si="7"/>
        <v>18.5</v>
      </c>
      <c r="J56" s="174">
        <f t="shared" si="18"/>
        <v>2895960</v>
      </c>
      <c r="K56" s="175">
        <f t="shared" si="8"/>
        <v>16.400000000000006</v>
      </c>
      <c r="L56" s="173">
        <v>892428</v>
      </c>
      <c r="M56" s="175">
        <f t="shared" si="15"/>
        <v>5.1</v>
      </c>
      <c r="N56" s="173">
        <v>2003532</v>
      </c>
      <c r="O56" s="175">
        <f t="shared" si="9"/>
        <v>11.300000000000006</v>
      </c>
      <c r="P56" s="175">
        <f t="shared" si="19"/>
        <v>87.61057187122435</v>
      </c>
      <c r="Q56" s="175">
        <f t="shared" si="16"/>
        <v>87.6</v>
      </c>
      <c r="R56" s="173">
        <v>2286861</v>
      </c>
      <c r="S56" s="173">
        <v>0</v>
      </c>
      <c r="T56" s="173">
        <v>0</v>
      </c>
    </row>
    <row r="57" spans="1:20" ht="33" customHeight="1">
      <c r="A57" s="2" t="s">
        <v>94</v>
      </c>
      <c r="B57" s="37">
        <f>'第７表性質別歳出の状況'!BF57</f>
        <v>22022577</v>
      </c>
      <c r="C57" s="173">
        <v>22022577</v>
      </c>
      <c r="D57" s="174">
        <f t="shared" si="17"/>
        <v>17310952</v>
      </c>
      <c r="E57" s="175">
        <f t="shared" si="13"/>
        <v>78.6</v>
      </c>
      <c r="F57" s="173">
        <v>11314679</v>
      </c>
      <c r="G57" s="175">
        <f t="shared" si="14"/>
        <v>51.4</v>
      </c>
      <c r="H57" s="173">
        <v>5996273</v>
      </c>
      <c r="I57" s="175">
        <f t="shared" si="7"/>
        <v>27.199999999999996</v>
      </c>
      <c r="J57" s="174">
        <f t="shared" si="18"/>
        <v>4711625</v>
      </c>
      <c r="K57" s="175">
        <f t="shared" si="8"/>
        <v>21.400000000000006</v>
      </c>
      <c r="L57" s="173">
        <v>2231147</v>
      </c>
      <c r="M57" s="175">
        <f t="shared" si="15"/>
        <v>10.1</v>
      </c>
      <c r="N57" s="173">
        <v>2480478</v>
      </c>
      <c r="O57" s="175">
        <f t="shared" si="9"/>
        <v>11.300000000000006</v>
      </c>
      <c r="P57" s="175">
        <f t="shared" si="19"/>
        <v>97.28509236380751</v>
      </c>
      <c r="Q57" s="175">
        <f t="shared" si="16"/>
        <v>97.3</v>
      </c>
      <c r="R57" s="173">
        <v>2549700</v>
      </c>
      <c r="S57" s="173">
        <v>0</v>
      </c>
      <c r="T57" s="173">
        <v>0</v>
      </c>
    </row>
    <row r="58" spans="1:20" s="74" customFormat="1" ht="33" customHeight="1">
      <c r="A58" s="35" t="s">
        <v>95</v>
      </c>
      <c r="B58" s="40">
        <f>'第７表性質別歳出の状況'!BF58</f>
        <v>9429627</v>
      </c>
      <c r="C58" s="185">
        <v>9429627</v>
      </c>
      <c r="D58" s="178">
        <f t="shared" si="17"/>
        <v>7536957</v>
      </c>
      <c r="E58" s="179">
        <f t="shared" si="13"/>
        <v>79.9</v>
      </c>
      <c r="F58" s="185">
        <v>6767006</v>
      </c>
      <c r="G58" s="179">
        <f t="shared" si="14"/>
        <v>71.8</v>
      </c>
      <c r="H58" s="185">
        <v>769951</v>
      </c>
      <c r="I58" s="179">
        <f t="shared" si="7"/>
        <v>8.100000000000009</v>
      </c>
      <c r="J58" s="178">
        <f t="shared" si="18"/>
        <v>1892670</v>
      </c>
      <c r="K58" s="179">
        <f t="shared" si="8"/>
        <v>20.099999999999994</v>
      </c>
      <c r="L58" s="185">
        <v>222023</v>
      </c>
      <c r="M58" s="179">
        <f t="shared" si="15"/>
        <v>2.4</v>
      </c>
      <c r="N58" s="185">
        <v>1670647</v>
      </c>
      <c r="O58" s="179">
        <f t="shared" si="9"/>
        <v>17.699999999999996</v>
      </c>
      <c r="P58" s="179">
        <f t="shared" si="19"/>
        <v>91.2973243849244</v>
      </c>
      <c r="Q58" s="179">
        <f t="shared" si="16"/>
        <v>95.4</v>
      </c>
      <c r="R58" s="185">
        <v>1750524</v>
      </c>
      <c r="S58" s="185">
        <v>0</v>
      </c>
      <c r="T58" s="185">
        <v>79373</v>
      </c>
    </row>
    <row r="59" spans="1:20" ht="33" customHeight="1">
      <c r="A59" s="2" t="s">
        <v>96</v>
      </c>
      <c r="B59" s="37">
        <f>'第７表性質別歳出の状況'!BF59</f>
        <v>25408803</v>
      </c>
      <c r="C59" s="173">
        <v>25408803</v>
      </c>
      <c r="D59" s="174">
        <f t="shared" si="17"/>
        <v>22361241</v>
      </c>
      <c r="E59" s="175">
        <f t="shared" si="13"/>
        <v>88</v>
      </c>
      <c r="F59" s="173">
        <v>6049915</v>
      </c>
      <c r="G59" s="175">
        <f t="shared" si="14"/>
        <v>23.8</v>
      </c>
      <c r="H59" s="173">
        <v>16311326</v>
      </c>
      <c r="I59" s="175">
        <f t="shared" si="7"/>
        <v>64.2</v>
      </c>
      <c r="J59" s="174">
        <f t="shared" si="18"/>
        <v>3047562</v>
      </c>
      <c r="K59" s="175">
        <f t="shared" si="8"/>
        <v>12</v>
      </c>
      <c r="L59" s="173">
        <v>449866</v>
      </c>
      <c r="M59" s="175">
        <f t="shared" si="15"/>
        <v>1.8</v>
      </c>
      <c r="N59" s="173">
        <v>2597696</v>
      </c>
      <c r="O59" s="175">
        <f t="shared" si="9"/>
        <v>10.2</v>
      </c>
      <c r="P59" s="175">
        <f t="shared" si="19"/>
        <v>56.83192954291324</v>
      </c>
      <c r="Q59" s="175">
        <f t="shared" si="16"/>
        <v>56.8</v>
      </c>
      <c r="R59" s="173">
        <v>4570839</v>
      </c>
      <c r="S59" s="173">
        <v>0</v>
      </c>
      <c r="T59" s="173">
        <v>0</v>
      </c>
    </row>
    <row r="60" spans="1:20" ht="33" customHeight="1">
      <c r="A60" s="2" t="s">
        <v>97</v>
      </c>
      <c r="B60" s="37">
        <f>'第７表性質別歳出の状況'!BF60</f>
        <v>10240574</v>
      </c>
      <c r="C60" s="173">
        <v>10240574</v>
      </c>
      <c r="D60" s="174">
        <f t="shared" si="17"/>
        <v>7852782</v>
      </c>
      <c r="E60" s="175">
        <f t="shared" si="13"/>
        <v>76.7</v>
      </c>
      <c r="F60" s="173">
        <v>3449460</v>
      </c>
      <c r="G60" s="175">
        <f t="shared" si="14"/>
        <v>33.7</v>
      </c>
      <c r="H60" s="173">
        <v>4403322</v>
      </c>
      <c r="I60" s="175">
        <f t="shared" si="7"/>
        <v>43</v>
      </c>
      <c r="J60" s="174">
        <f t="shared" si="18"/>
        <v>2387792</v>
      </c>
      <c r="K60" s="175">
        <f t="shared" si="8"/>
        <v>23.299999999999997</v>
      </c>
      <c r="L60" s="173">
        <v>980020</v>
      </c>
      <c r="M60" s="175">
        <f t="shared" si="15"/>
        <v>9.6</v>
      </c>
      <c r="N60" s="173">
        <v>1407772</v>
      </c>
      <c r="O60" s="175">
        <f t="shared" si="9"/>
        <v>13.699999999999998</v>
      </c>
      <c r="P60" s="175">
        <f t="shared" si="19"/>
        <v>78.95781242463299</v>
      </c>
      <c r="Q60" s="175">
        <f t="shared" si="16"/>
        <v>79</v>
      </c>
      <c r="R60" s="173">
        <v>1782942</v>
      </c>
      <c r="S60" s="173">
        <v>0</v>
      </c>
      <c r="T60" s="173">
        <v>0</v>
      </c>
    </row>
    <row r="61" spans="1:20" ht="33" customHeight="1">
      <c r="A61" s="2" t="s">
        <v>98</v>
      </c>
      <c r="B61" s="39">
        <f>'第７表性質別歳出の状況'!BF61</f>
        <v>18251829</v>
      </c>
      <c r="C61" s="173">
        <v>18251829</v>
      </c>
      <c r="D61" s="174">
        <f t="shared" si="17"/>
        <v>13239062</v>
      </c>
      <c r="E61" s="175">
        <f t="shared" si="13"/>
        <v>72.5</v>
      </c>
      <c r="F61" s="173">
        <v>9138424</v>
      </c>
      <c r="G61" s="175">
        <f t="shared" si="14"/>
        <v>50.1</v>
      </c>
      <c r="H61" s="173">
        <v>4100638</v>
      </c>
      <c r="I61" s="175">
        <f t="shared" si="7"/>
        <v>22.4</v>
      </c>
      <c r="J61" s="174">
        <f t="shared" si="18"/>
        <v>5012767</v>
      </c>
      <c r="K61" s="175">
        <f t="shared" si="8"/>
        <v>27.5</v>
      </c>
      <c r="L61" s="173">
        <v>1719487</v>
      </c>
      <c r="M61" s="175">
        <f t="shared" si="15"/>
        <v>9.4</v>
      </c>
      <c r="N61" s="173">
        <v>3293280</v>
      </c>
      <c r="O61" s="175">
        <f t="shared" si="9"/>
        <v>18.1</v>
      </c>
      <c r="P61" s="175">
        <f t="shared" si="19"/>
        <v>99.77522942867556</v>
      </c>
      <c r="Q61" s="175">
        <f t="shared" si="16"/>
        <v>99.8</v>
      </c>
      <c r="R61" s="173">
        <v>3300699</v>
      </c>
      <c r="S61" s="173">
        <v>0</v>
      </c>
      <c r="T61" s="173">
        <v>0</v>
      </c>
    </row>
    <row r="62" spans="1:20" ht="33" customHeight="1">
      <c r="A62" s="2" t="s">
        <v>99</v>
      </c>
      <c r="B62" s="37">
        <f>'第７表性質別歳出の状況'!BF62</f>
        <v>8431675</v>
      </c>
      <c r="C62" s="173">
        <v>8431675</v>
      </c>
      <c r="D62" s="174">
        <f t="shared" si="17"/>
        <v>7509608</v>
      </c>
      <c r="E62" s="175">
        <f t="shared" si="13"/>
        <v>89.1</v>
      </c>
      <c r="F62" s="173">
        <v>5493194</v>
      </c>
      <c r="G62" s="175">
        <f t="shared" si="14"/>
        <v>65.1</v>
      </c>
      <c r="H62" s="173">
        <v>2016414</v>
      </c>
      <c r="I62" s="175">
        <f t="shared" si="7"/>
        <v>24</v>
      </c>
      <c r="J62" s="174">
        <f t="shared" si="18"/>
        <v>922067</v>
      </c>
      <c r="K62" s="175">
        <f t="shared" si="8"/>
        <v>10.900000000000006</v>
      </c>
      <c r="L62" s="173">
        <v>61985</v>
      </c>
      <c r="M62" s="175">
        <f t="shared" si="15"/>
        <v>0.7</v>
      </c>
      <c r="N62" s="173">
        <v>860082</v>
      </c>
      <c r="O62" s="175">
        <f t="shared" si="9"/>
        <v>10.200000000000006</v>
      </c>
      <c r="P62" s="175">
        <f t="shared" si="19"/>
        <v>84.93882025301454</v>
      </c>
      <c r="Q62" s="175">
        <f t="shared" si="16"/>
        <v>84.9</v>
      </c>
      <c r="R62" s="173">
        <v>1012590</v>
      </c>
      <c r="S62" s="173">
        <v>0</v>
      </c>
      <c r="T62" s="173">
        <v>0</v>
      </c>
    </row>
    <row r="63" spans="1:20" s="74" customFormat="1" ht="33" customHeight="1">
      <c r="A63" s="2" t="s">
        <v>100</v>
      </c>
      <c r="B63" s="37">
        <f>'第７表性質別歳出の状況'!BF63</f>
        <v>12753808</v>
      </c>
      <c r="C63" s="173">
        <v>12753808</v>
      </c>
      <c r="D63" s="174">
        <f t="shared" si="17"/>
        <v>9608157</v>
      </c>
      <c r="E63" s="175">
        <f t="shared" si="13"/>
        <v>75.3</v>
      </c>
      <c r="F63" s="173">
        <v>8150993</v>
      </c>
      <c r="G63" s="175">
        <f t="shared" si="14"/>
        <v>63.9</v>
      </c>
      <c r="H63" s="173">
        <v>1457164</v>
      </c>
      <c r="I63" s="175">
        <f t="shared" si="7"/>
        <v>11.399999999999999</v>
      </c>
      <c r="J63" s="174">
        <f t="shared" si="18"/>
        <v>3145651</v>
      </c>
      <c r="K63" s="175">
        <f t="shared" si="8"/>
        <v>24.700000000000003</v>
      </c>
      <c r="L63" s="173">
        <v>342364</v>
      </c>
      <c r="M63" s="175">
        <f t="shared" si="15"/>
        <v>2.7</v>
      </c>
      <c r="N63" s="173">
        <v>2803287</v>
      </c>
      <c r="O63" s="175">
        <f t="shared" si="9"/>
        <v>22.000000000000004</v>
      </c>
      <c r="P63" s="175">
        <f t="shared" si="19"/>
        <v>89.3871089116488</v>
      </c>
      <c r="Q63" s="175">
        <f t="shared" si="16"/>
        <v>95</v>
      </c>
      <c r="R63" s="173">
        <v>2951120</v>
      </c>
      <c r="S63" s="185">
        <v>0</v>
      </c>
      <c r="T63" s="173">
        <v>185000</v>
      </c>
    </row>
    <row r="64" spans="1:20" ht="33" customHeight="1" thickBot="1">
      <c r="A64" s="158" t="s">
        <v>112</v>
      </c>
      <c r="B64" s="182">
        <f>'第７表性質別歳出の状況'!BF64</f>
        <v>10315305</v>
      </c>
      <c r="C64" s="183">
        <v>10315305</v>
      </c>
      <c r="D64" s="158">
        <f t="shared" si="17"/>
        <v>7967164</v>
      </c>
      <c r="E64" s="158">
        <f t="shared" si="13"/>
        <v>77.2</v>
      </c>
      <c r="F64" s="183">
        <v>6273539</v>
      </c>
      <c r="G64" s="158">
        <f t="shared" si="14"/>
        <v>60.8</v>
      </c>
      <c r="H64" s="183">
        <v>1693625</v>
      </c>
      <c r="I64" s="158">
        <f t="shared" si="7"/>
        <v>16.400000000000006</v>
      </c>
      <c r="J64" s="158">
        <f t="shared" si="18"/>
        <v>2348141</v>
      </c>
      <c r="K64" s="158">
        <f t="shared" si="8"/>
        <v>22.799999999999997</v>
      </c>
      <c r="L64" s="158">
        <v>327530</v>
      </c>
      <c r="M64" s="158">
        <f t="shared" si="15"/>
        <v>3.2</v>
      </c>
      <c r="N64" s="183">
        <v>2020611</v>
      </c>
      <c r="O64" s="158">
        <f t="shared" si="9"/>
        <v>19.599999999999998</v>
      </c>
      <c r="P64" s="158">
        <f t="shared" si="19"/>
        <v>83.9702336575599</v>
      </c>
      <c r="Q64" s="158">
        <f t="shared" si="16"/>
        <v>87.5</v>
      </c>
      <c r="R64" s="183">
        <v>2309316</v>
      </c>
      <c r="S64" s="173">
        <v>0</v>
      </c>
      <c r="T64" s="158">
        <v>97026</v>
      </c>
    </row>
    <row r="65" spans="1:20" ht="33" customHeight="1" thickBot="1" thickTop="1">
      <c r="A65" s="33" t="s">
        <v>101</v>
      </c>
      <c r="B65" s="42">
        <f>SUM(B19:B64)</f>
        <v>384572783</v>
      </c>
      <c r="C65" s="42">
        <f>SUM(C19:C64)</f>
        <v>384572783</v>
      </c>
      <c r="D65" s="42">
        <f>SUM(D19:D64)</f>
        <v>235321768</v>
      </c>
      <c r="E65" s="50">
        <f>ROUND(D65/$C65*100,1)</f>
        <v>61.2</v>
      </c>
      <c r="F65" s="42">
        <f>SUM(F19:F64)</f>
        <v>157399385</v>
      </c>
      <c r="G65" s="50">
        <f>ROUND(F65/$C65*100,1)</f>
        <v>40.9</v>
      </c>
      <c r="H65" s="42">
        <f>SUM(H19:H64)</f>
        <v>77922383</v>
      </c>
      <c r="I65" s="50">
        <f>E65-G65</f>
        <v>20.300000000000004</v>
      </c>
      <c r="J65" s="42">
        <f>SUM(J19:J64)</f>
        <v>149251015</v>
      </c>
      <c r="K65" s="50">
        <f>100-E65</f>
        <v>38.8</v>
      </c>
      <c r="L65" s="42">
        <f>SUM(L19:L64)</f>
        <v>26637937</v>
      </c>
      <c r="M65" s="50">
        <f>ROUND(L65/$C65*100,1)</f>
        <v>6.9</v>
      </c>
      <c r="N65" s="42">
        <f>SUM(N19:N64)</f>
        <v>122613078</v>
      </c>
      <c r="O65" s="50">
        <f>K65-M65</f>
        <v>31.9</v>
      </c>
      <c r="P65" s="50">
        <f t="shared" si="19"/>
        <v>84.88660086284466</v>
      </c>
      <c r="Q65" s="50">
        <f t="shared" si="16"/>
        <v>88.2</v>
      </c>
      <c r="R65" s="42">
        <f>SUM(R19:R64)</f>
        <v>139032920</v>
      </c>
      <c r="S65" s="42">
        <f>SUM(S19:S64)</f>
        <v>0</v>
      </c>
      <c r="T65" s="42">
        <f>SUM(T19:T64)</f>
        <v>5410463</v>
      </c>
    </row>
    <row r="66" spans="1:20" ht="33" customHeight="1" thickTop="1">
      <c r="A66" s="48" t="s">
        <v>102</v>
      </c>
      <c r="B66" s="209">
        <f>SUM(B65,B18)</f>
        <v>1267131316</v>
      </c>
      <c r="C66" s="102">
        <f>SUM(C65,C18)</f>
        <v>1325514622</v>
      </c>
      <c r="D66" s="49">
        <f>SUM(D65,D18)</f>
        <v>745274450</v>
      </c>
      <c r="E66" s="51">
        <f>ROUND(D66/$C66*100,1)</f>
        <v>56.2</v>
      </c>
      <c r="F66" s="49">
        <f>SUM(F65,F18)</f>
        <v>549302277</v>
      </c>
      <c r="G66" s="51">
        <f>ROUND(F66/$C66*100,1)</f>
        <v>41.4</v>
      </c>
      <c r="H66" s="49">
        <f>SUM(H65,H18)</f>
        <v>195972173</v>
      </c>
      <c r="I66" s="51">
        <f>E66-G66</f>
        <v>14.800000000000004</v>
      </c>
      <c r="J66" s="49">
        <f>SUM(J65,J18)</f>
        <v>580240172</v>
      </c>
      <c r="K66" s="51">
        <f>100-E66</f>
        <v>43.8</v>
      </c>
      <c r="L66" s="49">
        <f>SUM(L65,L18)</f>
        <v>137856302</v>
      </c>
      <c r="M66" s="51">
        <f>ROUND(L66/$C66*100,1)</f>
        <v>10.4</v>
      </c>
      <c r="N66" s="49">
        <f>SUM(N65,N18)</f>
        <v>442383870</v>
      </c>
      <c r="O66" s="51">
        <f>K66-M66</f>
        <v>33.4</v>
      </c>
      <c r="P66" s="51">
        <f t="shared" si="19"/>
        <v>87.53610679465154</v>
      </c>
      <c r="Q66" s="51">
        <f t="shared" si="16"/>
        <v>92.3</v>
      </c>
      <c r="R66" s="49">
        <f>SUM(R65,R18)</f>
        <v>479101489</v>
      </c>
      <c r="S66" s="49">
        <f>SUM(S65,S18)</f>
        <v>0</v>
      </c>
      <c r="T66" s="49">
        <f>SUM(T65,T18)</f>
        <v>26271535</v>
      </c>
    </row>
    <row r="67" spans="1:20" ht="30.75" customHeight="1">
      <c r="A67" s="66"/>
      <c r="B67" s="46"/>
      <c r="C67" s="65"/>
      <c r="D67" s="46"/>
      <c r="E67" s="47"/>
      <c r="F67" s="65"/>
      <c r="G67" s="47"/>
      <c r="H67" s="65"/>
      <c r="I67" s="47"/>
      <c r="J67" s="46"/>
      <c r="K67" s="47"/>
      <c r="L67" s="65"/>
      <c r="M67" s="47"/>
      <c r="N67" s="65"/>
      <c r="O67" s="47"/>
      <c r="P67" s="47"/>
      <c r="Q67" s="47"/>
      <c r="R67" s="65"/>
      <c r="S67" s="65"/>
      <c r="T67" s="65"/>
    </row>
    <row r="68" spans="1:20" ht="30.75" customHeight="1">
      <c r="A68" s="64"/>
      <c r="C68" s="62"/>
      <c r="F68" s="62"/>
      <c r="H68" s="62"/>
      <c r="L68" s="62"/>
      <c r="N68" s="62"/>
      <c r="R68" s="62"/>
      <c r="S68" s="62"/>
      <c r="T68" s="62"/>
    </row>
    <row r="69" spans="1:20" ht="30.75" customHeight="1">
      <c r="A69" s="64"/>
      <c r="C69" s="62"/>
      <c r="F69" s="62"/>
      <c r="H69" s="62"/>
      <c r="L69" s="62"/>
      <c r="N69" s="62"/>
      <c r="R69" s="62"/>
      <c r="S69" s="62"/>
      <c r="T69" s="62"/>
    </row>
    <row r="70" spans="15:17" ht="24">
      <c r="O70" s="19"/>
      <c r="P70" s="20"/>
      <c r="Q70" s="19"/>
    </row>
  </sheetData>
  <sheetProtection/>
  <mergeCells count="2">
    <mergeCell ref="B1:B2"/>
    <mergeCell ref="Q2:Q4"/>
  </mergeCells>
  <printOptions/>
  <pageMargins left="0.7874015748031497" right="0.5905511811023623" top="0.7874015748031497" bottom="0.3937007874015748" header="0.5905511811023623" footer="0.31496062992125984"/>
  <pageSetup firstPageNumber="123" useFirstPageNumber="1" fitToHeight="15" horizontalDpi="600" verticalDpi="600" orientation="portrait" paperSize="9" scale="35" r:id="rId1"/>
  <headerFooter alignWithMargins="0">
    <oddHeader>&amp;L&amp;24　　第７表　性質別臨時・経常</oddHeader>
    <oddFooter>&amp;C&amp;30&amp;P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小林　裕太</cp:lastModifiedBy>
  <cp:lastPrinted>2016-02-26T05:45:02Z</cp:lastPrinted>
  <dcterms:modified xsi:type="dcterms:W3CDTF">2018-11-29T01:47:46Z</dcterms:modified>
  <cp:category/>
  <cp:version/>
  <cp:contentType/>
  <cp:contentStatus/>
</cp:coreProperties>
</file>