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dkhH44G0K3Kgq4m7PLxsSvtyzIfQ2wgeJYms4RBNM18dX5FrhKYvL8/BVwMkv8BDz9nlzDm1ER4/igmMlXlA8Q==" workbookSaltValue="gBeZNknxzO1e05uTRCmR1A==" workbookSpinCount="100000" lockStructure="1"/>
  <bookViews>
    <workbookView xWindow="0" yWindow="0" windowWidth="15360" windowHeight="7635"/>
  </bookViews>
  <sheets>
    <sheet name="法適用_水道事業" sheetId="4" r:id="rId1"/>
    <sheet name="データ" sheetId="5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P10" i="4" s="1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F85" i="4"/>
  <c r="E85" i="4"/>
  <c r="BB10" i="4"/>
  <c r="AT10" i="4"/>
  <c r="AL10" i="4"/>
  <c r="W10" i="4"/>
  <c r="I10" i="4"/>
  <c r="B10" i="4"/>
  <c r="BB8" i="4"/>
  <c r="AT8" i="4"/>
  <c r="AL8" i="4"/>
  <c r="AD8" i="4"/>
  <c r="W8" i="4"/>
  <c r="P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<sst xmlns="http://schemas.openxmlformats.org/spreadsheetml/2006/main" count="235" uniqueCount="120">
  <si>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</si>
  <si>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</si>
  <si>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</si>
  <si>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</si>
  <si>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</si>
  <si>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</si>
  <si>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</si>
  <si>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</si>
  <si>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</si>
  <si>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</si>
  <si>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</si>
  <si>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</si>
  <si>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</si>
  <si>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</si>
  <si>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</si>
  <si>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</si>
  <si>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</si>
  <si>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</si>
  <si>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</si>
  <si>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</si>
  <si>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</si>
  <si>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</si>
  <si>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</si>
  <si>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</si>
  <si>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</si>
  <si>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</si>
  <si>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「経常損益」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</si>
  <si>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</si>
  <si>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</si>
  <si>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</si>
  <si>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</si>
  <si>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</si>
  <si>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</si>
  <si>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</si>
  <si>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</si>
  <si>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</si>
  <si>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</si>
  <si>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</si>
  <si>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</si>
  <si>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</si>
  <si>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平成25年度における各指標の類似団体平均値は、当時の事業数を基に算出していますが、管路経年化率及び管路更新率については、平成26年度の事業数を基に類似団体平均値を算出しています。</t>
    <phoneticPr fontId="3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</si>
  <si>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</si>
  <si>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</si>
  <si>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</si>
  <si>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</si>
  <si>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</si>
  <si>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</si>
  <si>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</si>
  <si>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</si>
  <si>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</si>
  <si>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</si>
  <si>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</si>
  <si>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</si>
  <si>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</si>
  <si>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</si>
  <si>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</si>
  <si>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</si>
  <si>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</si>
  <si>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</si>
  <si>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</si>
  <si>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</si>
  <si>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</si>
  <si>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</si>
  <si>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</si>
  <si>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</si>
  <si>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</si>
  <si>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</si>
  <si>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</si>
  <si>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</si>
  <si>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</si>
  <si>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</si>
  <si>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</si>
  <si>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</si>
  <si>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</si>
  <si>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</si>
  <si>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</si>
  <si>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</si>
  <si>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</si>
  <si>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</si>
  <si>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</si>
  <si>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</si>
  <si>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</si>
  <si>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</si>
  <si>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</si>
  <si>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</si>
  <si>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</si>
  <si>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</si>
  <si>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</si>
  <si>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</si>
  <si>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</si>
  <si>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</si>
  <si>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</si>
  <si>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</si>
  <si>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</si>
  <si>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</si>
  <si>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</si>
  <si>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</si>
  <si>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</si>
  <si>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</si>
  <si>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</si>
  <si>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</si>
  <si>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</si>
  <si>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</si>
  <si>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</si>
  <si>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</si>
  <si>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福島県　白河地方広域市町村圏整備組合</t>
  </si>
  <si>
    <t>法適用</t>
  </si>
  <si>
    <t>水道事業</t>
  </si>
  <si>
    <t>用水供給事業</t>
  </si>
  <si>
    <t>B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</si>
  <si>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</si>
  <si>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</si>
  <si>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</si>
  <si>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</si>
  <si>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</si>
  <si>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</si>
  <si>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</si>
  <si>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①経常収支比率は、収支黒字を示す100％以上であることから良好と言える。
②累積欠損金比率は0％であり、欠損金は発生していない。
③流動比率は、100％以上であるが、全国平均値を下回っていることから、今後、預金の減少に注意する必要がある（H26年度に前年度以前と比較し大幅な低下となったのは、H26公営企業会計制度の見直しにより、みなし償却制度が廃止されたためである。）。
④企業債残高対給水収益比率は、全国平均値を上回っており、企業債残高が多いことを表している。当組合は平成13年度の供給開始から17年を経過したところであり、全借入額に対する償還済みの割合は60.8％である。
⑤料金回収率は、供給単価が給水原価を上回っていることから良好と言える。
⑥給水原価は、前年度比較では上昇したが、全国平均値を下回っている。
⑦施設利用率は、経年比較では95％以上であり、施設が効率的に利用されていると言える。
⑧有収率は100％であり、当組合の供給条例における責任水量（有収水量＝配水量）によるものである。</t>
    <phoneticPr fontId="4"/>
  </si>
  <si>
    <t>①有形固定資産減価償却率は、全国平均値を下回っているものの、今後、法定耐用年数を超える施設が増加していくことから、比率の上昇に注意し、施設更新を検討していく必要がある（H26年度に前年度以前と比較し大幅な上昇となったのは、H26公営企業会計制度の見直しにより、みなし償却制度が廃止されたためである。）。
②管路経年化率は0％であり、管路の老朽化はみられない。
③管路更新率は0％であり、管路の更新は行われていない。</t>
    <phoneticPr fontId="4"/>
  </si>
  <si>
    <t xml:space="preserve">　経営の健全性・効率性については、累積欠損金もなく、経常損益等の指標からは良好な状態といえるが、短期的な支払能力をみると、預金の減少に注意する必要があるため、今後、一層の経費節減を図り、企業債の償還や施設修繕・更新等を踏まえ、利益の確保に努める。
　老朽化の状況については、管路の老朽化はみられないものの、監視制御設備等の更新時期が近づくことから、中・長期的な修繕・更新計画を精査しながら、施設の延命化、適切な維持管理に取り組む。
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</si>
</sst>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Border="1" applyAlignment="1" applyProtection="1">
      <alignment horizontal="left" vertical="center"/>
      <protection hidden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116-44A8-A5C3-4E813445F5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028672"/>
        <c:axId val="700390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0.25</c:v>
                </c:pt>
                <c:pt idx="1">
                  <c:v>0.13</c:v>
                </c:pt>
                <c:pt idx="2">
                  <c:v>0.26</c:v>
                </c:pt>
                <c:pt idx="3">
                  <c:v>0.24</c:v>
                </c:pt>
                <c:pt idx="4">
                  <c:v>0.27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116-44A8-A5C3-4E813445F5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028672"/>
        <c:axId val="70039040"/>
      </c:lineChart>
      <c:dateAx>
        <c:axId val="700286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0039040"/>
        <c:crosses val="autoZero"/>
        <c:auto val="1"/>
        <c:lblOffset val="100"/>
        <c:baseTimeUnit val="years"/>
      </c:dateAx>
      <c:valAx>
        <c:axId val="700390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00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95.63</c:v>
                </c:pt>
                <c:pt idx="1">
                  <c:v>95.09</c:v>
                </c:pt>
                <c:pt idx="2">
                  <c:v>96.39</c:v>
                </c:pt>
                <c:pt idx="3">
                  <c:v>95.54</c:v>
                </c:pt>
                <c:pt idx="4">
                  <c:v>96.6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8AF-4477-AFDA-A18C1EA9AF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196032"/>
        <c:axId val="712186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64.12</c:v>
                </c:pt>
                <c:pt idx="1">
                  <c:v>62.69</c:v>
                </c:pt>
                <c:pt idx="2">
                  <c:v>61.82</c:v>
                </c:pt>
                <c:pt idx="3">
                  <c:v>61.66</c:v>
                </c:pt>
                <c:pt idx="4">
                  <c:v>62.19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8AF-4477-AFDA-A18C1EA9AF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196032"/>
        <c:axId val="71218688"/>
      </c:lineChart>
      <c:dateAx>
        <c:axId val="71196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1218688"/>
        <c:crosses val="autoZero"/>
        <c:auto val="1"/>
        <c:lblOffset val="100"/>
        <c:baseTimeUnit val="years"/>
      </c:dateAx>
      <c:valAx>
        <c:axId val="712186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1196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B82-4C16-A8F1-2FE500CE98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562432"/>
        <c:axId val="765643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100.12</c:v>
                </c:pt>
                <c:pt idx="1">
                  <c:v>100.12</c:v>
                </c:pt>
                <c:pt idx="2">
                  <c:v>100.03</c:v>
                </c:pt>
                <c:pt idx="3">
                  <c:v>100.05</c:v>
                </c:pt>
                <c:pt idx="4">
                  <c:v>100.05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B82-4C16-A8F1-2FE500CE98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562432"/>
        <c:axId val="76564352"/>
      </c:lineChart>
      <c:dateAx>
        <c:axId val="765624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6564352"/>
        <c:crosses val="autoZero"/>
        <c:auto val="1"/>
        <c:lblOffset val="100"/>
        <c:baseTimeUnit val="years"/>
      </c:dateAx>
      <c:valAx>
        <c:axId val="765643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6562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113.52</c:v>
                </c:pt>
                <c:pt idx="1">
                  <c:v>110.12</c:v>
                </c:pt>
                <c:pt idx="2">
                  <c:v>111.16</c:v>
                </c:pt>
                <c:pt idx="3">
                  <c:v>114.42</c:v>
                </c:pt>
                <c:pt idx="4">
                  <c:v>112.11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7B1-4961-8E7C-E2695EA3DA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488064"/>
        <c:axId val="70489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113.88</c:v>
                </c:pt>
                <c:pt idx="1">
                  <c:v>113.47</c:v>
                </c:pt>
                <c:pt idx="2">
                  <c:v>113.33</c:v>
                </c:pt>
                <c:pt idx="3">
                  <c:v>114.05</c:v>
                </c:pt>
                <c:pt idx="4">
                  <c:v>114.26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7B1-4961-8E7C-E2695EA3DA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488064"/>
        <c:axId val="70489984"/>
      </c:lineChart>
      <c:dateAx>
        <c:axId val="704880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0489984"/>
        <c:crosses val="autoZero"/>
        <c:auto val="1"/>
        <c:lblOffset val="100"/>
        <c:baseTimeUnit val="years"/>
      </c:dateAx>
      <c:valAx>
        <c:axId val="7048998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04880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14.99</c:v>
                </c:pt>
                <c:pt idx="1">
                  <c:v>43.68</c:v>
                </c:pt>
                <c:pt idx="2">
                  <c:v>46.31</c:v>
                </c:pt>
                <c:pt idx="3">
                  <c:v>47.36</c:v>
                </c:pt>
                <c:pt idx="4">
                  <c:v>50.32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C03-458A-8E66-53E696BE3D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848896"/>
        <c:axId val="708508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39.81</c:v>
                </c:pt>
                <c:pt idx="1">
                  <c:v>51.44</c:v>
                </c:pt>
                <c:pt idx="2">
                  <c:v>52.4</c:v>
                </c:pt>
                <c:pt idx="3">
                  <c:v>53.56</c:v>
                </c:pt>
                <c:pt idx="4">
                  <c:v>54.73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C03-458A-8E66-53E696BE3D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848896"/>
        <c:axId val="70850816"/>
      </c:lineChart>
      <c:dateAx>
        <c:axId val="708488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0850816"/>
        <c:crosses val="autoZero"/>
        <c:auto val="1"/>
        <c:lblOffset val="100"/>
        <c:baseTimeUnit val="years"/>
      </c:dateAx>
      <c:valAx>
        <c:axId val="708508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08488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ED9-4955-9E3B-F454B5A34C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898432"/>
        <c:axId val="709003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13.72</c:v>
                </c:pt>
                <c:pt idx="1">
                  <c:v>16.77</c:v>
                </c:pt>
                <c:pt idx="2">
                  <c:v>18.05</c:v>
                </c:pt>
                <c:pt idx="3">
                  <c:v>19.440000000000001</c:v>
                </c:pt>
                <c:pt idx="4">
                  <c:v>22.46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ED9-4955-9E3B-F454B5A34C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898432"/>
        <c:axId val="70900352"/>
      </c:lineChart>
      <c:dateAx>
        <c:axId val="708984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0900352"/>
        <c:crosses val="autoZero"/>
        <c:auto val="1"/>
        <c:lblOffset val="100"/>
        <c:baseTimeUnit val="years"/>
      </c:dateAx>
      <c:valAx>
        <c:axId val="709003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0898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7E1-4C6B-B6E4-2B053B68BB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925696"/>
        <c:axId val="709565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21.34</c:v>
                </c:pt>
                <c:pt idx="1">
                  <c:v>16.89</c:v>
                </c:pt>
                <c:pt idx="2">
                  <c:v>17.39</c:v>
                </c:pt>
                <c:pt idx="3">
                  <c:v>12.65</c:v>
                </c:pt>
                <c:pt idx="4">
                  <c:v>10.58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7E1-4C6B-B6E4-2B053B68BB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925696"/>
        <c:axId val="70956544"/>
      </c:lineChart>
      <c:dateAx>
        <c:axId val="709256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0956544"/>
        <c:crosses val="autoZero"/>
        <c:auto val="1"/>
        <c:lblOffset val="100"/>
        <c:baseTimeUnit val="years"/>
      </c:dateAx>
      <c:valAx>
        <c:axId val="7095654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09256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4078.51</c:v>
                </c:pt>
                <c:pt idx="1">
                  <c:v>132.81</c:v>
                </c:pt>
                <c:pt idx="2">
                  <c:v>135.35</c:v>
                </c:pt>
                <c:pt idx="3">
                  <c:v>138.56</c:v>
                </c:pt>
                <c:pt idx="4">
                  <c:v>134.38999999999999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940-4D43-9002-FD195DE3F5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995968"/>
        <c:axId val="709978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634.53</c:v>
                </c:pt>
                <c:pt idx="1">
                  <c:v>200.22</c:v>
                </c:pt>
                <c:pt idx="2">
                  <c:v>212.95</c:v>
                </c:pt>
                <c:pt idx="3">
                  <c:v>224.41</c:v>
                </c:pt>
                <c:pt idx="4">
                  <c:v>243.44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940-4D43-9002-FD195DE3F5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995968"/>
        <c:axId val="70997888"/>
      </c:lineChart>
      <c:dateAx>
        <c:axId val="709959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0997888"/>
        <c:crosses val="autoZero"/>
        <c:auto val="1"/>
        <c:lblOffset val="100"/>
        <c:baseTimeUnit val="years"/>
      </c:dateAx>
      <c:valAx>
        <c:axId val="7099788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09959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691.86</c:v>
                </c:pt>
                <c:pt idx="1">
                  <c:v>642.13</c:v>
                </c:pt>
                <c:pt idx="2">
                  <c:v>612.79999999999995</c:v>
                </c:pt>
                <c:pt idx="3">
                  <c:v>558.94000000000005</c:v>
                </c:pt>
                <c:pt idx="4">
                  <c:v>503.87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C9B-4682-96E4-9DB26993E5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025024"/>
        <c:axId val="710269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368.94</c:v>
                </c:pt>
                <c:pt idx="1">
                  <c:v>351.06</c:v>
                </c:pt>
                <c:pt idx="2">
                  <c:v>333.48</c:v>
                </c:pt>
                <c:pt idx="3">
                  <c:v>320.31</c:v>
                </c:pt>
                <c:pt idx="4">
                  <c:v>303.26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C9B-4682-96E4-9DB26993E5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025024"/>
        <c:axId val="71026944"/>
      </c:lineChart>
      <c:dateAx>
        <c:axId val="710250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1026944"/>
        <c:crosses val="autoZero"/>
        <c:auto val="1"/>
        <c:lblOffset val="100"/>
        <c:baseTimeUnit val="years"/>
      </c:dateAx>
      <c:valAx>
        <c:axId val="7102694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10250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113.24</c:v>
                </c:pt>
                <c:pt idx="1">
                  <c:v>117.52</c:v>
                </c:pt>
                <c:pt idx="2">
                  <c:v>120.24</c:v>
                </c:pt>
                <c:pt idx="3">
                  <c:v>126.35</c:v>
                </c:pt>
                <c:pt idx="4">
                  <c:v>122.09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C14-4C16-9F88-56FC34E134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058176"/>
        <c:axId val="710600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111.12</c:v>
                </c:pt>
                <c:pt idx="1">
                  <c:v>112.92</c:v>
                </c:pt>
                <c:pt idx="2">
                  <c:v>112.81</c:v>
                </c:pt>
                <c:pt idx="3">
                  <c:v>113.88</c:v>
                </c:pt>
                <c:pt idx="4">
                  <c:v>114.14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C14-4C16-9F88-56FC34E134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058176"/>
        <c:axId val="71060096"/>
      </c:lineChart>
      <c:dateAx>
        <c:axId val="710581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1060096"/>
        <c:crosses val="autoZero"/>
        <c:auto val="1"/>
        <c:lblOffset val="100"/>
        <c:baseTimeUnit val="years"/>
      </c:dateAx>
      <c:valAx>
        <c:axId val="710600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10581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81.209999999999994</c:v>
                </c:pt>
                <c:pt idx="1">
                  <c:v>78.7</c:v>
                </c:pt>
                <c:pt idx="2">
                  <c:v>73.02</c:v>
                </c:pt>
                <c:pt idx="3">
                  <c:v>70.3</c:v>
                </c:pt>
                <c:pt idx="4">
                  <c:v>71.95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7B2-4154-9E05-DABCF9EC0A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081344"/>
        <c:axId val="71177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75.75</c:v>
                </c:pt>
                <c:pt idx="1">
                  <c:v>75.3</c:v>
                </c:pt>
                <c:pt idx="2">
                  <c:v>75.3</c:v>
                </c:pt>
                <c:pt idx="3">
                  <c:v>74.02</c:v>
                </c:pt>
                <c:pt idx="4">
                  <c:v>73.03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7B2-4154-9E05-DABCF9EC0A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081344"/>
        <c:axId val="71177728"/>
      </c:lineChart>
      <c:dateAx>
        <c:axId val="710813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1177728"/>
        <c:crosses val="autoZero"/>
        <c:auto val="1"/>
        <c:lblOffset val="100"/>
        <c:baseTimeUnit val="years"/>
      </c:dateAx>
      <c:valAx>
        <c:axId val="71177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10813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【114.26】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【243.44】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【303.26】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【100.05】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【62.19】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【73.03】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【114.14】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【54.73】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【22.46】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view="pageBreakPreview" zoomScale="80" zoomScaleNormal="90" zoomScaleSheetLayoutView="80" workbookViewId="0">
      <selection activeCell="B2" sqref="B2:BZ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4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83" t="s">
        <v>0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  <c r="BM2" s="83"/>
      <c r="BN2" s="83"/>
      <c r="BO2" s="83"/>
      <c r="BP2" s="83"/>
      <c r="BQ2" s="83"/>
      <c r="BR2" s="83"/>
      <c r="BS2" s="83"/>
      <c r="BT2" s="83"/>
      <c r="BU2" s="83"/>
      <c r="BV2" s="83"/>
      <c r="BW2" s="83"/>
      <c r="BX2" s="83"/>
      <c r="BY2" s="83"/>
      <c r="BZ2" s="83"/>
    </row>
    <row r="3" spans="1:78" ht="9.75" customHeight="1" x14ac:dyDescent="0.15">
      <c r="A3" s="2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  <c r="BM3" s="83"/>
      <c r="BN3" s="83"/>
      <c r="BO3" s="83"/>
      <c r="BP3" s="83"/>
      <c r="BQ3" s="83"/>
      <c r="BR3" s="83"/>
      <c r="BS3" s="83"/>
      <c r="BT3" s="83"/>
      <c r="BU3" s="83"/>
      <c r="BV3" s="83"/>
      <c r="BW3" s="83"/>
      <c r="BX3" s="83"/>
      <c r="BY3" s="83"/>
      <c r="BZ3" s="83"/>
    </row>
    <row r="4" spans="1:78" ht="9.75" customHeight="1" x14ac:dyDescent="0.15">
      <c r="A4" s="2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83"/>
      <c r="BM4" s="83"/>
      <c r="BN4" s="83"/>
      <c r="BO4" s="83"/>
      <c r="BP4" s="83"/>
      <c r="BQ4" s="83"/>
      <c r="BR4" s="83"/>
      <c r="BS4" s="83"/>
      <c r="BT4" s="83"/>
      <c r="BU4" s="83"/>
      <c r="BV4" s="83"/>
      <c r="BW4" s="83"/>
      <c r="BX4" s="83"/>
      <c r="BY4" s="83"/>
      <c r="BZ4" s="8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84" t="str">
        <f>データ!H6</f>
        <v>福島県　白河地方広域市町村圏整備組合</v>
      </c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5"/>
      <c r="AE6" s="85"/>
      <c r="AF6" s="85"/>
      <c r="AG6" s="85"/>
      <c r="AH6" s="4"/>
      <c r="AI6" s="4"/>
      <c r="AJ6" s="4"/>
      <c r="AK6" s="4"/>
      <c r="AL6" s="4"/>
      <c r="AM6" s="4"/>
      <c r="AN6" s="4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75" t="s">
        <v>1</v>
      </c>
      <c r="C7" s="76"/>
      <c r="D7" s="76"/>
      <c r="E7" s="76"/>
      <c r="F7" s="76"/>
      <c r="G7" s="76"/>
      <c r="H7" s="76"/>
      <c r="I7" s="75" t="s">
        <v>2</v>
      </c>
      <c r="J7" s="76"/>
      <c r="K7" s="76"/>
      <c r="L7" s="76"/>
      <c r="M7" s="76"/>
      <c r="N7" s="76"/>
      <c r="O7" s="77"/>
      <c r="P7" s="78" t="s">
        <v>3</v>
      </c>
      <c r="Q7" s="78"/>
      <c r="R7" s="78"/>
      <c r="S7" s="78"/>
      <c r="T7" s="78"/>
      <c r="U7" s="78"/>
      <c r="V7" s="78"/>
      <c r="W7" s="78" t="s">
        <v>4</v>
      </c>
      <c r="X7" s="78"/>
      <c r="Y7" s="78"/>
      <c r="Z7" s="78"/>
      <c r="AA7" s="78"/>
      <c r="AB7" s="78"/>
      <c r="AC7" s="78"/>
      <c r="AD7" s="78" t="s">
        <v>5</v>
      </c>
      <c r="AE7" s="78"/>
      <c r="AF7" s="78"/>
      <c r="AG7" s="78"/>
      <c r="AH7" s="78"/>
      <c r="AI7" s="78"/>
      <c r="AJ7" s="78"/>
      <c r="AK7" s="4"/>
      <c r="AL7" s="78" t="s">
        <v>6</v>
      </c>
      <c r="AM7" s="78"/>
      <c r="AN7" s="78"/>
      <c r="AO7" s="78"/>
      <c r="AP7" s="78"/>
      <c r="AQ7" s="78"/>
      <c r="AR7" s="78"/>
      <c r="AS7" s="78"/>
      <c r="AT7" s="75" t="s">
        <v>7</v>
      </c>
      <c r="AU7" s="76"/>
      <c r="AV7" s="76"/>
      <c r="AW7" s="76"/>
      <c r="AX7" s="76"/>
      <c r="AY7" s="76"/>
      <c r="AZ7" s="76"/>
      <c r="BA7" s="76"/>
      <c r="BB7" s="78" t="s">
        <v>8</v>
      </c>
      <c r="BC7" s="78"/>
      <c r="BD7" s="78"/>
      <c r="BE7" s="78"/>
      <c r="BF7" s="78"/>
      <c r="BG7" s="78"/>
      <c r="BH7" s="78"/>
      <c r="BI7" s="78"/>
      <c r="BJ7" s="3"/>
      <c r="BK7" s="3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79" t="str">
        <f>データ!$I$6</f>
        <v>法適用</v>
      </c>
      <c r="C8" s="80"/>
      <c r="D8" s="80"/>
      <c r="E8" s="80"/>
      <c r="F8" s="80"/>
      <c r="G8" s="80"/>
      <c r="H8" s="80"/>
      <c r="I8" s="79" t="str">
        <f>データ!$J$6</f>
        <v>水道事業</v>
      </c>
      <c r="J8" s="80"/>
      <c r="K8" s="80"/>
      <c r="L8" s="80"/>
      <c r="M8" s="80"/>
      <c r="N8" s="80"/>
      <c r="O8" s="81"/>
      <c r="P8" s="82" t="str">
        <f>データ!$K$6</f>
        <v>用水供給事業</v>
      </c>
      <c r="Q8" s="82"/>
      <c r="R8" s="82"/>
      <c r="S8" s="82"/>
      <c r="T8" s="82"/>
      <c r="U8" s="82"/>
      <c r="V8" s="82"/>
      <c r="W8" s="82" t="str">
        <f>データ!$L$6</f>
        <v>B</v>
      </c>
      <c r="X8" s="82"/>
      <c r="Y8" s="82"/>
      <c r="Z8" s="82"/>
      <c r="AA8" s="82"/>
      <c r="AB8" s="82"/>
      <c r="AC8" s="82"/>
      <c r="AD8" s="82" t="str">
        <f>データ!$M$6</f>
        <v>非設置</v>
      </c>
      <c r="AE8" s="82"/>
      <c r="AF8" s="82"/>
      <c r="AG8" s="82"/>
      <c r="AH8" s="82"/>
      <c r="AI8" s="82"/>
      <c r="AJ8" s="82"/>
      <c r="AK8" s="4"/>
      <c r="AL8" s="70" t="str">
        <f>データ!$R$6</f>
        <v>-</v>
      </c>
      <c r="AM8" s="70"/>
      <c r="AN8" s="70"/>
      <c r="AO8" s="70"/>
      <c r="AP8" s="70"/>
      <c r="AQ8" s="70"/>
      <c r="AR8" s="70"/>
      <c r="AS8" s="70"/>
      <c r="AT8" s="66" t="str">
        <f>データ!$S$6</f>
        <v>-</v>
      </c>
      <c r="AU8" s="67"/>
      <c r="AV8" s="67"/>
      <c r="AW8" s="67"/>
      <c r="AX8" s="67"/>
      <c r="AY8" s="67"/>
      <c r="AZ8" s="67"/>
      <c r="BA8" s="67"/>
      <c r="BB8" s="69" t="str">
        <f>データ!$T$6</f>
        <v>-</v>
      </c>
      <c r="BC8" s="69"/>
      <c r="BD8" s="69"/>
      <c r="BE8" s="69"/>
      <c r="BF8" s="69"/>
      <c r="BG8" s="69"/>
      <c r="BH8" s="69"/>
      <c r="BI8" s="69"/>
      <c r="BJ8" s="3"/>
      <c r="BK8" s="3"/>
      <c r="BL8" s="73" t="s">
        <v>10</v>
      </c>
      <c r="BM8" s="74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75" t="s">
        <v>12</v>
      </c>
      <c r="C9" s="76"/>
      <c r="D9" s="76"/>
      <c r="E9" s="76"/>
      <c r="F9" s="76"/>
      <c r="G9" s="76"/>
      <c r="H9" s="76"/>
      <c r="I9" s="75" t="s">
        <v>13</v>
      </c>
      <c r="J9" s="76"/>
      <c r="K9" s="76"/>
      <c r="L9" s="76"/>
      <c r="M9" s="76"/>
      <c r="N9" s="76"/>
      <c r="O9" s="77"/>
      <c r="P9" s="78" t="s">
        <v>14</v>
      </c>
      <c r="Q9" s="78"/>
      <c r="R9" s="78"/>
      <c r="S9" s="78"/>
      <c r="T9" s="78"/>
      <c r="U9" s="78"/>
      <c r="V9" s="78"/>
      <c r="W9" s="78" t="s">
        <v>15</v>
      </c>
      <c r="X9" s="78"/>
      <c r="Y9" s="78"/>
      <c r="Z9" s="78"/>
      <c r="AA9" s="78"/>
      <c r="AB9" s="78"/>
      <c r="AC9" s="78"/>
      <c r="AD9" s="2"/>
      <c r="AE9" s="2"/>
      <c r="AF9" s="2"/>
      <c r="AG9" s="2"/>
      <c r="AH9" s="4"/>
      <c r="AI9" s="4"/>
      <c r="AJ9" s="4"/>
      <c r="AK9" s="4"/>
      <c r="AL9" s="78" t="s">
        <v>16</v>
      </c>
      <c r="AM9" s="78"/>
      <c r="AN9" s="78"/>
      <c r="AO9" s="78"/>
      <c r="AP9" s="78"/>
      <c r="AQ9" s="78"/>
      <c r="AR9" s="78"/>
      <c r="AS9" s="78"/>
      <c r="AT9" s="75" t="s">
        <v>17</v>
      </c>
      <c r="AU9" s="76"/>
      <c r="AV9" s="76"/>
      <c r="AW9" s="76"/>
      <c r="AX9" s="76"/>
      <c r="AY9" s="76"/>
      <c r="AZ9" s="76"/>
      <c r="BA9" s="76"/>
      <c r="BB9" s="78" t="s">
        <v>18</v>
      </c>
      <c r="BC9" s="78"/>
      <c r="BD9" s="78"/>
      <c r="BE9" s="78"/>
      <c r="BF9" s="78"/>
      <c r="BG9" s="78"/>
      <c r="BH9" s="78"/>
      <c r="BI9" s="78"/>
      <c r="BJ9" s="3"/>
      <c r="BK9" s="3"/>
      <c r="BL9" s="64" t="s">
        <v>19</v>
      </c>
      <c r="BM9" s="65"/>
      <c r="BN9" s="11" t="s">
        <v>20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66" t="str">
        <f>データ!$N$6</f>
        <v>-</v>
      </c>
      <c r="C10" s="67"/>
      <c r="D10" s="67"/>
      <c r="E10" s="67"/>
      <c r="F10" s="67"/>
      <c r="G10" s="67"/>
      <c r="H10" s="67"/>
      <c r="I10" s="66">
        <f>データ!$O$6</f>
        <v>77.81</v>
      </c>
      <c r="J10" s="67"/>
      <c r="K10" s="67"/>
      <c r="L10" s="67"/>
      <c r="M10" s="67"/>
      <c r="N10" s="67"/>
      <c r="O10" s="68"/>
      <c r="P10" s="69">
        <f>データ!$P$6</f>
        <v>95.39</v>
      </c>
      <c r="Q10" s="69"/>
      <c r="R10" s="69"/>
      <c r="S10" s="69"/>
      <c r="T10" s="69"/>
      <c r="U10" s="69"/>
      <c r="V10" s="69"/>
      <c r="W10" s="70">
        <f>データ!$Q$6</f>
        <v>0</v>
      </c>
      <c r="X10" s="70"/>
      <c r="Y10" s="70"/>
      <c r="Z10" s="70"/>
      <c r="AA10" s="70"/>
      <c r="AB10" s="70"/>
      <c r="AC10" s="70"/>
      <c r="AD10" s="2"/>
      <c r="AE10" s="2"/>
      <c r="AF10" s="2"/>
      <c r="AG10" s="2"/>
      <c r="AH10" s="4"/>
      <c r="AI10" s="4"/>
      <c r="AJ10" s="4"/>
      <c r="AK10" s="4"/>
      <c r="AL10" s="70">
        <f>データ!$U$6</f>
        <v>118923</v>
      </c>
      <c r="AM10" s="70"/>
      <c r="AN10" s="70"/>
      <c r="AO10" s="70"/>
      <c r="AP10" s="70"/>
      <c r="AQ10" s="70"/>
      <c r="AR10" s="70"/>
      <c r="AS10" s="70"/>
      <c r="AT10" s="66">
        <f>データ!$V$6</f>
        <v>371.76</v>
      </c>
      <c r="AU10" s="67"/>
      <c r="AV10" s="67"/>
      <c r="AW10" s="67"/>
      <c r="AX10" s="67"/>
      <c r="AY10" s="67"/>
      <c r="AZ10" s="67"/>
      <c r="BA10" s="67"/>
      <c r="BB10" s="69">
        <f>データ!$W$6</f>
        <v>319.89</v>
      </c>
      <c r="BC10" s="69"/>
      <c r="BD10" s="69"/>
      <c r="BE10" s="69"/>
      <c r="BF10" s="69"/>
      <c r="BG10" s="69"/>
      <c r="BH10" s="69"/>
      <c r="BI10" s="69"/>
      <c r="BJ10" s="2"/>
      <c r="BK10" s="2"/>
      <c r="BL10" s="71" t="s">
        <v>21</v>
      </c>
      <c r="BM10" s="72"/>
      <c r="BN10" s="14" t="s">
        <v>22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9" t="s">
        <v>23</v>
      </c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</row>
    <row r="14" spans="1:78" ht="13.7" customHeight="1" x14ac:dyDescent="0.15">
      <c r="A14" s="2"/>
      <c r="B14" s="61" t="s">
        <v>24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3"/>
      <c r="BK14" s="2"/>
      <c r="BL14" s="43" t="s">
        <v>25</v>
      </c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5"/>
    </row>
    <row r="15" spans="1:78" ht="13.7" customHeight="1" x14ac:dyDescent="0.15">
      <c r="A15" s="2"/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8"/>
      <c r="BK15" s="2"/>
      <c r="BL15" s="46"/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47"/>
      <c r="BX15" s="47"/>
      <c r="BY15" s="47"/>
      <c r="BZ15" s="48"/>
    </row>
    <row r="16" spans="1:78" ht="13.7" customHeight="1" x14ac:dyDescent="0.15">
      <c r="A16" s="2"/>
      <c r="B16" s="17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18"/>
      <c r="BK16" s="2"/>
      <c r="BL16" s="49" t="s">
        <v>117</v>
      </c>
      <c r="BM16" s="50"/>
      <c r="BN16" s="50"/>
      <c r="BO16" s="50"/>
      <c r="BP16" s="50"/>
      <c r="BQ16" s="50"/>
      <c r="BR16" s="50"/>
      <c r="BS16" s="50"/>
      <c r="BT16" s="50"/>
      <c r="BU16" s="50"/>
      <c r="BV16" s="50"/>
      <c r="BW16" s="50"/>
      <c r="BX16" s="50"/>
      <c r="BY16" s="50"/>
      <c r="BZ16" s="51"/>
    </row>
    <row r="17" spans="1:78" ht="13.7" customHeight="1" x14ac:dyDescent="0.15">
      <c r="A17" s="2"/>
      <c r="B17" s="17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18"/>
      <c r="BK17" s="2"/>
      <c r="BL17" s="49"/>
      <c r="BM17" s="50"/>
      <c r="BN17" s="50"/>
      <c r="BO17" s="50"/>
      <c r="BP17" s="50"/>
      <c r="BQ17" s="50"/>
      <c r="BR17" s="50"/>
      <c r="BS17" s="50"/>
      <c r="BT17" s="50"/>
      <c r="BU17" s="50"/>
      <c r="BV17" s="50"/>
      <c r="BW17" s="50"/>
      <c r="BX17" s="50"/>
      <c r="BY17" s="50"/>
      <c r="BZ17" s="51"/>
    </row>
    <row r="18" spans="1:78" ht="13.7" customHeight="1" x14ac:dyDescent="0.15">
      <c r="A18" s="2"/>
      <c r="B18" s="17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18"/>
      <c r="BK18" s="2"/>
      <c r="BL18" s="49"/>
      <c r="BM18" s="50"/>
      <c r="BN18" s="50"/>
      <c r="BO18" s="50"/>
      <c r="BP18" s="50"/>
      <c r="BQ18" s="50"/>
      <c r="BR18" s="50"/>
      <c r="BS18" s="50"/>
      <c r="BT18" s="50"/>
      <c r="BU18" s="50"/>
      <c r="BV18" s="50"/>
      <c r="BW18" s="50"/>
      <c r="BX18" s="50"/>
      <c r="BY18" s="50"/>
      <c r="BZ18" s="51"/>
    </row>
    <row r="19" spans="1:78" ht="13.7" customHeight="1" x14ac:dyDescent="0.15">
      <c r="A19" s="2"/>
      <c r="B19" s="17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18"/>
      <c r="BK19" s="2"/>
      <c r="BL19" s="49"/>
      <c r="BM19" s="50"/>
      <c r="BN19" s="50"/>
      <c r="BO19" s="50"/>
      <c r="BP19" s="50"/>
      <c r="BQ19" s="50"/>
      <c r="BR19" s="50"/>
      <c r="BS19" s="50"/>
      <c r="BT19" s="50"/>
      <c r="BU19" s="50"/>
      <c r="BV19" s="50"/>
      <c r="BW19" s="50"/>
      <c r="BX19" s="50"/>
      <c r="BY19" s="50"/>
      <c r="BZ19" s="51"/>
    </row>
    <row r="20" spans="1:78" ht="13.7" customHeight="1" x14ac:dyDescent="0.15">
      <c r="A20" s="2"/>
      <c r="B20" s="17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18"/>
      <c r="BK20" s="2"/>
      <c r="BL20" s="49"/>
      <c r="BM20" s="50"/>
      <c r="BN20" s="50"/>
      <c r="BO20" s="50"/>
      <c r="BP20" s="50"/>
      <c r="BQ20" s="50"/>
      <c r="BR20" s="50"/>
      <c r="BS20" s="50"/>
      <c r="BT20" s="50"/>
      <c r="BU20" s="50"/>
      <c r="BV20" s="50"/>
      <c r="BW20" s="50"/>
      <c r="BX20" s="50"/>
      <c r="BY20" s="50"/>
      <c r="BZ20" s="51"/>
    </row>
    <row r="21" spans="1:78" ht="13.7" customHeight="1" x14ac:dyDescent="0.15">
      <c r="A21" s="2"/>
      <c r="B21" s="17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18"/>
      <c r="BK21" s="2"/>
      <c r="BL21" s="49"/>
      <c r="BM21" s="50"/>
      <c r="BN21" s="50"/>
      <c r="BO21" s="50"/>
      <c r="BP21" s="50"/>
      <c r="BQ21" s="50"/>
      <c r="BR21" s="50"/>
      <c r="BS21" s="50"/>
      <c r="BT21" s="50"/>
      <c r="BU21" s="50"/>
      <c r="BV21" s="50"/>
      <c r="BW21" s="50"/>
      <c r="BX21" s="50"/>
      <c r="BY21" s="50"/>
      <c r="BZ21" s="51"/>
    </row>
    <row r="22" spans="1:78" ht="13.7" customHeight="1" x14ac:dyDescent="0.15">
      <c r="A22" s="2"/>
      <c r="B22" s="17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18"/>
      <c r="BK22" s="2"/>
      <c r="BL22" s="49"/>
      <c r="BM22" s="50"/>
      <c r="BN22" s="50"/>
      <c r="BO22" s="50"/>
      <c r="BP22" s="50"/>
      <c r="BQ22" s="50"/>
      <c r="BR22" s="50"/>
      <c r="BS22" s="50"/>
      <c r="BT22" s="50"/>
      <c r="BU22" s="50"/>
      <c r="BV22" s="50"/>
      <c r="BW22" s="50"/>
      <c r="BX22" s="50"/>
      <c r="BY22" s="50"/>
      <c r="BZ22" s="51"/>
    </row>
    <row r="23" spans="1:78" ht="13.7" customHeight="1" x14ac:dyDescent="0.15">
      <c r="A23" s="2"/>
      <c r="B23" s="17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18"/>
      <c r="BK23" s="2"/>
      <c r="BL23" s="49"/>
      <c r="BM23" s="50"/>
      <c r="BN23" s="50"/>
      <c r="BO23" s="50"/>
      <c r="BP23" s="50"/>
      <c r="BQ23" s="50"/>
      <c r="BR23" s="50"/>
      <c r="BS23" s="50"/>
      <c r="BT23" s="50"/>
      <c r="BU23" s="50"/>
      <c r="BV23" s="50"/>
      <c r="BW23" s="50"/>
      <c r="BX23" s="50"/>
      <c r="BY23" s="50"/>
      <c r="BZ23" s="51"/>
    </row>
    <row r="24" spans="1:78" ht="13.7" customHeight="1" x14ac:dyDescent="0.15">
      <c r="A24" s="2"/>
      <c r="B24" s="17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18"/>
      <c r="BK24" s="2"/>
      <c r="BL24" s="49"/>
      <c r="BM24" s="50"/>
      <c r="BN24" s="50"/>
      <c r="BO24" s="50"/>
      <c r="BP24" s="50"/>
      <c r="BQ24" s="50"/>
      <c r="BR24" s="50"/>
      <c r="BS24" s="50"/>
      <c r="BT24" s="50"/>
      <c r="BU24" s="50"/>
      <c r="BV24" s="50"/>
      <c r="BW24" s="50"/>
      <c r="BX24" s="50"/>
      <c r="BY24" s="50"/>
      <c r="BZ24" s="51"/>
    </row>
    <row r="25" spans="1:78" ht="13.7" customHeight="1" x14ac:dyDescent="0.15">
      <c r="A25" s="2"/>
      <c r="B25" s="17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18"/>
      <c r="BK25" s="2"/>
      <c r="BL25" s="49"/>
      <c r="BM25" s="50"/>
      <c r="BN25" s="50"/>
      <c r="BO25" s="50"/>
      <c r="BP25" s="50"/>
      <c r="BQ25" s="50"/>
      <c r="BR25" s="50"/>
      <c r="BS25" s="50"/>
      <c r="BT25" s="50"/>
      <c r="BU25" s="50"/>
      <c r="BV25" s="50"/>
      <c r="BW25" s="50"/>
      <c r="BX25" s="50"/>
      <c r="BY25" s="50"/>
      <c r="BZ25" s="51"/>
    </row>
    <row r="26" spans="1:78" ht="13.7" customHeight="1" x14ac:dyDescent="0.15">
      <c r="A26" s="2"/>
      <c r="B26" s="17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8"/>
      <c r="BK26" s="2"/>
      <c r="BL26" s="49"/>
      <c r="BM26" s="50"/>
      <c r="BN26" s="50"/>
      <c r="BO26" s="50"/>
      <c r="BP26" s="50"/>
      <c r="BQ26" s="50"/>
      <c r="BR26" s="50"/>
      <c r="BS26" s="50"/>
      <c r="BT26" s="50"/>
      <c r="BU26" s="50"/>
      <c r="BV26" s="50"/>
      <c r="BW26" s="50"/>
      <c r="BX26" s="50"/>
      <c r="BY26" s="50"/>
      <c r="BZ26" s="51"/>
    </row>
    <row r="27" spans="1:78" ht="13.7" customHeight="1" x14ac:dyDescent="0.15">
      <c r="A27" s="2"/>
      <c r="B27" s="17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8"/>
      <c r="BK27" s="2"/>
      <c r="BL27" s="49"/>
      <c r="BM27" s="50"/>
      <c r="BN27" s="50"/>
      <c r="BO27" s="50"/>
      <c r="BP27" s="50"/>
      <c r="BQ27" s="50"/>
      <c r="BR27" s="50"/>
      <c r="BS27" s="50"/>
      <c r="BT27" s="50"/>
      <c r="BU27" s="50"/>
      <c r="BV27" s="50"/>
      <c r="BW27" s="50"/>
      <c r="BX27" s="50"/>
      <c r="BY27" s="50"/>
      <c r="BZ27" s="51"/>
    </row>
    <row r="28" spans="1:78" ht="13.7" customHeight="1" x14ac:dyDescent="0.15">
      <c r="A28" s="2"/>
      <c r="B28" s="17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8"/>
      <c r="BK28" s="2"/>
      <c r="BL28" s="49"/>
      <c r="BM28" s="50"/>
      <c r="BN28" s="50"/>
      <c r="BO28" s="50"/>
      <c r="BP28" s="50"/>
      <c r="BQ28" s="50"/>
      <c r="BR28" s="50"/>
      <c r="BS28" s="50"/>
      <c r="BT28" s="50"/>
      <c r="BU28" s="50"/>
      <c r="BV28" s="50"/>
      <c r="BW28" s="50"/>
      <c r="BX28" s="50"/>
      <c r="BY28" s="50"/>
      <c r="BZ28" s="51"/>
    </row>
    <row r="29" spans="1:78" ht="13.7" customHeight="1" x14ac:dyDescent="0.15">
      <c r="A29" s="2"/>
      <c r="B29" s="17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8"/>
      <c r="BK29" s="2"/>
      <c r="BL29" s="49"/>
      <c r="BM29" s="50"/>
      <c r="BN29" s="50"/>
      <c r="BO29" s="50"/>
      <c r="BP29" s="50"/>
      <c r="BQ29" s="50"/>
      <c r="BR29" s="50"/>
      <c r="BS29" s="50"/>
      <c r="BT29" s="50"/>
      <c r="BU29" s="50"/>
      <c r="BV29" s="50"/>
      <c r="BW29" s="50"/>
      <c r="BX29" s="50"/>
      <c r="BY29" s="50"/>
      <c r="BZ29" s="51"/>
    </row>
    <row r="30" spans="1:78" ht="13.7" customHeight="1" x14ac:dyDescent="0.15">
      <c r="A30" s="2"/>
      <c r="B30" s="17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8"/>
      <c r="BK30" s="2"/>
      <c r="BL30" s="49"/>
      <c r="BM30" s="50"/>
      <c r="BN30" s="50"/>
      <c r="BO30" s="50"/>
      <c r="BP30" s="50"/>
      <c r="BQ30" s="50"/>
      <c r="BR30" s="50"/>
      <c r="BS30" s="50"/>
      <c r="BT30" s="50"/>
      <c r="BU30" s="50"/>
      <c r="BV30" s="50"/>
      <c r="BW30" s="50"/>
      <c r="BX30" s="50"/>
      <c r="BY30" s="50"/>
      <c r="BZ30" s="51"/>
    </row>
    <row r="31" spans="1:78" ht="13.7" customHeight="1" x14ac:dyDescent="0.15">
      <c r="A31" s="2"/>
      <c r="B31" s="17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8"/>
      <c r="BK31" s="2"/>
      <c r="BL31" s="49"/>
      <c r="BM31" s="50"/>
      <c r="BN31" s="50"/>
      <c r="BO31" s="50"/>
      <c r="BP31" s="50"/>
      <c r="BQ31" s="50"/>
      <c r="BR31" s="50"/>
      <c r="BS31" s="50"/>
      <c r="BT31" s="50"/>
      <c r="BU31" s="50"/>
      <c r="BV31" s="50"/>
      <c r="BW31" s="50"/>
      <c r="BX31" s="50"/>
      <c r="BY31" s="50"/>
      <c r="BZ31" s="51"/>
    </row>
    <row r="32" spans="1:78" ht="13.7" customHeight="1" x14ac:dyDescent="0.15">
      <c r="A32" s="2"/>
      <c r="B32" s="17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8"/>
      <c r="BK32" s="2"/>
      <c r="BL32" s="49"/>
      <c r="BM32" s="50"/>
      <c r="BN32" s="50"/>
      <c r="BO32" s="50"/>
      <c r="BP32" s="50"/>
      <c r="BQ32" s="50"/>
      <c r="BR32" s="50"/>
      <c r="BS32" s="50"/>
      <c r="BT32" s="50"/>
      <c r="BU32" s="50"/>
      <c r="BV32" s="50"/>
      <c r="BW32" s="50"/>
      <c r="BX32" s="50"/>
      <c r="BY32" s="50"/>
      <c r="BZ32" s="51"/>
    </row>
    <row r="33" spans="1:78" ht="13.7" customHeight="1" x14ac:dyDescent="0.15">
      <c r="A33" s="2"/>
      <c r="B33" s="17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8"/>
      <c r="BK33" s="2"/>
      <c r="BL33" s="49"/>
      <c r="BM33" s="50"/>
      <c r="BN33" s="50"/>
      <c r="BO33" s="50"/>
      <c r="BP33" s="50"/>
      <c r="BQ33" s="50"/>
      <c r="BR33" s="50"/>
      <c r="BS33" s="50"/>
      <c r="BT33" s="50"/>
      <c r="BU33" s="50"/>
      <c r="BV33" s="50"/>
      <c r="BW33" s="50"/>
      <c r="BX33" s="50"/>
      <c r="BY33" s="50"/>
      <c r="BZ33" s="51"/>
    </row>
    <row r="34" spans="1:78" ht="13.7" customHeight="1" x14ac:dyDescent="0.15">
      <c r="A34" s="2"/>
      <c r="B34" s="17"/>
      <c r="C34" s="55" t="s">
        <v>26</v>
      </c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19"/>
      <c r="R34" s="55" t="s">
        <v>27</v>
      </c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19"/>
      <c r="AG34" s="55" t="s">
        <v>28</v>
      </c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19"/>
      <c r="AV34" s="55" t="s">
        <v>29</v>
      </c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18"/>
      <c r="BK34" s="2"/>
      <c r="BL34" s="49"/>
      <c r="BM34" s="50"/>
      <c r="BN34" s="50"/>
      <c r="BO34" s="50"/>
      <c r="BP34" s="50"/>
      <c r="BQ34" s="50"/>
      <c r="BR34" s="50"/>
      <c r="BS34" s="50"/>
      <c r="BT34" s="50"/>
      <c r="BU34" s="50"/>
      <c r="BV34" s="50"/>
      <c r="BW34" s="50"/>
      <c r="BX34" s="50"/>
      <c r="BY34" s="50"/>
      <c r="BZ34" s="51"/>
    </row>
    <row r="35" spans="1:78" ht="13.7" customHeight="1" x14ac:dyDescent="0.15">
      <c r="A35" s="2"/>
      <c r="B35" s="17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19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19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19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18"/>
      <c r="BK35" s="2"/>
      <c r="BL35" s="49"/>
      <c r="BM35" s="50"/>
      <c r="BN35" s="50"/>
      <c r="BO35" s="50"/>
      <c r="BP35" s="50"/>
      <c r="BQ35" s="50"/>
      <c r="BR35" s="50"/>
      <c r="BS35" s="50"/>
      <c r="BT35" s="50"/>
      <c r="BU35" s="50"/>
      <c r="BV35" s="50"/>
      <c r="BW35" s="50"/>
      <c r="BX35" s="50"/>
      <c r="BY35" s="50"/>
      <c r="BZ35" s="51"/>
    </row>
    <row r="36" spans="1:78" ht="13.7" customHeight="1" x14ac:dyDescent="0.15">
      <c r="A36" s="2"/>
      <c r="B36" s="17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8"/>
      <c r="BK36" s="2"/>
      <c r="BL36" s="49"/>
      <c r="BM36" s="50"/>
      <c r="BN36" s="50"/>
      <c r="BO36" s="50"/>
      <c r="BP36" s="50"/>
      <c r="BQ36" s="50"/>
      <c r="BR36" s="50"/>
      <c r="BS36" s="50"/>
      <c r="BT36" s="50"/>
      <c r="BU36" s="50"/>
      <c r="BV36" s="50"/>
      <c r="BW36" s="50"/>
      <c r="BX36" s="50"/>
      <c r="BY36" s="50"/>
      <c r="BZ36" s="51"/>
    </row>
    <row r="37" spans="1:78" ht="13.7" customHeight="1" x14ac:dyDescent="0.15">
      <c r="A37" s="2"/>
      <c r="B37" s="17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8"/>
      <c r="BK37" s="2"/>
      <c r="BL37" s="49"/>
      <c r="BM37" s="50"/>
      <c r="BN37" s="50"/>
      <c r="BO37" s="50"/>
      <c r="BP37" s="50"/>
      <c r="BQ37" s="50"/>
      <c r="BR37" s="50"/>
      <c r="BS37" s="50"/>
      <c r="BT37" s="50"/>
      <c r="BU37" s="50"/>
      <c r="BV37" s="50"/>
      <c r="BW37" s="50"/>
      <c r="BX37" s="50"/>
      <c r="BY37" s="50"/>
      <c r="BZ37" s="51"/>
    </row>
    <row r="38" spans="1:78" ht="13.7" customHeight="1" x14ac:dyDescent="0.15">
      <c r="A38" s="2"/>
      <c r="B38" s="17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8"/>
      <c r="BK38" s="2"/>
      <c r="BL38" s="49"/>
      <c r="BM38" s="50"/>
      <c r="BN38" s="50"/>
      <c r="BO38" s="50"/>
      <c r="BP38" s="50"/>
      <c r="BQ38" s="50"/>
      <c r="BR38" s="50"/>
      <c r="BS38" s="50"/>
      <c r="BT38" s="50"/>
      <c r="BU38" s="50"/>
      <c r="BV38" s="50"/>
      <c r="BW38" s="50"/>
      <c r="BX38" s="50"/>
      <c r="BY38" s="50"/>
      <c r="BZ38" s="51"/>
    </row>
    <row r="39" spans="1:78" ht="13.7" customHeight="1" x14ac:dyDescent="0.15">
      <c r="A39" s="2"/>
      <c r="B39" s="17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8"/>
      <c r="BK39" s="2"/>
      <c r="BL39" s="49"/>
      <c r="BM39" s="50"/>
      <c r="BN39" s="50"/>
      <c r="BO39" s="50"/>
      <c r="BP39" s="50"/>
      <c r="BQ39" s="50"/>
      <c r="BR39" s="50"/>
      <c r="BS39" s="50"/>
      <c r="BT39" s="50"/>
      <c r="BU39" s="50"/>
      <c r="BV39" s="50"/>
      <c r="BW39" s="50"/>
      <c r="BX39" s="50"/>
      <c r="BY39" s="50"/>
      <c r="BZ39" s="51"/>
    </row>
    <row r="40" spans="1:78" ht="13.7" customHeight="1" x14ac:dyDescent="0.15">
      <c r="A40" s="2"/>
      <c r="B40" s="17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8"/>
      <c r="BK40" s="2"/>
      <c r="BL40" s="49"/>
      <c r="BM40" s="50"/>
      <c r="BN40" s="50"/>
      <c r="BO40" s="50"/>
      <c r="BP40" s="50"/>
      <c r="BQ40" s="50"/>
      <c r="BR40" s="50"/>
      <c r="BS40" s="50"/>
      <c r="BT40" s="50"/>
      <c r="BU40" s="50"/>
      <c r="BV40" s="50"/>
      <c r="BW40" s="50"/>
      <c r="BX40" s="50"/>
      <c r="BY40" s="50"/>
      <c r="BZ40" s="51"/>
    </row>
    <row r="41" spans="1:78" ht="13.7" customHeight="1" x14ac:dyDescent="0.15">
      <c r="A41" s="2"/>
      <c r="B41" s="17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8"/>
      <c r="BK41" s="2"/>
      <c r="BL41" s="49"/>
      <c r="BM41" s="50"/>
      <c r="BN41" s="50"/>
      <c r="BO41" s="50"/>
      <c r="BP41" s="50"/>
      <c r="BQ41" s="50"/>
      <c r="BR41" s="50"/>
      <c r="BS41" s="50"/>
      <c r="BT41" s="50"/>
      <c r="BU41" s="50"/>
      <c r="BV41" s="50"/>
      <c r="BW41" s="50"/>
      <c r="BX41" s="50"/>
      <c r="BY41" s="50"/>
      <c r="BZ41" s="51"/>
    </row>
    <row r="42" spans="1:78" ht="13.7" customHeight="1" x14ac:dyDescent="0.15">
      <c r="A42" s="2"/>
      <c r="B42" s="17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8"/>
      <c r="BK42" s="2"/>
      <c r="BL42" s="49"/>
      <c r="BM42" s="50"/>
      <c r="BN42" s="50"/>
      <c r="BO42" s="50"/>
      <c r="BP42" s="50"/>
      <c r="BQ42" s="50"/>
      <c r="BR42" s="50"/>
      <c r="BS42" s="50"/>
      <c r="BT42" s="50"/>
      <c r="BU42" s="50"/>
      <c r="BV42" s="50"/>
      <c r="BW42" s="50"/>
      <c r="BX42" s="50"/>
      <c r="BY42" s="50"/>
      <c r="BZ42" s="51"/>
    </row>
    <row r="43" spans="1:78" ht="13.7" customHeight="1" x14ac:dyDescent="0.15">
      <c r="A43" s="2"/>
      <c r="B43" s="17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8"/>
      <c r="BK43" s="2"/>
      <c r="BL43" s="49"/>
      <c r="BM43" s="50"/>
      <c r="BN43" s="50"/>
      <c r="BO43" s="50"/>
      <c r="BP43" s="50"/>
      <c r="BQ43" s="50"/>
      <c r="BR43" s="50"/>
      <c r="BS43" s="50"/>
      <c r="BT43" s="50"/>
      <c r="BU43" s="50"/>
      <c r="BV43" s="50"/>
      <c r="BW43" s="50"/>
      <c r="BX43" s="50"/>
      <c r="BY43" s="50"/>
      <c r="BZ43" s="51"/>
    </row>
    <row r="44" spans="1:78" ht="13.7" customHeight="1" x14ac:dyDescent="0.15">
      <c r="A44" s="2"/>
      <c r="B44" s="17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7" customHeight="1" x14ac:dyDescent="0.15">
      <c r="A45" s="2"/>
      <c r="B45" s="17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18"/>
      <c r="BK45" s="2"/>
      <c r="BL45" s="43" t="s">
        <v>30</v>
      </c>
      <c r="BM45" s="44"/>
      <c r="BN45" s="44"/>
      <c r="BO45" s="44"/>
      <c r="BP45" s="44"/>
      <c r="BQ45" s="44"/>
      <c r="BR45" s="44"/>
      <c r="BS45" s="44"/>
      <c r="BT45" s="44"/>
      <c r="BU45" s="44"/>
      <c r="BV45" s="44"/>
      <c r="BW45" s="44"/>
      <c r="BX45" s="44"/>
      <c r="BY45" s="44"/>
      <c r="BZ45" s="45"/>
    </row>
    <row r="46" spans="1:78" ht="13.7" customHeight="1" x14ac:dyDescent="0.15">
      <c r="A46" s="2"/>
      <c r="B46" s="17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18"/>
      <c r="BK46" s="2"/>
      <c r="BL46" s="46"/>
      <c r="BM46" s="47"/>
      <c r="BN46" s="47"/>
      <c r="BO46" s="47"/>
      <c r="BP46" s="47"/>
      <c r="BQ46" s="47"/>
      <c r="BR46" s="47"/>
      <c r="BS46" s="47"/>
      <c r="BT46" s="47"/>
      <c r="BU46" s="47"/>
      <c r="BV46" s="47"/>
      <c r="BW46" s="47"/>
      <c r="BX46" s="47"/>
      <c r="BY46" s="47"/>
      <c r="BZ46" s="48"/>
    </row>
    <row r="47" spans="1:78" ht="13.7" customHeight="1" x14ac:dyDescent="0.15">
      <c r="A47" s="2"/>
      <c r="B47" s="17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18"/>
      <c r="BK47" s="2"/>
      <c r="BL47" s="49" t="s">
        <v>118</v>
      </c>
      <c r="BM47" s="50"/>
      <c r="BN47" s="50"/>
      <c r="BO47" s="50"/>
      <c r="BP47" s="50"/>
      <c r="BQ47" s="50"/>
      <c r="BR47" s="50"/>
      <c r="BS47" s="50"/>
      <c r="BT47" s="50"/>
      <c r="BU47" s="50"/>
      <c r="BV47" s="50"/>
      <c r="BW47" s="50"/>
      <c r="BX47" s="50"/>
      <c r="BY47" s="50"/>
      <c r="BZ47" s="51"/>
    </row>
    <row r="48" spans="1:78" ht="13.7" customHeight="1" x14ac:dyDescent="0.15">
      <c r="A48" s="2"/>
      <c r="B48" s="17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18"/>
      <c r="BK48" s="2"/>
      <c r="BL48" s="49"/>
      <c r="BM48" s="50"/>
      <c r="BN48" s="50"/>
      <c r="BO48" s="50"/>
      <c r="BP48" s="50"/>
      <c r="BQ48" s="50"/>
      <c r="BR48" s="50"/>
      <c r="BS48" s="50"/>
      <c r="BT48" s="50"/>
      <c r="BU48" s="50"/>
      <c r="BV48" s="50"/>
      <c r="BW48" s="50"/>
      <c r="BX48" s="50"/>
      <c r="BY48" s="50"/>
      <c r="BZ48" s="51"/>
    </row>
    <row r="49" spans="1:78" ht="13.7" customHeight="1" x14ac:dyDescent="0.15">
      <c r="A49" s="2"/>
      <c r="B49" s="17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18"/>
      <c r="BK49" s="2"/>
      <c r="BL49" s="49"/>
      <c r="BM49" s="50"/>
      <c r="BN49" s="50"/>
      <c r="BO49" s="50"/>
      <c r="BP49" s="50"/>
      <c r="BQ49" s="50"/>
      <c r="BR49" s="50"/>
      <c r="BS49" s="50"/>
      <c r="BT49" s="50"/>
      <c r="BU49" s="50"/>
      <c r="BV49" s="50"/>
      <c r="BW49" s="50"/>
      <c r="BX49" s="50"/>
      <c r="BY49" s="50"/>
      <c r="BZ49" s="51"/>
    </row>
    <row r="50" spans="1:78" ht="13.7" customHeight="1" x14ac:dyDescent="0.15">
      <c r="A50" s="2"/>
      <c r="B50" s="17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18"/>
      <c r="BK50" s="2"/>
      <c r="BL50" s="49"/>
      <c r="BM50" s="50"/>
      <c r="BN50" s="50"/>
      <c r="BO50" s="50"/>
      <c r="BP50" s="50"/>
      <c r="BQ50" s="50"/>
      <c r="BR50" s="50"/>
      <c r="BS50" s="50"/>
      <c r="BT50" s="50"/>
      <c r="BU50" s="50"/>
      <c r="BV50" s="50"/>
      <c r="BW50" s="50"/>
      <c r="BX50" s="50"/>
      <c r="BY50" s="50"/>
      <c r="BZ50" s="51"/>
    </row>
    <row r="51" spans="1:78" ht="13.7" customHeight="1" x14ac:dyDescent="0.15">
      <c r="A51" s="2"/>
      <c r="B51" s="17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18"/>
      <c r="BK51" s="2"/>
      <c r="BL51" s="49"/>
      <c r="BM51" s="50"/>
      <c r="BN51" s="50"/>
      <c r="BO51" s="50"/>
      <c r="BP51" s="50"/>
      <c r="BQ51" s="50"/>
      <c r="BR51" s="50"/>
      <c r="BS51" s="50"/>
      <c r="BT51" s="50"/>
      <c r="BU51" s="50"/>
      <c r="BV51" s="50"/>
      <c r="BW51" s="50"/>
      <c r="BX51" s="50"/>
      <c r="BY51" s="50"/>
      <c r="BZ51" s="51"/>
    </row>
    <row r="52" spans="1:78" ht="13.7" customHeight="1" x14ac:dyDescent="0.15">
      <c r="A52" s="2"/>
      <c r="B52" s="17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18"/>
      <c r="BK52" s="2"/>
      <c r="BL52" s="49"/>
      <c r="BM52" s="50"/>
      <c r="BN52" s="50"/>
      <c r="BO52" s="50"/>
      <c r="BP52" s="50"/>
      <c r="BQ52" s="50"/>
      <c r="BR52" s="50"/>
      <c r="BS52" s="50"/>
      <c r="BT52" s="50"/>
      <c r="BU52" s="50"/>
      <c r="BV52" s="50"/>
      <c r="BW52" s="50"/>
      <c r="BX52" s="50"/>
      <c r="BY52" s="50"/>
      <c r="BZ52" s="51"/>
    </row>
    <row r="53" spans="1:78" ht="13.7" customHeight="1" x14ac:dyDescent="0.15">
      <c r="A53" s="2"/>
      <c r="B53" s="17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18"/>
      <c r="BK53" s="2"/>
      <c r="BL53" s="49"/>
      <c r="BM53" s="50"/>
      <c r="BN53" s="50"/>
      <c r="BO53" s="50"/>
      <c r="BP53" s="50"/>
      <c r="BQ53" s="50"/>
      <c r="BR53" s="50"/>
      <c r="BS53" s="50"/>
      <c r="BT53" s="50"/>
      <c r="BU53" s="50"/>
      <c r="BV53" s="50"/>
      <c r="BW53" s="50"/>
      <c r="BX53" s="50"/>
      <c r="BY53" s="50"/>
      <c r="BZ53" s="51"/>
    </row>
    <row r="54" spans="1:78" ht="13.7" customHeight="1" x14ac:dyDescent="0.15">
      <c r="A54" s="2"/>
      <c r="B54" s="17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18"/>
      <c r="BK54" s="2"/>
      <c r="BL54" s="49"/>
      <c r="BM54" s="50"/>
      <c r="BN54" s="50"/>
      <c r="BO54" s="50"/>
      <c r="BP54" s="50"/>
      <c r="BQ54" s="50"/>
      <c r="BR54" s="50"/>
      <c r="BS54" s="50"/>
      <c r="BT54" s="50"/>
      <c r="BU54" s="50"/>
      <c r="BV54" s="50"/>
      <c r="BW54" s="50"/>
      <c r="BX54" s="50"/>
      <c r="BY54" s="50"/>
      <c r="BZ54" s="51"/>
    </row>
    <row r="55" spans="1:78" ht="13.7" customHeight="1" x14ac:dyDescent="0.15">
      <c r="A55" s="2"/>
      <c r="B55" s="17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18"/>
      <c r="BK55" s="2"/>
      <c r="BL55" s="49"/>
      <c r="BM55" s="50"/>
      <c r="BN55" s="50"/>
      <c r="BO55" s="50"/>
      <c r="BP55" s="50"/>
      <c r="BQ55" s="50"/>
      <c r="BR55" s="50"/>
      <c r="BS55" s="50"/>
      <c r="BT55" s="50"/>
      <c r="BU55" s="50"/>
      <c r="BV55" s="50"/>
      <c r="BW55" s="50"/>
      <c r="BX55" s="50"/>
      <c r="BY55" s="50"/>
      <c r="BZ55" s="51"/>
    </row>
    <row r="56" spans="1:78" ht="13.7" customHeight="1" x14ac:dyDescent="0.15">
      <c r="A56" s="2"/>
      <c r="B56" s="17"/>
      <c r="C56" s="55" t="s">
        <v>31</v>
      </c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19"/>
      <c r="R56" s="55" t="s">
        <v>32</v>
      </c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19"/>
      <c r="AG56" s="55" t="s">
        <v>33</v>
      </c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19"/>
      <c r="AV56" s="55" t="s">
        <v>34</v>
      </c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18"/>
      <c r="BK56" s="2"/>
      <c r="BL56" s="49"/>
      <c r="BM56" s="50"/>
      <c r="BN56" s="50"/>
      <c r="BO56" s="50"/>
      <c r="BP56" s="50"/>
      <c r="BQ56" s="50"/>
      <c r="BR56" s="50"/>
      <c r="BS56" s="50"/>
      <c r="BT56" s="50"/>
      <c r="BU56" s="50"/>
      <c r="BV56" s="50"/>
      <c r="BW56" s="50"/>
      <c r="BX56" s="50"/>
      <c r="BY56" s="50"/>
      <c r="BZ56" s="51"/>
    </row>
    <row r="57" spans="1:78" ht="13.7" customHeight="1" x14ac:dyDescent="0.15">
      <c r="A57" s="2"/>
      <c r="B57" s="17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19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19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19"/>
      <c r="AV57" s="55"/>
      <c r="AW57" s="55"/>
      <c r="AX57" s="55"/>
      <c r="AY57" s="55"/>
      <c r="AZ57" s="55"/>
      <c r="BA57" s="55"/>
      <c r="BB57" s="55"/>
      <c r="BC57" s="55"/>
      <c r="BD57" s="55"/>
      <c r="BE57" s="55"/>
      <c r="BF57" s="55"/>
      <c r="BG57" s="55"/>
      <c r="BH57" s="55"/>
      <c r="BI57" s="55"/>
      <c r="BJ57" s="18"/>
      <c r="BK57" s="2"/>
      <c r="BL57" s="49"/>
      <c r="BM57" s="50"/>
      <c r="BN57" s="50"/>
      <c r="BO57" s="50"/>
      <c r="BP57" s="50"/>
      <c r="BQ57" s="50"/>
      <c r="BR57" s="50"/>
      <c r="BS57" s="50"/>
      <c r="BT57" s="50"/>
      <c r="BU57" s="50"/>
      <c r="BV57" s="50"/>
      <c r="BW57" s="50"/>
      <c r="BX57" s="50"/>
      <c r="BY57" s="50"/>
      <c r="BZ57" s="51"/>
    </row>
    <row r="58" spans="1:78" ht="13.7" customHeight="1" x14ac:dyDescent="0.15">
      <c r="A58" s="2"/>
      <c r="B58" s="17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9"/>
      <c r="BM58" s="50"/>
      <c r="BN58" s="50"/>
      <c r="BO58" s="50"/>
      <c r="BP58" s="50"/>
      <c r="BQ58" s="50"/>
      <c r="BR58" s="50"/>
      <c r="BS58" s="50"/>
      <c r="BT58" s="50"/>
      <c r="BU58" s="50"/>
      <c r="BV58" s="50"/>
      <c r="BW58" s="50"/>
      <c r="BX58" s="50"/>
      <c r="BY58" s="50"/>
      <c r="BZ58" s="51"/>
    </row>
    <row r="59" spans="1:78" ht="13.7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9"/>
      <c r="BM59" s="50"/>
      <c r="BN59" s="50"/>
      <c r="BO59" s="50"/>
      <c r="BP59" s="50"/>
      <c r="BQ59" s="50"/>
      <c r="BR59" s="50"/>
      <c r="BS59" s="50"/>
      <c r="BT59" s="50"/>
      <c r="BU59" s="50"/>
      <c r="BV59" s="50"/>
      <c r="BW59" s="50"/>
      <c r="BX59" s="50"/>
      <c r="BY59" s="50"/>
      <c r="BZ59" s="51"/>
    </row>
    <row r="60" spans="1:78" ht="13.7" customHeight="1" x14ac:dyDescent="0.15">
      <c r="A60" s="2"/>
      <c r="B60" s="56" t="s">
        <v>35</v>
      </c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57"/>
      <c r="AR60" s="57"/>
      <c r="AS60" s="57"/>
      <c r="AT60" s="57"/>
      <c r="AU60" s="57"/>
      <c r="AV60" s="57"/>
      <c r="AW60" s="57"/>
      <c r="AX60" s="57"/>
      <c r="AY60" s="57"/>
      <c r="AZ60" s="57"/>
      <c r="BA60" s="57"/>
      <c r="BB60" s="57"/>
      <c r="BC60" s="57"/>
      <c r="BD60" s="57"/>
      <c r="BE60" s="57"/>
      <c r="BF60" s="57"/>
      <c r="BG60" s="57"/>
      <c r="BH60" s="57"/>
      <c r="BI60" s="57"/>
      <c r="BJ60" s="58"/>
      <c r="BK60" s="2"/>
      <c r="BL60" s="49"/>
      <c r="BM60" s="50"/>
      <c r="BN60" s="50"/>
      <c r="BO60" s="50"/>
      <c r="BP60" s="50"/>
      <c r="BQ60" s="50"/>
      <c r="BR60" s="50"/>
      <c r="BS60" s="50"/>
      <c r="BT60" s="50"/>
      <c r="BU60" s="50"/>
      <c r="BV60" s="50"/>
      <c r="BW60" s="50"/>
      <c r="BX60" s="50"/>
      <c r="BY60" s="50"/>
      <c r="BZ60" s="51"/>
    </row>
    <row r="61" spans="1:78" ht="13.7" customHeight="1" x14ac:dyDescent="0.15">
      <c r="A61" s="2"/>
      <c r="B61" s="56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  <c r="AO61" s="57"/>
      <c r="AP61" s="57"/>
      <c r="AQ61" s="57"/>
      <c r="AR61" s="57"/>
      <c r="AS61" s="57"/>
      <c r="AT61" s="57"/>
      <c r="AU61" s="57"/>
      <c r="AV61" s="57"/>
      <c r="AW61" s="57"/>
      <c r="AX61" s="57"/>
      <c r="AY61" s="57"/>
      <c r="AZ61" s="57"/>
      <c r="BA61" s="57"/>
      <c r="BB61" s="57"/>
      <c r="BC61" s="57"/>
      <c r="BD61" s="57"/>
      <c r="BE61" s="57"/>
      <c r="BF61" s="57"/>
      <c r="BG61" s="57"/>
      <c r="BH61" s="57"/>
      <c r="BI61" s="57"/>
      <c r="BJ61" s="58"/>
      <c r="BK61" s="2"/>
      <c r="BL61" s="49"/>
      <c r="BM61" s="50"/>
      <c r="BN61" s="50"/>
      <c r="BO61" s="50"/>
      <c r="BP61" s="50"/>
      <c r="BQ61" s="50"/>
      <c r="BR61" s="50"/>
      <c r="BS61" s="50"/>
      <c r="BT61" s="50"/>
      <c r="BU61" s="50"/>
      <c r="BV61" s="50"/>
      <c r="BW61" s="50"/>
      <c r="BX61" s="50"/>
      <c r="BY61" s="50"/>
      <c r="BZ61" s="51"/>
    </row>
    <row r="62" spans="1:78" ht="13.7" customHeight="1" x14ac:dyDescent="0.15">
      <c r="A62" s="2"/>
      <c r="B62" s="17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18"/>
      <c r="BK62" s="2"/>
      <c r="BL62" s="49"/>
      <c r="BM62" s="50"/>
      <c r="BN62" s="50"/>
      <c r="BO62" s="50"/>
      <c r="BP62" s="50"/>
      <c r="BQ62" s="50"/>
      <c r="BR62" s="50"/>
      <c r="BS62" s="50"/>
      <c r="BT62" s="50"/>
      <c r="BU62" s="50"/>
      <c r="BV62" s="50"/>
      <c r="BW62" s="50"/>
      <c r="BX62" s="50"/>
      <c r="BY62" s="50"/>
      <c r="BZ62" s="51"/>
    </row>
    <row r="63" spans="1:78" ht="13.7" customHeight="1" x14ac:dyDescent="0.15">
      <c r="A63" s="2"/>
      <c r="B63" s="17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7" customHeight="1" x14ac:dyDescent="0.15">
      <c r="A64" s="2"/>
      <c r="B64" s="17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18"/>
      <c r="BK64" s="2"/>
      <c r="BL64" s="43" t="s">
        <v>36</v>
      </c>
      <c r="BM64" s="44"/>
      <c r="BN64" s="44"/>
      <c r="BO64" s="44"/>
      <c r="BP64" s="44"/>
      <c r="BQ64" s="44"/>
      <c r="BR64" s="44"/>
      <c r="BS64" s="44"/>
      <c r="BT64" s="44"/>
      <c r="BU64" s="44"/>
      <c r="BV64" s="44"/>
      <c r="BW64" s="44"/>
      <c r="BX64" s="44"/>
      <c r="BY64" s="44"/>
      <c r="BZ64" s="45"/>
    </row>
    <row r="65" spans="1:78" ht="13.7" customHeight="1" x14ac:dyDescent="0.15">
      <c r="A65" s="2"/>
      <c r="B65" s="17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18"/>
      <c r="BK65" s="2"/>
      <c r="BL65" s="46"/>
      <c r="BM65" s="47"/>
      <c r="BN65" s="47"/>
      <c r="BO65" s="47"/>
      <c r="BP65" s="47"/>
      <c r="BQ65" s="47"/>
      <c r="BR65" s="47"/>
      <c r="BS65" s="47"/>
      <c r="BT65" s="47"/>
      <c r="BU65" s="47"/>
      <c r="BV65" s="47"/>
      <c r="BW65" s="47"/>
      <c r="BX65" s="47"/>
      <c r="BY65" s="47"/>
      <c r="BZ65" s="48"/>
    </row>
    <row r="66" spans="1:78" ht="13.7" customHeight="1" x14ac:dyDescent="0.15">
      <c r="A66" s="2"/>
      <c r="B66" s="17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18"/>
      <c r="BK66" s="2"/>
      <c r="BL66" s="49" t="s">
        <v>119</v>
      </c>
      <c r="BM66" s="50"/>
      <c r="BN66" s="50"/>
      <c r="BO66" s="50"/>
      <c r="BP66" s="50"/>
      <c r="BQ66" s="50"/>
      <c r="BR66" s="50"/>
      <c r="BS66" s="50"/>
      <c r="BT66" s="50"/>
      <c r="BU66" s="50"/>
      <c r="BV66" s="50"/>
      <c r="BW66" s="50"/>
      <c r="BX66" s="50"/>
      <c r="BY66" s="50"/>
      <c r="BZ66" s="51"/>
    </row>
    <row r="67" spans="1:78" ht="13.7" customHeight="1" x14ac:dyDescent="0.15">
      <c r="A67" s="2"/>
      <c r="B67" s="17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18"/>
      <c r="BK67" s="2"/>
      <c r="BL67" s="49"/>
      <c r="BM67" s="50"/>
      <c r="BN67" s="50"/>
      <c r="BO67" s="50"/>
      <c r="BP67" s="50"/>
      <c r="BQ67" s="50"/>
      <c r="BR67" s="50"/>
      <c r="BS67" s="50"/>
      <c r="BT67" s="50"/>
      <c r="BU67" s="50"/>
      <c r="BV67" s="50"/>
      <c r="BW67" s="50"/>
      <c r="BX67" s="50"/>
      <c r="BY67" s="50"/>
      <c r="BZ67" s="51"/>
    </row>
    <row r="68" spans="1:78" ht="13.7" customHeight="1" x14ac:dyDescent="0.15">
      <c r="A68" s="2"/>
      <c r="B68" s="17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18"/>
      <c r="BK68" s="2"/>
      <c r="BL68" s="49"/>
      <c r="BM68" s="50"/>
      <c r="BN68" s="50"/>
      <c r="BO68" s="50"/>
      <c r="BP68" s="50"/>
      <c r="BQ68" s="50"/>
      <c r="BR68" s="50"/>
      <c r="BS68" s="50"/>
      <c r="BT68" s="50"/>
      <c r="BU68" s="50"/>
      <c r="BV68" s="50"/>
      <c r="BW68" s="50"/>
      <c r="BX68" s="50"/>
      <c r="BY68" s="50"/>
      <c r="BZ68" s="51"/>
    </row>
    <row r="69" spans="1:78" ht="13.7" customHeight="1" x14ac:dyDescent="0.15">
      <c r="A69" s="2"/>
      <c r="B69" s="17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18"/>
      <c r="BK69" s="2"/>
      <c r="BL69" s="49"/>
      <c r="BM69" s="50"/>
      <c r="BN69" s="50"/>
      <c r="BO69" s="50"/>
      <c r="BP69" s="50"/>
      <c r="BQ69" s="50"/>
      <c r="BR69" s="50"/>
      <c r="BS69" s="50"/>
      <c r="BT69" s="50"/>
      <c r="BU69" s="50"/>
      <c r="BV69" s="50"/>
      <c r="BW69" s="50"/>
      <c r="BX69" s="50"/>
      <c r="BY69" s="50"/>
      <c r="BZ69" s="51"/>
    </row>
    <row r="70" spans="1:78" ht="13.7" customHeight="1" x14ac:dyDescent="0.15">
      <c r="A70" s="2"/>
      <c r="B70" s="17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18"/>
      <c r="BK70" s="2"/>
      <c r="BL70" s="49"/>
      <c r="BM70" s="50"/>
      <c r="BN70" s="50"/>
      <c r="BO70" s="50"/>
      <c r="BP70" s="50"/>
      <c r="BQ70" s="50"/>
      <c r="BR70" s="50"/>
      <c r="BS70" s="50"/>
      <c r="BT70" s="50"/>
      <c r="BU70" s="50"/>
      <c r="BV70" s="50"/>
      <c r="BW70" s="50"/>
      <c r="BX70" s="50"/>
      <c r="BY70" s="50"/>
      <c r="BZ70" s="51"/>
    </row>
    <row r="71" spans="1:78" ht="13.7" customHeight="1" x14ac:dyDescent="0.15">
      <c r="A71" s="2"/>
      <c r="B71" s="17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18"/>
      <c r="BK71" s="2"/>
      <c r="BL71" s="49"/>
      <c r="BM71" s="50"/>
      <c r="BN71" s="50"/>
      <c r="BO71" s="50"/>
      <c r="BP71" s="50"/>
      <c r="BQ71" s="50"/>
      <c r="BR71" s="50"/>
      <c r="BS71" s="50"/>
      <c r="BT71" s="50"/>
      <c r="BU71" s="50"/>
      <c r="BV71" s="50"/>
      <c r="BW71" s="50"/>
      <c r="BX71" s="50"/>
      <c r="BY71" s="50"/>
      <c r="BZ71" s="51"/>
    </row>
    <row r="72" spans="1:78" ht="13.7" customHeight="1" x14ac:dyDescent="0.15">
      <c r="A72" s="2"/>
      <c r="B72" s="17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18"/>
      <c r="BK72" s="2"/>
      <c r="BL72" s="49"/>
      <c r="BM72" s="50"/>
      <c r="BN72" s="50"/>
      <c r="BO72" s="50"/>
      <c r="BP72" s="50"/>
      <c r="BQ72" s="50"/>
      <c r="BR72" s="50"/>
      <c r="BS72" s="50"/>
      <c r="BT72" s="50"/>
      <c r="BU72" s="50"/>
      <c r="BV72" s="50"/>
      <c r="BW72" s="50"/>
      <c r="BX72" s="50"/>
      <c r="BY72" s="50"/>
      <c r="BZ72" s="51"/>
    </row>
    <row r="73" spans="1:78" ht="13.7" customHeight="1" x14ac:dyDescent="0.15">
      <c r="A73" s="2"/>
      <c r="B73" s="17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18"/>
      <c r="BK73" s="2"/>
      <c r="BL73" s="49"/>
      <c r="BM73" s="50"/>
      <c r="BN73" s="50"/>
      <c r="BO73" s="50"/>
      <c r="BP73" s="50"/>
      <c r="BQ73" s="50"/>
      <c r="BR73" s="50"/>
      <c r="BS73" s="50"/>
      <c r="BT73" s="50"/>
      <c r="BU73" s="50"/>
      <c r="BV73" s="50"/>
      <c r="BW73" s="50"/>
      <c r="BX73" s="50"/>
      <c r="BY73" s="50"/>
      <c r="BZ73" s="51"/>
    </row>
    <row r="74" spans="1:78" ht="13.7" customHeight="1" x14ac:dyDescent="0.15">
      <c r="A74" s="2"/>
      <c r="B74" s="17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18"/>
      <c r="BK74" s="2"/>
      <c r="BL74" s="49"/>
      <c r="BM74" s="50"/>
      <c r="BN74" s="50"/>
      <c r="BO74" s="50"/>
      <c r="BP74" s="50"/>
      <c r="BQ74" s="50"/>
      <c r="BR74" s="50"/>
      <c r="BS74" s="50"/>
      <c r="BT74" s="50"/>
      <c r="BU74" s="50"/>
      <c r="BV74" s="50"/>
      <c r="BW74" s="50"/>
      <c r="BX74" s="50"/>
      <c r="BY74" s="50"/>
      <c r="BZ74" s="51"/>
    </row>
    <row r="75" spans="1:78" ht="13.7" customHeight="1" x14ac:dyDescent="0.15">
      <c r="A75" s="2"/>
      <c r="B75" s="17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18"/>
      <c r="BK75" s="2"/>
      <c r="BL75" s="49"/>
      <c r="BM75" s="50"/>
      <c r="BN75" s="50"/>
      <c r="BO75" s="50"/>
      <c r="BP75" s="50"/>
      <c r="BQ75" s="50"/>
      <c r="BR75" s="50"/>
      <c r="BS75" s="50"/>
      <c r="BT75" s="50"/>
      <c r="BU75" s="50"/>
      <c r="BV75" s="50"/>
      <c r="BW75" s="50"/>
      <c r="BX75" s="50"/>
      <c r="BY75" s="50"/>
      <c r="BZ75" s="51"/>
    </row>
    <row r="76" spans="1:78" ht="13.7" customHeight="1" x14ac:dyDescent="0.15">
      <c r="A76" s="2"/>
      <c r="B76" s="17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18"/>
      <c r="BK76" s="2"/>
      <c r="BL76" s="49"/>
      <c r="BM76" s="50"/>
      <c r="BN76" s="50"/>
      <c r="BO76" s="50"/>
      <c r="BP76" s="50"/>
      <c r="BQ76" s="50"/>
      <c r="BR76" s="50"/>
      <c r="BS76" s="50"/>
      <c r="BT76" s="50"/>
      <c r="BU76" s="50"/>
      <c r="BV76" s="50"/>
      <c r="BW76" s="50"/>
      <c r="BX76" s="50"/>
      <c r="BY76" s="50"/>
      <c r="BZ76" s="51"/>
    </row>
    <row r="77" spans="1:78" ht="13.7" customHeight="1" x14ac:dyDescent="0.15">
      <c r="A77" s="2"/>
      <c r="B77" s="17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18"/>
      <c r="BK77" s="2"/>
      <c r="BL77" s="49"/>
      <c r="BM77" s="50"/>
      <c r="BN77" s="50"/>
      <c r="BO77" s="50"/>
      <c r="BP77" s="50"/>
      <c r="BQ77" s="50"/>
      <c r="BR77" s="50"/>
      <c r="BS77" s="50"/>
      <c r="BT77" s="50"/>
      <c r="BU77" s="50"/>
      <c r="BV77" s="50"/>
      <c r="BW77" s="50"/>
      <c r="BX77" s="50"/>
      <c r="BY77" s="50"/>
      <c r="BZ77" s="51"/>
    </row>
    <row r="78" spans="1:78" ht="13.7" customHeight="1" x14ac:dyDescent="0.15">
      <c r="A78" s="2"/>
      <c r="B78" s="17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18"/>
      <c r="BK78" s="2"/>
      <c r="BL78" s="49"/>
      <c r="BM78" s="50"/>
      <c r="BN78" s="50"/>
      <c r="BO78" s="50"/>
      <c r="BP78" s="50"/>
      <c r="BQ78" s="50"/>
      <c r="BR78" s="50"/>
      <c r="BS78" s="50"/>
      <c r="BT78" s="50"/>
      <c r="BU78" s="50"/>
      <c r="BV78" s="50"/>
      <c r="BW78" s="50"/>
      <c r="BX78" s="50"/>
      <c r="BY78" s="50"/>
      <c r="BZ78" s="51"/>
    </row>
    <row r="79" spans="1:78" ht="13.7" customHeight="1" x14ac:dyDescent="0.15">
      <c r="A79" s="2"/>
      <c r="B79" s="17"/>
      <c r="C79" s="55" t="s">
        <v>37</v>
      </c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19"/>
      <c r="V79" s="19"/>
      <c r="W79" s="55" t="s">
        <v>38</v>
      </c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55"/>
      <c r="AL79" s="55"/>
      <c r="AM79" s="55"/>
      <c r="AN79" s="55"/>
      <c r="AO79" s="19"/>
      <c r="AP79" s="19"/>
      <c r="AQ79" s="55" t="s">
        <v>39</v>
      </c>
      <c r="AR79" s="55"/>
      <c r="AS79" s="55"/>
      <c r="AT79" s="55"/>
      <c r="AU79" s="55"/>
      <c r="AV79" s="55"/>
      <c r="AW79" s="55"/>
      <c r="AX79" s="55"/>
      <c r="AY79" s="55"/>
      <c r="AZ79" s="55"/>
      <c r="BA79" s="55"/>
      <c r="BB79" s="55"/>
      <c r="BC79" s="55"/>
      <c r="BD79" s="55"/>
      <c r="BE79" s="55"/>
      <c r="BF79" s="55"/>
      <c r="BG79" s="55"/>
      <c r="BH79" s="55"/>
      <c r="BI79" s="4"/>
      <c r="BJ79" s="18"/>
      <c r="BK79" s="2"/>
      <c r="BL79" s="49"/>
      <c r="BM79" s="50"/>
      <c r="BN79" s="50"/>
      <c r="BO79" s="50"/>
      <c r="BP79" s="50"/>
      <c r="BQ79" s="50"/>
      <c r="BR79" s="50"/>
      <c r="BS79" s="50"/>
      <c r="BT79" s="50"/>
      <c r="BU79" s="50"/>
      <c r="BV79" s="50"/>
      <c r="BW79" s="50"/>
      <c r="BX79" s="50"/>
      <c r="BY79" s="50"/>
      <c r="BZ79" s="51"/>
    </row>
    <row r="80" spans="1:78" ht="13.7" customHeight="1" x14ac:dyDescent="0.15">
      <c r="A80" s="2"/>
      <c r="B80" s="17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19"/>
      <c r="V80" s="19"/>
      <c r="W80" s="55"/>
      <c r="X80" s="55"/>
      <c r="Y80" s="55"/>
      <c r="Z80" s="55"/>
      <c r="AA80" s="55"/>
      <c r="AB80" s="55"/>
      <c r="AC80" s="55"/>
      <c r="AD80" s="55"/>
      <c r="AE80" s="55"/>
      <c r="AF80" s="55"/>
      <c r="AG80" s="55"/>
      <c r="AH80" s="55"/>
      <c r="AI80" s="55"/>
      <c r="AJ80" s="55"/>
      <c r="AK80" s="55"/>
      <c r="AL80" s="55"/>
      <c r="AM80" s="55"/>
      <c r="AN80" s="55"/>
      <c r="AO80" s="19"/>
      <c r="AP80" s="19"/>
      <c r="AQ80" s="55"/>
      <c r="AR80" s="55"/>
      <c r="AS80" s="55"/>
      <c r="AT80" s="55"/>
      <c r="AU80" s="55"/>
      <c r="AV80" s="55"/>
      <c r="AW80" s="55"/>
      <c r="AX80" s="55"/>
      <c r="AY80" s="55"/>
      <c r="AZ80" s="55"/>
      <c r="BA80" s="55"/>
      <c r="BB80" s="55"/>
      <c r="BC80" s="55"/>
      <c r="BD80" s="55"/>
      <c r="BE80" s="55"/>
      <c r="BF80" s="55"/>
      <c r="BG80" s="55"/>
      <c r="BH80" s="55"/>
      <c r="BI80" s="4"/>
      <c r="BJ80" s="18"/>
      <c r="BK80" s="2"/>
      <c r="BL80" s="49"/>
      <c r="BM80" s="50"/>
      <c r="BN80" s="50"/>
      <c r="BO80" s="50"/>
      <c r="BP80" s="50"/>
      <c r="BQ80" s="50"/>
      <c r="BR80" s="50"/>
      <c r="BS80" s="50"/>
      <c r="BT80" s="50"/>
      <c r="BU80" s="50"/>
      <c r="BV80" s="50"/>
      <c r="BW80" s="50"/>
      <c r="BX80" s="50"/>
      <c r="BY80" s="50"/>
      <c r="BZ80" s="51"/>
    </row>
    <row r="81" spans="1:78" ht="13.7" customHeight="1" x14ac:dyDescent="0.15">
      <c r="A81" s="2"/>
      <c r="B81" s="17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4"/>
      <c r="V81" s="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4"/>
      <c r="AP81" s="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4"/>
      <c r="BJ81" s="18"/>
      <c r="BK81" s="2"/>
      <c r="BL81" s="49"/>
      <c r="BM81" s="50"/>
      <c r="BN81" s="50"/>
      <c r="BO81" s="50"/>
      <c r="BP81" s="50"/>
      <c r="BQ81" s="50"/>
      <c r="BR81" s="50"/>
      <c r="BS81" s="50"/>
      <c r="BT81" s="50"/>
      <c r="BU81" s="50"/>
      <c r="BV81" s="50"/>
      <c r="BW81" s="50"/>
      <c r="BX81" s="50"/>
      <c r="BY81" s="50"/>
      <c r="BZ81" s="51"/>
    </row>
    <row r="82" spans="1:78" ht="13.7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52"/>
      <c r="BM82" s="53"/>
      <c r="BN82" s="53"/>
      <c r="BO82" s="53"/>
      <c r="BP82" s="53"/>
      <c r="BQ82" s="53"/>
      <c r="BR82" s="53"/>
      <c r="BS82" s="53"/>
      <c r="BT82" s="53"/>
      <c r="BU82" s="53"/>
      <c r="BV82" s="53"/>
      <c r="BW82" s="53"/>
      <c r="BX82" s="53"/>
      <c r="BY82" s="53"/>
      <c r="BZ82" s="54"/>
    </row>
    <row r="83" spans="1:78" x14ac:dyDescent="0.15">
      <c r="C83" s="25" t="s">
        <v>40</v>
      </c>
    </row>
    <row r="84" spans="1:78" ht="13.7" hidden="1" x14ac:dyDescent="0.15">
      <c r="B84" s="26" t="s">
        <v>41</v>
      </c>
      <c r="C84" s="26"/>
      <c r="D84" s="26"/>
      <c r="E84" s="26" t="s">
        <v>42</v>
      </c>
      <c r="F84" s="26" t="s">
        <v>43</v>
      </c>
      <c r="G84" s="26" t="s">
        <v>44</v>
      </c>
      <c r="H84" s="26" t="s">
        <v>45</v>
      </c>
      <c r="I84" s="26" t="s">
        <v>46</v>
      </c>
      <c r="J84" s="26" t="s">
        <v>47</v>
      </c>
      <c r="K84" s="26" t="s">
        <v>48</v>
      </c>
      <c r="L84" s="26" t="s">
        <v>49</v>
      </c>
      <c r="M84" s="26" t="s">
        <v>50</v>
      </c>
      <c r="N84" s="26" t="s">
        <v>51</v>
      </c>
      <c r="O84" s="26" t="s">
        <v>52</v>
      </c>
    </row>
    <row r="85" spans="1:78" ht="13.7" hidden="1" x14ac:dyDescent="0.15">
      <c r="B85" s="26"/>
      <c r="C85" s="26"/>
      <c r="D85" s="26"/>
      <c r="E85" s="26" t="str">
        <f>データ!AH6</f>
        <v>【114.26】</v>
      </c>
      <c r="F85" s="26" t="str">
        <f>データ!AS6</f>
        <v>【10.58】</v>
      </c>
      <c r="G85" s="26" t="str">
        <f>データ!BD6</f>
        <v>【243.44】</v>
      </c>
      <c r="H85" s="26" t="str">
        <f>データ!BO6</f>
        <v>【303.26】</v>
      </c>
      <c r="I85" s="26" t="str">
        <f>データ!BZ6</f>
        <v>【114.14】</v>
      </c>
      <c r="J85" s="26" t="str">
        <f>データ!CK6</f>
        <v>【73.03】</v>
      </c>
      <c r="K85" s="26" t="str">
        <f>データ!CV6</f>
        <v>【62.19】</v>
      </c>
      <c r="L85" s="26" t="str">
        <f>データ!DG6</f>
        <v>【100.05】</v>
      </c>
      <c r="M85" s="26" t="str">
        <f>データ!DR6</f>
        <v>【54.73】</v>
      </c>
      <c r="N85" s="26" t="str">
        <f>データ!EC6</f>
        <v>【22.46】</v>
      </c>
      <c r="O85" s="26" t="str">
        <f>データ!EN6</f>
        <v>【0.27】</v>
      </c>
    </row>
  </sheetData>
  <sheetProtection algorithmName="SHA-512" hashValue="IRkKTU4lbzDgDTUn5CEWv7QTyrdOJsuvfjxSfGRBFdUUzKVmn31sZd35vULk9VQmujmyVT7QCqcZuIYSX0kuDw==" saltValue="xa8QohwcWr56lfyo9oh9wg==" spinCount="100000" sheet="1" objects="1" scenarios="1" formatCells="0" formatColumns="0" formatRows="0"/>
  <mergeCells count="55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53</v>
      </c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>
        <v>1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/>
      <c r="AI1" s="27">
        <v>1</v>
      </c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/>
      <c r="AT1" s="27">
        <v>1</v>
      </c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/>
      <c r="BE1" s="27">
        <v>1</v>
      </c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/>
      <c r="BP1" s="27">
        <v>1</v>
      </c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/>
      <c r="CA1" s="27">
        <v>1</v>
      </c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/>
      <c r="CL1" s="27">
        <v>1</v>
      </c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/>
      <c r="CW1" s="27">
        <v>1</v>
      </c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/>
      <c r="DH1" s="27">
        <v>1</v>
      </c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/>
      <c r="DS1" s="27">
        <v>1</v>
      </c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/>
      <c r="ED1" s="27">
        <v>1</v>
      </c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/>
    </row>
    <row r="2" spans="1:144" x14ac:dyDescent="0.15">
      <c r="A2" s="28" t="s">
        <v>54</v>
      </c>
      <c r="B2" s="28">
        <f>COLUMN()-1</f>
        <v>1</v>
      </c>
      <c r="C2" s="28">
        <f t="shared" ref="C2:BR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ref="BS2:ED2" si="1">COLUMN()-1</f>
        <v>70</v>
      </c>
      <c r="BT2" s="28">
        <f t="shared" si="1"/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ref="EE2:EN2" si="2">COLUMN()-1</f>
        <v>134</v>
      </c>
      <c r="EF2" s="28">
        <f t="shared" si="2"/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</row>
    <row r="3" spans="1:144" x14ac:dyDescent="0.15">
      <c r="A3" s="28" t="s">
        <v>55</v>
      </c>
      <c r="B3" s="29" t="s">
        <v>56</v>
      </c>
      <c r="C3" s="29" t="s">
        <v>57</v>
      </c>
      <c r="D3" s="29" t="s">
        <v>58</v>
      </c>
      <c r="E3" s="29" t="s">
        <v>59</v>
      </c>
      <c r="F3" s="29" t="s">
        <v>60</v>
      </c>
      <c r="G3" s="29" t="s">
        <v>61</v>
      </c>
      <c r="H3" s="87" t="s">
        <v>62</v>
      </c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9"/>
      <c r="X3" s="93" t="s">
        <v>63</v>
      </c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  <c r="BO3" s="86"/>
      <c r="BP3" s="86"/>
      <c r="BQ3" s="86"/>
      <c r="BR3" s="86"/>
      <c r="BS3" s="86"/>
      <c r="BT3" s="86"/>
      <c r="BU3" s="86"/>
      <c r="BV3" s="86"/>
      <c r="BW3" s="86"/>
      <c r="BX3" s="86"/>
      <c r="BY3" s="86"/>
      <c r="BZ3" s="86"/>
      <c r="CA3" s="86"/>
      <c r="CB3" s="86"/>
      <c r="CC3" s="86"/>
      <c r="CD3" s="86"/>
      <c r="CE3" s="86"/>
      <c r="CF3" s="86"/>
      <c r="CG3" s="86"/>
      <c r="CH3" s="86"/>
      <c r="CI3" s="86"/>
      <c r="CJ3" s="86"/>
      <c r="CK3" s="86"/>
      <c r="CL3" s="86"/>
      <c r="CM3" s="86"/>
      <c r="CN3" s="86"/>
      <c r="CO3" s="86"/>
      <c r="CP3" s="86"/>
      <c r="CQ3" s="86"/>
      <c r="CR3" s="86"/>
      <c r="CS3" s="86"/>
      <c r="CT3" s="86"/>
      <c r="CU3" s="86"/>
      <c r="CV3" s="86"/>
      <c r="CW3" s="86"/>
      <c r="CX3" s="86"/>
      <c r="CY3" s="86"/>
      <c r="CZ3" s="86"/>
      <c r="DA3" s="86"/>
      <c r="DB3" s="86"/>
      <c r="DC3" s="86"/>
      <c r="DD3" s="86"/>
      <c r="DE3" s="86"/>
      <c r="DF3" s="86"/>
      <c r="DG3" s="86"/>
      <c r="DH3" s="86" t="s">
        <v>64</v>
      </c>
      <c r="DI3" s="86"/>
      <c r="DJ3" s="86"/>
      <c r="DK3" s="86"/>
      <c r="DL3" s="86"/>
      <c r="DM3" s="86"/>
      <c r="DN3" s="86"/>
      <c r="DO3" s="86"/>
      <c r="DP3" s="86"/>
      <c r="DQ3" s="86"/>
      <c r="DR3" s="86"/>
      <c r="DS3" s="86"/>
      <c r="DT3" s="86"/>
      <c r="DU3" s="86"/>
      <c r="DV3" s="86"/>
      <c r="DW3" s="86"/>
      <c r="DX3" s="86"/>
      <c r="DY3" s="86"/>
      <c r="DZ3" s="86"/>
      <c r="EA3" s="86"/>
      <c r="EB3" s="86"/>
      <c r="EC3" s="86"/>
      <c r="ED3" s="86"/>
      <c r="EE3" s="86"/>
      <c r="EF3" s="86"/>
      <c r="EG3" s="86"/>
      <c r="EH3" s="86"/>
      <c r="EI3" s="86"/>
      <c r="EJ3" s="86"/>
      <c r="EK3" s="86"/>
      <c r="EL3" s="86"/>
      <c r="EM3" s="86"/>
      <c r="EN3" s="86"/>
    </row>
    <row r="4" spans="1:144" x14ac:dyDescent="0.15">
      <c r="A4" s="28" t="s">
        <v>65</v>
      </c>
      <c r="B4" s="30"/>
      <c r="C4" s="30"/>
      <c r="D4" s="30"/>
      <c r="E4" s="30"/>
      <c r="F4" s="30"/>
      <c r="G4" s="30"/>
      <c r="H4" s="90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2"/>
      <c r="X4" s="86" t="s">
        <v>66</v>
      </c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 t="s">
        <v>67</v>
      </c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 t="s">
        <v>68</v>
      </c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 t="s">
        <v>69</v>
      </c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 t="s">
        <v>70</v>
      </c>
      <c r="BQ4" s="86"/>
      <c r="BR4" s="86"/>
      <c r="BS4" s="86"/>
      <c r="BT4" s="86"/>
      <c r="BU4" s="86"/>
      <c r="BV4" s="86"/>
      <c r="BW4" s="86"/>
      <c r="BX4" s="86"/>
      <c r="BY4" s="86"/>
      <c r="BZ4" s="86"/>
      <c r="CA4" s="86" t="s">
        <v>71</v>
      </c>
      <c r="CB4" s="86"/>
      <c r="CC4" s="86"/>
      <c r="CD4" s="86"/>
      <c r="CE4" s="86"/>
      <c r="CF4" s="86"/>
      <c r="CG4" s="86"/>
      <c r="CH4" s="86"/>
      <c r="CI4" s="86"/>
      <c r="CJ4" s="86"/>
      <c r="CK4" s="86"/>
      <c r="CL4" s="86" t="s">
        <v>72</v>
      </c>
      <c r="CM4" s="86"/>
      <c r="CN4" s="86"/>
      <c r="CO4" s="86"/>
      <c r="CP4" s="86"/>
      <c r="CQ4" s="86"/>
      <c r="CR4" s="86"/>
      <c r="CS4" s="86"/>
      <c r="CT4" s="86"/>
      <c r="CU4" s="86"/>
      <c r="CV4" s="86"/>
      <c r="CW4" s="86" t="s">
        <v>73</v>
      </c>
      <c r="CX4" s="86"/>
      <c r="CY4" s="86"/>
      <c r="CZ4" s="86"/>
      <c r="DA4" s="86"/>
      <c r="DB4" s="86"/>
      <c r="DC4" s="86"/>
      <c r="DD4" s="86"/>
      <c r="DE4" s="86"/>
      <c r="DF4" s="86"/>
      <c r="DG4" s="86"/>
      <c r="DH4" s="86" t="s">
        <v>74</v>
      </c>
      <c r="DI4" s="86"/>
      <c r="DJ4" s="86"/>
      <c r="DK4" s="86"/>
      <c r="DL4" s="86"/>
      <c r="DM4" s="86"/>
      <c r="DN4" s="86"/>
      <c r="DO4" s="86"/>
      <c r="DP4" s="86"/>
      <c r="DQ4" s="86"/>
      <c r="DR4" s="86"/>
      <c r="DS4" s="86" t="s">
        <v>75</v>
      </c>
      <c r="DT4" s="86"/>
      <c r="DU4" s="86"/>
      <c r="DV4" s="86"/>
      <c r="DW4" s="86"/>
      <c r="DX4" s="86"/>
      <c r="DY4" s="86"/>
      <c r="DZ4" s="86"/>
      <c r="EA4" s="86"/>
      <c r="EB4" s="86"/>
      <c r="EC4" s="86"/>
      <c r="ED4" s="86" t="s">
        <v>76</v>
      </c>
      <c r="EE4" s="86"/>
      <c r="EF4" s="86"/>
      <c r="EG4" s="86"/>
      <c r="EH4" s="86"/>
      <c r="EI4" s="86"/>
      <c r="EJ4" s="86"/>
      <c r="EK4" s="86"/>
      <c r="EL4" s="86"/>
      <c r="EM4" s="86"/>
      <c r="EN4" s="86"/>
    </row>
    <row r="5" spans="1:144" x14ac:dyDescent="0.15">
      <c r="A5" s="28" t="s">
        <v>77</v>
      </c>
      <c r="B5" s="31"/>
      <c r="C5" s="31"/>
      <c r="D5" s="31"/>
      <c r="E5" s="31"/>
      <c r="F5" s="31"/>
      <c r="G5" s="31"/>
      <c r="H5" s="32" t="s">
        <v>78</v>
      </c>
      <c r="I5" s="32" t="s">
        <v>79</v>
      </c>
      <c r="J5" s="32" t="s">
        <v>80</v>
      </c>
      <c r="K5" s="32" t="s">
        <v>81</v>
      </c>
      <c r="L5" s="32" t="s">
        <v>82</v>
      </c>
      <c r="M5" s="32" t="s">
        <v>5</v>
      </c>
      <c r="N5" s="32" t="s">
        <v>83</v>
      </c>
      <c r="O5" s="32" t="s">
        <v>84</v>
      </c>
      <c r="P5" s="32" t="s">
        <v>85</v>
      </c>
      <c r="Q5" s="32" t="s">
        <v>86</v>
      </c>
      <c r="R5" s="32" t="s">
        <v>87</v>
      </c>
      <c r="S5" s="32" t="s">
        <v>88</v>
      </c>
      <c r="T5" s="32" t="s">
        <v>89</v>
      </c>
      <c r="U5" s="32" t="s">
        <v>90</v>
      </c>
      <c r="V5" s="32" t="s">
        <v>91</v>
      </c>
      <c r="W5" s="32" t="s">
        <v>92</v>
      </c>
      <c r="X5" s="32" t="s">
        <v>93</v>
      </c>
      <c r="Y5" s="32" t="s">
        <v>94</v>
      </c>
      <c r="Z5" s="32" t="s">
        <v>95</v>
      </c>
      <c r="AA5" s="32" t="s">
        <v>96</v>
      </c>
      <c r="AB5" s="32" t="s">
        <v>97</v>
      </c>
      <c r="AC5" s="32" t="s">
        <v>98</v>
      </c>
      <c r="AD5" s="32" t="s">
        <v>99</v>
      </c>
      <c r="AE5" s="32" t="s">
        <v>100</v>
      </c>
      <c r="AF5" s="32" t="s">
        <v>101</v>
      </c>
      <c r="AG5" s="32" t="s">
        <v>102</v>
      </c>
      <c r="AH5" s="32" t="s">
        <v>41</v>
      </c>
      <c r="AI5" s="32" t="s">
        <v>93</v>
      </c>
      <c r="AJ5" s="32" t="s">
        <v>94</v>
      </c>
      <c r="AK5" s="32" t="s">
        <v>95</v>
      </c>
      <c r="AL5" s="32" t="s">
        <v>96</v>
      </c>
      <c r="AM5" s="32" t="s">
        <v>97</v>
      </c>
      <c r="AN5" s="32" t="s">
        <v>98</v>
      </c>
      <c r="AO5" s="32" t="s">
        <v>99</v>
      </c>
      <c r="AP5" s="32" t="s">
        <v>100</v>
      </c>
      <c r="AQ5" s="32" t="s">
        <v>101</v>
      </c>
      <c r="AR5" s="32" t="s">
        <v>102</v>
      </c>
      <c r="AS5" s="32" t="s">
        <v>103</v>
      </c>
      <c r="AT5" s="32" t="s">
        <v>93</v>
      </c>
      <c r="AU5" s="32" t="s">
        <v>94</v>
      </c>
      <c r="AV5" s="32" t="s">
        <v>95</v>
      </c>
      <c r="AW5" s="32" t="s">
        <v>96</v>
      </c>
      <c r="AX5" s="32" t="s">
        <v>97</v>
      </c>
      <c r="AY5" s="32" t="s">
        <v>98</v>
      </c>
      <c r="AZ5" s="32" t="s">
        <v>99</v>
      </c>
      <c r="BA5" s="32" t="s">
        <v>100</v>
      </c>
      <c r="BB5" s="32" t="s">
        <v>101</v>
      </c>
      <c r="BC5" s="32" t="s">
        <v>102</v>
      </c>
      <c r="BD5" s="32" t="s">
        <v>103</v>
      </c>
      <c r="BE5" s="32" t="s">
        <v>93</v>
      </c>
      <c r="BF5" s="32" t="s">
        <v>94</v>
      </c>
      <c r="BG5" s="32" t="s">
        <v>95</v>
      </c>
      <c r="BH5" s="32" t="s">
        <v>96</v>
      </c>
      <c r="BI5" s="32" t="s">
        <v>97</v>
      </c>
      <c r="BJ5" s="32" t="s">
        <v>98</v>
      </c>
      <c r="BK5" s="32" t="s">
        <v>99</v>
      </c>
      <c r="BL5" s="32" t="s">
        <v>100</v>
      </c>
      <c r="BM5" s="32" t="s">
        <v>101</v>
      </c>
      <c r="BN5" s="32" t="s">
        <v>102</v>
      </c>
      <c r="BO5" s="32" t="s">
        <v>103</v>
      </c>
      <c r="BP5" s="32" t="s">
        <v>93</v>
      </c>
      <c r="BQ5" s="32" t="s">
        <v>94</v>
      </c>
      <c r="BR5" s="32" t="s">
        <v>95</v>
      </c>
      <c r="BS5" s="32" t="s">
        <v>96</v>
      </c>
      <c r="BT5" s="32" t="s">
        <v>97</v>
      </c>
      <c r="BU5" s="32" t="s">
        <v>98</v>
      </c>
      <c r="BV5" s="32" t="s">
        <v>99</v>
      </c>
      <c r="BW5" s="32" t="s">
        <v>100</v>
      </c>
      <c r="BX5" s="32" t="s">
        <v>101</v>
      </c>
      <c r="BY5" s="32" t="s">
        <v>102</v>
      </c>
      <c r="BZ5" s="32" t="s">
        <v>103</v>
      </c>
      <c r="CA5" s="32" t="s">
        <v>93</v>
      </c>
      <c r="CB5" s="32" t="s">
        <v>94</v>
      </c>
      <c r="CC5" s="32" t="s">
        <v>95</v>
      </c>
      <c r="CD5" s="32" t="s">
        <v>96</v>
      </c>
      <c r="CE5" s="32" t="s">
        <v>97</v>
      </c>
      <c r="CF5" s="32" t="s">
        <v>98</v>
      </c>
      <c r="CG5" s="32" t="s">
        <v>99</v>
      </c>
      <c r="CH5" s="32" t="s">
        <v>100</v>
      </c>
      <c r="CI5" s="32" t="s">
        <v>101</v>
      </c>
      <c r="CJ5" s="32" t="s">
        <v>102</v>
      </c>
      <c r="CK5" s="32" t="s">
        <v>103</v>
      </c>
      <c r="CL5" s="32" t="s">
        <v>93</v>
      </c>
      <c r="CM5" s="32" t="s">
        <v>94</v>
      </c>
      <c r="CN5" s="32" t="s">
        <v>95</v>
      </c>
      <c r="CO5" s="32" t="s">
        <v>96</v>
      </c>
      <c r="CP5" s="32" t="s">
        <v>97</v>
      </c>
      <c r="CQ5" s="32" t="s">
        <v>98</v>
      </c>
      <c r="CR5" s="32" t="s">
        <v>99</v>
      </c>
      <c r="CS5" s="32" t="s">
        <v>100</v>
      </c>
      <c r="CT5" s="32" t="s">
        <v>101</v>
      </c>
      <c r="CU5" s="32" t="s">
        <v>102</v>
      </c>
      <c r="CV5" s="32" t="s">
        <v>103</v>
      </c>
      <c r="CW5" s="32" t="s">
        <v>93</v>
      </c>
      <c r="CX5" s="32" t="s">
        <v>94</v>
      </c>
      <c r="CY5" s="32" t="s">
        <v>95</v>
      </c>
      <c r="CZ5" s="32" t="s">
        <v>96</v>
      </c>
      <c r="DA5" s="32" t="s">
        <v>97</v>
      </c>
      <c r="DB5" s="32" t="s">
        <v>98</v>
      </c>
      <c r="DC5" s="32" t="s">
        <v>99</v>
      </c>
      <c r="DD5" s="32" t="s">
        <v>100</v>
      </c>
      <c r="DE5" s="32" t="s">
        <v>101</v>
      </c>
      <c r="DF5" s="32" t="s">
        <v>102</v>
      </c>
      <c r="DG5" s="32" t="s">
        <v>103</v>
      </c>
      <c r="DH5" s="32" t="s">
        <v>93</v>
      </c>
      <c r="DI5" s="32" t="s">
        <v>94</v>
      </c>
      <c r="DJ5" s="32" t="s">
        <v>95</v>
      </c>
      <c r="DK5" s="32" t="s">
        <v>96</v>
      </c>
      <c r="DL5" s="32" t="s">
        <v>97</v>
      </c>
      <c r="DM5" s="32" t="s">
        <v>98</v>
      </c>
      <c r="DN5" s="32" t="s">
        <v>99</v>
      </c>
      <c r="DO5" s="32" t="s">
        <v>100</v>
      </c>
      <c r="DP5" s="32" t="s">
        <v>101</v>
      </c>
      <c r="DQ5" s="32" t="s">
        <v>102</v>
      </c>
      <c r="DR5" s="32" t="s">
        <v>103</v>
      </c>
      <c r="DS5" s="32" t="s">
        <v>93</v>
      </c>
      <c r="DT5" s="32" t="s">
        <v>94</v>
      </c>
      <c r="DU5" s="32" t="s">
        <v>95</v>
      </c>
      <c r="DV5" s="32" t="s">
        <v>96</v>
      </c>
      <c r="DW5" s="32" t="s">
        <v>97</v>
      </c>
      <c r="DX5" s="32" t="s">
        <v>98</v>
      </c>
      <c r="DY5" s="32" t="s">
        <v>99</v>
      </c>
      <c r="DZ5" s="32" t="s">
        <v>100</v>
      </c>
      <c r="EA5" s="32" t="s">
        <v>101</v>
      </c>
      <c r="EB5" s="32" t="s">
        <v>102</v>
      </c>
      <c r="EC5" s="32" t="s">
        <v>103</v>
      </c>
      <c r="ED5" s="32" t="s">
        <v>93</v>
      </c>
      <c r="EE5" s="32" t="s">
        <v>94</v>
      </c>
      <c r="EF5" s="32" t="s">
        <v>95</v>
      </c>
      <c r="EG5" s="32" t="s">
        <v>96</v>
      </c>
      <c r="EH5" s="32" t="s">
        <v>97</v>
      </c>
      <c r="EI5" s="32" t="s">
        <v>98</v>
      </c>
      <c r="EJ5" s="32" t="s">
        <v>99</v>
      </c>
      <c r="EK5" s="32" t="s">
        <v>100</v>
      </c>
      <c r="EL5" s="32" t="s">
        <v>101</v>
      </c>
      <c r="EM5" s="32" t="s">
        <v>102</v>
      </c>
      <c r="EN5" s="32" t="s">
        <v>103</v>
      </c>
    </row>
    <row r="6" spans="1:144" s="36" customFormat="1" x14ac:dyDescent="0.15">
      <c r="A6" s="28" t="s">
        <v>104</v>
      </c>
      <c r="B6" s="33">
        <f>B7</f>
        <v>2017</v>
      </c>
      <c r="C6" s="33">
        <f t="shared" ref="C6:W6" si="3">C7</f>
        <v>78671</v>
      </c>
      <c r="D6" s="33">
        <f t="shared" si="3"/>
        <v>46</v>
      </c>
      <c r="E6" s="33">
        <f t="shared" si="3"/>
        <v>1</v>
      </c>
      <c r="F6" s="33">
        <f t="shared" si="3"/>
        <v>0</v>
      </c>
      <c r="G6" s="33">
        <f t="shared" si="3"/>
        <v>2</v>
      </c>
      <c r="H6" s="33" t="str">
        <f t="shared" si="3"/>
        <v>福島県　白河地方広域市町村圏整備組合</v>
      </c>
      <c r="I6" s="33" t="str">
        <f t="shared" si="3"/>
        <v>法適用</v>
      </c>
      <c r="J6" s="33" t="str">
        <f t="shared" si="3"/>
        <v>水道事業</v>
      </c>
      <c r="K6" s="33" t="str">
        <f t="shared" si="3"/>
        <v>用水供給事業</v>
      </c>
      <c r="L6" s="33" t="str">
        <f t="shared" si="3"/>
        <v>B</v>
      </c>
      <c r="M6" s="33" t="str">
        <f t="shared" si="3"/>
        <v>非設置</v>
      </c>
      <c r="N6" s="34" t="str">
        <f t="shared" si="3"/>
        <v>-</v>
      </c>
      <c r="O6" s="34">
        <f t="shared" si="3"/>
        <v>77.81</v>
      </c>
      <c r="P6" s="34">
        <f t="shared" si="3"/>
        <v>95.39</v>
      </c>
      <c r="Q6" s="34">
        <f t="shared" si="3"/>
        <v>0</v>
      </c>
      <c r="R6" s="34" t="str">
        <f t="shared" si="3"/>
        <v>-</v>
      </c>
      <c r="S6" s="34" t="str">
        <f t="shared" si="3"/>
        <v>-</v>
      </c>
      <c r="T6" s="34" t="str">
        <f t="shared" si="3"/>
        <v>-</v>
      </c>
      <c r="U6" s="34">
        <f t="shared" si="3"/>
        <v>118923</v>
      </c>
      <c r="V6" s="34">
        <f t="shared" si="3"/>
        <v>371.76</v>
      </c>
      <c r="W6" s="34">
        <f t="shared" si="3"/>
        <v>319.89</v>
      </c>
      <c r="X6" s="35">
        <f>IF(X7="",NA(),X7)</f>
        <v>113.52</v>
      </c>
      <c r="Y6" s="35">
        <f t="shared" ref="Y6:AG6" si="4">IF(Y7="",NA(),Y7)</f>
        <v>110.12</v>
      </c>
      <c r="Z6" s="35">
        <f t="shared" si="4"/>
        <v>111.16</v>
      </c>
      <c r="AA6" s="35">
        <f t="shared" si="4"/>
        <v>114.42</v>
      </c>
      <c r="AB6" s="35">
        <f t="shared" si="4"/>
        <v>112.11</v>
      </c>
      <c r="AC6" s="35">
        <f t="shared" si="4"/>
        <v>113.88</v>
      </c>
      <c r="AD6" s="35">
        <f t="shared" si="4"/>
        <v>113.47</v>
      </c>
      <c r="AE6" s="35">
        <f t="shared" si="4"/>
        <v>113.33</v>
      </c>
      <c r="AF6" s="35">
        <f t="shared" si="4"/>
        <v>114.05</v>
      </c>
      <c r="AG6" s="35">
        <f t="shared" si="4"/>
        <v>114.26</v>
      </c>
      <c r="AH6" s="34" t="str">
        <f>IF(AH7="","",IF(AH7="-","【-】","【"&amp;SUBSTITUTE(TEXT(AH7,"#,##0.00"),"-","△")&amp;"】"))</f>
        <v>【114.26】</v>
      </c>
      <c r="AI6" s="34">
        <f>IF(AI7="",NA(),AI7)</f>
        <v>0</v>
      </c>
      <c r="AJ6" s="34">
        <f t="shared" ref="AJ6:AR6" si="5">IF(AJ7="",NA(),AJ7)</f>
        <v>0</v>
      </c>
      <c r="AK6" s="34">
        <f t="shared" si="5"/>
        <v>0</v>
      </c>
      <c r="AL6" s="34">
        <f t="shared" si="5"/>
        <v>0</v>
      </c>
      <c r="AM6" s="34">
        <f t="shared" si="5"/>
        <v>0</v>
      </c>
      <c r="AN6" s="35">
        <f t="shared" si="5"/>
        <v>21.34</v>
      </c>
      <c r="AO6" s="35">
        <f t="shared" si="5"/>
        <v>16.89</v>
      </c>
      <c r="AP6" s="35">
        <f t="shared" si="5"/>
        <v>17.39</v>
      </c>
      <c r="AQ6" s="35">
        <f t="shared" si="5"/>
        <v>12.65</v>
      </c>
      <c r="AR6" s="35">
        <f t="shared" si="5"/>
        <v>10.58</v>
      </c>
      <c r="AS6" s="34" t="str">
        <f>IF(AS7="","",IF(AS7="-","【-】","【"&amp;SUBSTITUTE(TEXT(AS7,"#,##0.00"),"-","△")&amp;"】"))</f>
        <v>【10.58】</v>
      </c>
      <c r="AT6" s="35">
        <f>IF(AT7="",NA(),AT7)</f>
        <v>4078.51</v>
      </c>
      <c r="AU6" s="35">
        <f t="shared" ref="AU6:BC6" si="6">IF(AU7="",NA(),AU7)</f>
        <v>132.81</v>
      </c>
      <c r="AV6" s="35">
        <f t="shared" si="6"/>
        <v>135.35</v>
      </c>
      <c r="AW6" s="35">
        <f t="shared" si="6"/>
        <v>138.56</v>
      </c>
      <c r="AX6" s="35">
        <f t="shared" si="6"/>
        <v>134.38999999999999</v>
      </c>
      <c r="AY6" s="35">
        <f t="shared" si="6"/>
        <v>634.53</v>
      </c>
      <c r="AZ6" s="35">
        <f t="shared" si="6"/>
        <v>200.22</v>
      </c>
      <c r="BA6" s="35">
        <f t="shared" si="6"/>
        <v>212.95</v>
      </c>
      <c r="BB6" s="35">
        <f t="shared" si="6"/>
        <v>224.41</v>
      </c>
      <c r="BC6" s="35">
        <f t="shared" si="6"/>
        <v>243.44</v>
      </c>
      <c r="BD6" s="34" t="str">
        <f>IF(BD7="","",IF(BD7="-","【-】","【"&amp;SUBSTITUTE(TEXT(BD7,"#,##0.00"),"-","△")&amp;"】"))</f>
        <v>【243.44】</v>
      </c>
      <c r="BE6" s="35">
        <f>IF(BE7="",NA(),BE7)</f>
        <v>691.86</v>
      </c>
      <c r="BF6" s="35">
        <f t="shared" ref="BF6:BN6" si="7">IF(BF7="",NA(),BF7)</f>
        <v>642.13</v>
      </c>
      <c r="BG6" s="35">
        <f t="shared" si="7"/>
        <v>612.79999999999995</v>
      </c>
      <c r="BH6" s="35">
        <f t="shared" si="7"/>
        <v>558.94000000000005</v>
      </c>
      <c r="BI6" s="35">
        <f t="shared" si="7"/>
        <v>503.87</v>
      </c>
      <c r="BJ6" s="35">
        <f t="shared" si="7"/>
        <v>368.94</v>
      </c>
      <c r="BK6" s="35">
        <f t="shared" si="7"/>
        <v>351.06</v>
      </c>
      <c r="BL6" s="35">
        <f t="shared" si="7"/>
        <v>333.48</v>
      </c>
      <c r="BM6" s="35">
        <f t="shared" si="7"/>
        <v>320.31</v>
      </c>
      <c r="BN6" s="35">
        <f t="shared" si="7"/>
        <v>303.26</v>
      </c>
      <c r="BO6" s="34" t="str">
        <f>IF(BO7="","",IF(BO7="-","【-】","【"&amp;SUBSTITUTE(TEXT(BO7,"#,##0.00"),"-","△")&amp;"】"))</f>
        <v>【303.26】</v>
      </c>
      <c r="BP6" s="35">
        <f>IF(BP7="",NA(),BP7)</f>
        <v>113.24</v>
      </c>
      <c r="BQ6" s="35">
        <f t="shared" ref="BQ6:BY6" si="8">IF(BQ7="",NA(),BQ7)</f>
        <v>117.52</v>
      </c>
      <c r="BR6" s="35">
        <f t="shared" si="8"/>
        <v>120.24</v>
      </c>
      <c r="BS6" s="35">
        <f t="shared" si="8"/>
        <v>126.35</v>
      </c>
      <c r="BT6" s="35">
        <f t="shared" si="8"/>
        <v>122.09</v>
      </c>
      <c r="BU6" s="35">
        <f t="shared" si="8"/>
        <v>111.12</v>
      </c>
      <c r="BV6" s="35">
        <f t="shared" si="8"/>
        <v>112.92</v>
      </c>
      <c r="BW6" s="35">
        <f t="shared" si="8"/>
        <v>112.81</v>
      </c>
      <c r="BX6" s="35">
        <f t="shared" si="8"/>
        <v>113.88</v>
      </c>
      <c r="BY6" s="35">
        <f t="shared" si="8"/>
        <v>114.14</v>
      </c>
      <c r="BZ6" s="34" t="str">
        <f>IF(BZ7="","",IF(BZ7="-","【-】","【"&amp;SUBSTITUTE(TEXT(BZ7,"#,##0.00"),"-","△")&amp;"】"))</f>
        <v>【114.14】</v>
      </c>
      <c r="CA6" s="35">
        <f>IF(CA7="",NA(),CA7)</f>
        <v>81.209999999999994</v>
      </c>
      <c r="CB6" s="35">
        <f t="shared" ref="CB6:CJ6" si="9">IF(CB7="",NA(),CB7)</f>
        <v>78.7</v>
      </c>
      <c r="CC6" s="35">
        <f t="shared" si="9"/>
        <v>73.02</v>
      </c>
      <c r="CD6" s="35">
        <f t="shared" si="9"/>
        <v>70.3</v>
      </c>
      <c r="CE6" s="35">
        <f t="shared" si="9"/>
        <v>71.95</v>
      </c>
      <c r="CF6" s="35">
        <f t="shared" si="9"/>
        <v>75.75</v>
      </c>
      <c r="CG6" s="35">
        <f t="shared" si="9"/>
        <v>75.3</v>
      </c>
      <c r="CH6" s="35">
        <f t="shared" si="9"/>
        <v>75.3</v>
      </c>
      <c r="CI6" s="35">
        <f t="shared" si="9"/>
        <v>74.02</v>
      </c>
      <c r="CJ6" s="35">
        <f t="shared" si="9"/>
        <v>73.03</v>
      </c>
      <c r="CK6" s="34" t="str">
        <f>IF(CK7="","",IF(CK7="-","【-】","【"&amp;SUBSTITUTE(TEXT(CK7,"#,##0.00"),"-","△")&amp;"】"))</f>
        <v>【73.03】</v>
      </c>
      <c r="CL6" s="35">
        <f>IF(CL7="",NA(),CL7)</f>
        <v>95.63</v>
      </c>
      <c r="CM6" s="35">
        <f t="shared" ref="CM6:CU6" si="10">IF(CM7="",NA(),CM7)</f>
        <v>95.09</v>
      </c>
      <c r="CN6" s="35">
        <f t="shared" si="10"/>
        <v>96.39</v>
      </c>
      <c r="CO6" s="35">
        <f t="shared" si="10"/>
        <v>95.54</v>
      </c>
      <c r="CP6" s="35">
        <f t="shared" si="10"/>
        <v>96.6</v>
      </c>
      <c r="CQ6" s="35">
        <f t="shared" si="10"/>
        <v>64.12</v>
      </c>
      <c r="CR6" s="35">
        <f t="shared" si="10"/>
        <v>62.69</v>
      </c>
      <c r="CS6" s="35">
        <f t="shared" si="10"/>
        <v>61.82</v>
      </c>
      <c r="CT6" s="35">
        <f t="shared" si="10"/>
        <v>61.66</v>
      </c>
      <c r="CU6" s="35">
        <f t="shared" si="10"/>
        <v>62.19</v>
      </c>
      <c r="CV6" s="34" t="str">
        <f>IF(CV7="","",IF(CV7="-","【-】","【"&amp;SUBSTITUTE(TEXT(CV7,"#,##0.00"),"-","△")&amp;"】"))</f>
        <v>【62.19】</v>
      </c>
      <c r="CW6" s="35">
        <f>IF(CW7="",NA(),CW7)</f>
        <v>100</v>
      </c>
      <c r="CX6" s="35">
        <f t="shared" ref="CX6:DF6" si="11">IF(CX7="",NA(),CX7)</f>
        <v>100</v>
      </c>
      <c r="CY6" s="35">
        <f t="shared" si="11"/>
        <v>100</v>
      </c>
      <c r="CZ6" s="35">
        <f t="shared" si="11"/>
        <v>100</v>
      </c>
      <c r="DA6" s="35">
        <f t="shared" si="11"/>
        <v>100</v>
      </c>
      <c r="DB6" s="35">
        <f t="shared" si="11"/>
        <v>100.12</v>
      </c>
      <c r="DC6" s="35">
        <f t="shared" si="11"/>
        <v>100.12</v>
      </c>
      <c r="DD6" s="35">
        <f t="shared" si="11"/>
        <v>100.03</v>
      </c>
      <c r="DE6" s="35">
        <f t="shared" si="11"/>
        <v>100.05</v>
      </c>
      <c r="DF6" s="35">
        <f t="shared" si="11"/>
        <v>100.05</v>
      </c>
      <c r="DG6" s="34" t="str">
        <f>IF(DG7="","",IF(DG7="-","【-】","【"&amp;SUBSTITUTE(TEXT(DG7,"#,##0.00"),"-","△")&amp;"】"))</f>
        <v>【100.05】</v>
      </c>
      <c r="DH6" s="35">
        <f>IF(DH7="",NA(),DH7)</f>
        <v>14.99</v>
      </c>
      <c r="DI6" s="35">
        <f t="shared" ref="DI6:DQ6" si="12">IF(DI7="",NA(),DI7)</f>
        <v>43.68</v>
      </c>
      <c r="DJ6" s="35">
        <f t="shared" si="12"/>
        <v>46.31</v>
      </c>
      <c r="DK6" s="35">
        <f t="shared" si="12"/>
        <v>47.36</v>
      </c>
      <c r="DL6" s="35">
        <f t="shared" si="12"/>
        <v>50.32</v>
      </c>
      <c r="DM6" s="35">
        <f t="shared" si="12"/>
        <v>39.81</v>
      </c>
      <c r="DN6" s="35">
        <f t="shared" si="12"/>
        <v>51.44</v>
      </c>
      <c r="DO6" s="35">
        <f t="shared" si="12"/>
        <v>52.4</v>
      </c>
      <c r="DP6" s="35">
        <f t="shared" si="12"/>
        <v>53.56</v>
      </c>
      <c r="DQ6" s="35">
        <f t="shared" si="12"/>
        <v>54.73</v>
      </c>
      <c r="DR6" s="34" t="str">
        <f>IF(DR7="","",IF(DR7="-","【-】","【"&amp;SUBSTITUTE(TEXT(DR7,"#,##0.00"),"-","△")&amp;"】"))</f>
        <v>【54.73】</v>
      </c>
      <c r="DS6" s="34">
        <f>IF(DS7="",NA(),DS7)</f>
        <v>0</v>
      </c>
      <c r="DT6" s="34">
        <f t="shared" ref="DT6:EB6" si="13">IF(DT7="",NA(),DT7)</f>
        <v>0</v>
      </c>
      <c r="DU6" s="34">
        <f t="shared" si="13"/>
        <v>0</v>
      </c>
      <c r="DV6" s="34">
        <f t="shared" si="13"/>
        <v>0</v>
      </c>
      <c r="DW6" s="34">
        <f t="shared" si="13"/>
        <v>0</v>
      </c>
      <c r="DX6" s="35">
        <f t="shared" si="13"/>
        <v>13.72</v>
      </c>
      <c r="DY6" s="35">
        <f t="shared" si="13"/>
        <v>16.77</v>
      </c>
      <c r="DZ6" s="35">
        <f t="shared" si="13"/>
        <v>18.05</v>
      </c>
      <c r="EA6" s="35">
        <f t="shared" si="13"/>
        <v>19.440000000000001</v>
      </c>
      <c r="EB6" s="35">
        <f t="shared" si="13"/>
        <v>22.46</v>
      </c>
      <c r="EC6" s="34" t="str">
        <f>IF(EC7="","",IF(EC7="-","【-】","【"&amp;SUBSTITUTE(TEXT(EC7,"#,##0.00"),"-","△")&amp;"】"))</f>
        <v>【22.46】</v>
      </c>
      <c r="ED6" s="34">
        <f>IF(ED7="",NA(),ED7)</f>
        <v>0</v>
      </c>
      <c r="EE6" s="34">
        <f t="shared" ref="EE6:EM6" si="14">IF(EE7="",NA(),EE7)</f>
        <v>0</v>
      </c>
      <c r="EF6" s="34">
        <f t="shared" si="14"/>
        <v>0</v>
      </c>
      <c r="EG6" s="34">
        <f t="shared" si="14"/>
        <v>0</v>
      </c>
      <c r="EH6" s="34">
        <f t="shared" si="14"/>
        <v>0</v>
      </c>
      <c r="EI6" s="35">
        <f t="shared" si="14"/>
        <v>0.25</v>
      </c>
      <c r="EJ6" s="35">
        <f t="shared" si="14"/>
        <v>0.13</v>
      </c>
      <c r="EK6" s="35">
        <f t="shared" si="14"/>
        <v>0.26</v>
      </c>
      <c r="EL6" s="35">
        <f t="shared" si="14"/>
        <v>0.24</v>
      </c>
      <c r="EM6" s="35">
        <f t="shared" si="14"/>
        <v>0.27</v>
      </c>
      <c r="EN6" s="34" t="str">
        <f>IF(EN7="","",IF(EN7="-","【-】","【"&amp;SUBSTITUTE(TEXT(EN7,"#,##0.00"),"-","△")&amp;"】"))</f>
        <v>【0.27】</v>
      </c>
    </row>
    <row r="7" spans="1:144" s="36" customFormat="1" x14ac:dyDescent="0.15">
      <c r="A7" s="28"/>
      <c r="B7" s="37">
        <v>2017</v>
      </c>
      <c r="C7" s="37">
        <v>78671</v>
      </c>
      <c r="D7" s="37">
        <v>46</v>
      </c>
      <c r="E7" s="37">
        <v>1</v>
      </c>
      <c r="F7" s="37">
        <v>0</v>
      </c>
      <c r="G7" s="37">
        <v>2</v>
      </c>
      <c r="H7" s="37" t="s">
        <v>105</v>
      </c>
      <c r="I7" s="37" t="s">
        <v>106</v>
      </c>
      <c r="J7" s="37" t="s">
        <v>107</v>
      </c>
      <c r="K7" s="37" t="s">
        <v>108</v>
      </c>
      <c r="L7" s="37" t="s">
        <v>109</v>
      </c>
      <c r="M7" s="37" t="s">
        <v>110</v>
      </c>
      <c r="N7" s="38" t="s">
        <v>111</v>
      </c>
      <c r="O7" s="38">
        <v>77.81</v>
      </c>
      <c r="P7" s="38">
        <v>95.39</v>
      </c>
      <c r="Q7" s="38">
        <v>0</v>
      </c>
      <c r="R7" s="38" t="s">
        <v>111</v>
      </c>
      <c r="S7" s="38" t="s">
        <v>111</v>
      </c>
      <c r="T7" s="38" t="s">
        <v>111</v>
      </c>
      <c r="U7" s="38">
        <v>118923</v>
      </c>
      <c r="V7" s="38">
        <v>371.76</v>
      </c>
      <c r="W7" s="38">
        <v>319.89</v>
      </c>
      <c r="X7" s="38">
        <v>113.52</v>
      </c>
      <c r="Y7" s="38">
        <v>110.12</v>
      </c>
      <c r="Z7" s="38">
        <v>111.16</v>
      </c>
      <c r="AA7" s="38">
        <v>114.42</v>
      </c>
      <c r="AB7" s="38">
        <v>112.11</v>
      </c>
      <c r="AC7" s="38">
        <v>113.88</v>
      </c>
      <c r="AD7" s="38">
        <v>113.47</v>
      </c>
      <c r="AE7" s="38">
        <v>113.33</v>
      </c>
      <c r="AF7" s="38">
        <v>114.05</v>
      </c>
      <c r="AG7" s="38">
        <v>114.26</v>
      </c>
      <c r="AH7" s="38">
        <v>114.26</v>
      </c>
      <c r="AI7" s="38">
        <v>0</v>
      </c>
      <c r="AJ7" s="38">
        <v>0</v>
      </c>
      <c r="AK7" s="38">
        <v>0</v>
      </c>
      <c r="AL7" s="38">
        <v>0</v>
      </c>
      <c r="AM7" s="38">
        <v>0</v>
      </c>
      <c r="AN7" s="38">
        <v>21.34</v>
      </c>
      <c r="AO7" s="38">
        <v>16.89</v>
      </c>
      <c r="AP7" s="38">
        <v>17.39</v>
      </c>
      <c r="AQ7" s="38">
        <v>12.65</v>
      </c>
      <c r="AR7" s="38">
        <v>10.58</v>
      </c>
      <c r="AS7" s="38">
        <v>10.58</v>
      </c>
      <c r="AT7" s="38">
        <v>4078.51</v>
      </c>
      <c r="AU7" s="38">
        <v>132.81</v>
      </c>
      <c r="AV7" s="38">
        <v>135.35</v>
      </c>
      <c r="AW7" s="38">
        <v>138.56</v>
      </c>
      <c r="AX7" s="38">
        <v>134.38999999999999</v>
      </c>
      <c r="AY7" s="38">
        <v>634.53</v>
      </c>
      <c r="AZ7" s="38">
        <v>200.22</v>
      </c>
      <c r="BA7" s="38">
        <v>212.95</v>
      </c>
      <c r="BB7" s="38">
        <v>224.41</v>
      </c>
      <c r="BC7" s="38">
        <v>243.44</v>
      </c>
      <c r="BD7" s="38">
        <v>243.44</v>
      </c>
      <c r="BE7" s="38">
        <v>691.86</v>
      </c>
      <c r="BF7" s="38">
        <v>642.13</v>
      </c>
      <c r="BG7" s="38">
        <v>612.79999999999995</v>
      </c>
      <c r="BH7" s="38">
        <v>558.94000000000005</v>
      </c>
      <c r="BI7" s="38">
        <v>503.87</v>
      </c>
      <c r="BJ7" s="38">
        <v>368.94</v>
      </c>
      <c r="BK7" s="38">
        <v>351.06</v>
      </c>
      <c r="BL7" s="38">
        <v>333.48</v>
      </c>
      <c r="BM7" s="38">
        <v>320.31</v>
      </c>
      <c r="BN7" s="38">
        <v>303.26</v>
      </c>
      <c r="BO7" s="38">
        <v>303.26</v>
      </c>
      <c r="BP7" s="38">
        <v>113.24</v>
      </c>
      <c r="BQ7" s="38">
        <v>117.52</v>
      </c>
      <c r="BR7" s="38">
        <v>120.24</v>
      </c>
      <c r="BS7" s="38">
        <v>126.35</v>
      </c>
      <c r="BT7" s="38">
        <v>122.09</v>
      </c>
      <c r="BU7" s="38">
        <v>111.12</v>
      </c>
      <c r="BV7" s="38">
        <v>112.92</v>
      </c>
      <c r="BW7" s="38">
        <v>112.81</v>
      </c>
      <c r="BX7" s="38">
        <v>113.88</v>
      </c>
      <c r="BY7" s="38">
        <v>114.14</v>
      </c>
      <c r="BZ7" s="38">
        <v>114.14</v>
      </c>
      <c r="CA7" s="38">
        <v>81.209999999999994</v>
      </c>
      <c r="CB7" s="38">
        <v>78.7</v>
      </c>
      <c r="CC7" s="38">
        <v>73.02</v>
      </c>
      <c r="CD7" s="38">
        <v>70.3</v>
      </c>
      <c r="CE7" s="38">
        <v>71.95</v>
      </c>
      <c r="CF7" s="38">
        <v>75.75</v>
      </c>
      <c r="CG7" s="38">
        <v>75.3</v>
      </c>
      <c r="CH7" s="38">
        <v>75.3</v>
      </c>
      <c r="CI7" s="38">
        <v>74.02</v>
      </c>
      <c r="CJ7" s="38">
        <v>73.03</v>
      </c>
      <c r="CK7" s="38">
        <v>73.03</v>
      </c>
      <c r="CL7" s="38">
        <v>95.63</v>
      </c>
      <c r="CM7" s="38">
        <v>95.09</v>
      </c>
      <c r="CN7" s="38">
        <v>96.39</v>
      </c>
      <c r="CO7" s="38">
        <v>95.54</v>
      </c>
      <c r="CP7" s="38">
        <v>96.6</v>
      </c>
      <c r="CQ7" s="38">
        <v>64.12</v>
      </c>
      <c r="CR7" s="38">
        <v>62.69</v>
      </c>
      <c r="CS7" s="38">
        <v>61.82</v>
      </c>
      <c r="CT7" s="38">
        <v>61.66</v>
      </c>
      <c r="CU7" s="38">
        <v>62.19</v>
      </c>
      <c r="CV7" s="38">
        <v>62.19</v>
      </c>
      <c r="CW7" s="38">
        <v>100</v>
      </c>
      <c r="CX7" s="38">
        <v>100</v>
      </c>
      <c r="CY7" s="38">
        <v>100</v>
      </c>
      <c r="CZ7" s="38">
        <v>100</v>
      </c>
      <c r="DA7" s="38">
        <v>100</v>
      </c>
      <c r="DB7" s="38">
        <v>100.12</v>
      </c>
      <c r="DC7" s="38">
        <v>100.12</v>
      </c>
      <c r="DD7" s="38">
        <v>100.03</v>
      </c>
      <c r="DE7" s="38">
        <v>100.05</v>
      </c>
      <c r="DF7" s="38">
        <v>100.05</v>
      </c>
      <c r="DG7" s="38">
        <v>100.05</v>
      </c>
      <c r="DH7" s="38">
        <v>14.99</v>
      </c>
      <c r="DI7" s="38">
        <v>43.68</v>
      </c>
      <c r="DJ7" s="38">
        <v>46.31</v>
      </c>
      <c r="DK7" s="38">
        <v>47.36</v>
      </c>
      <c r="DL7" s="38">
        <v>50.32</v>
      </c>
      <c r="DM7" s="38">
        <v>39.81</v>
      </c>
      <c r="DN7" s="38">
        <v>51.44</v>
      </c>
      <c r="DO7" s="38">
        <v>52.4</v>
      </c>
      <c r="DP7" s="38">
        <v>53.56</v>
      </c>
      <c r="DQ7" s="38">
        <v>54.73</v>
      </c>
      <c r="DR7" s="38">
        <v>54.73</v>
      </c>
      <c r="DS7" s="38">
        <v>0</v>
      </c>
      <c r="DT7" s="38">
        <v>0</v>
      </c>
      <c r="DU7" s="38">
        <v>0</v>
      </c>
      <c r="DV7" s="38">
        <v>0</v>
      </c>
      <c r="DW7" s="38">
        <v>0</v>
      </c>
      <c r="DX7" s="38">
        <v>13.72</v>
      </c>
      <c r="DY7" s="38">
        <v>16.77</v>
      </c>
      <c r="DZ7" s="38">
        <v>18.05</v>
      </c>
      <c r="EA7" s="38">
        <v>19.440000000000001</v>
      </c>
      <c r="EB7" s="38">
        <v>22.46</v>
      </c>
      <c r="EC7" s="38">
        <v>22.46</v>
      </c>
      <c r="ED7" s="38">
        <v>0</v>
      </c>
      <c r="EE7" s="38">
        <v>0</v>
      </c>
      <c r="EF7" s="38">
        <v>0</v>
      </c>
      <c r="EG7" s="38">
        <v>0</v>
      </c>
      <c r="EH7" s="38">
        <v>0</v>
      </c>
      <c r="EI7" s="38">
        <v>0.25</v>
      </c>
      <c r="EJ7" s="38">
        <v>0.13</v>
      </c>
      <c r="EK7" s="38">
        <v>0.26</v>
      </c>
      <c r="EL7" s="38">
        <v>0.24</v>
      </c>
      <c r="EM7" s="38">
        <v>0.27</v>
      </c>
      <c r="EN7" s="38">
        <v>0.27</v>
      </c>
    </row>
    <row r="8" spans="1:144" x14ac:dyDescent="0.15">
      <c r="X8" s="39"/>
      <c r="Y8" s="39"/>
      <c r="Z8" s="39"/>
      <c r="AA8" s="39"/>
      <c r="AB8" s="39"/>
      <c r="AC8" s="39"/>
      <c r="AD8" s="39"/>
      <c r="AE8" s="39"/>
      <c r="AF8" s="39"/>
      <c r="AG8" s="39"/>
      <c r="AH8" s="40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40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40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40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40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40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40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40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40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40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40"/>
    </row>
    <row r="9" spans="1:144" x14ac:dyDescent="0.15">
      <c r="A9" s="41"/>
      <c r="B9" s="41" t="s">
        <v>112</v>
      </c>
      <c r="C9" s="41" t="s">
        <v>113</v>
      </c>
      <c r="D9" s="41" t="s">
        <v>114</v>
      </c>
      <c r="E9" s="41" t="s">
        <v>115</v>
      </c>
      <c r="F9" s="41" t="s">
        <v>116</v>
      </c>
      <c r="X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4" x14ac:dyDescent="0.15">
      <c r="A10" s="41" t="s">
        <v>56</v>
      </c>
      <c r="B10" s="42">
        <f>DATEVALUE($B$6-4&amp;"年1月1日")</f>
        <v>41275</v>
      </c>
      <c r="C10" s="42">
        <f>DATEVALUE($B$6-3&amp;"年1月1日")</f>
        <v>41640</v>
      </c>
      <c r="D10" s="42">
        <f>DATEVALUE($B$6-2&amp;"年1月1日")</f>
        <v>42005</v>
      </c>
      <c r="E10" s="42">
        <f>DATEVALUE($B$6-1&amp;"年1月1日")</f>
        <v>42370</v>
      </c>
      <c r="F10" s="42">
        <f>DATEVALUE($B$6&amp;"年1月1日")</f>
        <v>42736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安藤　貴之</cp:lastModifiedBy>
  <dcterms:modified xsi:type="dcterms:W3CDTF">2019-01-28T00:31:09Z</dcterms:modified>
</cp:coreProperties>
</file>