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10d6c8\作業用\03 財政1\35 財政情報の開示\平成30年度（H29決算分）\★06_公会計分作成依頼・回答\03 市町村回答\26磐梯町\"/>
    </mc:Choice>
  </mc:AlternateContent>
  <bookViews>
    <workbookView xWindow="0" yWindow="0" windowWidth="28800" windowHeight="13305" tabRatio="732" firstSheet="10"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4" i="12" l="1"/>
  <c r="AA73" i="12"/>
  <c r="AA71" i="12"/>
  <c r="AA70" i="12"/>
  <c r="AA69" i="12"/>
  <c r="AA68" i="12"/>
  <c r="AA75" i="12" l="1"/>
  <c r="AA76" i="12"/>
  <c r="AA31" i="12" l="1"/>
  <c r="AA29" i="12"/>
  <c r="AA28" i="12"/>
  <c r="BG38" i="10" l="1"/>
  <c r="BG37" i="10"/>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U38" i="10"/>
  <c r="C38" i="10"/>
  <c r="CO37" i="10"/>
  <c r="AM37" i="10"/>
  <c r="U37" i="10"/>
  <c r="C37" i="10"/>
  <c r="AM36" i="10"/>
  <c r="AM35" i="10"/>
  <c r="AM34" i="10"/>
  <c r="C34" i="10"/>
  <c r="C35" i="10" l="1"/>
  <c r="C36"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E38" i="10" s="1"/>
  <c r="CO34" i="10" l="1"/>
  <c r="CO35" i="10" s="1"/>
  <c r="CO36"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<sst xmlns="http://schemas.openxmlformats.org/spreadsheetml/2006/main" count="1057" uniqueCount="594">
  <si>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</si>
  <si>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</si>
  <si>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</si>
  <si>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</si>
  <si>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</si>
  <si>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</si>
  <si>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</si>
  <si>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</si>
  <si>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</si>
  <si>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</si>
  <si>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</si>
  <si>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</si>
  <si>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</si>
  <si>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</si>
  <si>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</si>
  <si>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</si>
  <si>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</si>
  <si>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</si>
  <si>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</si>
  <si>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</si>
  <si>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</si>
  <si>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</si>
  <si>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</si>
  <si>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</si>
  <si>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</si>
  <si>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</si>
  <si>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</si>
  <si>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</si>
  <si>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</si>
  <si>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</si>
  <si>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</si>
  <si>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</si>
  <si>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</si>
  <si>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</si>
  <si>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</si>
  <si>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</si>
  <si>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</si>
  <si>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</si>
  <si>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</si>
  <si>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</si>
  <si>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</si>
  <si>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</si>
  <si>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</si>
  <si>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</si>
  <si>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</si>
  <si>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</si>
  <si>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</si>
  <si>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</si>
  <si>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</si>
  <si>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</si>
  <si>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</si>
  <si>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</si>
  <si>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</si>
  <si>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</si>
  <si>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</si>
  <si>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</si>
  <si>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</si>
  <si>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</si>
  <si>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</si>
  <si>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</si>
  <si>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</si>
  <si>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</si>
  <si>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</si>
  <si>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</si>
  <si>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</si>
  <si>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</si>
  <si>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</si>
  <si>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</si>
  <si>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</si>
  <si>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</si>
  <si>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</si>
  <si>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</si>
  <si>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</si>
  <si>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</si>
  <si>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</si>
  <si>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</si>
  <si>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</si>
  <si>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</si>
  <si>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</si>
  <si>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</si>
  <si>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</si>
  <si>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</si>
  <si>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</si>
  <si>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</si>
  <si>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</si>
  <si>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</si>
  <si>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</si>
  <si>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</si>
  <si>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</si>
  <si>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</si>
  <si>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</si>
  <si>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</si>
  <si>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磐梯町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</si>
  <si>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</si>
  <si>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</si>
  <si>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</si>
  <si>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</si>
  <si>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</si>
  <si>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</si>
  <si>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</si>
  <si>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</si>
  <si>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</si>
  <si>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</si>
  <si>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</si>
  <si>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</si>
  <si>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</si>
  <si>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</si>
  <si>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</si>
  <si>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</si>
  <si>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</si>
  <si>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</si>
  <si>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</si>
  <si>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</si>
  <si>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</si>
  <si>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</si>
  <si>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</si>
  <si>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</si>
  <si>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</si>
  <si>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</si>
  <si>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</si>
  <si>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</si>
  <si>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</si>
  <si>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</si>
  <si>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</si>
  <si>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</si>
  <si>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</si>
  <si>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</si>
  <si>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</si>
  <si>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</si>
  <si>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</si>
  <si>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</si>
  <si>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</si>
  <si>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</si>
  <si>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</si>
  <si>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</si>
  <si>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</si>
  <si>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</si>
  <si>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</si>
  <si>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</si>
  <si>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</si>
  <si>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</si>
  <si>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</si>
  <si>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</si>
  <si>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</si>
  <si>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</si>
  <si>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</si>
  <si>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</si>
  <si>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0"/>
  </si>
  <si>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</si>
  <si>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</si>
  <si>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</si>
  <si>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</si>
  <si>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</si>
  <si>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</si>
  <si>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</si>
  <si>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</si>
  <si>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</si>
  <si>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</si>
  <si>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</si>
  <si>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</si>
  <si>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</si>
  <si>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</si>
  <si>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</si>
  <si>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</si>
  <si>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</si>
  <si>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</si>
  <si>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</si>
  <si>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</si>
  <si>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</si>
  <si>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</si>
  <si>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</si>
  <si>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</si>
  <si>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</si>
  <si>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</si>
  <si>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</si>
  <si>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</si>
  <si>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</si>
  <si>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</si>
  <si>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</si>
  <si>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</si>
  <si>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</si>
  <si>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</si>
  <si>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</si>
  <si>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</si>
  <si>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</si>
  <si>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</si>
  <si>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</si>
  <si>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</si>
  <si>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</si>
  <si>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</si>
  <si>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</si>
  <si>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</si>
  <si>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</si>
  <si>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</si>
  <si>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</si>
  <si>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</si>
  <si>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</si>
  <si>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</si>
  <si>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</si>
  <si>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</si>
  <si>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</si>
  <si>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</si>
  <si>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</si>
  <si>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</si>
  <si>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</si>
  <si>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</si>
  <si>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</si>
  <si>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福島県磐梯町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</si>
  <si>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</si>
  <si>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</si>
  <si>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</si>
  <si>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</si>
  <si>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</si>
  <si>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</si>
  <si>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</si>
  <si>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</si>
  <si>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</si>
  <si>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</si>
  <si>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</si>
  <si>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</si>
  <si>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</si>
  <si>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</si>
  <si>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</si>
  <si>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</si>
  <si>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</si>
  <si>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</si>
  <si>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</si>
  <si>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</si>
  <si>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</si>
  <si>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</si>
  <si>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</si>
  <si>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</si>
  <si>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</si>
  <si>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</si>
  <si>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</si>
  <si>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</si>
  <si>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</si>
  <si>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</si>
  <si>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</si>
  <si>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</si>
  <si>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</si>
  <si>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</si>
  <si>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</si>
  <si>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</si>
  <si>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</si>
  <si>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</si>
  <si>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</si>
  <si>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</si>
  <si>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</si>
  <si>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</si>
  <si>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</si>
  <si>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</si>
  <si>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</si>
  <si>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</si>
  <si>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</si>
  <si>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</si>
  <si>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</si>
  <si>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</si>
  <si>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</si>
  <si>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</si>
  <si>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</si>
  <si>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</si>
  <si>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</si>
  <si>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</si>
  <si>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</si>
  <si>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</si>
  <si>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</si>
  <si>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</si>
  <si>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</si>
  <si>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</si>
  <si>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</si>
  <si>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</si>
  <si>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</si>
  <si>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</si>
  <si>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</si>
  <si>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</si>
  <si>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</si>
  <si>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</si>
  <si>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</si>
  <si>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</si>
  <si>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</si>
  <si>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</si>
  <si>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</si>
  <si>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</si>
  <si>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</si>
  <si>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</si>
  <si>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</si>
  <si>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</si>
  <si>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</si>
  <si>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</si>
  <si>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</si>
  <si>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</si>
  <si>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</si>
  <si>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</si>
  <si>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</si>
  <si>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</si>
  <si>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</si>
  <si>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</si>
  <si>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</si>
  <si>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</si>
  <si>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</si>
  <si>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</si>
  <si>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</si>
  <si>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</si>
  <si>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</si>
  <si>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</si>
  <si>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</si>
  <si>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</si>
  <si>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</si>
  <si>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</si>
  <si>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</si>
  <si>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</si>
  <si>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</si>
  <si>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</si>
  <si>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</si>
  <si>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</si>
  <si>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</si>
  <si>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</si>
  <si>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</si>
  <si>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</si>
  <si>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</si>
  <si>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</si>
  <si>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</si>
  <si>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</si>
  <si>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</si>
  <si>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</si>
  <si>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</si>
  <si>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</si>
  <si>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</si>
  <si>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</si>
  <si>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</si>
  <si>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</si>
  <si>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</si>
  <si>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</si>
  <si>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</si>
  <si>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</si>
  <si>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</si>
  <si>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</si>
  <si>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</si>
  <si>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</si>
  <si>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</si>
  <si>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</si>
  <si>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</si>
  <si>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</si>
  <si>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</si>
  <si>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</si>
  <si>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</si>
  <si>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</si>
  <si>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</si>
  <si>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</si>
  <si>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</si>
  <si>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</si>
  <si>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</si>
  <si>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</si>
  <si>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</si>
  <si>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</si>
  <si>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</si>
  <si>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</si>
  <si>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</si>
  <si>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福島県磐梯町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</si>
  <si>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</si>
  <si>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</si>
  <si>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</si>
  <si>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</si>
  <si>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</si>
  <si>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</si>
  <si>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</si>
  <si>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</si>
  <si>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</si>
  <si>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</si>
  <si>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</si>
  <si>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</si>
  <si>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</si>
  <si>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</si>
  <si>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</si>
  <si>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</si>
  <si>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</si>
  <si>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</si>
  <si>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</si>
  <si>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</si>
  <si>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公団分収造林特別会計</t>
    <phoneticPr fontId="5"/>
  </si>
  <si>
    <t>七ツ森地区下水道事業特別会計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</si>
  <si>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</si>
  <si>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</si>
  <si>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</si>
  <si>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</si>
  <si>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</si>
  <si>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</si>
  <si>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</si>
  <si>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</si>
  <si>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</si>
  <si>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</si>
  <si>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</si>
  <si>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</si>
  <si>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</si>
  <si>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</si>
  <si>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</si>
  <si>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</si>
  <si>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</si>
  <si>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</si>
  <si>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公共下水道特別会計</t>
    <phoneticPr fontId="5"/>
  </si>
  <si>
    <t>農業集落排水事業特別会計</t>
    <phoneticPr fontId="5"/>
  </si>
  <si>
    <t>林業集落排水事業特別会計</t>
    <phoneticPr fontId="5"/>
  </si>
  <si>
    <t>個別生活排水事業特別会計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</si>
  <si>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</si>
  <si>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</si>
  <si>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</si>
  <si>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</si>
  <si>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</si>
  <si>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</si>
  <si>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</si>
  <si>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</si>
  <si>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</si>
  <si>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</si>
  <si>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</si>
  <si>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</si>
  <si>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</si>
  <si>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</si>
  <si>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</si>
  <si>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</si>
  <si>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</si>
  <si>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</si>
  <si>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</si>
  <si>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</si>
  <si>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</si>
  <si>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</si>
  <si>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</si>
  <si>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</si>
  <si>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</si>
  <si>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</si>
  <si>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</si>
  <si>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</si>
  <si>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</si>
  <si>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</si>
  <si>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</si>
  <si>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</si>
  <si>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</si>
  <si>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</si>
  <si>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</si>
  <si>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</si>
  <si>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</si>
  <si>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</si>
  <si>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</si>
  <si>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</si>
  <si>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</si>
  <si>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</si>
  <si>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</si>
  <si>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</si>
  <si>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</si>
  <si>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</si>
  <si>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</si>
  <si>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</si>
  <si>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</si>
  <si>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</si>
  <si>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</si>
  <si>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</si>
  <si>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</si>
  <si>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</si>
  <si>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</si>
  <si>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</si>
  <si>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</si>
  <si>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</si>
  <si>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</si>
  <si>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</si>
  <si>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</si>
  <si>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</si>
  <si>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</si>
  <si>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</si>
  <si>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</si>
  <si>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</si>
  <si>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</si>
  <si>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</si>
  <si>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</si>
  <si>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</si>
  <si>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</si>
  <si>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</si>
  <si>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</si>
  <si>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</si>
  <si>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</si>
  <si>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</si>
  <si>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</si>
  <si>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</si>
  <si>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</si>
  <si>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</si>
  <si>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</si>
  <si>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</si>
  <si>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</si>
  <si>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</si>
  <si>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</si>
  <si>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</si>
  <si>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</si>
  <si>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</si>
  <si>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</si>
  <si>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</si>
  <si>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</si>
  <si>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</si>
  <si>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</si>
  <si>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</si>
  <si>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</si>
  <si>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</si>
  <si>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</si>
  <si>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</si>
  <si>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</si>
  <si>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</si>
  <si>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</si>
  <si>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</si>
  <si>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</si>
  <si>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</si>
  <si>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</si>
  <si>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</si>
  <si>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</si>
  <si>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</si>
  <si>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</si>
  <si>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</si>
  <si>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</si>
  <si>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</si>
  <si>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</si>
  <si>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</si>
  <si>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</si>
  <si>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</si>
  <si>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</si>
  <si>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</si>
  <si>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</si>
  <si>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</si>
  <si>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</si>
  <si>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</si>
  <si>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</si>
  <si>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</si>
  <si>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</si>
  <si>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</si>
  <si>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</si>
  <si>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</si>
  <si>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</si>
  <si>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</si>
  <si>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</si>
  <si>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</si>
  <si>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</si>
  <si>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</si>
  <si>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</si>
  <si>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</si>
  <si>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</si>
  <si>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</si>
  <si>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</si>
  <si>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</si>
  <si>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</si>
  <si>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</si>
  <si>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</si>
  <si>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</si>
  <si>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3.39</t>
  </si>
  <si>
    <t>▲ 0.78</t>
  </si>
  <si>
    <t>▲ 3.58</t>
  </si>
  <si>
    <t>▲ 2.78</t>
  </si>
  <si>
    <t>一般会計</t>
  </si>
  <si>
    <t>国民健康保険特別会計</t>
  </si>
  <si>
    <t>介護保険特別会計</t>
  </si>
  <si>
    <t>簡易水道特別会計</t>
  </si>
  <si>
    <t>公団分収造林特別会計</t>
  </si>
  <si>
    <t>後期高齢者医療特別会計</t>
  </si>
  <si>
    <t>七ツ森地区下水道事業特別会計</t>
  </si>
  <si>
    <t>公共下水道特別会計</t>
  </si>
  <si>
    <t>その他会計（赤字）</t>
  </si>
  <si>
    <t>その他会計（黒字）</t>
  </si>
  <si>
    <t>会津若松地方広域市町村圏整備組合一般会計</t>
    <rPh sb="0" eb="4">
      <t>アイヅワカマツ</t>
    </rPh>
    <rPh sb="4" eb="6">
      <t>チホウ</t>
    </rPh>
    <rPh sb="6" eb="8">
      <t>コウイキ</t>
    </rPh>
    <rPh sb="8" eb="11">
      <t>シチョウソン</t>
    </rPh>
    <rPh sb="11" eb="12">
      <t>ケン</t>
    </rPh>
    <rPh sb="12" eb="14">
      <t>セイビ</t>
    </rPh>
    <rPh sb="14" eb="16">
      <t>クミアイ</t>
    </rPh>
    <rPh sb="16" eb="18">
      <t>イッパン</t>
    </rPh>
    <rPh sb="18" eb="20">
      <t>カイケイ</t>
    </rPh>
    <phoneticPr fontId="2"/>
  </si>
  <si>
    <t>会津若松地方広域市町村圏整備組合水道用水供給事業会計</t>
    <rPh sb="0" eb="4">
      <t>アイヅワカマツ</t>
    </rPh>
    <rPh sb="4" eb="6">
      <t>チホウ</t>
    </rPh>
    <rPh sb="6" eb="8">
      <t>コウイキ</t>
    </rPh>
    <rPh sb="8" eb="11">
      <t>シチョウソン</t>
    </rPh>
    <rPh sb="11" eb="12">
      <t>ケン</t>
    </rPh>
    <rPh sb="12" eb="14">
      <t>セイビ</t>
    </rPh>
    <rPh sb="14" eb="16">
      <t>クミアイ</t>
    </rPh>
    <rPh sb="16" eb="19">
      <t>スイドウヨウ</t>
    </rPh>
    <rPh sb="19" eb="20">
      <t>スイ</t>
    </rPh>
    <rPh sb="20" eb="22">
      <t>キョウキュウ</t>
    </rPh>
    <rPh sb="22" eb="24">
      <t>ジギョウ</t>
    </rPh>
    <rPh sb="24" eb="26">
      <t>カイケイ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</si>
  <si>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</si>
  <si>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12" eb="14">
      <t>ショウボウ</t>
    </rPh>
    <rPh sb="14" eb="16">
      <t>ホショウ</t>
    </rPh>
    <rPh sb="16" eb="17">
      <t>トウ</t>
    </rPh>
    <rPh sb="17" eb="19">
      <t>トクベツ</t>
    </rPh>
    <rPh sb="19" eb="21">
      <t>カイケイ</t>
    </rPh>
    <phoneticPr fontId="2"/>
  </si>
  <si>
    <t>福島県市町村総合事務組合消防賞じゅつ金特別会計</t>
    <rPh sb="12" eb="14">
      <t>ショウボウ</t>
    </rPh>
    <rPh sb="14" eb="15">
      <t>ショウ</t>
    </rPh>
    <rPh sb="18" eb="19">
      <t>キン</t>
    </rPh>
    <rPh sb="19" eb="21">
      <t>トクベツ</t>
    </rPh>
    <rPh sb="21" eb="23">
      <t>カイケイ</t>
    </rPh>
    <phoneticPr fontId="2"/>
  </si>
  <si>
    <t>福島県市町村総合事務組合非常勤職員公務災害補償特別会計</t>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</si>
  <si>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12" eb="14">
      <t>ジチ</t>
    </rPh>
    <rPh sb="14" eb="16">
      <t>カイカン</t>
    </rPh>
    <rPh sb="16" eb="18">
      <t>カンリ</t>
    </rPh>
    <rPh sb="18" eb="20">
      <t>トクベツ</t>
    </rPh>
    <rPh sb="20" eb="22">
      <t>カイケイ</t>
    </rPh>
    <phoneticPr fontId="2"/>
  </si>
  <si>
    <t>福島県後期高齢者医療広域連合一般会計</t>
    <rPh sb="0" eb="3">
      <t>フクシマケン</t>
    </rPh>
    <rPh sb="3" eb="5">
      <t>コウキ</t>
    </rPh>
    <rPh sb="5" eb="7">
      <t>コウレイ</t>
    </rPh>
    <rPh sb="7" eb="8">
      <t>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</si>
  <si>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14" eb="16">
      <t>コウキ</t>
    </rPh>
    <rPh sb="16" eb="19">
      <t>コウレイシャ</t>
    </rPh>
    <rPh sb="19" eb="21">
      <t>イリョウ</t>
    </rPh>
    <rPh sb="21" eb="23">
      <t>トクベツ</t>
    </rPh>
    <rPh sb="23" eb="25">
      <t>カイケイ</t>
    </rPh>
    <phoneticPr fontId="2"/>
  </si>
  <si>
    <t>磐梯町外一市二町一ケ村組合</t>
    <rPh sb="0" eb="3">
      <t>バンダイマチ</t>
    </rPh>
    <rPh sb="3" eb="4">
      <t>ソト</t>
    </rPh>
    <rPh sb="4" eb="5">
      <t>イチ</t>
    </rPh>
    <rPh sb="5" eb="6">
      <t>シ</t>
    </rPh>
    <rPh sb="6" eb="7">
      <t>ニ</t>
    </rPh>
    <rPh sb="7" eb="8">
      <t>マチ</t>
    </rPh>
    <rPh sb="8" eb="9">
      <t>イチ</t>
    </rPh>
    <rPh sb="10" eb="11">
      <t>ムラ</t>
    </rPh>
    <rPh sb="11" eb="13">
      <t>クミアイ</t>
    </rPh>
    <phoneticPr fontId="2"/>
  </si>
  <si>
    <t>磐梯清水平開発株式会社</t>
    <rPh sb="0" eb="2">
      <t>バンダイ</t>
    </rPh>
    <rPh sb="2" eb="4">
      <t>シミズ</t>
    </rPh>
    <rPh sb="4" eb="5">
      <t>タイラ</t>
    </rPh>
    <rPh sb="5" eb="7">
      <t>カイハツ</t>
    </rPh>
    <rPh sb="7" eb="9">
      <t>カブシキ</t>
    </rPh>
    <rPh sb="9" eb="11">
      <t>カイシャ</t>
    </rPh>
    <phoneticPr fontId="2"/>
  </si>
  <si>
    <t>株式会社会津嶺の里</t>
    <rPh sb="0" eb="1">
      <t>カブ</t>
    </rPh>
    <rPh sb="1" eb="2">
      <t>シキ</t>
    </rPh>
    <rPh sb="2" eb="4">
      <t>カイシャ</t>
    </rPh>
    <rPh sb="4" eb="6">
      <t>アイヅ</t>
    </rPh>
    <rPh sb="6" eb="7">
      <t>レイ</t>
    </rPh>
    <rPh sb="8" eb="9">
      <t>サト</t>
    </rPh>
    <phoneticPr fontId="2"/>
  </si>
  <si>
    <t>会津若松地方土地開発公社</t>
    <rPh sb="0" eb="4">
      <t>アイヅワカマツ</t>
    </rPh>
    <rPh sb="4" eb="6">
      <t>チホウ</t>
    </rPh>
    <rPh sb="6" eb="8">
      <t>トチ</t>
    </rPh>
    <rPh sb="8" eb="10">
      <t>カイハツ</t>
    </rPh>
    <rPh sb="10" eb="12">
      <t>コウシャ</t>
    </rPh>
    <phoneticPr fontId="2"/>
  </si>
  <si>
    <t>地域福祉基金</t>
    <rPh sb="0" eb="2">
      <t>チイキ</t>
    </rPh>
    <rPh sb="2" eb="4">
      <t>フクシ</t>
    </rPh>
    <rPh sb="4" eb="6">
      <t>キキン</t>
    </rPh>
    <phoneticPr fontId="11"/>
  </si>
  <si>
    <t>ゆめ夢基金</t>
    <rPh sb="2" eb="3">
      <t>ユメ</t>
    </rPh>
    <rPh sb="3" eb="5">
      <t>キキン</t>
    </rPh>
    <phoneticPr fontId="11"/>
  </si>
  <si>
    <t>保健医療福祉施設等整備基金</t>
    <rPh sb="0" eb="2">
      <t>ホケン</t>
    </rPh>
    <rPh sb="2" eb="4">
      <t>イリョウ</t>
    </rPh>
    <rPh sb="4" eb="6">
      <t>フクシ</t>
    </rPh>
    <rPh sb="6" eb="8">
      <t>シセツ</t>
    </rPh>
    <rPh sb="8" eb="9">
      <t>トウ</t>
    </rPh>
    <rPh sb="9" eb="11">
      <t>セイビ</t>
    </rPh>
    <rPh sb="11" eb="13">
      <t>キキン</t>
    </rPh>
    <phoneticPr fontId="11"/>
  </si>
  <si>
    <t>青少年育成基金</t>
    <rPh sb="0" eb="3">
      <t>セイショウネン</t>
    </rPh>
    <rPh sb="3" eb="5">
      <t>イクセイ</t>
    </rPh>
    <rPh sb="5" eb="7">
      <t>キキン</t>
    </rPh>
    <phoneticPr fontId="11"/>
  </si>
  <si>
    <t>公共施設整備基金</t>
    <rPh sb="0" eb="2">
      <t>コウキョウ</t>
    </rPh>
    <rPh sb="2" eb="4">
      <t>シセツ</t>
    </rPh>
    <rPh sb="4" eb="6">
      <t>セイビ</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</si>
  <si>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</si>
  <si>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</si>
  <si>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</si>
  <si>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増加傾向にあり、類似団体と比べて非常に高い傾向にある。しかしながら有形固定資産減価償却率は類似団体より低い。近年、施設の除却とともに新たな公共施設を集約建設したことにより、減価償却率が類似平均以下で推移しているが、公共施設建設の際起債を借入しているため将来負担比率が上昇している。将来負担比率が類似平均を大幅に上回っているため、今後は、建設事業に伴う起債借入を抑制し行財政改革による財政の健全化に取り組み、将来負担比率の減少をさせることが必要である。</t>
    <rPh sb="0" eb="2">
      <t>ショウライ</t>
    </rPh>
    <rPh sb="2" eb="4">
      <t>フタン</t>
    </rPh>
    <rPh sb="4" eb="6">
      <t>ヒリツ</t>
    </rPh>
    <rPh sb="7" eb="9">
      <t>ゾウカ</t>
    </rPh>
    <rPh sb="9" eb="11">
      <t>ケイコウ</t>
    </rPh>
    <rPh sb="15" eb="17">
      <t>ルイジ</t>
    </rPh>
    <rPh sb="17" eb="19">
      <t>ダンタイ</t>
    </rPh>
    <rPh sb="20" eb="21">
      <t>クラ</t>
    </rPh>
    <rPh sb="23" eb="25">
      <t>ヒジョウ</t>
    </rPh>
    <rPh sb="26" eb="27">
      <t>タカ</t>
    </rPh>
    <rPh sb="28" eb="30">
      <t>ケイコウ</t>
    </rPh>
    <rPh sb="40" eb="42">
      <t>ユウケイ</t>
    </rPh>
    <rPh sb="42" eb="44">
      <t>コテイ</t>
    </rPh>
    <rPh sb="44" eb="46">
      <t>シサン</t>
    </rPh>
    <rPh sb="46" eb="48">
      <t>ゲンカ</t>
    </rPh>
    <rPh sb="48" eb="50">
      <t>ショウキャク</t>
    </rPh>
    <rPh sb="50" eb="51">
      <t>リツ</t>
    </rPh>
    <rPh sb="52" eb="54">
      <t>ルイジ</t>
    </rPh>
    <rPh sb="54" eb="56">
      <t>ダンタイ</t>
    </rPh>
    <rPh sb="58" eb="59">
      <t>ヒク</t>
    </rPh>
    <rPh sb="61" eb="63">
      <t>キンネン</t>
    </rPh>
    <rPh sb="64" eb="66">
      <t>シセツ</t>
    </rPh>
    <rPh sb="67" eb="69">
      <t>ジョキャク</t>
    </rPh>
    <rPh sb="73" eb="74">
      <t>アラ</t>
    </rPh>
    <rPh sb="76" eb="78">
      <t>コウキョウ</t>
    </rPh>
    <rPh sb="78" eb="80">
      <t>シセツ</t>
    </rPh>
    <rPh sb="81" eb="83">
      <t>シュウヤク</t>
    </rPh>
    <rPh sb="83" eb="85">
      <t>ケンセツ</t>
    </rPh>
    <rPh sb="93" eb="95">
      <t>ゲンカ</t>
    </rPh>
    <rPh sb="95" eb="97">
      <t>ショウキャク</t>
    </rPh>
    <rPh sb="97" eb="98">
      <t>リツ</t>
    </rPh>
    <rPh sb="99" eb="101">
      <t>ルイジ</t>
    </rPh>
    <rPh sb="101" eb="103">
      <t>ヘイキン</t>
    </rPh>
    <rPh sb="103" eb="105">
      <t>イカ</t>
    </rPh>
    <rPh sb="106" eb="108">
      <t>スイイ</t>
    </rPh>
    <rPh sb="114" eb="116">
      <t>コウキョウ</t>
    </rPh>
    <rPh sb="116" eb="118">
      <t>シセツ</t>
    </rPh>
    <rPh sb="118" eb="120">
      <t>ケンセツ</t>
    </rPh>
    <rPh sb="121" eb="122">
      <t>サイ</t>
    </rPh>
    <rPh sb="122" eb="124">
      <t>キサイ</t>
    </rPh>
    <rPh sb="125" eb="127">
      <t>カリイレ</t>
    </rPh>
    <rPh sb="133" eb="135">
      <t>ショウライ</t>
    </rPh>
    <rPh sb="135" eb="137">
      <t>フタン</t>
    </rPh>
    <rPh sb="137" eb="139">
      <t>ヒリツ</t>
    </rPh>
    <rPh sb="140" eb="142">
      <t>ジョウショウ</t>
    </rPh>
    <rPh sb="147" eb="149">
      <t>ショウライ</t>
    </rPh>
    <rPh sb="149" eb="151">
      <t>フタン</t>
    </rPh>
    <rPh sb="151" eb="153">
      <t>ヒリツ</t>
    </rPh>
    <rPh sb="154" eb="156">
      <t>ルイジ</t>
    </rPh>
    <rPh sb="156" eb="158">
      <t>ヘイキン</t>
    </rPh>
    <rPh sb="159" eb="161">
      <t>オオハバ</t>
    </rPh>
    <rPh sb="162" eb="164">
      <t>ウワマワ</t>
    </rPh>
    <rPh sb="171" eb="173">
      <t>コンゴ</t>
    </rPh>
    <rPh sb="175" eb="177">
      <t>ケンセツ</t>
    </rPh>
    <rPh sb="177" eb="179">
      <t>ジギョウ</t>
    </rPh>
    <rPh sb="180" eb="181">
      <t>トモナ</t>
    </rPh>
    <rPh sb="182" eb="184">
      <t>キサイ</t>
    </rPh>
    <rPh sb="184" eb="186">
      <t>カリイレ</t>
    </rPh>
    <rPh sb="187" eb="189">
      <t>ヨクセイ</t>
    </rPh>
    <rPh sb="190" eb="193">
      <t>ギョウザイセイ</t>
    </rPh>
    <rPh sb="193" eb="195">
      <t>カイカク</t>
    </rPh>
    <rPh sb="198" eb="200">
      <t>ザイセイ</t>
    </rPh>
    <rPh sb="201" eb="204">
      <t>ケンゼンカ</t>
    </rPh>
    <rPh sb="205" eb="206">
      <t>ト</t>
    </rPh>
    <rPh sb="207" eb="208">
      <t>ク</t>
    </rPh>
    <rPh sb="210" eb="212">
      <t>ショウライ</t>
    </rPh>
    <rPh sb="212" eb="214">
      <t>フタン</t>
    </rPh>
    <rPh sb="214" eb="216">
      <t>ヒリツ</t>
    </rPh>
    <rPh sb="217" eb="219">
      <t>ゲンショウ</t>
    </rPh>
    <rPh sb="226" eb="228">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</si>
  <si>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</si>
  <si>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</si>
  <si>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</si>
  <si>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</si>
  <si>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</si>
  <si>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</si>
  <si>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類似団体と比較して高いものの、実質公債費比率は低くなっている。これは、多額の起債をかかえているものの、償還額において交付税措置等を受けており、自主財源による償還負担額が低いためである。今後も、借入額自体の抑制をはかり、借り入れる際には償還に有利な条件なものに限定する等、後年度の負担軽減に努めるものとする。</t>
    <rPh sb="140" eb="141">
      <t>ナド</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</si>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</sst>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263041</c:v>
                </c:pt>
                <c:pt idx="1">
                  <c:v>272886</c:v>
                </c:pt>
                <c:pt idx="2">
                  <c:v>245039</c:v>
                </c:pt>
                <c:pt idx="3">
                  <c:v>237994</c:v>
                </c:pt>
                <c:pt idx="4">
                  <c:v>267911</c:v>
                </c:pt>
              </c:numCache>
            </c:numRef>
          </c:val>
          <c:smooth val="0"/>
          <c:extLst>
            <c:ext xmlns:c16="http://schemas.microsoft.com/office/drawing/2014/chart" uri="{C3380CC4-5D6E-409C-BE32-E72D297353CC}">
              <c16:uniqueId val="{00000000-E78F-41E2-A0F1-6C4856AFE0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251838</c:v>
                </c:pt>
                <c:pt idx="1">
                  <c:v>318264</c:v>
                </c:pt>
                <c:pt idx="2">
                  <c:v>757575</c:v>
                </c:pt>
                <c:pt idx="3">
                  <c:v>235928</c:v>
                </c:pt>
                <c:pt idx="4">
                  <c:v>220933</c:v>
                </c:pt>
              </c:numCache>
            </c:numRef>
          </c:val>
          <c:smooth val="0"/>
          <c:extLst>
            <c:ext xmlns:c16="http://schemas.microsoft.com/office/drawing/2014/chart" uri="{C3380CC4-5D6E-409C-BE32-E72D297353CC}">
              <c16:uniqueId val="{00000001-E78F-41E2-A0F1-6C4856AFE033}"/>
            </c:ext>
          </c:extLst>
        </c:ser>
        <c:dLbls>
          <c:showLegendKey val="0"/>
          <c:showVal val="0"/>
          <c:showCatName val="0"/>
          <c:showSerName val="0"/>
          <c:showPercent val="0"/>
          <c:showBubbleSize val="0"/>
        </c:dLbls>
        <c:marker val="1"/>
        <c:smooth val="0"/>
        <c:axId val="128812544"/>
        <c:axId val="128814464"/>
      </c:lineChart>
      <c:catAx>
        <c:axId val="128812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814464"/>
        <c:crosses val="autoZero"/>
        <c:auto val="1"/>
        <c:lblAlgn val="ctr"/>
        <c:lblOffset val="100"/>
        <c:tickLblSkip val="1"/>
        <c:tickMarkSkip val="1"/>
        <c:noMultiLvlLbl val="0"/>
      </c:catAx>
      <c:valAx>
        <c:axId val="128814464"/>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812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8.5299999999999994</c:v>
                </c:pt>
                <c:pt idx="1">
                  <c:v>9.65</c:v>
                </c:pt>
                <c:pt idx="2">
                  <c:v>8.75</c:v>
                </c:pt>
                <c:pt idx="3">
                  <c:v>6.22</c:v>
                </c:pt>
                <c:pt idx="4">
                  <c:v>6.53</c:v>
                </c:pt>
              </c:numCache>
            </c:numRef>
          </c:val>
          <c:extLst>
            <c:ext xmlns:c16="http://schemas.microsoft.com/office/drawing/2014/chart" uri="{C3380CC4-5D6E-409C-BE32-E72D297353CC}">
              <c16:uniqueId val="{00000000-BBB2-4421-8E64-0E96271E6AD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34.869999999999997</c:v>
                </c:pt>
                <c:pt idx="1">
                  <c:v>36.11</c:v>
                </c:pt>
                <c:pt idx="2">
                  <c:v>33.4</c:v>
                </c:pt>
                <c:pt idx="3">
                  <c:v>32.9</c:v>
                </c:pt>
                <c:pt idx="4">
                  <c:v>30.37</c:v>
                </c:pt>
              </c:numCache>
            </c:numRef>
          </c:val>
          <c:extLst>
            <c:ext xmlns:c16="http://schemas.microsoft.com/office/drawing/2014/chart" uri="{C3380CC4-5D6E-409C-BE32-E72D297353CC}">
              <c16:uniqueId val="{00000001-BBB2-4421-8E64-0E96271E6AD3}"/>
            </c:ext>
          </c:extLst>
        </c:ser>
        <c:dLbls>
          <c:showLegendKey val="0"/>
          <c:showVal val="0"/>
          <c:showCatName val="0"/>
          <c:showSerName val="0"/>
          <c:showPercent val="0"/>
          <c:showBubbleSize val="0"/>
        </c:dLbls>
        <c:gapWidth val="250"/>
        <c:overlap val="100"/>
        <c:axId val="246263168"/>
        <c:axId val="246269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-3.39</c:v>
                </c:pt>
                <c:pt idx="1">
                  <c:v>0.37</c:v>
                </c:pt>
                <c:pt idx="2">
                  <c:v>-0.78</c:v>
                </c:pt>
                <c:pt idx="3">
                  <c:v>-3.58</c:v>
                </c:pt>
                <c:pt idx="4">
                  <c:v>-2.78</c:v>
                </c:pt>
              </c:numCache>
            </c:numRef>
          </c:val>
          <c:smooth val="0"/>
          <c:extLst>
            <c:ext xmlns:c16="http://schemas.microsoft.com/office/drawing/2014/chart" uri="{C3380CC4-5D6E-409C-BE32-E72D297353CC}">
              <c16:uniqueId val="{00000002-BBB2-4421-8E64-0E96271E6AD3}"/>
            </c:ext>
          </c:extLst>
        </c:ser>
        <c:dLbls>
          <c:showLegendKey val="0"/>
          <c:showVal val="0"/>
          <c:showCatName val="0"/>
          <c:showSerName val="0"/>
          <c:showPercent val="0"/>
          <c:showBubbleSize val="0"/>
        </c:dLbls>
        <c:marker val="1"/>
        <c:smooth val="0"/>
        <c:axId val="246263168"/>
        <c:axId val="246269440"/>
      </c:lineChart>
      <c:catAx>
        <c:axId val="24626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6269440"/>
        <c:crosses val="autoZero"/>
        <c:auto val="1"/>
        <c:lblAlgn val="ctr"/>
        <c:lblOffset val="100"/>
        <c:tickLblSkip val="1"/>
        <c:tickMarkSkip val="1"/>
        <c:noMultiLvlLbl val="0"/>
      </c:catAx>
      <c:valAx>
        <c:axId val="246269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263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347-4B92-A3E8-68670DE7D2F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347-4B92-A3E8-68670DE7D2F6}"/>
            </c:ext>
          </c:extLst>
        </c:ser>
        <c:ser>
          <c:idx val="2"/>
          <c:order val="2"/>
          <c:tx>
            <c:strRef>
              <c:f>データシート!$A$29</c:f>
              <c:strCache>
                <c:ptCount val="1"/>
                <c:pt idx="0">
                  <c:v>公共下水道特別会計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347-4B92-A3E8-68670DE7D2F6}"/>
            </c:ext>
          </c:extLst>
        </c:ser>
        <c:ser>
          <c:idx val="3"/>
          <c:order val="3"/>
          <c:tx>
            <c:strRef>
              <c:f>データシート!$A$30</c:f>
              <c:strCache>
                <c:ptCount val="1"/>
                <c:pt idx="0">
                  <c:v>七ツ森地区下水道事業特別会計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347-4B92-A3E8-68670DE7D2F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0.02</c:v>
                </c:pt>
                <c:pt idx="6">
                  <c:v>#N/A</c:v>
                </c:pt>
                <c:pt idx="7">
                  <c:v>0</c:v>
                </c:pt>
                <c:pt idx="8">
                  <c:v>#N/A</c:v>
                </c:pt>
                <c:pt idx="9">
                  <c:v>0</c:v>
                </c:pt>
              </c:numCache>
            </c:numRef>
          </c:val>
          <c:extLst>
            <c:ext xmlns:c16="http://schemas.microsoft.com/office/drawing/2014/chart" uri="{C3380CC4-5D6E-409C-BE32-E72D297353CC}">
              <c16:uniqueId val="{00000004-E347-4B92-A3E8-68670DE7D2F6}"/>
            </c:ext>
          </c:extLst>
        </c:ser>
        <c:ser>
          <c:idx val="5"/>
          <c:order val="5"/>
          <c:tx>
            <c:strRef>
              <c:f>データシート!$A$32</c:f>
              <c:strCache>
                <c:ptCount val="1"/>
                <c:pt idx="0">
                  <c:v>公団分収造林特別会計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E347-4B92-A3E8-68670DE7D2F6}"/>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0.78</c:v>
                </c:pt>
                <c:pt idx="2">
                  <c:v>#N/A</c:v>
                </c:pt>
                <c:pt idx="3">
                  <c:v>1.17</c:v>
                </c:pt>
                <c:pt idx="4">
                  <c:v>#N/A</c:v>
                </c:pt>
                <c:pt idx="5">
                  <c:v>1.0900000000000001</c:v>
                </c:pt>
                <c:pt idx="6">
                  <c:v>#N/A</c:v>
                </c:pt>
                <c:pt idx="7">
                  <c:v>0.49</c:v>
                </c:pt>
                <c:pt idx="8">
                  <c:v>#N/A</c:v>
                </c:pt>
                <c:pt idx="9">
                  <c:v>0.33</c:v>
                </c:pt>
              </c:numCache>
            </c:numRef>
          </c:val>
          <c:extLst>
            <c:ext xmlns:c16="http://schemas.microsoft.com/office/drawing/2014/chart" uri="{C3380CC4-5D6E-409C-BE32-E72D297353CC}">
              <c16:uniqueId val="{00000006-E347-4B92-A3E8-68670DE7D2F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0.62</c:v>
                </c:pt>
                <c:pt idx="2">
                  <c:v>#N/A</c:v>
                </c:pt>
                <c:pt idx="3">
                  <c:v>0.6</c:v>
                </c:pt>
                <c:pt idx="4">
                  <c:v>#N/A</c:v>
                </c:pt>
                <c:pt idx="5">
                  <c:v>0.72</c:v>
                </c:pt>
                <c:pt idx="6">
                  <c:v>#N/A</c:v>
                </c:pt>
                <c:pt idx="7">
                  <c:v>0.79</c:v>
                </c:pt>
                <c:pt idx="8">
                  <c:v>#N/A</c:v>
                </c:pt>
                <c:pt idx="9">
                  <c:v>0.51</c:v>
                </c:pt>
              </c:numCache>
            </c:numRef>
          </c:val>
          <c:extLst>
            <c:ext xmlns:c16="http://schemas.microsoft.com/office/drawing/2014/chart" uri="{C3380CC4-5D6E-409C-BE32-E72D297353CC}">
              <c16:uniqueId val="{00000007-E347-4B92-A3E8-68670DE7D2F6}"/>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2.34</c:v>
                </c:pt>
                <c:pt idx="2">
                  <c:v>#N/A</c:v>
                </c:pt>
                <c:pt idx="3">
                  <c:v>3.68</c:v>
                </c:pt>
                <c:pt idx="4">
                  <c:v>#N/A</c:v>
                </c:pt>
                <c:pt idx="5">
                  <c:v>3.49</c:v>
                </c:pt>
                <c:pt idx="6">
                  <c:v>#N/A</c:v>
                </c:pt>
                <c:pt idx="7">
                  <c:v>3.17</c:v>
                </c:pt>
                <c:pt idx="8">
                  <c:v>#N/A</c:v>
                </c:pt>
                <c:pt idx="9">
                  <c:v>1.59</c:v>
                </c:pt>
              </c:numCache>
            </c:numRef>
          </c:val>
          <c:extLst>
            <c:ext xmlns:c16="http://schemas.microsoft.com/office/drawing/2014/chart" uri="{C3380CC4-5D6E-409C-BE32-E72D297353CC}">
              <c16:uniqueId val="{00000008-E347-4B92-A3E8-68670DE7D2F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8.49</c:v>
                </c:pt>
                <c:pt idx="2">
                  <c:v>#N/A</c:v>
                </c:pt>
                <c:pt idx="3">
                  <c:v>9.64</c:v>
                </c:pt>
                <c:pt idx="4">
                  <c:v>#N/A</c:v>
                </c:pt>
                <c:pt idx="5">
                  <c:v>8.74</c:v>
                </c:pt>
                <c:pt idx="6">
                  <c:v>#N/A</c:v>
                </c:pt>
                <c:pt idx="7">
                  <c:v>6.21</c:v>
                </c:pt>
                <c:pt idx="8">
                  <c:v>#N/A</c:v>
                </c:pt>
                <c:pt idx="9">
                  <c:v>6.53</c:v>
                </c:pt>
              </c:numCache>
            </c:numRef>
          </c:val>
          <c:extLst>
            <c:ext xmlns:c16="http://schemas.microsoft.com/office/drawing/2014/chart" uri="{C3380CC4-5D6E-409C-BE32-E72D297353CC}">
              <c16:uniqueId val="{00000009-E347-4B92-A3E8-68670DE7D2F6}"/>
            </c:ext>
          </c:extLst>
        </c:ser>
        <c:dLbls>
          <c:showLegendKey val="0"/>
          <c:showVal val="0"/>
          <c:showCatName val="0"/>
          <c:showSerName val="0"/>
          <c:showPercent val="0"/>
          <c:showBubbleSize val="0"/>
        </c:dLbls>
        <c:gapWidth val="150"/>
        <c:overlap val="100"/>
        <c:axId val="246646272"/>
        <c:axId val="246647808"/>
      </c:barChart>
      <c:catAx>
        <c:axId val="24664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6647808"/>
        <c:crosses val="autoZero"/>
        <c:auto val="1"/>
        <c:lblAlgn val="ctr"/>
        <c:lblOffset val="100"/>
        <c:tickLblSkip val="1"/>
        <c:tickMarkSkip val="1"/>
        <c:noMultiLvlLbl val="0"/>
      </c:catAx>
      <c:valAx>
        <c:axId val="246647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646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535</c:v>
                </c:pt>
                <c:pt idx="5">
                  <c:v>468</c:v>
                </c:pt>
                <c:pt idx="8">
                  <c:v>511</c:v>
                </c:pt>
                <c:pt idx="11">
                  <c:v>509</c:v>
                </c:pt>
                <c:pt idx="14">
                  <c:v>490</c:v>
                </c:pt>
              </c:numCache>
            </c:numRef>
          </c:val>
          <c:extLst>
            <c:ext xmlns:c16="http://schemas.microsoft.com/office/drawing/2014/chart" uri="{C3380CC4-5D6E-409C-BE32-E72D297353CC}">
              <c16:uniqueId val="{00000000-C0C1-4A0A-8BBA-93534045C16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C0C1-4A0A-8BBA-93534045C16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15</c:v>
                </c:pt>
                <c:pt idx="3">
                  <c:v>14</c:v>
                </c:pt>
                <c:pt idx="6">
                  <c:v>13</c:v>
                </c:pt>
                <c:pt idx="9">
                  <c:v>12</c:v>
                </c:pt>
                <c:pt idx="12">
                  <c:v>1</c:v>
                </c:pt>
              </c:numCache>
            </c:numRef>
          </c:val>
          <c:extLst>
            <c:ext xmlns:c16="http://schemas.microsoft.com/office/drawing/2014/chart" uri="{C3380CC4-5D6E-409C-BE32-E72D297353CC}">
              <c16:uniqueId val="{00000002-C0C1-4A0A-8BBA-93534045C16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c:v>
                </c:pt>
                <c:pt idx="3">
                  <c:v>4</c:v>
                </c:pt>
                <c:pt idx="6">
                  <c:v>4</c:v>
                </c:pt>
                <c:pt idx="9">
                  <c:v>3</c:v>
                </c:pt>
                <c:pt idx="12">
                  <c:v>2</c:v>
                </c:pt>
              </c:numCache>
            </c:numRef>
          </c:val>
          <c:extLst>
            <c:ext xmlns:c16="http://schemas.microsoft.com/office/drawing/2014/chart" uri="{C3380CC4-5D6E-409C-BE32-E72D297353CC}">
              <c16:uniqueId val="{00000003-C0C1-4A0A-8BBA-93534045C16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125</c:v>
                </c:pt>
                <c:pt idx="3">
                  <c:v>127</c:v>
                </c:pt>
                <c:pt idx="6">
                  <c:v>113</c:v>
                </c:pt>
                <c:pt idx="9">
                  <c:v>100</c:v>
                </c:pt>
                <c:pt idx="12">
                  <c:v>118</c:v>
                </c:pt>
              </c:numCache>
            </c:numRef>
          </c:val>
          <c:extLst>
            <c:ext xmlns:c16="http://schemas.microsoft.com/office/drawing/2014/chart" uri="{C3380CC4-5D6E-409C-BE32-E72D297353CC}">
              <c16:uniqueId val="{00000004-C0C1-4A0A-8BBA-93534045C16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C1-4A0A-8BBA-93534045C16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0C1-4A0A-8BBA-93534045C16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433</c:v>
                </c:pt>
                <c:pt idx="3">
                  <c:v>371</c:v>
                </c:pt>
                <c:pt idx="6">
                  <c:v>444</c:v>
                </c:pt>
                <c:pt idx="9">
                  <c:v>502</c:v>
                </c:pt>
                <c:pt idx="12">
                  <c:v>502</c:v>
                </c:pt>
              </c:numCache>
            </c:numRef>
          </c:val>
          <c:extLst>
            <c:ext xmlns:c16="http://schemas.microsoft.com/office/drawing/2014/chart" uri="{C3380CC4-5D6E-409C-BE32-E72D297353CC}">
              <c16:uniqueId val="{00000007-C0C1-4A0A-8BBA-93534045C162}"/>
            </c:ext>
          </c:extLst>
        </c:ser>
        <c:dLbls>
          <c:showLegendKey val="0"/>
          <c:showVal val="0"/>
          <c:showCatName val="0"/>
          <c:showSerName val="0"/>
          <c:showPercent val="0"/>
          <c:showBubbleSize val="0"/>
        </c:dLbls>
        <c:gapWidth val="100"/>
        <c:overlap val="100"/>
        <c:axId val="246301440"/>
        <c:axId val="246303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44</c:v>
                </c:pt>
                <c:pt idx="2">
                  <c:v>#N/A</c:v>
                </c:pt>
                <c:pt idx="3">
                  <c:v>#N/A</c:v>
                </c:pt>
                <c:pt idx="4">
                  <c:v>48</c:v>
                </c:pt>
                <c:pt idx="5">
                  <c:v>#N/A</c:v>
                </c:pt>
                <c:pt idx="6">
                  <c:v>#N/A</c:v>
                </c:pt>
                <c:pt idx="7">
                  <c:v>64</c:v>
                </c:pt>
                <c:pt idx="8">
                  <c:v>#N/A</c:v>
                </c:pt>
                <c:pt idx="9">
                  <c:v>#N/A</c:v>
                </c:pt>
                <c:pt idx="10">
                  <c:v>108</c:v>
                </c:pt>
                <c:pt idx="11">
                  <c:v>#N/A</c:v>
                </c:pt>
                <c:pt idx="12">
                  <c:v>#N/A</c:v>
                </c:pt>
                <c:pt idx="13">
                  <c:v>133</c:v>
                </c:pt>
                <c:pt idx="14">
                  <c:v>#N/A</c:v>
                </c:pt>
              </c:numCache>
            </c:numRef>
          </c:val>
          <c:smooth val="0"/>
          <c:extLst>
            <c:ext xmlns:c16="http://schemas.microsoft.com/office/drawing/2014/chart" uri="{C3380CC4-5D6E-409C-BE32-E72D297353CC}">
              <c16:uniqueId val="{00000008-C0C1-4A0A-8BBA-93534045C162}"/>
            </c:ext>
          </c:extLst>
        </c:ser>
        <c:dLbls>
          <c:showLegendKey val="0"/>
          <c:showVal val="0"/>
          <c:showCatName val="0"/>
          <c:showSerName val="0"/>
          <c:showPercent val="0"/>
          <c:showBubbleSize val="0"/>
        </c:dLbls>
        <c:marker val="1"/>
        <c:smooth val="0"/>
        <c:axId val="246301440"/>
        <c:axId val="246303360"/>
      </c:lineChart>
      <c:catAx>
        <c:axId val="246301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6303360"/>
        <c:crosses val="autoZero"/>
        <c:auto val="1"/>
        <c:lblAlgn val="ctr"/>
        <c:lblOffset val="100"/>
        <c:tickLblSkip val="1"/>
        <c:tickMarkSkip val="1"/>
        <c:noMultiLvlLbl val="0"/>
      </c:catAx>
      <c:valAx>
        <c:axId val="246303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301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4980</c:v>
                </c:pt>
                <c:pt idx="5">
                  <c:v>5261</c:v>
                </c:pt>
                <c:pt idx="8">
                  <c:v>6043</c:v>
                </c:pt>
                <c:pt idx="11">
                  <c:v>5816</c:v>
                </c:pt>
                <c:pt idx="14">
                  <c:v>5852</c:v>
                </c:pt>
              </c:numCache>
            </c:numRef>
          </c:val>
          <c:extLst>
            <c:ext xmlns:c16="http://schemas.microsoft.com/office/drawing/2014/chart" uri="{C3380CC4-5D6E-409C-BE32-E72D297353CC}">
              <c16:uniqueId val="{00000000-906D-4D71-A088-619C0ACA0DA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319</c:v>
                </c:pt>
                <c:pt idx="5">
                  <c:v>296</c:v>
                </c:pt>
                <c:pt idx="8">
                  <c:v>265</c:v>
                </c:pt>
                <c:pt idx="11">
                  <c:v>228</c:v>
                </c:pt>
                <c:pt idx="14">
                  <c:v>191</c:v>
                </c:pt>
              </c:numCache>
            </c:numRef>
          </c:val>
          <c:extLst>
            <c:ext xmlns:c16="http://schemas.microsoft.com/office/drawing/2014/chart" uri="{C3380CC4-5D6E-409C-BE32-E72D297353CC}">
              <c16:uniqueId val="{00000001-906D-4D71-A088-619C0ACA0DA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1560</c:v>
                </c:pt>
                <c:pt idx="5">
                  <c:v>1458</c:v>
                </c:pt>
                <c:pt idx="8">
                  <c:v>1434</c:v>
                </c:pt>
                <c:pt idx="11">
                  <c:v>1265</c:v>
                </c:pt>
                <c:pt idx="14">
                  <c:v>1223</c:v>
                </c:pt>
              </c:numCache>
            </c:numRef>
          </c:val>
          <c:extLst>
            <c:ext xmlns:c16="http://schemas.microsoft.com/office/drawing/2014/chart" uri="{C3380CC4-5D6E-409C-BE32-E72D297353CC}">
              <c16:uniqueId val="{00000002-906D-4D71-A088-619C0ACA0DA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06D-4D71-A088-619C0ACA0DA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06D-4D71-A088-619C0ACA0DA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6D-4D71-A088-619C0ACA0DA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617</c:v>
                </c:pt>
                <c:pt idx="3">
                  <c:v>556</c:v>
                </c:pt>
                <c:pt idx="6">
                  <c:v>547</c:v>
                </c:pt>
                <c:pt idx="9">
                  <c:v>537</c:v>
                </c:pt>
                <c:pt idx="12">
                  <c:v>445</c:v>
                </c:pt>
              </c:numCache>
            </c:numRef>
          </c:val>
          <c:extLst>
            <c:ext xmlns:c16="http://schemas.microsoft.com/office/drawing/2014/chart" uri="{C3380CC4-5D6E-409C-BE32-E72D297353CC}">
              <c16:uniqueId val="{00000006-906D-4D71-A088-619C0ACA0DA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350</c:v>
                </c:pt>
                <c:pt idx="3">
                  <c:v>249</c:v>
                </c:pt>
                <c:pt idx="6">
                  <c:v>140</c:v>
                </c:pt>
                <c:pt idx="9">
                  <c:v>119</c:v>
                </c:pt>
                <c:pt idx="12">
                  <c:v>299</c:v>
                </c:pt>
              </c:numCache>
            </c:numRef>
          </c:val>
          <c:extLst>
            <c:ext xmlns:c16="http://schemas.microsoft.com/office/drawing/2014/chart" uri="{C3380CC4-5D6E-409C-BE32-E72D297353CC}">
              <c16:uniqueId val="{00000007-906D-4D71-A088-619C0ACA0DA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1514</c:v>
                </c:pt>
                <c:pt idx="3">
                  <c:v>1405</c:v>
                </c:pt>
                <c:pt idx="6">
                  <c:v>1318</c:v>
                </c:pt>
                <c:pt idx="9">
                  <c:v>1224</c:v>
                </c:pt>
                <c:pt idx="12">
                  <c:v>1334</c:v>
                </c:pt>
              </c:numCache>
            </c:numRef>
          </c:val>
          <c:extLst>
            <c:ext xmlns:c16="http://schemas.microsoft.com/office/drawing/2014/chart" uri="{C3380CC4-5D6E-409C-BE32-E72D297353CC}">
              <c16:uniqueId val="{00000008-906D-4D71-A088-619C0ACA0DA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25</c:v>
                </c:pt>
                <c:pt idx="3">
                  <c:v>16</c:v>
                </c:pt>
                <c:pt idx="6">
                  <c:v>8</c:v>
                </c:pt>
                <c:pt idx="9">
                  <c:v>0</c:v>
                </c:pt>
                <c:pt idx="12">
                  <c:v>0</c:v>
                </c:pt>
              </c:numCache>
            </c:numRef>
          </c:val>
          <c:extLst>
            <c:ext xmlns:c16="http://schemas.microsoft.com/office/drawing/2014/chart" uri="{C3380CC4-5D6E-409C-BE32-E72D297353CC}">
              <c16:uniqueId val="{00000009-906D-4D71-A088-619C0ACA0DA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4606</c:v>
                </c:pt>
                <c:pt idx="3">
                  <c:v>5060</c:v>
                </c:pt>
                <c:pt idx="6">
                  <c:v>6627</c:v>
                </c:pt>
                <c:pt idx="9">
                  <c:v>6679</c:v>
                </c:pt>
                <c:pt idx="12">
                  <c:v>6603</c:v>
                </c:pt>
              </c:numCache>
            </c:numRef>
          </c:val>
          <c:extLst>
            <c:ext xmlns:c16="http://schemas.microsoft.com/office/drawing/2014/chart" uri="{C3380CC4-5D6E-409C-BE32-E72D297353CC}">
              <c16:uniqueId val="{0000000A-906D-4D71-A088-619C0ACA0DA3}"/>
            </c:ext>
          </c:extLst>
        </c:ser>
        <c:dLbls>
          <c:showLegendKey val="0"/>
          <c:showVal val="0"/>
          <c:showCatName val="0"/>
          <c:showSerName val="0"/>
          <c:showPercent val="0"/>
          <c:showBubbleSize val="0"/>
        </c:dLbls>
        <c:gapWidth val="100"/>
        <c:overlap val="100"/>
        <c:axId val="247041408"/>
        <c:axId val="247051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253</c:v>
                </c:pt>
                <c:pt idx="2">
                  <c:v>#N/A</c:v>
                </c:pt>
                <c:pt idx="3">
                  <c:v>#N/A</c:v>
                </c:pt>
                <c:pt idx="4">
                  <c:v>271</c:v>
                </c:pt>
                <c:pt idx="5">
                  <c:v>#N/A</c:v>
                </c:pt>
                <c:pt idx="6">
                  <c:v>#N/A</c:v>
                </c:pt>
                <c:pt idx="7">
                  <c:v>899</c:v>
                </c:pt>
                <c:pt idx="8">
                  <c:v>#N/A</c:v>
                </c:pt>
                <c:pt idx="9">
                  <c:v>#N/A</c:v>
                </c:pt>
                <c:pt idx="10">
                  <c:v>1251</c:v>
                </c:pt>
                <c:pt idx="11">
                  <c:v>#N/A</c:v>
                </c:pt>
                <c:pt idx="12">
                  <c:v>#N/A</c:v>
                </c:pt>
                <c:pt idx="13">
                  <c:v>1415</c:v>
                </c:pt>
                <c:pt idx="14">
                  <c:v>#N/A</c:v>
                </c:pt>
              </c:numCache>
            </c:numRef>
          </c:val>
          <c:smooth val="0"/>
          <c:extLst>
            <c:ext xmlns:c16="http://schemas.microsoft.com/office/drawing/2014/chart" uri="{C3380CC4-5D6E-409C-BE32-E72D297353CC}">
              <c16:uniqueId val="{0000000B-906D-4D71-A088-619C0ACA0DA3}"/>
            </c:ext>
          </c:extLst>
        </c:ser>
        <c:dLbls>
          <c:showLegendKey val="0"/>
          <c:showVal val="0"/>
          <c:showCatName val="0"/>
          <c:showSerName val="0"/>
          <c:showPercent val="0"/>
          <c:showBubbleSize val="0"/>
        </c:dLbls>
        <c:marker val="1"/>
        <c:smooth val="0"/>
        <c:axId val="247041408"/>
        <c:axId val="247051776"/>
      </c:lineChart>
      <c:catAx>
        <c:axId val="247041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7051776"/>
        <c:crosses val="autoZero"/>
        <c:auto val="1"/>
        <c:lblAlgn val="ctr"/>
        <c:lblOffset val="100"/>
        <c:tickLblSkip val="1"/>
        <c:tickMarkSkip val="1"/>
        <c:noMultiLvlLbl val="0"/>
      </c:catAx>
      <c:valAx>
        <c:axId val="247051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7041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728</c:v>
                </c:pt>
                <c:pt idx="1">
                  <c:v>708</c:v>
                </c:pt>
                <c:pt idx="2">
                  <c:v>644</c:v>
                </c:pt>
              </c:numCache>
            </c:numRef>
          </c:val>
          <c:extLst>
            <c:ext xmlns:c16="http://schemas.microsoft.com/office/drawing/2014/chart" uri="{C3380CC4-5D6E-409C-BE32-E72D297353CC}">
              <c16:uniqueId val="{00000000-379D-4DD0-B42F-84A88E64BA1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60</c:v>
                </c:pt>
                <c:pt idx="1">
                  <c:v>60</c:v>
                </c:pt>
                <c:pt idx="2">
                  <c:v>60</c:v>
                </c:pt>
              </c:numCache>
            </c:numRef>
          </c:val>
          <c:extLst>
            <c:ext xmlns:c16="http://schemas.microsoft.com/office/drawing/2014/chart" uri="{C3380CC4-5D6E-409C-BE32-E72D297353CC}">
              <c16:uniqueId val="{00000001-379D-4DD0-B42F-84A88E64BA1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537</c:v>
                </c:pt>
                <c:pt idx="1">
                  <c:v>406</c:v>
                </c:pt>
                <c:pt idx="2">
                  <c:v>341</c:v>
                </c:pt>
              </c:numCache>
            </c:numRef>
          </c:val>
          <c:extLst>
            <c:ext xmlns:c16="http://schemas.microsoft.com/office/drawing/2014/chart" uri="{C3380CC4-5D6E-409C-BE32-E72D297353CC}">
              <c16:uniqueId val="{00000002-379D-4DD0-B42F-84A88E64BA19}"/>
            </c:ext>
          </c:extLst>
        </c:ser>
        <c:dLbls>
          <c:showLegendKey val="0"/>
          <c:showVal val="0"/>
          <c:showCatName val="0"/>
          <c:showSerName val="0"/>
          <c:showPercent val="0"/>
          <c:showBubbleSize val="0"/>
        </c:dLbls>
        <c:gapWidth val="120"/>
        <c:overlap val="100"/>
        <c:axId val="246772096"/>
        <c:axId val="246773632"/>
      </c:barChart>
      <c:catAx>
        <c:axId val="24677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6773632"/>
        <c:crosses val="autoZero"/>
        <c:auto val="1"/>
        <c:lblAlgn val="ctr"/>
        <c:lblOffset val="100"/>
        <c:tickLblSkip val="1"/>
        <c:tickMarkSkip val="1"/>
        <c:noMultiLvlLbl val="0"/>
      </c:catAx>
      <c:valAx>
        <c:axId val="2467736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6772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{487B0544-12F8-4159-B631-0B63C9289638}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EB9-48D6-A0D8-6B5827D7254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{303DAA0E-0904-4E11-BD8F-23B29CCC86B1}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EB9-48D6-A0D8-6B5827D7254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{881D5D73-AEB3-4647-8FBF-D9186E16AD6A}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EB9-48D6-A0D8-6B5827D7254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{A811E125-A5BB-4CC5-ABC4-939AACD739DE}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EB9-48D6-A0D8-6B5827D7254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{692BA678-CC00-4CC3-A72D-C1755FB20AA0}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EB9-48D6-A0D8-6B5827D7254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{C5B082B2-6A13-41C6-A5D2-57B0AD702FB1}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EB9-48D6-A0D8-6B5827D7254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{6ACD60B1-601B-4E0B-843D-44760DBBEB70}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EB9-48D6-A0D8-6B5827D7254C}"/>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{2ACCB449-F6E1-4DFA-9EF8-3D865D82C3FF}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EB9-48D6-A0D8-6B5827D7254C}"/>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{C9D9929E-CC27-4CBD-A507-03ACBD4E02A5}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EB9-48D6-A0D8-6B5827D725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46.4</c:v>
                </c:pt>
                <c:pt idx="32">
                  <c:v>48</c:v>
                </c:pt>
              </c:numCache>
            </c:numRef>
          </c:xVal>
          <c:yVal>
            <c:numRef>
              <c:f>公会計指標分析・財政指標組合せ分析表!$BP$51:$DC$51</c:f>
              <c:numCache>
                <c:formatCode>#,##0.0;"▲ "#,##0.0</c:formatCode>
                <c:ptCount val="40"/>
                <c:pt idx="24">
                  <c:v>75.599999999999994</c:v>
                </c:pt>
                <c:pt idx="32">
                  <c:v>86.2</c:v>
                </c:pt>
              </c:numCache>
            </c:numRef>
          </c:yVal>
          <c:smooth val="0"/>
          <c:extLst>
            <c:ext xmlns:c16="http://schemas.microsoft.com/office/drawing/2014/chart" uri="{C3380CC4-5D6E-409C-BE32-E72D297353CC}">
              <c16:uniqueId val="{00000009-DEB9-48D6-A0D8-6B5827D7254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{32C1C0DB-EAC5-4062-8313-DC45336D4FE8}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EB9-48D6-A0D8-6B5827D7254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{A152EE19-0DED-4088-A200-A289D89144A8}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EB9-48D6-A0D8-6B5827D7254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{4481A421-0281-48EE-9E66-6462600B9B3D}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EB9-48D6-A0D8-6B5827D7254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{C77C589F-09DF-4DA1-AD54-6570D667A284}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EB9-48D6-A0D8-6B5827D7254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{C7AC7001-DDE9-4C98-BABB-EE94ECD719E1}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EB9-48D6-A0D8-6B5827D7254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{9FB76127-6662-4F13-9553-A5A7E590E363}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EB9-48D6-A0D8-6B5827D7254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{E4BFDE4D-69AF-48E8-B675-3523B894041F}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EB9-48D6-A0D8-6B5827D7254C}"/>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{7C3DBB95-0D10-40D5-9AAD-CBC2DF50A577}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EB9-48D6-A0D8-6B5827D7254C}"/>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{A4813086-1656-4D45-81F7-1FB5CDEE704F}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EB9-48D6-A0D8-6B5827D725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57.5</c:v>
                </c:pt>
                <c:pt idx="32">
                  <c:v>58.5</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DEB9-48D6-A0D8-6B5827D7254C}"/>
            </c:ext>
          </c:extLst>
        </c:ser>
        <c:dLbls>
          <c:showLegendKey val="0"/>
          <c:showVal val="1"/>
          <c:showCatName val="0"/>
          <c:showSerName val="0"/>
          <c:showPercent val="0"/>
          <c:showBubbleSize val="0"/>
        </c:dLbls>
        <c:axId val="280991232"/>
        <c:axId val="280993152"/>
      </c:scatterChart>
      <c:valAx>
        <c:axId val="280991232"/>
        <c:scaling>
          <c:orientation val="minMax"/>
          <c:max val="60"/>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0993152"/>
        <c:crosses val="autoZero"/>
        <c:crossBetween val="midCat"/>
      </c:valAx>
      <c:valAx>
        <c:axId val="280993152"/>
        <c:scaling>
          <c:orientation val="minMax"/>
          <c:max val="101"/>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0991232"/>
        <c:crosses val="autoZero"/>
        <c:crossBetween val="midCat"/>
        <c:majorUnit val="1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93E-2"/>
                  <c:y val="-6.2416647087793951E-2"/>
                </c:manualLayout>
              </c:layout>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{08617A78-F012-4EB2-B289-D156D7152DAD}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8E0-4A53-AD09-99D09C784C5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{659D64B7-B656-41DD-A2F7-9056FF4D735C}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E0-4A53-AD09-99D09C784C5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{1F1F8E9B-D8EB-4053-8B1B-026394E9B412}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E0-4A53-AD09-99D09C784C5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{C06D3A0E-572D-4E35-A5C1-F4812B917C30}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E0-4A53-AD09-99D09C784C5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{DEC92D49-EA0E-47D5-B618-75D3BF4D8AFA}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E0-4A53-AD09-99D09C784C5B}"/>
                </c:ext>
              </c:extLst>
            </c:dLbl>
            <c:dLbl>
              <c:idx val="8"/>
              <c:layout>
                <c:manualLayout>
                  <c:x val="-1.8235628084249993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{5F6D353B-FFA3-4FDB-B40B-FD9A015C9EC4}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8E0-4A53-AD09-99D09C784C5B}"/>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{98DAC3D8-B8FB-4964-BF3B-8418D8DB5914}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8E0-4A53-AD09-99D09C784C5B}"/>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{779F1A19-882B-4885-A4DE-50DA560707C5}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8E0-4A53-AD09-99D09C784C5B}"/>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{3A1A8838-FCFB-42B2-B33B-D36D1AAC7DB1}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8E0-4A53-AD09-99D09C784C5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2.8</c:v>
                </c:pt>
                <c:pt idx="8">
                  <c:v>2.8</c:v>
                </c:pt>
                <c:pt idx="16">
                  <c:v>3.2</c:v>
                </c:pt>
                <c:pt idx="24">
                  <c:v>4.4000000000000004</c:v>
                </c:pt>
                <c:pt idx="32">
                  <c:v>6.1</c:v>
                </c:pt>
              </c:numCache>
            </c:numRef>
          </c:xVal>
          <c:yVal>
            <c:numRef>
              <c:f>公会計指標分析・財政指標組合せ分析表!$BP$73:$DC$73</c:f>
              <c:numCache>
                <c:formatCode>#,##0.0;"▲ "#,##0.0</c:formatCode>
                <c:ptCount val="40"/>
                <c:pt idx="0">
                  <c:v>15.6</c:v>
                </c:pt>
                <c:pt idx="8">
                  <c:v>17</c:v>
                </c:pt>
                <c:pt idx="16">
                  <c:v>53.5</c:v>
                </c:pt>
                <c:pt idx="24">
                  <c:v>75.599999999999994</c:v>
                </c:pt>
                <c:pt idx="32">
                  <c:v>86.2</c:v>
                </c:pt>
              </c:numCache>
            </c:numRef>
          </c:yVal>
          <c:smooth val="0"/>
          <c:extLst>
            <c:ext xmlns:c16="http://schemas.microsoft.com/office/drawing/2014/chart" uri="{C3380CC4-5D6E-409C-BE32-E72D297353CC}">
              <c16:uniqueId val="{00000009-88E0-4A53-AD09-99D09C784C5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{06049EE1-03EB-450D-A8C5-C966DAA091A1}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8E0-4A53-AD09-99D09C784C5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{65D2A692-0B0C-4B06-B8D8-311DA0226627}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E0-4A53-AD09-99D09C784C5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{63AEA63C-E1D5-472B-9266-3D049BA1C5A0}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E0-4A53-AD09-99D09C784C5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{3CDF6718-FBA4-4D32-A457-C85C142A7136}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E0-4A53-AD09-99D09C784C5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{ABBF2DA7-EC7B-4996-8CD7-3A00E361D597}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E0-4A53-AD09-99D09C784C5B}"/>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{09B2C871-BAD5-4BC0-8927-89EA4006B27F}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8E0-4A53-AD09-99D09C784C5B}"/>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{183EC7FB-DEC2-4B06-BF2D-952B455CDB83}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8E0-4A53-AD09-99D09C784C5B}"/>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{A23BD26D-F73A-4926-9D0D-9D07E3EBE04C}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8E0-4A53-AD09-99D09C784C5B}"/>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{5E1238FA-AC1A-4274-B140-854C3DBAED3E}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8E0-4A53-AD09-99D09C784C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6.9</c:v>
                </c:pt>
                <c:pt idx="16">
                  <c:v>7.2</c:v>
                </c:pt>
                <c:pt idx="24">
                  <c:v>6</c:v>
                </c:pt>
                <c:pt idx="32">
                  <c:v>5.6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8E0-4A53-AD09-99D09C784C5B}"/>
            </c:ext>
          </c:extLst>
        </c:ser>
        <c:dLbls>
          <c:showLegendKey val="0"/>
          <c:showVal val="1"/>
          <c:showCatName val="0"/>
          <c:showSerName val="0"/>
          <c:showPercent val="0"/>
          <c:showBubbleSize val="0"/>
        </c:dLbls>
        <c:axId val="280843392"/>
        <c:axId val="280845312"/>
      </c:scatterChart>
      <c:valAx>
        <c:axId val="280843392"/>
        <c:scaling>
          <c:orientation val="minMax"/>
          <c:max val="8.4"/>
          <c:min val="2.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0845312"/>
        <c:crosses val="autoZero"/>
        <c:crossBetween val="midCat"/>
      </c:valAx>
      <c:valAx>
        <c:axId val="280845312"/>
        <c:scaling>
          <c:orientation val="minMax"/>
          <c:max val="101"/>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0843392"/>
        <c:crosses val="autoZero"/>
        <c:crossBetween val="midCat"/>
        <c:majorUnit val="1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福島県磐梯町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ja-JP" sz="1100">
              <a:solidFill>
                <a:schemeClr val="dk1"/>
              </a:solidFill>
              <a:effectLst/>
              <a:latin typeface="+mn-lt"/>
              <a:ea typeface="+mn-ea"/>
              <a:cs typeface="+mn-cs"/>
            </a:rPr>
            <a:t>元利償還金等</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のうち、元利償還金が</a:t>
          </a:r>
          <a:r>
            <a:rPr kumimoji="1" lang="en-US" altLang="ja-JP" sz="1100">
              <a:solidFill>
                <a:schemeClr val="dk1"/>
              </a:solidFill>
              <a:effectLst/>
              <a:latin typeface="+mn-lt"/>
              <a:ea typeface="+mn-ea"/>
              <a:cs typeface="+mn-cs"/>
            </a:rPr>
            <a:t>81%</a:t>
          </a:r>
          <a:r>
            <a:rPr kumimoji="1" lang="ja-JP" altLang="ja-JP" sz="1100">
              <a:solidFill>
                <a:schemeClr val="dk1"/>
              </a:solidFill>
              <a:effectLst/>
              <a:latin typeface="+mn-lt"/>
              <a:ea typeface="+mn-ea"/>
              <a:cs typeface="+mn-cs"/>
            </a:rPr>
            <a:t>、公営企業債の元利償還金に対する繰入額が</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を占めている。元利償還金については、平成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度から平成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年度にかけて</a:t>
          </a:r>
          <a:r>
            <a:rPr kumimoji="1" lang="ja-JP" altLang="ja-JP" sz="1100">
              <a:solidFill>
                <a:schemeClr val="dk1"/>
              </a:solidFill>
              <a:effectLst/>
              <a:latin typeface="+mn-lt"/>
              <a:ea typeface="+mn-ea"/>
              <a:cs typeface="+mn-cs"/>
            </a:rPr>
            <a:t>大型事業を継続して実施し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ことから上昇傾向である。</a:t>
          </a:r>
          <a:endParaRPr lang="ja-JP" altLang="ja-JP" sz="1400">
            <a:effectLst/>
          </a:endParaRPr>
        </a:p>
        <a:p>
          <a:r>
            <a:rPr kumimoji="1" lang="ja-JP" altLang="ja-JP" sz="1100">
              <a:solidFill>
                <a:schemeClr val="dk1"/>
              </a:solidFill>
              <a:effectLst/>
              <a:latin typeface="+mn-lt"/>
              <a:ea typeface="+mn-ea"/>
              <a:cs typeface="+mn-cs"/>
            </a:rPr>
            <a:t>　公営企業債の元利償還金に対する繰入額は、下水道事業が主なるものであり、平成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年度で整備が完了していることから、徐々に減少していく見込みである。債務負担行為に基づく支出額は、新たな債務負担行為を設定していないため減少している。</a:t>
          </a:r>
          <a:endParaRPr lang="ja-JP" altLang="ja-JP" sz="1400">
            <a:effectLst/>
          </a:endParaRPr>
        </a:p>
        <a:p>
          <a:r>
            <a:rPr kumimoji="1" lang="ja-JP" altLang="ja-JP" sz="1100">
              <a:solidFill>
                <a:schemeClr val="dk1"/>
              </a:solidFill>
              <a:effectLst/>
              <a:latin typeface="+mn-lt"/>
              <a:ea typeface="+mn-ea"/>
              <a:cs typeface="+mn-cs"/>
            </a:rPr>
            <a:t>　分子より控除される算入公債費等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は、起債借入を元利償還金の</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が基準財政需要額に算入される過疎対策事業債を中心に行っているため、償還金の上昇傾向に呼応して上昇している。</a:t>
          </a:r>
          <a:endParaRPr lang="ja-JP" altLang="ja-JP" sz="1400">
            <a:effectLst/>
          </a:endParaRPr>
        </a:p>
        <a:p>
          <a:r>
            <a:rPr kumimoji="1" lang="ja-JP" altLang="ja-JP" sz="1100">
              <a:solidFill>
                <a:schemeClr val="dk1"/>
              </a:solidFill>
              <a:effectLst/>
              <a:latin typeface="+mn-lt"/>
              <a:ea typeface="+mn-ea"/>
              <a:cs typeface="+mn-cs"/>
            </a:rPr>
            <a:t>　実質公債費比率の分子の値は平成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年度までは大きく変動していないが、平成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年度以降増加傾向にある。償還額の</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が交付税措置される過疎対策事業債といえども、今後は実質公債費比率は確実に上昇するといえるため、事業計画の見直しによる借入抑制を図る必要がある。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福島県磐梯町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dk1"/>
              </a:solidFill>
              <a:effectLst/>
              <a:latin typeface="+mn-lt"/>
              <a:ea typeface="+mn-ea"/>
              <a:cs typeface="+mn-cs"/>
            </a:rPr>
            <a:t>　将来負担額</a:t>
          </a:r>
          <a:r>
            <a:rPr kumimoji="1" lang="en-US" altLang="ja-JP" sz="1000">
              <a:solidFill>
                <a:schemeClr val="dk1"/>
              </a:solidFill>
              <a:effectLst/>
              <a:latin typeface="+mn-lt"/>
              <a:ea typeface="+mn-ea"/>
              <a:cs typeface="+mn-cs"/>
            </a:rPr>
            <a:t>(A)</a:t>
          </a:r>
          <a:r>
            <a:rPr kumimoji="1" lang="ja-JP" altLang="en-US" sz="1000">
              <a:solidFill>
                <a:schemeClr val="dk1"/>
              </a:solidFill>
              <a:effectLst/>
              <a:latin typeface="+mn-lt"/>
              <a:ea typeface="+mn-ea"/>
              <a:cs typeface="+mn-cs"/>
            </a:rPr>
            <a:t>のうち一般会計等に係る地方債の現在高が</a:t>
          </a:r>
          <a:r>
            <a:rPr kumimoji="1" lang="en-US" altLang="ja-JP" sz="1000">
              <a:solidFill>
                <a:schemeClr val="dk1"/>
              </a:solidFill>
              <a:effectLst/>
              <a:latin typeface="+mn-lt"/>
              <a:ea typeface="+mn-ea"/>
              <a:cs typeface="+mn-cs"/>
            </a:rPr>
            <a:t>76%</a:t>
          </a:r>
          <a:r>
            <a:rPr kumimoji="1" lang="ja-JP" altLang="en-US" sz="1000">
              <a:solidFill>
                <a:schemeClr val="dk1"/>
              </a:solidFill>
              <a:effectLst/>
              <a:latin typeface="+mn-lt"/>
              <a:ea typeface="+mn-ea"/>
              <a:cs typeface="+mn-cs"/>
            </a:rPr>
            <a:t>、公営企業債等繰入見込額が</a:t>
          </a:r>
          <a:r>
            <a:rPr kumimoji="1" lang="en-US" altLang="ja-JP" sz="1000">
              <a:solidFill>
                <a:schemeClr val="dk1"/>
              </a:solidFill>
              <a:effectLst/>
              <a:latin typeface="+mn-lt"/>
              <a:ea typeface="+mn-ea"/>
              <a:cs typeface="+mn-cs"/>
            </a:rPr>
            <a:t>15</a:t>
          </a:r>
          <a:r>
            <a:rPr kumimoji="1" lang="ja-JP" altLang="en-US" sz="1000">
              <a:solidFill>
                <a:schemeClr val="dk1"/>
              </a:solidFill>
              <a:effectLst/>
              <a:latin typeface="+mn-lt"/>
              <a:ea typeface="+mn-ea"/>
              <a:cs typeface="+mn-cs"/>
            </a:rPr>
            <a:t>％、組合等負担見込額及び退職手当負担見込額が</a:t>
          </a:r>
          <a:r>
            <a:rPr kumimoji="1" lang="en-US" altLang="ja-JP" sz="1000">
              <a:solidFill>
                <a:schemeClr val="dk1"/>
              </a:solidFill>
              <a:effectLst/>
              <a:latin typeface="+mn-lt"/>
              <a:ea typeface="+mn-ea"/>
              <a:cs typeface="+mn-cs"/>
            </a:rPr>
            <a:t>9%</a:t>
          </a:r>
          <a:r>
            <a:rPr kumimoji="1" lang="ja-JP" altLang="en-US" sz="1000">
              <a:solidFill>
                <a:schemeClr val="dk1"/>
              </a:solidFill>
              <a:effectLst/>
              <a:latin typeface="+mn-lt"/>
              <a:ea typeface="+mn-ea"/>
              <a:cs typeface="+mn-cs"/>
            </a:rPr>
            <a:t>を占めている。</a:t>
          </a:r>
        </a:p>
        <a:p>
          <a:r>
            <a:rPr kumimoji="1" lang="ja-JP" altLang="en-US" sz="1000">
              <a:solidFill>
                <a:schemeClr val="dk1"/>
              </a:solidFill>
              <a:effectLst/>
              <a:latin typeface="+mn-lt"/>
              <a:ea typeface="+mn-ea"/>
              <a:cs typeface="+mn-cs"/>
            </a:rPr>
            <a:t>　一般会計等に係る地方債の現在高は、平成</a:t>
          </a:r>
          <a:r>
            <a:rPr kumimoji="1" lang="en-US" altLang="ja-JP" sz="1000">
              <a:solidFill>
                <a:schemeClr val="dk1"/>
              </a:solidFill>
              <a:effectLst/>
              <a:latin typeface="+mn-lt"/>
              <a:ea typeface="+mn-ea"/>
              <a:cs typeface="+mn-cs"/>
            </a:rPr>
            <a:t>17</a:t>
          </a:r>
          <a:r>
            <a:rPr kumimoji="1" lang="ja-JP" altLang="en-US" sz="1000">
              <a:solidFill>
                <a:schemeClr val="dk1"/>
              </a:solidFill>
              <a:effectLst/>
              <a:latin typeface="+mn-lt"/>
              <a:ea typeface="+mn-ea"/>
              <a:cs typeface="+mn-cs"/>
            </a:rPr>
            <a:t>年度から平成</a:t>
          </a:r>
          <a:r>
            <a:rPr kumimoji="1" lang="en-US" altLang="ja-JP" sz="1000">
              <a:solidFill>
                <a:schemeClr val="dk1"/>
              </a:solidFill>
              <a:effectLst/>
              <a:latin typeface="+mn-lt"/>
              <a:ea typeface="+mn-ea"/>
              <a:cs typeface="+mn-cs"/>
            </a:rPr>
            <a:t>27</a:t>
          </a:r>
          <a:r>
            <a:rPr kumimoji="1" lang="ja-JP" altLang="en-US" sz="1000">
              <a:solidFill>
                <a:schemeClr val="dk1"/>
              </a:solidFill>
              <a:effectLst/>
              <a:latin typeface="+mn-lt"/>
              <a:ea typeface="+mn-ea"/>
              <a:cs typeface="+mn-cs"/>
            </a:rPr>
            <a:t>年度にかけて大型事業を継続して実施してきたことから上昇を続けてきたが、平成</a:t>
          </a:r>
          <a:r>
            <a:rPr kumimoji="1" lang="en-US" altLang="ja-JP" sz="1000">
              <a:solidFill>
                <a:schemeClr val="dk1"/>
              </a:solidFill>
              <a:effectLst/>
              <a:latin typeface="+mn-lt"/>
              <a:ea typeface="+mn-ea"/>
              <a:cs typeface="+mn-cs"/>
            </a:rPr>
            <a:t>29</a:t>
          </a:r>
          <a:r>
            <a:rPr kumimoji="1" lang="ja-JP" altLang="en-US" sz="1000">
              <a:solidFill>
                <a:schemeClr val="dk1"/>
              </a:solidFill>
              <a:effectLst/>
              <a:latin typeface="+mn-lt"/>
              <a:ea typeface="+mn-ea"/>
              <a:cs typeface="+mn-cs"/>
            </a:rPr>
            <a:t>年度に減少に転じている。</a:t>
          </a:r>
        </a:p>
        <a:p>
          <a:r>
            <a:rPr kumimoji="1" lang="ja-JP" altLang="en-US" sz="1000">
              <a:solidFill>
                <a:schemeClr val="dk1"/>
              </a:solidFill>
              <a:effectLst/>
              <a:latin typeface="+mn-lt"/>
              <a:ea typeface="+mn-ea"/>
              <a:cs typeface="+mn-cs"/>
            </a:rPr>
            <a:t>　公営企業債等繰入見込額は、下水道事業が主なるものであり、平成</a:t>
          </a:r>
          <a:r>
            <a:rPr kumimoji="1" lang="en-US" altLang="ja-JP" sz="1000">
              <a:solidFill>
                <a:schemeClr val="dk1"/>
              </a:solidFill>
              <a:effectLst/>
              <a:latin typeface="+mn-lt"/>
              <a:ea typeface="+mn-ea"/>
              <a:cs typeface="+mn-cs"/>
            </a:rPr>
            <a:t>22</a:t>
          </a:r>
          <a:r>
            <a:rPr kumimoji="1" lang="ja-JP" altLang="en-US" sz="1000">
              <a:solidFill>
                <a:schemeClr val="dk1"/>
              </a:solidFill>
              <a:effectLst/>
              <a:latin typeface="+mn-lt"/>
              <a:ea typeface="+mn-ea"/>
              <a:cs typeface="+mn-cs"/>
            </a:rPr>
            <a:t>年度で整備が完了している。平成</a:t>
          </a:r>
          <a:r>
            <a:rPr kumimoji="1" lang="en-US" altLang="ja-JP" sz="1000">
              <a:solidFill>
                <a:schemeClr val="dk1"/>
              </a:solidFill>
              <a:effectLst/>
              <a:latin typeface="+mn-lt"/>
              <a:ea typeface="+mn-ea"/>
              <a:cs typeface="+mn-cs"/>
            </a:rPr>
            <a:t>29</a:t>
          </a:r>
          <a:r>
            <a:rPr kumimoji="1" lang="ja-JP" altLang="en-US" sz="1000">
              <a:solidFill>
                <a:schemeClr val="dk1"/>
              </a:solidFill>
              <a:effectLst/>
              <a:latin typeface="+mn-lt"/>
              <a:ea typeface="+mn-ea"/>
              <a:cs typeface="+mn-cs"/>
            </a:rPr>
            <a:t>年度は算入方法の見直しにより増加しているものの、今後は逓減していく見込みである。組合等負担見込額は新規借入がなく償還が進んでいることから減少を続けている。</a:t>
          </a:r>
        </a:p>
        <a:p>
          <a:r>
            <a:rPr kumimoji="1" lang="ja-JP" altLang="en-US" sz="1000">
              <a:solidFill>
                <a:schemeClr val="dk1"/>
              </a:solidFill>
              <a:effectLst/>
              <a:latin typeface="+mn-lt"/>
              <a:ea typeface="+mn-ea"/>
              <a:cs typeface="+mn-cs"/>
            </a:rPr>
            <a:t>　充当可能財源</a:t>
          </a:r>
          <a:r>
            <a:rPr kumimoji="1" lang="en-US" altLang="ja-JP" sz="1000">
              <a:solidFill>
                <a:schemeClr val="dk1"/>
              </a:solidFill>
              <a:effectLst/>
              <a:latin typeface="+mn-lt"/>
              <a:ea typeface="+mn-ea"/>
              <a:cs typeface="+mn-cs"/>
            </a:rPr>
            <a:t>(B)</a:t>
          </a:r>
          <a:r>
            <a:rPr kumimoji="1" lang="ja-JP" altLang="en-US" sz="1000">
              <a:solidFill>
                <a:schemeClr val="dk1"/>
              </a:solidFill>
              <a:effectLst/>
              <a:latin typeface="+mn-lt"/>
              <a:ea typeface="+mn-ea"/>
              <a:cs typeface="+mn-cs"/>
            </a:rPr>
            <a:t>のうち、充当可能基金が</a:t>
          </a:r>
          <a:r>
            <a:rPr kumimoji="1" lang="en-US" altLang="ja-JP" sz="1000">
              <a:solidFill>
                <a:schemeClr val="dk1"/>
              </a:solidFill>
              <a:effectLst/>
              <a:latin typeface="+mn-lt"/>
              <a:ea typeface="+mn-ea"/>
              <a:cs typeface="+mn-cs"/>
            </a:rPr>
            <a:t>17%</a:t>
          </a:r>
          <a:r>
            <a:rPr kumimoji="1" lang="ja-JP" altLang="en-US" sz="1000">
              <a:solidFill>
                <a:schemeClr val="dk1"/>
              </a:solidFill>
              <a:effectLst/>
              <a:latin typeface="+mn-lt"/>
              <a:ea typeface="+mn-ea"/>
              <a:cs typeface="+mn-cs"/>
            </a:rPr>
            <a:t>、基準財政需要額算入見込額が</a:t>
          </a:r>
          <a:r>
            <a:rPr kumimoji="1" lang="en-US" altLang="ja-JP" sz="1000">
              <a:solidFill>
                <a:schemeClr val="dk1"/>
              </a:solidFill>
              <a:effectLst/>
              <a:latin typeface="+mn-lt"/>
              <a:ea typeface="+mn-ea"/>
              <a:cs typeface="+mn-cs"/>
            </a:rPr>
            <a:t>81%</a:t>
          </a:r>
          <a:r>
            <a:rPr kumimoji="1" lang="ja-JP" altLang="en-US" sz="1000">
              <a:solidFill>
                <a:schemeClr val="dk1"/>
              </a:solidFill>
              <a:effectLst/>
              <a:latin typeface="+mn-lt"/>
              <a:ea typeface="+mn-ea"/>
              <a:cs typeface="+mn-cs"/>
            </a:rPr>
            <a:t>を占めている。</a:t>
          </a:r>
        </a:p>
        <a:p>
          <a:r>
            <a:rPr kumimoji="1" lang="ja-JP" altLang="en-US" sz="1000">
              <a:solidFill>
                <a:schemeClr val="dk1"/>
              </a:solidFill>
              <a:effectLst/>
              <a:latin typeface="+mn-lt"/>
              <a:ea typeface="+mn-ea"/>
              <a:cs typeface="+mn-cs"/>
            </a:rPr>
            <a:t>　充当可能基金については、平成</a:t>
          </a:r>
          <a:r>
            <a:rPr kumimoji="1" lang="en-US" altLang="ja-JP" sz="1000">
              <a:solidFill>
                <a:schemeClr val="dk1"/>
              </a:solidFill>
              <a:effectLst/>
              <a:latin typeface="+mn-lt"/>
              <a:ea typeface="+mn-ea"/>
              <a:cs typeface="+mn-cs"/>
            </a:rPr>
            <a:t>22</a:t>
          </a:r>
          <a:r>
            <a:rPr kumimoji="1" lang="ja-JP" altLang="en-US" sz="1000">
              <a:solidFill>
                <a:schemeClr val="dk1"/>
              </a:solidFill>
              <a:effectLst/>
              <a:latin typeface="+mn-lt"/>
              <a:ea typeface="+mn-ea"/>
              <a:cs typeface="+mn-cs"/>
            </a:rPr>
            <a:t>年度の普通地方交付税の復活に伴う剰余金を財政調整基金へ積み立てたため一時的に上昇傾向にあったが、近年は減少傾向である。</a:t>
          </a:r>
        </a:p>
        <a:p>
          <a:r>
            <a:rPr kumimoji="1" lang="ja-JP" altLang="en-US" sz="1000">
              <a:solidFill>
                <a:schemeClr val="dk1"/>
              </a:solidFill>
              <a:effectLst/>
              <a:latin typeface="+mn-lt"/>
              <a:ea typeface="+mn-ea"/>
              <a:cs typeface="+mn-cs"/>
            </a:rPr>
            <a:t>　基準財政需要額算入見込額は、起債借入を元利償還金の</a:t>
          </a:r>
          <a:r>
            <a:rPr kumimoji="1" lang="en-US" altLang="ja-JP" sz="1000">
              <a:solidFill>
                <a:schemeClr val="dk1"/>
              </a:solidFill>
              <a:effectLst/>
              <a:latin typeface="+mn-lt"/>
              <a:ea typeface="+mn-ea"/>
              <a:cs typeface="+mn-cs"/>
            </a:rPr>
            <a:t>70%</a:t>
          </a:r>
          <a:r>
            <a:rPr kumimoji="1" lang="ja-JP" altLang="en-US" sz="1000">
              <a:solidFill>
                <a:schemeClr val="dk1"/>
              </a:solidFill>
              <a:effectLst/>
              <a:latin typeface="+mn-lt"/>
              <a:ea typeface="+mn-ea"/>
              <a:cs typeface="+mn-cs"/>
            </a:rPr>
            <a:t>が基準財政需要額に算入される過疎対策事業債を中心に行っており、上昇傾向である。</a:t>
          </a:r>
        </a:p>
        <a:p>
          <a:r>
            <a:rPr kumimoji="1" lang="ja-JP" altLang="en-US" sz="1000">
              <a:solidFill>
                <a:schemeClr val="dk1"/>
              </a:solidFill>
              <a:effectLst/>
              <a:latin typeface="+mn-lt"/>
              <a:ea typeface="+mn-ea"/>
              <a:cs typeface="+mn-cs"/>
            </a:rPr>
            <a:t>　将来負担額</a:t>
          </a:r>
          <a:r>
            <a:rPr kumimoji="1" lang="en-US" altLang="ja-JP" sz="1000">
              <a:solidFill>
                <a:schemeClr val="dk1"/>
              </a:solidFill>
              <a:effectLst/>
              <a:latin typeface="+mn-lt"/>
              <a:ea typeface="+mn-ea"/>
              <a:cs typeface="+mn-cs"/>
            </a:rPr>
            <a:t>(A)</a:t>
          </a:r>
          <a:r>
            <a:rPr kumimoji="1" lang="ja-JP" altLang="en-US" sz="1000">
              <a:solidFill>
                <a:schemeClr val="dk1"/>
              </a:solidFill>
              <a:effectLst/>
              <a:latin typeface="+mn-lt"/>
              <a:ea typeface="+mn-ea"/>
              <a:cs typeface="+mn-cs"/>
            </a:rPr>
            <a:t>の上昇傾向に対し、控除される充当可能財源等（</a:t>
          </a:r>
          <a:r>
            <a:rPr kumimoji="1" lang="en-US" altLang="ja-JP" sz="1000">
              <a:solidFill>
                <a:schemeClr val="dk1"/>
              </a:solidFill>
              <a:effectLst/>
              <a:latin typeface="+mn-lt"/>
              <a:ea typeface="+mn-ea"/>
              <a:cs typeface="+mn-cs"/>
            </a:rPr>
            <a:t>B</a:t>
          </a:r>
          <a:r>
            <a:rPr kumimoji="1" lang="ja-JP" altLang="en-US" sz="1000">
              <a:solidFill>
                <a:schemeClr val="dk1"/>
              </a:solidFill>
              <a:effectLst/>
              <a:latin typeface="+mn-lt"/>
              <a:ea typeface="+mn-ea"/>
              <a:cs typeface="+mn-cs"/>
            </a:rPr>
            <a:t>）のうち基準財政需要額算入見込額が頭打ちの感があり、将来負担比率分子の値は上昇傾向である。</a:t>
          </a:r>
        </a:p>
        <a:p>
          <a:r>
            <a:rPr kumimoji="1" lang="ja-JP" altLang="en-US" sz="1000">
              <a:solidFill>
                <a:schemeClr val="dk1"/>
              </a:solidFill>
              <a:effectLst/>
              <a:latin typeface="+mn-lt"/>
              <a:ea typeface="+mn-ea"/>
              <a:cs typeface="+mn-cs"/>
            </a:rPr>
            <a:t>　磐梯町の将来負担は、普通地方交付税によって補てんされているとはいえ、多くの地方債を借り入れているということは事実であり、今後も、地方債、債務負担行為など、将来負担の要因となるべき要素は極力増大させないよう、計画的な財政運営を行わなければなら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福島県磐梯町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純繰越金の一部や法人税の増収分、年度末の事業不用額にかかる補正減額分等を財政調整基金に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百万円積立を行なったものの、事業の財源不足を補うため、同基金を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百万円取り崩している。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また、特定目的金について史跡環境整備や過疎地域振興などそれぞれの基金の目的に沿った事業に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百万円取り崩して充当している。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結果基金全体で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増高が見込まれる公債費に対応するために、公債費以外の歳出をできる限り縮減し、発生した不用額相当は原資として基金に積立てる一方で、事業目的に合致する特定目的金については、積極的に取り崩して活用を検討す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また、ふるさと納税を原資とするふるさと基金については、制度の活性化をはかり、積立額の増加を目指すものとする。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青少年育成基金：将来の磐梯町に貢献する有為の人材を育成する事業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史跡環境整備基金：史跡の保存・活用をはかる施設及び展示物等の整備並びにその他の環境整備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・青少年育成基金：国際教育交流事業に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百万円、こども館事業に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百万円、児童館事業に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百万円他合計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・史跡環境整備基金：指定寄付により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百万円増加したものの、史跡慧日寺跡金堂内展示物作成に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百万円充当したことにより、結果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・青少年育成基金：指定寄付金を原資としているので、寄附者の意志実現のため、基金の目的に合致する事業へ取崩して充当活用していく。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・史跡環境整備基金：平成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年度で史跡慧日寺跡金堂内展示物作成が完了するので、それ以降は、史跡環境整備等に活用するため、指定寄付に基づき積立を行なう。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昨年度からの純繰越金の一部等で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百万円、法人税の増収等で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百万円、年度末の事業不用額相当等で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百万円を積立てたものの、事業の財源不足に対応するために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百万円取り崩しており、結果として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県内の類似団体の実績等を踏まえ、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億円程度を目途に積立てるものとする。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利子分の積立のみで、その他の理由による積立や取崩しはなく、大きな増減は特に生じていない。</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年度に償還ピークを迎える地方債償還のため、平成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年度以降に取り崩しを予定している。償還ピーク終了後は、償還計画や県内類似団体実績を勘案し、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億円程度を目途に積立てるものとする。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福島県磐梯町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3,533
3,524
59.77
3,981,164
3,834,495
138,618
2,121,757
6,603,835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低い水準にある。これは全体的な公共施設数が少ないことや、近年建設した学校施設、集会施設があり、償却が進んでいないことが要因である。しかしながら、年数経過による老朽化が進んでいる建物も多くあり、建替え等の財源確保が難しいことから、長期的な償却率の上昇が見込まれる。個別施設計画を策定し、長期的な公共施設の管理をするとともに、急激な数字上昇を抑制する取り組みが必要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88646</xdr:rowOff>
    </xdr:from>
    <xdr:to>
      <xdr:col>23</xdr:col>
      <xdr:colOff>85090</xdr:colOff>
      <xdr:row>32</xdr:row>
      <xdr:rowOff>143764</xdr:rowOff>
    </xdr:to>
    <xdr:cxnSp macro="">
      <xdr:nvCxnSpPr>
        <xdr:cNvPr id="62" name="直線コネクタ 61"/>
        <xdr:cNvCxnSpPr/>
      </xdr:nvCxnSpPr>
      <xdr:spPr>
        <a:xfrm flipV="1">
          <a:off x="4760595" y="5317871"/>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147591</xdr:rowOff>
    </xdr:from>
    <xdr:ext cx="405111" cy="259045"/>
    <xdr:sp macro="" textlink="">
      <xdr:nvSpPr>
        <xdr:cNvPr id="63" name="有形固定資産減価償却率最小値テキスト"/>
        <xdr:cNvSpPr txBox="1"/>
      </xdr:nvSpPr>
      <xdr:spPr>
        <a:xfrm>
          <a:off x="4813300" y="640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143764</xdr:rowOff>
    </xdr:from>
    <xdr:to>
      <xdr:col>23</xdr:col>
      <xdr:colOff>174625</xdr:colOff>
      <xdr:row>32</xdr:row>
      <xdr:rowOff>143764</xdr:rowOff>
    </xdr:to>
    <xdr:cxnSp macro="">
      <xdr:nvCxnSpPr>
        <xdr:cNvPr id="64" name="直線コネクタ 63"/>
        <xdr:cNvCxnSpPr/>
      </xdr:nvCxnSpPr>
      <xdr:spPr>
        <a:xfrm>
          <a:off x="4673600" y="640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35323</xdr:rowOff>
    </xdr:from>
    <xdr:ext cx="405111" cy="259045"/>
    <xdr:sp macro="" textlink="">
      <xdr:nvSpPr>
        <xdr:cNvPr id="65" name="有形固定資産減価償却率最大値テキスト"/>
        <xdr:cNvSpPr txBox="1"/>
      </xdr:nvSpPr>
      <xdr:spPr>
        <a:xfrm>
          <a:off x="4813300" y="5093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88646</xdr:rowOff>
    </xdr:from>
    <xdr:to>
      <xdr:col>23</xdr:col>
      <xdr:colOff>174625</xdr:colOff>
      <xdr:row>26</xdr:row>
      <xdr:rowOff>88646</xdr:rowOff>
    </xdr:to>
    <xdr:cxnSp macro="">
      <xdr:nvCxnSpPr>
        <xdr:cNvPr id="66" name="直線コネクタ 65"/>
        <xdr:cNvCxnSpPr/>
      </xdr:nvCxnSpPr>
      <xdr:spPr>
        <a:xfrm>
          <a:off x="4673600" y="531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77487</xdr:rowOff>
    </xdr:from>
    <xdr:ext cx="405111" cy="259045"/>
    <xdr:sp macro="" textlink="">
      <xdr:nvSpPr>
        <xdr:cNvPr id="67" name="有形固定資産減価償却率平均値テキスト"/>
        <xdr:cNvSpPr txBox="1"/>
      </xdr:nvSpPr>
      <xdr:spPr>
        <a:xfrm>
          <a:off x="4813300" y="5649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68" name="フローチャート: 判断 67"/>
        <xdr:cNvSpPr/>
      </xdr:nvSpPr>
      <xdr:spPr>
        <a:xfrm>
          <a:off x="4711700" y="579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76200</xdr:rowOff>
    </xdr:from>
    <xdr:to>
      <xdr:col>19</xdr:col>
      <xdr:colOff>187325</xdr:colOff>
      <xdr:row>30</xdr:row>
      <xdr:rowOff>6350</xdr:rowOff>
    </xdr:to>
    <xdr:sp macro="" textlink="">
      <xdr:nvSpPr>
        <xdr:cNvPr id="69" name="フローチャート: 判断 68"/>
        <xdr:cNvSpPr/>
      </xdr:nvSpPr>
      <xdr:spPr>
        <a:xfrm>
          <a:off x="4000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112903</xdr:rowOff>
    </xdr:from>
    <xdr:to>
      <xdr:col>15</xdr:col>
      <xdr:colOff>187325</xdr:colOff>
      <xdr:row>30</xdr:row>
      <xdr:rowOff>43053</xdr:rowOff>
    </xdr:to>
    <xdr:sp macro="" textlink="">
      <xdr:nvSpPr>
        <xdr:cNvPr id="70" name="フローチャート: 判断 69"/>
        <xdr:cNvSpPr/>
      </xdr:nvSpPr>
      <xdr:spPr>
        <a:xfrm>
          <a:off x="32385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6" name="楕円 75"/>
        <xdr:cNvSpPr/>
      </xdr:nvSpPr>
      <xdr:spPr>
        <a:xfrm>
          <a:off x="47117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88282</xdr:rowOff>
    </xdr:from>
    <xdr:ext cx="405111" cy="259045"/>
    <xdr:sp macro="" textlink="">
      <xdr:nvSpPr>
        <xdr:cNvPr id="77" name="有形固定資産減価償却率該当値テキスト"/>
        <xdr:cNvSpPr txBox="1"/>
      </xdr:nvSpPr>
      <xdr:spPr>
        <a:xfrm>
          <a:off x="4813300"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144399</xdr:rowOff>
    </xdr:from>
    <xdr:to>
      <xdr:col>19</xdr:col>
      <xdr:colOff>187325</xdr:colOff>
      <xdr:row>31</xdr:row>
      <xdr:rowOff>74549</xdr:rowOff>
    </xdr:to>
    <xdr:sp macro="" textlink="">
      <xdr:nvSpPr>
        <xdr:cNvPr id="78" name="楕円 77"/>
        <xdr:cNvSpPr/>
      </xdr:nvSpPr>
      <xdr:spPr>
        <a:xfrm>
          <a:off x="4000500" y="605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160655</xdr:rowOff>
    </xdr:from>
    <xdr:to>
      <xdr:col>23</xdr:col>
      <xdr:colOff>85725</xdr:colOff>
      <xdr:row>31</xdr:row>
      <xdr:rowOff>23749</xdr:rowOff>
    </xdr:to>
    <xdr:cxnSp macro="">
      <xdr:nvCxnSpPr>
        <xdr:cNvPr id="79" name="直線コネクタ 78"/>
        <xdr:cNvCxnSpPr/>
      </xdr:nvCxnSpPr>
      <xdr:spPr>
        <a:xfrm flipV="1">
          <a:off x="4051300" y="6075680"/>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22877</xdr:rowOff>
    </xdr:from>
    <xdr:ext cx="405111" cy="259045"/>
    <xdr:sp macro="" textlink="">
      <xdr:nvSpPr>
        <xdr:cNvPr id="80" name="n_1aveValue有形固定資産減価償却率"/>
        <xdr:cNvSpPr txBox="1"/>
      </xdr:nvSpPr>
      <xdr:spPr>
        <a:xfrm>
          <a:off x="3836044"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59580</xdr:rowOff>
    </xdr:from>
    <xdr:ext cx="405111" cy="259045"/>
    <xdr:sp macro="" textlink="">
      <xdr:nvSpPr>
        <xdr:cNvPr id="81" name="n_2aveValue有形固定資産減価償却率"/>
        <xdr:cNvSpPr txBox="1"/>
      </xdr:nvSpPr>
      <xdr:spPr>
        <a:xfrm>
          <a:off x="3086744" y="5631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65676</xdr:rowOff>
    </xdr:from>
    <xdr:ext cx="405111" cy="259045"/>
    <xdr:sp macro="" textlink="">
      <xdr:nvSpPr>
        <xdr:cNvPr id="82" name="n_1mainValue有形固定資産減価償却率"/>
        <xdr:cNvSpPr txBox="1"/>
      </xdr:nvSpPr>
      <xdr:spPr>
        <a:xfrm>
          <a:off x="3836044" y="6152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5" name="正方形/長方形 84"/>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度以降の起債借入案件が高額なものがあり、類似団体と比較しても高い数値となっている。そうした状況を踏まえ、現在行財政改革に取組み借入額の抑制に努めており、今後６年間程度は高い償還額で推移すると思わるが、それ以降ピークとなる償還額も減少に転じる予定であるので、それに呼応して債務償還可能年も減少する見込みである。</a:t>
          </a:r>
        </a:p>
        <a:p>
          <a:r>
            <a:rPr kumimoji="1" lang="ja-JP" altLang="en-US" sz="1100">
              <a:latin typeface="ＭＳ Ｐゴシック" panose="020B0600070205080204" pitchFamily="50" charset="-128"/>
              <a:ea typeface="ＭＳ Ｐゴシック" panose="020B0600070205080204" pitchFamily="50" charset="-128"/>
            </a:rPr>
            <a:t>今後は、安定的な税収の確保及び人件費の抑制に係る適切な人員配置を中心とし、シビアな財政運営を今後も引き続き取り組む必要がある。</a:t>
          </a: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8" name="直線コネクタ 9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9" name="テキスト ボックス 9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0" name="直線コネクタ 9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1" name="テキスト ボックス 100"/>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2" name="直線コネクタ 10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3" name="テキスト ボックス 102"/>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4" name="直線コネクタ 10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5" name="テキスト ボックス 104"/>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6" name="直線コネクタ 10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7" name="テキスト ボックス 106"/>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151342</xdr:rowOff>
    </xdr:to>
    <xdr:cxnSp macro="">
      <xdr:nvCxnSpPr>
        <xdr:cNvPr id="111" name="直線コネクタ 110"/>
        <xdr:cNvCxnSpPr/>
      </xdr:nvCxnSpPr>
      <xdr:spPr>
        <a:xfrm flipV="1">
          <a:off x="14793595" y="5528733"/>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2"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3" name="直線コネクタ 11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405111" cy="259045"/>
    <xdr:sp macro="" textlink="">
      <xdr:nvSpPr>
        <xdr:cNvPr id="114" name="債務償還可能年数最大値テキスト"/>
        <xdr:cNvSpPr txBox="1"/>
      </xdr:nvSpPr>
      <xdr:spPr>
        <a:xfrm>
          <a:off x="14846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15" name="直線コネクタ 114"/>
        <xdr:cNvCxnSpPr/>
      </xdr:nvCxnSpPr>
      <xdr:spPr>
        <a:xfrm>
          <a:off x="14706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122007</xdr:rowOff>
    </xdr:from>
    <xdr:ext cx="340478" cy="259045"/>
    <xdr:sp macro="" textlink="">
      <xdr:nvSpPr>
        <xdr:cNvPr id="116" name="債務償還可能年数平均値テキスト"/>
        <xdr:cNvSpPr txBox="1"/>
      </xdr:nvSpPr>
      <xdr:spPr>
        <a:xfrm>
          <a:off x="14846300" y="637993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143580</xdr:rowOff>
    </xdr:from>
    <xdr:to>
      <xdr:col>76</xdr:col>
      <xdr:colOff>73025</xdr:colOff>
      <xdr:row>33</xdr:row>
      <xdr:rowOff>73730</xdr:rowOff>
    </xdr:to>
    <xdr:sp macro="" textlink="">
      <xdr:nvSpPr>
        <xdr:cNvPr id="117" name="フローチャート: 判断 116"/>
        <xdr:cNvSpPr/>
      </xdr:nvSpPr>
      <xdr:spPr>
        <a:xfrm>
          <a:off x="14744700" y="64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77258</xdr:rowOff>
    </xdr:from>
    <xdr:to>
      <xdr:col>76</xdr:col>
      <xdr:colOff>73025</xdr:colOff>
      <xdr:row>28</xdr:row>
      <xdr:rowOff>7408</xdr:rowOff>
    </xdr:to>
    <xdr:sp macro="" textlink="">
      <xdr:nvSpPr>
        <xdr:cNvPr id="123" name="楕円 122"/>
        <xdr:cNvSpPr/>
      </xdr:nvSpPr>
      <xdr:spPr>
        <a:xfrm>
          <a:off x="14744700" y="547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30285</xdr:rowOff>
    </xdr:from>
    <xdr:ext cx="405111" cy="259045"/>
    <xdr:sp macro="" textlink="">
      <xdr:nvSpPr>
        <xdr:cNvPr id="124" name="債務償還可能年数該当値テキスト"/>
        <xdr:cNvSpPr txBox="1"/>
      </xdr:nvSpPr>
      <xdr:spPr>
        <a:xfrm>
          <a:off x="14846300" y="5430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福島県磐梯町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3,533
3,524
59.77
3,981,164
3,834,495
138,618
2,121,757
6,603,835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76200</xdr:rowOff>
    </xdr:to>
    <xdr:cxnSp macro="">
      <xdr:nvCxnSpPr>
        <xdr:cNvPr id="56" name="直線コネクタ 55"/>
        <xdr:cNvCxnSpPr/>
      </xdr:nvCxnSpPr>
      <xdr:spPr>
        <a:xfrm flipV="1">
          <a:off x="4634865" y="58007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7" name="【道路】&#10;有形固定資産減価償却率最小値テキスト"/>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8" name="直線コネクタ 57"/>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xdr:cNvSpPr txBox="1"/>
      </xdr:nvSpPr>
      <xdr:spPr>
        <a:xfrm>
          <a:off x="46736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156845</xdr:rowOff>
    </xdr:from>
    <xdr:to>
      <xdr:col>20</xdr:col>
      <xdr:colOff>38100</xdr:colOff>
      <xdr:row>38</xdr:row>
      <xdr:rowOff>86995</xdr:rowOff>
    </xdr:to>
    <xdr:sp macro="" textlink="">
      <xdr:nvSpPr>
        <xdr:cNvPr id="63" name="フローチャート: 判断 62"/>
        <xdr:cNvSpPr/>
      </xdr:nvSpPr>
      <xdr:spPr>
        <a:xfrm>
          <a:off x="3746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15875</xdr:rowOff>
    </xdr:from>
    <xdr:to>
      <xdr:col>24</xdr:col>
      <xdr:colOff>114300</xdr:colOff>
      <xdr:row>38</xdr:row>
      <xdr:rowOff>117475</xdr:rowOff>
    </xdr:to>
    <xdr:sp macro="" textlink="">
      <xdr:nvSpPr>
        <xdr:cNvPr id="70" name="楕円 69"/>
        <xdr:cNvSpPr/>
      </xdr:nvSpPr>
      <xdr:spPr>
        <a:xfrm>
          <a:off x="45847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165752</xdr:rowOff>
    </xdr:from>
    <xdr:ext cx="405111" cy="259045"/>
    <xdr:sp macro="" textlink="">
      <xdr:nvSpPr>
        <xdr:cNvPr id="71" name="【道路】&#10;有形固定資産減価償却率該当値テキスト"/>
        <xdr:cNvSpPr txBox="1"/>
      </xdr:nvSpPr>
      <xdr:spPr>
        <a:xfrm>
          <a:off x="4673600"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53975</xdr:rowOff>
    </xdr:from>
    <xdr:to>
      <xdr:col>20</xdr:col>
      <xdr:colOff>38100</xdr:colOff>
      <xdr:row>38</xdr:row>
      <xdr:rowOff>155575</xdr:rowOff>
    </xdr:to>
    <xdr:sp macro="" textlink="">
      <xdr:nvSpPr>
        <xdr:cNvPr id="72" name="楕円 71"/>
        <xdr:cNvSpPr/>
      </xdr:nvSpPr>
      <xdr:spPr>
        <a:xfrm>
          <a:off x="3746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66675</xdr:rowOff>
    </xdr:from>
    <xdr:to>
      <xdr:col>24</xdr:col>
      <xdr:colOff>63500</xdr:colOff>
      <xdr:row>38</xdr:row>
      <xdr:rowOff>104775</xdr:rowOff>
    </xdr:to>
    <xdr:cxnSp macro="">
      <xdr:nvCxnSpPr>
        <xdr:cNvPr id="73" name="直線コネクタ 72"/>
        <xdr:cNvCxnSpPr/>
      </xdr:nvCxnSpPr>
      <xdr:spPr>
        <a:xfrm flipV="1">
          <a:off x="3797300" y="65817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103522</xdr:rowOff>
    </xdr:from>
    <xdr:ext cx="405111" cy="259045"/>
    <xdr:sp macro="" textlink="">
      <xdr:nvSpPr>
        <xdr:cNvPr id="74" name="n_1aveValue【道路】&#10;有形固定資産減価償却率"/>
        <xdr:cNvSpPr txBox="1"/>
      </xdr:nvSpPr>
      <xdr:spPr>
        <a:xfrm>
          <a:off x="3582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75" name="n_2aveValue【道路】&#10;有形固定資産減価償却率"/>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146702</xdr:rowOff>
    </xdr:from>
    <xdr:ext cx="405111" cy="259045"/>
    <xdr:sp macro="" textlink="">
      <xdr:nvSpPr>
        <xdr:cNvPr id="76" name="n_1mainValue【道路】&#10;有形固定資産減価償却率"/>
        <xdr:cNvSpPr txBox="1"/>
      </xdr:nvSpPr>
      <xdr:spPr>
        <a:xfrm>
          <a:off x="35820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166810</xdr:rowOff>
    </xdr:from>
    <xdr:to>
      <xdr:col>54</xdr:col>
      <xdr:colOff>189865</xdr:colOff>
      <xdr:row>41</xdr:row>
      <xdr:rowOff>134882</xdr:rowOff>
    </xdr:to>
    <xdr:cxnSp macro="">
      <xdr:nvCxnSpPr>
        <xdr:cNvPr id="100" name="直線コネクタ 99"/>
        <xdr:cNvCxnSpPr/>
      </xdr:nvCxnSpPr>
      <xdr:spPr>
        <a:xfrm flipV="1">
          <a:off x="10476865" y="5824660"/>
          <a:ext cx="0" cy="1339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138709</xdr:rowOff>
    </xdr:from>
    <xdr:ext cx="469744" cy="259045"/>
    <xdr:sp macro="" textlink="">
      <xdr:nvSpPr>
        <xdr:cNvPr id="101" name="【道路】&#10;一人当たり延長最小値テキスト"/>
        <xdr:cNvSpPr txBox="1"/>
      </xdr:nvSpPr>
      <xdr:spPr>
        <a:xfrm>
          <a:off x="10515600" y="716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134882</xdr:rowOff>
    </xdr:from>
    <xdr:to>
      <xdr:col>55</xdr:col>
      <xdr:colOff>88900</xdr:colOff>
      <xdr:row>41</xdr:row>
      <xdr:rowOff>134882</xdr:rowOff>
    </xdr:to>
    <xdr:cxnSp macro="">
      <xdr:nvCxnSpPr>
        <xdr:cNvPr id="102" name="直線コネクタ 101"/>
        <xdr:cNvCxnSpPr/>
      </xdr:nvCxnSpPr>
      <xdr:spPr>
        <a:xfrm>
          <a:off x="10388600" y="716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113487</xdr:rowOff>
    </xdr:from>
    <xdr:ext cx="599010" cy="259045"/>
    <xdr:sp macro="" textlink="">
      <xdr:nvSpPr>
        <xdr:cNvPr id="103" name="【道路】&#10;一人当たり延長最大値テキスト"/>
        <xdr:cNvSpPr txBox="1"/>
      </xdr:nvSpPr>
      <xdr:spPr>
        <a:xfrm>
          <a:off x="10515600" y="559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166810</xdr:rowOff>
    </xdr:from>
    <xdr:to>
      <xdr:col>55</xdr:col>
      <xdr:colOff>88900</xdr:colOff>
      <xdr:row>33</xdr:row>
      <xdr:rowOff>166810</xdr:rowOff>
    </xdr:to>
    <xdr:cxnSp macro="">
      <xdr:nvCxnSpPr>
        <xdr:cNvPr id="104" name="直線コネクタ 103"/>
        <xdr:cNvCxnSpPr/>
      </xdr:nvCxnSpPr>
      <xdr:spPr>
        <a:xfrm>
          <a:off x="10388600" y="5824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55996</xdr:rowOff>
    </xdr:from>
    <xdr:ext cx="534377" cy="259045"/>
    <xdr:sp macro="" textlink="">
      <xdr:nvSpPr>
        <xdr:cNvPr id="105" name="【道路】&#10;一人当たり延長平均値テキスト"/>
        <xdr:cNvSpPr txBox="1"/>
      </xdr:nvSpPr>
      <xdr:spPr>
        <a:xfrm>
          <a:off x="10515600" y="6571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33119</xdr:rowOff>
    </xdr:from>
    <xdr:to>
      <xdr:col>55</xdr:col>
      <xdr:colOff>50800</xdr:colOff>
      <xdr:row>39</xdr:row>
      <xdr:rowOff>134719</xdr:rowOff>
    </xdr:to>
    <xdr:sp macro="" textlink="">
      <xdr:nvSpPr>
        <xdr:cNvPr id="106" name="フローチャート: 判断 105"/>
        <xdr:cNvSpPr/>
      </xdr:nvSpPr>
      <xdr:spPr>
        <a:xfrm>
          <a:off x="10426700" y="67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89408</xdr:rowOff>
    </xdr:from>
    <xdr:to>
      <xdr:col>50</xdr:col>
      <xdr:colOff>165100</xdr:colOff>
      <xdr:row>40</xdr:row>
      <xdr:rowOff>19558</xdr:rowOff>
    </xdr:to>
    <xdr:sp macro="" textlink="">
      <xdr:nvSpPr>
        <xdr:cNvPr id="107" name="フローチャート: 判断 106"/>
        <xdr:cNvSpPr/>
      </xdr:nvSpPr>
      <xdr:spPr>
        <a:xfrm>
          <a:off x="958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84013</xdr:rowOff>
    </xdr:from>
    <xdr:to>
      <xdr:col>46</xdr:col>
      <xdr:colOff>38100</xdr:colOff>
      <xdr:row>40</xdr:row>
      <xdr:rowOff>14163</xdr:rowOff>
    </xdr:to>
    <xdr:sp macro="" textlink="">
      <xdr:nvSpPr>
        <xdr:cNvPr id="108" name="フローチャート: 判断 107"/>
        <xdr:cNvSpPr/>
      </xdr:nvSpPr>
      <xdr:spPr>
        <a:xfrm>
          <a:off x="8699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122319</xdr:rowOff>
    </xdr:from>
    <xdr:to>
      <xdr:col>55</xdr:col>
      <xdr:colOff>50800</xdr:colOff>
      <xdr:row>40</xdr:row>
      <xdr:rowOff>52469</xdr:rowOff>
    </xdr:to>
    <xdr:sp macro="" textlink="">
      <xdr:nvSpPr>
        <xdr:cNvPr id="114" name="楕円 113"/>
        <xdr:cNvSpPr/>
      </xdr:nvSpPr>
      <xdr:spPr>
        <a:xfrm>
          <a:off x="10426700" y="680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100746</xdr:rowOff>
    </xdr:from>
    <xdr:ext cx="534377" cy="259045"/>
    <xdr:sp macro="" textlink="">
      <xdr:nvSpPr>
        <xdr:cNvPr id="115" name="【道路】&#10;一人当たり延長該当値テキスト"/>
        <xdr:cNvSpPr txBox="1"/>
      </xdr:nvSpPr>
      <xdr:spPr>
        <a:xfrm>
          <a:off x="10515600" y="678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127470</xdr:rowOff>
    </xdr:from>
    <xdr:to>
      <xdr:col>50</xdr:col>
      <xdr:colOff>165100</xdr:colOff>
      <xdr:row>40</xdr:row>
      <xdr:rowOff>57620</xdr:rowOff>
    </xdr:to>
    <xdr:sp macro="" textlink="">
      <xdr:nvSpPr>
        <xdr:cNvPr id="116" name="楕円 115"/>
        <xdr:cNvSpPr/>
      </xdr:nvSpPr>
      <xdr:spPr>
        <a:xfrm>
          <a:off x="9588500" y="68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1669</xdr:rowOff>
    </xdr:from>
    <xdr:to>
      <xdr:col>55</xdr:col>
      <xdr:colOff>0</xdr:colOff>
      <xdr:row>40</xdr:row>
      <xdr:rowOff>6820</xdr:rowOff>
    </xdr:to>
    <xdr:cxnSp macro="">
      <xdr:nvCxnSpPr>
        <xdr:cNvPr id="117" name="直線コネクタ 116"/>
        <xdr:cNvCxnSpPr/>
      </xdr:nvCxnSpPr>
      <xdr:spPr>
        <a:xfrm flipV="1">
          <a:off x="9639300" y="6859669"/>
          <a:ext cx="838200" cy="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36085</xdr:rowOff>
    </xdr:from>
    <xdr:ext cx="534377" cy="259045"/>
    <xdr:sp macro="" textlink="">
      <xdr:nvSpPr>
        <xdr:cNvPr id="118" name="n_1aveValue【道路】&#10;一人当たり延長"/>
        <xdr:cNvSpPr txBox="1"/>
      </xdr:nvSpPr>
      <xdr:spPr>
        <a:xfrm>
          <a:off x="93594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30690</xdr:rowOff>
    </xdr:from>
    <xdr:ext cx="534377" cy="259045"/>
    <xdr:sp macro="" textlink="">
      <xdr:nvSpPr>
        <xdr:cNvPr id="119" name="n_2aveValue【道路】&#10;一人当たり延長"/>
        <xdr:cNvSpPr txBox="1"/>
      </xdr:nvSpPr>
      <xdr:spPr>
        <a:xfrm>
          <a:off x="8483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48747</xdr:rowOff>
    </xdr:from>
    <xdr:ext cx="534377" cy="259045"/>
    <xdr:sp macro="" textlink="">
      <xdr:nvSpPr>
        <xdr:cNvPr id="120" name="n_1mainValue【道路】&#10;一人当たり延長"/>
        <xdr:cNvSpPr txBox="1"/>
      </xdr:nvSpPr>
      <xdr:spPr>
        <a:xfrm>
          <a:off x="9359411" y="690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9" name="テキスト ボックス 13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29718</xdr:rowOff>
    </xdr:to>
    <xdr:cxnSp macro="">
      <xdr:nvCxnSpPr>
        <xdr:cNvPr id="143" name="直線コネクタ 142"/>
        <xdr:cNvCxnSpPr/>
      </xdr:nvCxnSpPr>
      <xdr:spPr>
        <a:xfrm flipV="1">
          <a:off x="4634865" y="96697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33545</xdr:rowOff>
    </xdr:from>
    <xdr:ext cx="405111" cy="259045"/>
    <xdr:sp macro="" textlink="">
      <xdr:nvSpPr>
        <xdr:cNvPr id="144" name="【橋りょう・トンネル】&#10;有形固定資産減価償却率最小値テキスト"/>
        <xdr:cNvSpPr txBox="1"/>
      </xdr:nvSpPr>
      <xdr:spPr>
        <a:xfrm>
          <a:off x="4673600" y="1083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29718</xdr:rowOff>
    </xdr:from>
    <xdr:to>
      <xdr:col>24</xdr:col>
      <xdr:colOff>152400</xdr:colOff>
      <xdr:row>63</xdr:row>
      <xdr:rowOff>29718</xdr:rowOff>
    </xdr:to>
    <xdr:cxnSp macro="">
      <xdr:nvCxnSpPr>
        <xdr:cNvPr id="145" name="直線コネクタ 144"/>
        <xdr:cNvCxnSpPr/>
      </xdr:nvCxnSpPr>
      <xdr:spPr>
        <a:xfrm>
          <a:off x="4546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6"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7" name="直線コネクタ 146"/>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79519</xdr:rowOff>
    </xdr:from>
    <xdr:ext cx="405111" cy="259045"/>
    <xdr:sp macro="" textlink="">
      <xdr:nvSpPr>
        <xdr:cNvPr id="148" name="【橋りょう・トンネル】&#10;有形固定資産減価償却率平均値テキスト"/>
        <xdr:cNvSpPr txBox="1"/>
      </xdr:nvSpPr>
      <xdr:spPr>
        <a:xfrm>
          <a:off x="4673600" y="9852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56642</xdr:rowOff>
    </xdr:from>
    <xdr:to>
      <xdr:col>24</xdr:col>
      <xdr:colOff>114300</xdr:colOff>
      <xdr:row>58</xdr:row>
      <xdr:rowOff>158242</xdr:rowOff>
    </xdr:to>
    <xdr:sp macro="" textlink="">
      <xdr:nvSpPr>
        <xdr:cNvPr id="149" name="フローチャート: 判断 148"/>
        <xdr:cNvSpPr/>
      </xdr:nvSpPr>
      <xdr:spPr>
        <a:xfrm>
          <a:off x="45847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50" name="フローチャート: 判断 149"/>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88646</xdr:rowOff>
    </xdr:from>
    <xdr:to>
      <xdr:col>15</xdr:col>
      <xdr:colOff>101600</xdr:colOff>
      <xdr:row>59</xdr:row>
      <xdr:rowOff>18796</xdr:rowOff>
    </xdr:to>
    <xdr:sp macro="" textlink="">
      <xdr:nvSpPr>
        <xdr:cNvPr id="151" name="フローチャート: 判断 150"/>
        <xdr:cNvSpPr/>
      </xdr:nvSpPr>
      <xdr:spPr>
        <a:xfrm>
          <a:off x="2857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127508</xdr:rowOff>
    </xdr:from>
    <xdr:to>
      <xdr:col>24</xdr:col>
      <xdr:colOff>114300</xdr:colOff>
      <xdr:row>61</xdr:row>
      <xdr:rowOff>57658</xdr:rowOff>
    </xdr:to>
    <xdr:sp macro="" textlink="">
      <xdr:nvSpPr>
        <xdr:cNvPr id="157" name="楕円 156"/>
        <xdr:cNvSpPr/>
      </xdr:nvSpPr>
      <xdr:spPr>
        <a:xfrm>
          <a:off x="4584700" y="1041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105935</xdr:rowOff>
    </xdr:from>
    <xdr:ext cx="405111" cy="259045"/>
    <xdr:sp macro="" textlink="">
      <xdr:nvSpPr>
        <xdr:cNvPr id="158" name="【橋りょう・トンネル】&#10;有形固定資産減価償却率該当値テキスト"/>
        <xdr:cNvSpPr txBox="1"/>
      </xdr:nvSpPr>
      <xdr:spPr>
        <a:xfrm>
          <a:off x="4673600" y="1039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166370</xdr:rowOff>
    </xdr:from>
    <xdr:to>
      <xdr:col>20</xdr:col>
      <xdr:colOff>38100</xdr:colOff>
      <xdr:row>61</xdr:row>
      <xdr:rowOff>96520</xdr:rowOff>
    </xdr:to>
    <xdr:sp macro="" textlink="">
      <xdr:nvSpPr>
        <xdr:cNvPr id="159" name="楕円 158"/>
        <xdr:cNvSpPr/>
      </xdr:nvSpPr>
      <xdr:spPr>
        <a:xfrm>
          <a:off x="3746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6858</xdr:rowOff>
    </xdr:from>
    <xdr:to>
      <xdr:col>24</xdr:col>
      <xdr:colOff>63500</xdr:colOff>
      <xdr:row>61</xdr:row>
      <xdr:rowOff>45720</xdr:rowOff>
    </xdr:to>
    <xdr:cxnSp macro="">
      <xdr:nvCxnSpPr>
        <xdr:cNvPr id="160" name="直線コネクタ 159"/>
        <xdr:cNvCxnSpPr/>
      </xdr:nvCxnSpPr>
      <xdr:spPr>
        <a:xfrm flipV="1">
          <a:off x="3797300" y="1046530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163339</xdr:rowOff>
    </xdr:from>
    <xdr:ext cx="405111" cy="259045"/>
    <xdr:sp macro="" textlink="">
      <xdr:nvSpPr>
        <xdr:cNvPr id="161" name="n_1aveValue【橋りょう・トンネル】&#10;有形固定資産減価償却率"/>
        <xdr:cNvSpPr txBox="1"/>
      </xdr:nvSpPr>
      <xdr:spPr>
        <a:xfrm>
          <a:off x="3582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35323</xdr:rowOff>
    </xdr:from>
    <xdr:ext cx="405111" cy="259045"/>
    <xdr:sp macro="" textlink="">
      <xdr:nvSpPr>
        <xdr:cNvPr id="162" name="n_2aveValue【橋りょう・トンネル】&#10;有形固定資産減価償却率"/>
        <xdr:cNvSpPr txBox="1"/>
      </xdr:nvSpPr>
      <xdr:spPr>
        <a:xfrm>
          <a:off x="2705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87647</xdr:rowOff>
    </xdr:from>
    <xdr:ext cx="405111" cy="259045"/>
    <xdr:sp macro="" textlink="">
      <xdr:nvSpPr>
        <xdr:cNvPr id="163" name="n_1mainValue【橋りょう・トンネル】&#10;有形固定資産減価償却率"/>
        <xdr:cNvSpPr txBox="1"/>
      </xdr:nvSpPr>
      <xdr:spPr>
        <a:xfrm>
          <a:off x="35820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5" name="テキスト ボックス 17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7" name="テキスト ボックス 176"/>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9" name="テキスト ボックス 178"/>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1" name="テキスト ボックス 180"/>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3" name="テキスト ボックス 18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85" name="テキスト ボックス 184"/>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2232</xdr:rowOff>
    </xdr:from>
    <xdr:to>
      <xdr:col>54</xdr:col>
      <xdr:colOff>189865</xdr:colOff>
      <xdr:row>64</xdr:row>
      <xdr:rowOff>69337</xdr:rowOff>
    </xdr:to>
    <xdr:cxnSp macro="">
      <xdr:nvCxnSpPr>
        <xdr:cNvPr id="187" name="直線コネクタ 186"/>
        <xdr:cNvCxnSpPr/>
      </xdr:nvCxnSpPr>
      <xdr:spPr>
        <a:xfrm flipV="1">
          <a:off x="10476865" y="9431982"/>
          <a:ext cx="0" cy="161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73164</xdr:rowOff>
    </xdr:from>
    <xdr:ext cx="534377" cy="259045"/>
    <xdr:sp macro="" textlink="">
      <xdr:nvSpPr>
        <xdr:cNvPr id="188" name="【橋りょう・トンネル】&#10;一人当たり有形固定資産（償却資産）額最小値テキスト"/>
        <xdr:cNvSpPr txBox="1"/>
      </xdr:nvSpPr>
      <xdr:spPr>
        <a:xfrm>
          <a:off x="10515600" y="110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69337</xdr:rowOff>
    </xdr:from>
    <xdr:to>
      <xdr:col>55</xdr:col>
      <xdr:colOff>88900</xdr:colOff>
      <xdr:row>64</xdr:row>
      <xdr:rowOff>69337</xdr:rowOff>
    </xdr:to>
    <xdr:cxnSp macro="">
      <xdr:nvCxnSpPr>
        <xdr:cNvPr id="189" name="直線コネクタ 188"/>
        <xdr:cNvCxnSpPr/>
      </xdr:nvCxnSpPr>
      <xdr:spPr>
        <a:xfrm>
          <a:off x="10388600" y="1104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120359</xdr:rowOff>
    </xdr:from>
    <xdr:ext cx="690189" cy="259045"/>
    <xdr:sp macro="" textlink="">
      <xdr:nvSpPr>
        <xdr:cNvPr id="190" name="【橋りょう・トンネル】&#10;一人当たり有形固定資産（償却資産）額最大値テキスト"/>
        <xdr:cNvSpPr txBox="1"/>
      </xdr:nvSpPr>
      <xdr:spPr>
        <a:xfrm>
          <a:off x="10515600" y="92072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2232</xdr:rowOff>
    </xdr:from>
    <xdr:to>
      <xdr:col>55</xdr:col>
      <xdr:colOff>88900</xdr:colOff>
      <xdr:row>55</xdr:row>
      <xdr:rowOff>2232</xdr:rowOff>
    </xdr:to>
    <xdr:cxnSp macro="">
      <xdr:nvCxnSpPr>
        <xdr:cNvPr id="191" name="直線コネクタ 190"/>
        <xdr:cNvCxnSpPr/>
      </xdr:nvCxnSpPr>
      <xdr:spPr>
        <a:xfrm>
          <a:off x="10388600" y="943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162307</xdr:rowOff>
    </xdr:from>
    <xdr:ext cx="690189" cy="259045"/>
    <xdr:sp macro="" textlink="">
      <xdr:nvSpPr>
        <xdr:cNvPr id="192" name="【橋りょう・トンネル】&#10;一人当たり有形固定資産（償却資産）額平均値テキスト"/>
        <xdr:cNvSpPr txBox="1"/>
      </xdr:nvSpPr>
      <xdr:spPr>
        <a:xfrm>
          <a:off x="10515600" y="1062075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139430</xdr:rowOff>
    </xdr:from>
    <xdr:to>
      <xdr:col>55</xdr:col>
      <xdr:colOff>50800</xdr:colOff>
      <xdr:row>63</xdr:row>
      <xdr:rowOff>69580</xdr:rowOff>
    </xdr:to>
    <xdr:sp macro="" textlink="">
      <xdr:nvSpPr>
        <xdr:cNvPr id="193" name="フローチャート: 判断 192"/>
        <xdr:cNvSpPr/>
      </xdr:nvSpPr>
      <xdr:spPr>
        <a:xfrm>
          <a:off x="10426700" y="107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148625</xdr:rowOff>
    </xdr:from>
    <xdr:to>
      <xdr:col>50</xdr:col>
      <xdr:colOff>165100</xdr:colOff>
      <xdr:row>63</xdr:row>
      <xdr:rowOff>78775</xdr:rowOff>
    </xdr:to>
    <xdr:sp macro="" textlink="">
      <xdr:nvSpPr>
        <xdr:cNvPr id="194" name="フローチャート: 判断 193"/>
        <xdr:cNvSpPr/>
      </xdr:nvSpPr>
      <xdr:spPr>
        <a:xfrm>
          <a:off x="9588500" y="107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115215</xdr:rowOff>
    </xdr:from>
    <xdr:to>
      <xdr:col>46</xdr:col>
      <xdr:colOff>38100</xdr:colOff>
      <xdr:row>63</xdr:row>
      <xdr:rowOff>45365</xdr:rowOff>
    </xdr:to>
    <xdr:sp macro="" textlink="">
      <xdr:nvSpPr>
        <xdr:cNvPr id="195" name="フローチャート: 判断 194"/>
        <xdr:cNvSpPr/>
      </xdr:nvSpPr>
      <xdr:spPr>
        <a:xfrm>
          <a:off x="8699500" y="1074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100176</xdr:rowOff>
    </xdr:from>
    <xdr:to>
      <xdr:col>55</xdr:col>
      <xdr:colOff>50800</xdr:colOff>
      <xdr:row>64</xdr:row>
      <xdr:rowOff>30326</xdr:rowOff>
    </xdr:to>
    <xdr:sp macro="" textlink="">
      <xdr:nvSpPr>
        <xdr:cNvPr id="201" name="楕円 200"/>
        <xdr:cNvSpPr/>
      </xdr:nvSpPr>
      <xdr:spPr>
        <a:xfrm>
          <a:off x="10426700" y="1090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15103</xdr:rowOff>
    </xdr:from>
    <xdr:ext cx="599010" cy="259045"/>
    <xdr:sp macro="" textlink="">
      <xdr:nvSpPr>
        <xdr:cNvPr id="202" name="【橋りょう・トンネル】&#10;一人当たり有形固定資産（償却資産）額該当値テキスト"/>
        <xdr:cNvSpPr txBox="1"/>
      </xdr:nvSpPr>
      <xdr:spPr>
        <a:xfrm>
          <a:off x="10515600" y="10816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101870</xdr:rowOff>
    </xdr:from>
    <xdr:to>
      <xdr:col>50</xdr:col>
      <xdr:colOff>165100</xdr:colOff>
      <xdr:row>64</xdr:row>
      <xdr:rowOff>32020</xdr:rowOff>
    </xdr:to>
    <xdr:sp macro="" textlink="">
      <xdr:nvSpPr>
        <xdr:cNvPr id="203" name="楕円 202"/>
        <xdr:cNvSpPr/>
      </xdr:nvSpPr>
      <xdr:spPr>
        <a:xfrm>
          <a:off x="9588500" y="10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150976</xdr:rowOff>
    </xdr:from>
    <xdr:to>
      <xdr:col>55</xdr:col>
      <xdr:colOff>0</xdr:colOff>
      <xdr:row>63</xdr:row>
      <xdr:rowOff>152670</xdr:rowOff>
    </xdr:to>
    <xdr:cxnSp macro="">
      <xdr:nvCxnSpPr>
        <xdr:cNvPr id="204" name="直線コネクタ 203"/>
        <xdr:cNvCxnSpPr/>
      </xdr:nvCxnSpPr>
      <xdr:spPr>
        <a:xfrm flipV="1">
          <a:off x="9639300" y="10952326"/>
          <a:ext cx="838200" cy="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95302</xdr:rowOff>
    </xdr:from>
    <xdr:ext cx="690189" cy="259045"/>
    <xdr:sp macro="" textlink="">
      <xdr:nvSpPr>
        <xdr:cNvPr id="205" name="n_1aveValue【橋りょう・トンネル】&#10;一人当たり有形固定資産（償却資産）額"/>
        <xdr:cNvSpPr txBox="1"/>
      </xdr:nvSpPr>
      <xdr:spPr>
        <a:xfrm>
          <a:off x="9281505" y="105537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61892</xdr:rowOff>
    </xdr:from>
    <xdr:ext cx="690189" cy="259045"/>
    <xdr:sp macro="" textlink="">
      <xdr:nvSpPr>
        <xdr:cNvPr id="206" name="n_2aveValue【橋りょう・トンネル】&#10;一人当たり有形固定資産（償却資産）額"/>
        <xdr:cNvSpPr txBox="1"/>
      </xdr:nvSpPr>
      <xdr:spPr>
        <a:xfrm>
          <a:off x="8405205" y="105203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23147</xdr:rowOff>
    </xdr:from>
    <xdr:ext cx="599010" cy="259045"/>
    <xdr:sp macro="" textlink="">
      <xdr:nvSpPr>
        <xdr:cNvPr id="207" name="n_1mainValue【橋りょう・トンネル】&#10;一人当たり有形固定資産（償却資産）額"/>
        <xdr:cNvSpPr txBox="1"/>
      </xdr:nvSpPr>
      <xdr:spPr>
        <a:xfrm>
          <a:off x="9327095" y="1099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8" name="テキスト ボックス 21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9" name="直線コネクタ 21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0" name="テキスト ボックス 21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1" name="直線コネクタ 22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2" name="テキスト ボックス 22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3" name="直線コネクタ 22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4" name="テキスト ボックス 22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5" name="直線コネクタ 22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6" name="テキスト ボックス 22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7" name="直線コネクタ 22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8" name="テキスト ボックス 22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114300</xdr:rowOff>
    </xdr:from>
    <xdr:to>
      <xdr:col>24</xdr:col>
      <xdr:colOff>62865</xdr:colOff>
      <xdr:row>86</xdr:row>
      <xdr:rowOff>133350</xdr:rowOff>
    </xdr:to>
    <xdr:cxnSp macro="">
      <xdr:nvCxnSpPr>
        <xdr:cNvPr id="232" name="直線コネクタ 231"/>
        <xdr:cNvCxnSpPr/>
      </xdr:nvCxnSpPr>
      <xdr:spPr>
        <a:xfrm flipV="1">
          <a:off x="4634865" y="134874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137177</xdr:rowOff>
    </xdr:from>
    <xdr:ext cx="405111" cy="259045"/>
    <xdr:sp macro="" textlink="">
      <xdr:nvSpPr>
        <xdr:cNvPr id="233" name="【公営住宅】&#10;有形固定資産減価償却率最小値テキスト"/>
        <xdr:cNvSpPr txBox="1"/>
      </xdr:nvSpPr>
      <xdr:spPr>
        <a:xfrm>
          <a:off x="4673600"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133350</xdr:rowOff>
    </xdr:from>
    <xdr:to>
      <xdr:col>24</xdr:col>
      <xdr:colOff>152400</xdr:colOff>
      <xdr:row>86</xdr:row>
      <xdr:rowOff>133350</xdr:rowOff>
    </xdr:to>
    <xdr:cxnSp macro="">
      <xdr:nvCxnSpPr>
        <xdr:cNvPr id="234" name="直線コネクタ 233"/>
        <xdr:cNvCxnSpPr/>
      </xdr:nvCxnSpPr>
      <xdr:spPr>
        <a:xfrm>
          <a:off x="4546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60977</xdr:rowOff>
    </xdr:from>
    <xdr:ext cx="405111" cy="259045"/>
    <xdr:sp macro="" textlink="">
      <xdr:nvSpPr>
        <xdr:cNvPr id="235" name="【公営住宅】&#10;有形固定資産減価償却率最大値テキスト"/>
        <xdr:cNvSpPr txBox="1"/>
      </xdr:nvSpPr>
      <xdr:spPr>
        <a:xfrm>
          <a:off x="4673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114300</xdr:rowOff>
    </xdr:from>
    <xdr:to>
      <xdr:col>24</xdr:col>
      <xdr:colOff>152400</xdr:colOff>
      <xdr:row>78</xdr:row>
      <xdr:rowOff>114300</xdr:rowOff>
    </xdr:to>
    <xdr:cxnSp macro="">
      <xdr:nvCxnSpPr>
        <xdr:cNvPr id="236" name="直線コネクタ 235"/>
        <xdr:cNvCxnSpPr/>
      </xdr:nvCxnSpPr>
      <xdr:spPr>
        <a:xfrm>
          <a:off x="4546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73041</xdr:rowOff>
    </xdr:from>
    <xdr:ext cx="405111" cy="259045"/>
    <xdr:sp macro="" textlink="">
      <xdr:nvSpPr>
        <xdr:cNvPr id="237" name="【公営住宅】&#10;有形固定資産減価償却率平均値テキスト"/>
        <xdr:cNvSpPr txBox="1"/>
      </xdr:nvSpPr>
      <xdr:spPr>
        <a:xfrm>
          <a:off x="4673600" y="13789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38" name="フローチャート: 判断 237"/>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84455</xdr:rowOff>
    </xdr:from>
    <xdr:to>
      <xdr:col>20</xdr:col>
      <xdr:colOff>38100</xdr:colOff>
      <xdr:row>82</xdr:row>
      <xdr:rowOff>14605</xdr:rowOff>
    </xdr:to>
    <xdr:sp macro="" textlink="">
      <xdr:nvSpPr>
        <xdr:cNvPr id="239" name="フローチャート: 判断 238"/>
        <xdr:cNvSpPr/>
      </xdr:nvSpPr>
      <xdr:spPr>
        <a:xfrm>
          <a:off x="3746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40" name="フローチャート: 判断 239"/>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101600</xdr:rowOff>
    </xdr:from>
    <xdr:to>
      <xdr:col>24</xdr:col>
      <xdr:colOff>114300</xdr:colOff>
      <xdr:row>84</xdr:row>
      <xdr:rowOff>31750</xdr:rowOff>
    </xdr:to>
    <xdr:sp macro="" textlink="">
      <xdr:nvSpPr>
        <xdr:cNvPr id="246" name="楕円 245"/>
        <xdr:cNvSpPr/>
      </xdr:nvSpPr>
      <xdr:spPr>
        <a:xfrm>
          <a:off x="45847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80027</xdr:rowOff>
    </xdr:from>
    <xdr:ext cx="405111" cy="259045"/>
    <xdr:sp macro="" textlink="">
      <xdr:nvSpPr>
        <xdr:cNvPr id="247" name="【公営住宅】&#10;有形固定資産減価償却率該当値テキスト"/>
        <xdr:cNvSpPr txBox="1"/>
      </xdr:nvSpPr>
      <xdr:spPr>
        <a:xfrm>
          <a:off x="4673600"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160655</xdr:rowOff>
    </xdr:from>
    <xdr:to>
      <xdr:col>20</xdr:col>
      <xdr:colOff>38100</xdr:colOff>
      <xdr:row>84</xdr:row>
      <xdr:rowOff>90805</xdr:rowOff>
    </xdr:to>
    <xdr:sp macro="" textlink="">
      <xdr:nvSpPr>
        <xdr:cNvPr id="248" name="楕円 247"/>
        <xdr:cNvSpPr/>
      </xdr:nvSpPr>
      <xdr:spPr>
        <a:xfrm>
          <a:off x="3746500" y="143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152400</xdr:rowOff>
    </xdr:from>
    <xdr:to>
      <xdr:col>24</xdr:col>
      <xdr:colOff>63500</xdr:colOff>
      <xdr:row>84</xdr:row>
      <xdr:rowOff>40005</xdr:rowOff>
    </xdr:to>
    <xdr:cxnSp macro="">
      <xdr:nvCxnSpPr>
        <xdr:cNvPr id="249" name="直線コネクタ 248"/>
        <xdr:cNvCxnSpPr/>
      </xdr:nvCxnSpPr>
      <xdr:spPr>
        <a:xfrm flipV="1">
          <a:off x="3797300" y="1438275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31132</xdr:rowOff>
    </xdr:from>
    <xdr:ext cx="405111" cy="259045"/>
    <xdr:sp macro="" textlink="">
      <xdr:nvSpPr>
        <xdr:cNvPr id="250" name="n_1aveValue【公営住宅】&#10;有形固定資産減価償却率"/>
        <xdr:cNvSpPr txBox="1"/>
      </xdr:nvSpPr>
      <xdr:spPr>
        <a:xfrm>
          <a:off x="35820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251" name="n_2aveValue【公営住宅】&#10;有形固定資産減価償却率"/>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81932</xdr:rowOff>
    </xdr:from>
    <xdr:ext cx="405111" cy="259045"/>
    <xdr:sp macro="" textlink="">
      <xdr:nvSpPr>
        <xdr:cNvPr id="252" name="n_1mainValue【公営住宅】&#10;有形固定資産減価償却率"/>
        <xdr:cNvSpPr txBox="1"/>
      </xdr:nvSpPr>
      <xdr:spPr>
        <a:xfrm>
          <a:off x="3582044" y="1448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3" name="直線コネクタ 26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4" name="テキスト ボックス 26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5" name="直線コネクタ 26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6" name="テキスト ボックス 26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7" name="直線コネクタ 26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8" name="テキスト ボックス 26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9" name="直線コネクタ 26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0" name="テキスト ボックス 26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1" name="直線コネクタ 27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2" name="テキスト ボックス 271"/>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4" name="テキスト ボックス 27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146558</xdr:rowOff>
    </xdr:from>
    <xdr:to>
      <xdr:col>54</xdr:col>
      <xdr:colOff>189865</xdr:colOff>
      <xdr:row>86</xdr:row>
      <xdr:rowOff>44323</xdr:rowOff>
    </xdr:to>
    <xdr:cxnSp macro="">
      <xdr:nvCxnSpPr>
        <xdr:cNvPr id="276" name="直線コネクタ 275"/>
        <xdr:cNvCxnSpPr/>
      </xdr:nvCxnSpPr>
      <xdr:spPr>
        <a:xfrm flipV="1">
          <a:off x="10476865" y="13348208"/>
          <a:ext cx="0" cy="14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48150</xdr:rowOff>
    </xdr:from>
    <xdr:ext cx="469744" cy="259045"/>
    <xdr:sp macro="" textlink="">
      <xdr:nvSpPr>
        <xdr:cNvPr id="277" name="【公営住宅】&#10;一人当たり面積最小値テキスト"/>
        <xdr:cNvSpPr txBox="1"/>
      </xdr:nvSpPr>
      <xdr:spPr>
        <a:xfrm>
          <a:off x="10515600" y="147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44323</xdr:rowOff>
    </xdr:from>
    <xdr:to>
      <xdr:col>55</xdr:col>
      <xdr:colOff>88900</xdr:colOff>
      <xdr:row>86</xdr:row>
      <xdr:rowOff>44323</xdr:rowOff>
    </xdr:to>
    <xdr:cxnSp macro="">
      <xdr:nvCxnSpPr>
        <xdr:cNvPr id="278" name="直線コネクタ 277"/>
        <xdr:cNvCxnSpPr/>
      </xdr:nvCxnSpPr>
      <xdr:spPr>
        <a:xfrm>
          <a:off x="10388600" y="1478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93235</xdr:rowOff>
    </xdr:from>
    <xdr:ext cx="534377" cy="259045"/>
    <xdr:sp macro="" textlink="">
      <xdr:nvSpPr>
        <xdr:cNvPr id="279" name="【公営住宅】&#10;一人当たり面積最大値テキスト"/>
        <xdr:cNvSpPr txBox="1"/>
      </xdr:nvSpPr>
      <xdr:spPr>
        <a:xfrm>
          <a:off x="10515600" y="1312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146558</xdr:rowOff>
    </xdr:from>
    <xdr:to>
      <xdr:col>55</xdr:col>
      <xdr:colOff>88900</xdr:colOff>
      <xdr:row>77</xdr:row>
      <xdr:rowOff>146558</xdr:rowOff>
    </xdr:to>
    <xdr:cxnSp macro="">
      <xdr:nvCxnSpPr>
        <xdr:cNvPr id="280" name="直線コネクタ 279"/>
        <xdr:cNvCxnSpPr/>
      </xdr:nvCxnSpPr>
      <xdr:spPr>
        <a:xfrm>
          <a:off x="10388600" y="1334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103140</xdr:rowOff>
    </xdr:from>
    <xdr:ext cx="469744" cy="259045"/>
    <xdr:sp macro="" textlink="">
      <xdr:nvSpPr>
        <xdr:cNvPr id="281" name="【公営住宅】&#10;一人当たり面積平均値テキスト"/>
        <xdr:cNvSpPr txBox="1"/>
      </xdr:nvSpPr>
      <xdr:spPr>
        <a:xfrm>
          <a:off x="10515600" y="14333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80263</xdr:rowOff>
    </xdr:from>
    <xdr:to>
      <xdr:col>55</xdr:col>
      <xdr:colOff>50800</xdr:colOff>
      <xdr:row>85</xdr:row>
      <xdr:rowOff>10413</xdr:rowOff>
    </xdr:to>
    <xdr:sp macro="" textlink="">
      <xdr:nvSpPr>
        <xdr:cNvPr id="282" name="フローチャート: 判断 281"/>
        <xdr:cNvSpPr/>
      </xdr:nvSpPr>
      <xdr:spPr>
        <a:xfrm>
          <a:off x="10426700" y="144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102997</xdr:rowOff>
    </xdr:from>
    <xdr:to>
      <xdr:col>50</xdr:col>
      <xdr:colOff>165100</xdr:colOff>
      <xdr:row>85</xdr:row>
      <xdr:rowOff>33147</xdr:rowOff>
    </xdr:to>
    <xdr:sp macro="" textlink="">
      <xdr:nvSpPr>
        <xdr:cNvPr id="283" name="フローチャート: 判断 282"/>
        <xdr:cNvSpPr/>
      </xdr:nvSpPr>
      <xdr:spPr>
        <a:xfrm>
          <a:off x="9588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95123</xdr:rowOff>
    </xdr:from>
    <xdr:to>
      <xdr:col>46</xdr:col>
      <xdr:colOff>38100</xdr:colOff>
      <xdr:row>85</xdr:row>
      <xdr:rowOff>25273</xdr:rowOff>
    </xdr:to>
    <xdr:sp macro="" textlink="">
      <xdr:nvSpPr>
        <xdr:cNvPr id="284" name="フローチャート: 判断 283"/>
        <xdr:cNvSpPr/>
      </xdr:nvSpPr>
      <xdr:spPr>
        <a:xfrm>
          <a:off x="8699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157353</xdr:rowOff>
    </xdr:from>
    <xdr:to>
      <xdr:col>55</xdr:col>
      <xdr:colOff>50800</xdr:colOff>
      <xdr:row>85</xdr:row>
      <xdr:rowOff>87503</xdr:rowOff>
    </xdr:to>
    <xdr:sp macro="" textlink="">
      <xdr:nvSpPr>
        <xdr:cNvPr id="290" name="楕円 289"/>
        <xdr:cNvSpPr/>
      </xdr:nvSpPr>
      <xdr:spPr>
        <a:xfrm>
          <a:off x="10426700" y="1455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135780</xdr:rowOff>
    </xdr:from>
    <xdr:ext cx="469744" cy="259045"/>
    <xdr:sp macro="" textlink="">
      <xdr:nvSpPr>
        <xdr:cNvPr id="291" name="【公営住宅】&#10;一人当たり面積該当値テキスト"/>
        <xdr:cNvSpPr txBox="1"/>
      </xdr:nvSpPr>
      <xdr:spPr>
        <a:xfrm>
          <a:off x="10515600" y="1453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159131</xdr:rowOff>
    </xdr:from>
    <xdr:to>
      <xdr:col>50</xdr:col>
      <xdr:colOff>165100</xdr:colOff>
      <xdr:row>85</xdr:row>
      <xdr:rowOff>89281</xdr:rowOff>
    </xdr:to>
    <xdr:sp macro="" textlink="">
      <xdr:nvSpPr>
        <xdr:cNvPr id="292" name="楕円 291"/>
        <xdr:cNvSpPr/>
      </xdr:nvSpPr>
      <xdr:spPr>
        <a:xfrm>
          <a:off x="9588500" y="1456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36703</xdr:rowOff>
    </xdr:from>
    <xdr:to>
      <xdr:col>55</xdr:col>
      <xdr:colOff>0</xdr:colOff>
      <xdr:row>85</xdr:row>
      <xdr:rowOff>38481</xdr:rowOff>
    </xdr:to>
    <xdr:cxnSp macro="">
      <xdr:nvCxnSpPr>
        <xdr:cNvPr id="293" name="直線コネクタ 292"/>
        <xdr:cNvCxnSpPr/>
      </xdr:nvCxnSpPr>
      <xdr:spPr>
        <a:xfrm flipV="1">
          <a:off x="9639300" y="14609953"/>
          <a:ext cx="8382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49674</xdr:rowOff>
    </xdr:from>
    <xdr:ext cx="469744" cy="259045"/>
    <xdr:sp macro="" textlink="">
      <xdr:nvSpPr>
        <xdr:cNvPr id="294" name="n_1aveValue【公営住宅】&#10;一人当たり面積"/>
        <xdr:cNvSpPr txBox="1"/>
      </xdr:nvSpPr>
      <xdr:spPr>
        <a:xfrm>
          <a:off x="93917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41800</xdr:rowOff>
    </xdr:from>
    <xdr:ext cx="469744" cy="259045"/>
    <xdr:sp macro="" textlink="">
      <xdr:nvSpPr>
        <xdr:cNvPr id="295" name="n_2aveValue【公営住宅】&#10;一人当たり面積"/>
        <xdr:cNvSpPr txBox="1"/>
      </xdr:nvSpPr>
      <xdr:spPr>
        <a:xfrm>
          <a:off x="8515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80408</xdr:rowOff>
    </xdr:from>
    <xdr:ext cx="469744" cy="259045"/>
    <xdr:sp macro="" textlink="">
      <xdr:nvSpPr>
        <xdr:cNvPr id="296" name="n_1mainValue【公営住宅】&#10;一人当たり面積"/>
        <xdr:cNvSpPr txBox="1"/>
      </xdr:nvSpPr>
      <xdr:spPr>
        <a:xfrm>
          <a:off x="9391727" y="1465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5" name="正方形/長方形 3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6" name="正方形/長方形 3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7" name="正方形/長方形 3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8" name="正方形/長方形 3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9" name="正方形/長方形 3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0" name="正方形/長方形 3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1" name="正方形/長方形 3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2" name="正方形/長方形 31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3" name="正方形/長方形 3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4" name="正方形/長方形 3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5" name="正方形/長方形 3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6" name="正方形/長方形 3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7" name="正方形/長方形 3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8" name="正方形/長方形 3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9" name="正方形/長方形 3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正方形/長方形 3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1" name="テキスト ボックス 3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2" name="直線コネクタ 3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3" name="直線コネクタ 32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4" name="テキスト ボックス 32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5" name="直線コネクタ 32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6" name="テキスト ボックス 32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7" name="直線コネクタ 32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8" name="テキスト ボックス 32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9" name="直線コネクタ 32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0" name="テキスト ボックス 32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1" name="直線コネクタ 33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2" name="テキスト ボックス 33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3" name="直線コネクタ 33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4" name="テキスト ボックス 33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5" name="直線コネクタ 3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6" name="テキスト ボックス 3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87630</xdr:rowOff>
    </xdr:to>
    <xdr:cxnSp macro="">
      <xdr:nvCxnSpPr>
        <xdr:cNvPr id="338" name="直線コネクタ 337"/>
        <xdr:cNvCxnSpPr/>
      </xdr:nvCxnSpPr>
      <xdr:spPr>
        <a:xfrm flipV="1">
          <a:off x="16318864" y="5660572"/>
          <a:ext cx="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91457</xdr:rowOff>
    </xdr:from>
    <xdr:ext cx="340478" cy="259045"/>
    <xdr:sp macro="" textlink="">
      <xdr:nvSpPr>
        <xdr:cNvPr id="339" name="【認定こども園・幼稚園・保育所】&#10;有形固定資産減価償却率最小値テキスト"/>
        <xdr:cNvSpPr txBox="1"/>
      </xdr:nvSpPr>
      <xdr:spPr>
        <a:xfrm>
          <a:off x="16357600" y="729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87630</xdr:rowOff>
    </xdr:from>
    <xdr:to>
      <xdr:col>86</xdr:col>
      <xdr:colOff>25400</xdr:colOff>
      <xdr:row>42</xdr:row>
      <xdr:rowOff>87630</xdr:rowOff>
    </xdr:to>
    <xdr:cxnSp macro="">
      <xdr:nvCxnSpPr>
        <xdr:cNvPr id="340" name="直線コネクタ 339"/>
        <xdr:cNvCxnSpPr/>
      </xdr:nvCxnSpPr>
      <xdr:spPr>
        <a:xfrm>
          <a:off x="16230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2" name="直線コネクタ 34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126654</xdr:rowOff>
    </xdr:from>
    <xdr:ext cx="405111" cy="259045"/>
    <xdr:sp macro="" textlink="">
      <xdr:nvSpPr>
        <xdr:cNvPr id="343" name="【認定こども園・幼稚園・保育所】&#10;有形固定資産減価償却率平均値テキスト"/>
        <xdr:cNvSpPr txBox="1"/>
      </xdr:nvSpPr>
      <xdr:spPr>
        <a:xfrm>
          <a:off x="16357600" y="629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44" name="フローチャート: 判断 343"/>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157661</xdr:rowOff>
    </xdr:from>
    <xdr:to>
      <xdr:col>81</xdr:col>
      <xdr:colOff>101600</xdr:colOff>
      <xdr:row>37</xdr:row>
      <xdr:rowOff>87811</xdr:rowOff>
    </xdr:to>
    <xdr:sp macro="" textlink="">
      <xdr:nvSpPr>
        <xdr:cNvPr id="345" name="フローチャート: 判断 344"/>
        <xdr:cNvSpPr/>
      </xdr:nvSpPr>
      <xdr:spPr>
        <a:xfrm>
          <a:off x="15430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15603</xdr:rowOff>
    </xdr:from>
    <xdr:to>
      <xdr:col>76</xdr:col>
      <xdr:colOff>165100</xdr:colOff>
      <xdr:row>37</xdr:row>
      <xdr:rowOff>117203</xdr:rowOff>
    </xdr:to>
    <xdr:sp macro="" textlink="">
      <xdr:nvSpPr>
        <xdr:cNvPr id="346" name="フローチャート: 判断 345"/>
        <xdr:cNvSpPr/>
      </xdr:nvSpPr>
      <xdr:spPr>
        <a:xfrm>
          <a:off x="14541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7" name="テキスト ボックス 3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8" name="テキスト ボックス 3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9" name="テキスト ボックス 3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0" name="テキスト ボックス 3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1" name="テキスト ボックス 3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107043</xdr:rowOff>
    </xdr:from>
    <xdr:to>
      <xdr:col>85</xdr:col>
      <xdr:colOff>177800</xdr:colOff>
      <xdr:row>39</xdr:row>
      <xdr:rowOff>37193</xdr:rowOff>
    </xdr:to>
    <xdr:sp macro="" textlink="">
      <xdr:nvSpPr>
        <xdr:cNvPr id="352" name="楕円 351"/>
        <xdr:cNvSpPr/>
      </xdr:nvSpPr>
      <xdr:spPr>
        <a:xfrm>
          <a:off x="162687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85470</xdr:rowOff>
    </xdr:from>
    <xdr:ext cx="405111" cy="259045"/>
    <xdr:sp macro="" textlink="">
      <xdr:nvSpPr>
        <xdr:cNvPr id="353" name="【認定こども園・幼稚園・保育所】&#10;有形固定資産減価償却率該当値テキスト"/>
        <xdr:cNvSpPr txBox="1"/>
      </xdr:nvSpPr>
      <xdr:spPr>
        <a:xfrm>
          <a:off x="16357600"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93980</xdr:rowOff>
    </xdr:from>
    <xdr:to>
      <xdr:col>81</xdr:col>
      <xdr:colOff>101600</xdr:colOff>
      <xdr:row>39</xdr:row>
      <xdr:rowOff>24130</xdr:rowOff>
    </xdr:to>
    <xdr:sp macro="" textlink="">
      <xdr:nvSpPr>
        <xdr:cNvPr id="354" name="楕円 353"/>
        <xdr:cNvSpPr/>
      </xdr:nvSpPr>
      <xdr:spPr>
        <a:xfrm>
          <a:off x="15430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144780</xdr:rowOff>
    </xdr:from>
    <xdr:to>
      <xdr:col>85</xdr:col>
      <xdr:colOff>127000</xdr:colOff>
      <xdr:row>38</xdr:row>
      <xdr:rowOff>157843</xdr:rowOff>
    </xdr:to>
    <xdr:cxnSp macro="">
      <xdr:nvCxnSpPr>
        <xdr:cNvPr id="355" name="直線コネクタ 354"/>
        <xdr:cNvCxnSpPr/>
      </xdr:nvCxnSpPr>
      <xdr:spPr>
        <a:xfrm>
          <a:off x="15481300" y="665988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104338</xdr:rowOff>
    </xdr:from>
    <xdr:ext cx="405111" cy="259045"/>
    <xdr:sp macro="" textlink="">
      <xdr:nvSpPr>
        <xdr:cNvPr id="356" name="n_1aveValue【認定こども園・幼稚園・保育所】&#10;有形固定資産減価償却率"/>
        <xdr:cNvSpPr txBox="1"/>
      </xdr:nvSpPr>
      <xdr:spPr>
        <a:xfrm>
          <a:off x="152660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133730</xdr:rowOff>
    </xdr:from>
    <xdr:ext cx="405111" cy="259045"/>
    <xdr:sp macro="" textlink="">
      <xdr:nvSpPr>
        <xdr:cNvPr id="357" name="n_2aveValue【認定こども園・幼稚園・保育所】&#10;有形固定資産減価償却率"/>
        <xdr:cNvSpPr txBox="1"/>
      </xdr:nvSpPr>
      <xdr:spPr>
        <a:xfrm>
          <a:off x="14389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15257</xdr:rowOff>
    </xdr:from>
    <xdr:ext cx="405111" cy="259045"/>
    <xdr:sp macro="" textlink="">
      <xdr:nvSpPr>
        <xdr:cNvPr id="358" name="n_1mainValue【認定こども園・幼稚園・保育所】&#10;有形固定資産減価償却率"/>
        <xdr:cNvSpPr txBox="1"/>
      </xdr:nvSpPr>
      <xdr:spPr>
        <a:xfrm>
          <a:off x="15266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9" name="正方形/長方形 3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0" name="正方形/長方形 3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1" name="正方形/長方形 3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2" name="正方形/長方形 3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3" name="正方形/長方形 3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4" name="正方形/長方形 3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5" name="正方形/長方形 3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6" name="正方形/長方形 3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7" name="テキスト ボックス 3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8" name="直線コネクタ 3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9" name="直線コネクタ 36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0" name="テキスト ボックス 36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1" name="直線コネクタ 37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2" name="テキスト ボックス 37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3" name="直線コネクタ 37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4" name="テキスト ボックス 37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5" name="直線コネクタ 37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6" name="テキスト ボックス 37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7" name="直線コネクタ 37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8" name="テキスト ボックス 37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9" name="直線コネクタ 37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0" name="テキスト ボックス 37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2" name="テキスト ボックス 38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37012</xdr:rowOff>
    </xdr:to>
    <xdr:cxnSp macro="">
      <xdr:nvCxnSpPr>
        <xdr:cNvPr id="384" name="直線コネクタ 383"/>
        <xdr:cNvCxnSpPr/>
      </xdr:nvCxnSpPr>
      <xdr:spPr>
        <a:xfrm flipV="1">
          <a:off x="22160864" y="5838553"/>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40839</xdr:rowOff>
    </xdr:from>
    <xdr:ext cx="469744" cy="259045"/>
    <xdr:sp macro="" textlink="">
      <xdr:nvSpPr>
        <xdr:cNvPr id="385" name="【認定こども園・幼稚園・保育所】&#10;一人当たり面積最小値テキスト"/>
        <xdr:cNvSpPr txBox="1"/>
      </xdr:nvSpPr>
      <xdr:spPr>
        <a:xfrm>
          <a:off x="22199600" y="724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37012</xdr:rowOff>
    </xdr:from>
    <xdr:to>
      <xdr:col>116</xdr:col>
      <xdr:colOff>152400</xdr:colOff>
      <xdr:row>42</xdr:row>
      <xdr:rowOff>37012</xdr:rowOff>
    </xdr:to>
    <xdr:cxnSp macro="">
      <xdr:nvCxnSpPr>
        <xdr:cNvPr id="386" name="直線コネクタ 385"/>
        <xdr:cNvCxnSpPr/>
      </xdr:nvCxnSpPr>
      <xdr:spPr>
        <a:xfrm>
          <a:off x="22072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387" name="【認定こども園・幼稚園・保育所】&#10;一人当たり面積最大値テキスト"/>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388" name="直線コネクタ 387"/>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49547</xdr:rowOff>
    </xdr:from>
    <xdr:ext cx="469744" cy="259045"/>
    <xdr:sp macro="" textlink="">
      <xdr:nvSpPr>
        <xdr:cNvPr id="389" name="【認定こども園・幼稚園・保育所】&#10;一人当たり面積平均値テキスト"/>
        <xdr:cNvSpPr txBox="1"/>
      </xdr:nvSpPr>
      <xdr:spPr>
        <a:xfrm>
          <a:off x="22199600" y="656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71120</xdr:rowOff>
    </xdr:from>
    <xdr:to>
      <xdr:col>116</xdr:col>
      <xdr:colOff>114300</xdr:colOff>
      <xdr:row>39</xdr:row>
      <xdr:rowOff>1270</xdr:rowOff>
    </xdr:to>
    <xdr:sp macro="" textlink="">
      <xdr:nvSpPr>
        <xdr:cNvPr id="390" name="フローチャート: 判断 389"/>
        <xdr:cNvSpPr/>
      </xdr:nvSpPr>
      <xdr:spPr>
        <a:xfrm>
          <a:off x="22110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4173</xdr:rowOff>
    </xdr:from>
    <xdr:to>
      <xdr:col>112</xdr:col>
      <xdr:colOff>38100</xdr:colOff>
      <xdr:row>39</xdr:row>
      <xdr:rowOff>105773</xdr:rowOff>
    </xdr:to>
    <xdr:sp macro="" textlink="">
      <xdr:nvSpPr>
        <xdr:cNvPr id="391" name="フローチャート: 判断 390"/>
        <xdr:cNvSpPr/>
      </xdr:nvSpPr>
      <xdr:spPr>
        <a:xfrm>
          <a:off x="21272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156028</xdr:rowOff>
    </xdr:from>
    <xdr:to>
      <xdr:col>107</xdr:col>
      <xdr:colOff>101600</xdr:colOff>
      <xdr:row>39</xdr:row>
      <xdr:rowOff>86178</xdr:rowOff>
    </xdr:to>
    <xdr:sp macro="" textlink="">
      <xdr:nvSpPr>
        <xdr:cNvPr id="392" name="フローチャート: 判断 391"/>
        <xdr:cNvSpPr/>
      </xdr:nvSpPr>
      <xdr:spPr>
        <a:xfrm>
          <a:off x="20383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40096</xdr:rowOff>
    </xdr:from>
    <xdr:to>
      <xdr:col>116</xdr:col>
      <xdr:colOff>114300</xdr:colOff>
      <xdr:row>37</xdr:row>
      <xdr:rowOff>141696</xdr:rowOff>
    </xdr:to>
    <xdr:sp macro="" textlink="">
      <xdr:nvSpPr>
        <xdr:cNvPr id="398" name="楕円 397"/>
        <xdr:cNvSpPr/>
      </xdr:nvSpPr>
      <xdr:spPr>
        <a:xfrm>
          <a:off x="221107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62973</xdr:rowOff>
    </xdr:from>
    <xdr:ext cx="469744" cy="259045"/>
    <xdr:sp macro="" textlink="">
      <xdr:nvSpPr>
        <xdr:cNvPr id="399" name="【認定こども園・幼稚園・保育所】&#10;一人当たり面積該当値テキスト"/>
        <xdr:cNvSpPr txBox="1"/>
      </xdr:nvSpPr>
      <xdr:spPr>
        <a:xfrm>
          <a:off x="22199600" y="623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56424</xdr:rowOff>
    </xdr:from>
    <xdr:to>
      <xdr:col>112</xdr:col>
      <xdr:colOff>38100</xdr:colOff>
      <xdr:row>37</xdr:row>
      <xdr:rowOff>158024</xdr:rowOff>
    </xdr:to>
    <xdr:sp macro="" textlink="">
      <xdr:nvSpPr>
        <xdr:cNvPr id="400" name="楕円 399"/>
        <xdr:cNvSpPr/>
      </xdr:nvSpPr>
      <xdr:spPr>
        <a:xfrm>
          <a:off x="21272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90896</xdr:rowOff>
    </xdr:from>
    <xdr:to>
      <xdr:col>116</xdr:col>
      <xdr:colOff>63500</xdr:colOff>
      <xdr:row>37</xdr:row>
      <xdr:rowOff>107224</xdr:rowOff>
    </xdr:to>
    <xdr:cxnSp macro="">
      <xdr:nvCxnSpPr>
        <xdr:cNvPr id="401" name="直線コネクタ 400"/>
        <xdr:cNvCxnSpPr/>
      </xdr:nvCxnSpPr>
      <xdr:spPr>
        <a:xfrm flipV="1">
          <a:off x="21323300" y="643454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96900</xdr:rowOff>
    </xdr:from>
    <xdr:ext cx="469744" cy="259045"/>
    <xdr:sp macro="" textlink="">
      <xdr:nvSpPr>
        <xdr:cNvPr id="402" name="n_1aveValue【認定こども園・幼稚園・保育所】&#10;一人当たり面積"/>
        <xdr:cNvSpPr txBox="1"/>
      </xdr:nvSpPr>
      <xdr:spPr>
        <a:xfrm>
          <a:off x="21075727" y="678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102705</xdr:rowOff>
    </xdr:from>
    <xdr:ext cx="469744" cy="259045"/>
    <xdr:sp macro="" textlink="">
      <xdr:nvSpPr>
        <xdr:cNvPr id="403" name="n_2aveValue【認定こども園・幼稚園・保育所】&#10;一人当たり面積"/>
        <xdr:cNvSpPr txBox="1"/>
      </xdr:nvSpPr>
      <xdr:spPr>
        <a:xfrm>
          <a:off x="20199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3101</xdr:rowOff>
    </xdr:from>
    <xdr:ext cx="469744" cy="259045"/>
    <xdr:sp macro="" textlink="">
      <xdr:nvSpPr>
        <xdr:cNvPr id="404" name="n_1mainValue【認定こども園・幼稚園・保育所】&#10;一人当たり面積"/>
        <xdr:cNvSpPr txBox="1"/>
      </xdr:nvSpPr>
      <xdr:spPr>
        <a:xfrm>
          <a:off x="21075727" y="61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5" name="テキスト ボックス 41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6" name="直線コネクタ 4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7" name="テキスト ボックス 4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8" name="直線コネクタ 4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9" name="テキスト ボックス 4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0" name="直線コネクタ 4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1" name="テキスト ボックス 4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2" name="直線コネクタ 4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3" name="テキスト ボックス 4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4" name="直線コネクタ 4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5" name="テキスト ボックス 42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7" name="テキスト ボックス 42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41910</xdr:rowOff>
    </xdr:from>
    <xdr:to>
      <xdr:col>85</xdr:col>
      <xdr:colOff>126364</xdr:colOff>
      <xdr:row>64</xdr:row>
      <xdr:rowOff>127635</xdr:rowOff>
    </xdr:to>
    <xdr:cxnSp macro="">
      <xdr:nvCxnSpPr>
        <xdr:cNvPr id="429" name="直線コネクタ 428"/>
        <xdr:cNvCxnSpPr/>
      </xdr:nvCxnSpPr>
      <xdr:spPr>
        <a:xfrm flipV="1">
          <a:off x="16318864" y="964311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131462</xdr:rowOff>
    </xdr:from>
    <xdr:ext cx="405111" cy="259045"/>
    <xdr:sp macro="" textlink="">
      <xdr:nvSpPr>
        <xdr:cNvPr id="430" name="【学校施設】&#10;有形固定資産減価償却率最小値テキスト"/>
        <xdr:cNvSpPr txBox="1"/>
      </xdr:nvSpPr>
      <xdr:spPr>
        <a:xfrm>
          <a:off x="16357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127635</xdr:rowOff>
    </xdr:from>
    <xdr:to>
      <xdr:col>86</xdr:col>
      <xdr:colOff>25400</xdr:colOff>
      <xdr:row>64</xdr:row>
      <xdr:rowOff>127635</xdr:rowOff>
    </xdr:to>
    <xdr:cxnSp macro="">
      <xdr:nvCxnSpPr>
        <xdr:cNvPr id="431" name="直線コネクタ 430"/>
        <xdr:cNvCxnSpPr/>
      </xdr:nvCxnSpPr>
      <xdr:spPr>
        <a:xfrm>
          <a:off x="16230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160037</xdr:rowOff>
    </xdr:from>
    <xdr:ext cx="405111" cy="259045"/>
    <xdr:sp macro="" textlink="">
      <xdr:nvSpPr>
        <xdr:cNvPr id="432" name="【学校施設】&#10;有形固定資産減価償却率最大値テキスト"/>
        <xdr:cNvSpPr txBox="1"/>
      </xdr:nvSpPr>
      <xdr:spPr>
        <a:xfrm>
          <a:off x="16357600" y="941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41910</xdr:rowOff>
    </xdr:from>
    <xdr:to>
      <xdr:col>86</xdr:col>
      <xdr:colOff>25400</xdr:colOff>
      <xdr:row>56</xdr:row>
      <xdr:rowOff>41910</xdr:rowOff>
    </xdr:to>
    <xdr:cxnSp macro="">
      <xdr:nvCxnSpPr>
        <xdr:cNvPr id="433" name="直線コネクタ 432"/>
        <xdr:cNvCxnSpPr/>
      </xdr:nvCxnSpPr>
      <xdr:spPr>
        <a:xfrm>
          <a:off x="16230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48277</xdr:rowOff>
    </xdr:from>
    <xdr:ext cx="405111" cy="259045"/>
    <xdr:sp macro="" textlink="">
      <xdr:nvSpPr>
        <xdr:cNvPr id="434" name="【学校施設】&#10;有形固定資産減価償却率平均値テキスト"/>
        <xdr:cNvSpPr txBox="1"/>
      </xdr:nvSpPr>
      <xdr:spPr>
        <a:xfrm>
          <a:off x="16357600" y="1016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35" name="フローチャート: 判断 434"/>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436" name="フローチャート: 判断 435"/>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437" name="フローチャート: 判断 436"/>
        <xdr:cNvSpPr/>
      </xdr:nvSpPr>
      <xdr:spPr>
        <a:xfrm>
          <a:off x="14541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114935</xdr:rowOff>
    </xdr:from>
    <xdr:to>
      <xdr:col>85</xdr:col>
      <xdr:colOff>177800</xdr:colOff>
      <xdr:row>61</xdr:row>
      <xdr:rowOff>45085</xdr:rowOff>
    </xdr:to>
    <xdr:sp macro="" textlink="">
      <xdr:nvSpPr>
        <xdr:cNvPr id="443" name="楕円 442"/>
        <xdr:cNvSpPr/>
      </xdr:nvSpPr>
      <xdr:spPr>
        <a:xfrm>
          <a:off x="162687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93362</xdr:rowOff>
    </xdr:from>
    <xdr:ext cx="405111" cy="259045"/>
    <xdr:sp macro="" textlink="">
      <xdr:nvSpPr>
        <xdr:cNvPr id="444" name="【学校施設】&#10;有形固定資産減価償却率該当値テキスト"/>
        <xdr:cNvSpPr txBox="1"/>
      </xdr:nvSpPr>
      <xdr:spPr>
        <a:xfrm>
          <a:off x="16357600"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164465</xdr:rowOff>
    </xdr:from>
    <xdr:to>
      <xdr:col>81</xdr:col>
      <xdr:colOff>101600</xdr:colOff>
      <xdr:row>61</xdr:row>
      <xdr:rowOff>94615</xdr:rowOff>
    </xdr:to>
    <xdr:sp macro="" textlink="">
      <xdr:nvSpPr>
        <xdr:cNvPr id="445" name="楕円 444"/>
        <xdr:cNvSpPr/>
      </xdr:nvSpPr>
      <xdr:spPr>
        <a:xfrm>
          <a:off x="15430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165735</xdr:rowOff>
    </xdr:from>
    <xdr:to>
      <xdr:col>85</xdr:col>
      <xdr:colOff>127000</xdr:colOff>
      <xdr:row>61</xdr:row>
      <xdr:rowOff>43815</xdr:rowOff>
    </xdr:to>
    <xdr:cxnSp macro="">
      <xdr:nvCxnSpPr>
        <xdr:cNvPr id="446" name="直線コネクタ 445"/>
        <xdr:cNvCxnSpPr/>
      </xdr:nvCxnSpPr>
      <xdr:spPr>
        <a:xfrm flipV="1">
          <a:off x="15481300" y="1045273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447" name="n_1aveValue【学校施設】&#10;有形固定資産減価償却率"/>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448" name="n_2aveValue【学校施設】&#10;有形固定資産減価償却率"/>
        <xdr:cNvSpPr txBox="1"/>
      </xdr:nvSpPr>
      <xdr:spPr>
        <a:xfrm>
          <a:off x="14389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85742</xdr:rowOff>
    </xdr:from>
    <xdr:ext cx="405111" cy="259045"/>
    <xdr:sp macro="" textlink="">
      <xdr:nvSpPr>
        <xdr:cNvPr id="449" name="n_1mainValue【学校施設】&#10;有形固定資産減価償却率"/>
        <xdr:cNvSpPr txBox="1"/>
      </xdr:nvSpPr>
      <xdr:spPr>
        <a:xfrm>
          <a:off x="152660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0" name="テキスト ボックス 45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61" name="直線コネクタ 46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2" name="テキスト ボックス 46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3" name="直線コネクタ 46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4" name="テキスト ボックス 46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5" name="直線コネクタ 46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6" name="テキスト ボックス 46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7" name="直線コネクタ 46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68" name="テキスト ボックス 467"/>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9" name="直線コネクタ 46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70" name="テキスト ボックス 469"/>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1" name="直線コネクタ 47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72" name="テキスト ボックス 471"/>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3" name="直線コネクタ 4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4" name="テキスト ボックス 47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5661</xdr:rowOff>
    </xdr:from>
    <xdr:to>
      <xdr:col>116</xdr:col>
      <xdr:colOff>62864</xdr:colOff>
      <xdr:row>65</xdr:row>
      <xdr:rowOff>20792</xdr:rowOff>
    </xdr:to>
    <xdr:cxnSp macro="">
      <xdr:nvCxnSpPr>
        <xdr:cNvPr id="476" name="直線コネクタ 475"/>
        <xdr:cNvCxnSpPr/>
      </xdr:nvCxnSpPr>
      <xdr:spPr>
        <a:xfrm flipV="1">
          <a:off x="22160864" y="9606861"/>
          <a:ext cx="0" cy="15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24619</xdr:rowOff>
    </xdr:from>
    <xdr:ext cx="469744" cy="259045"/>
    <xdr:sp macro="" textlink="">
      <xdr:nvSpPr>
        <xdr:cNvPr id="477" name="【学校施設】&#10;一人当たり面積最小値テキスト"/>
        <xdr:cNvSpPr txBox="1"/>
      </xdr:nvSpPr>
      <xdr:spPr>
        <a:xfrm>
          <a:off x="22199600" y="111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20792</xdr:rowOff>
    </xdr:from>
    <xdr:to>
      <xdr:col>116</xdr:col>
      <xdr:colOff>152400</xdr:colOff>
      <xdr:row>65</xdr:row>
      <xdr:rowOff>20792</xdr:rowOff>
    </xdr:to>
    <xdr:cxnSp macro="">
      <xdr:nvCxnSpPr>
        <xdr:cNvPr id="478" name="直線コネクタ 477"/>
        <xdr:cNvCxnSpPr/>
      </xdr:nvCxnSpPr>
      <xdr:spPr>
        <a:xfrm>
          <a:off x="22072600" y="111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123788</xdr:rowOff>
    </xdr:from>
    <xdr:ext cx="534377" cy="259045"/>
    <xdr:sp macro="" textlink="">
      <xdr:nvSpPr>
        <xdr:cNvPr id="479" name="【学校施設】&#10;一人当たり面積最大値テキスト"/>
        <xdr:cNvSpPr txBox="1"/>
      </xdr:nvSpPr>
      <xdr:spPr>
        <a:xfrm>
          <a:off x="22199600" y="93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5661</xdr:rowOff>
    </xdr:from>
    <xdr:to>
      <xdr:col>116</xdr:col>
      <xdr:colOff>152400</xdr:colOff>
      <xdr:row>56</xdr:row>
      <xdr:rowOff>5661</xdr:rowOff>
    </xdr:to>
    <xdr:cxnSp macro="">
      <xdr:nvCxnSpPr>
        <xdr:cNvPr id="480" name="直線コネクタ 479"/>
        <xdr:cNvCxnSpPr/>
      </xdr:nvCxnSpPr>
      <xdr:spPr>
        <a:xfrm>
          <a:off x="22072600" y="960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163121</xdr:rowOff>
    </xdr:from>
    <xdr:ext cx="469744" cy="259045"/>
    <xdr:sp macro="" textlink="">
      <xdr:nvSpPr>
        <xdr:cNvPr id="481" name="【学校施設】&#10;一人当たり面積平均値テキスト"/>
        <xdr:cNvSpPr txBox="1"/>
      </xdr:nvSpPr>
      <xdr:spPr>
        <a:xfrm>
          <a:off x="22199600" y="10793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140244</xdr:rowOff>
    </xdr:from>
    <xdr:to>
      <xdr:col>116</xdr:col>
      <xdr:colOff>114300</xdr:colOff>
      <xdr:row>64</xdr:row>
      <xdr:rowOff>70394</xdr:rowOff>
    </xdr:to>
    <xdr:sp macro="" textlink="">
      <xdr:nvSpPr>
        <xdr:cNvPr id="482" name="フローチャート: 判断 481"/>
        <xdr:cNvSpPr/>
      </xdr:nvSpPr>
      <xdr:spPr>
        <a:xfrm>
          <a:off x="22110700" y="1094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135672</xdr:rowOff>
    </xdr:from>
    <xdr:to>
      <xdr:col>112</xdr:col>
      <xdr:colOff>38100</xdr:colOff>
      <xdr:row>64</xdr:row>
      <xdr:rowOff>65822</xdr:rowOff>
    </xdr:to>
    <xdr:sp macro="" textlink="">
      <xdr:nvSpPr>
        <xdr:cNvPr id="483" name="フローチャート: 判断 482"/>
        <xdr:cNvSpPr/>
      </xdr:nvSpPr>
      <xdr:spPr>
        <a:xfrm>
          <a:off x="21272500" y="1093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94960</xdr:rowOff>
    </xdr:from>
    <xdr:to>
      <xdr:col>107</xdr:col>
      <xdr:colOff>101600</xdr:colOff>
      <xdr:row>64</xdr:row>
      <xdr:rowOff>25110</xdr:rowOff>
    </xdr:to>
    <xdr:sp macro="" textlink="">
      <xdr:nvSpPr>
        <xdr:cNvPr id="484" name="フローチャート: 判断 483"/>
        <xdr:cNvSpPr/>
      </xdr:nvSpPr>
      <xdr:spPr>
        <a:xfrm>
          <a:off x="20383500" y="108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5" name="テキスト ボックス 4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6" name="テキスト ボックス 4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7" name="テキスト ボックス 4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8" name="テキスト ボックス 4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9" name="テキスト ボックス 4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78087</xdr:rowOff>
    </xdr:from>
    <xdr:to>
      <xdr:col>116</xdr:col>
      <xdr:colOff>114300</xdr:colOff>
      <xdr:row>65</xdr:row>
      <xdr:rowOff>8237</xdr:rowOff>
    </xdr:to>
    <xdr:sp macro="" textlink="">
      <xdr:nvSpPr>
        <xdr:cNvPr id="490" name="楕円 489"/>
        <xdr:cNvSpPr/>
      </xdr:nvSpPr>
      <xdr:spPr>
        <a:xfrm>
          <a:off x="22110700" y="1105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164464</xdr:rowOff>
    </xdr:from>
    <xdr:ext cx="469744" cy="259045"/>
    <xdr:sp macro="" textlink="">
      <xdr:nvSpPr>
        <xdr:cNvPr id="491" name="【学校施設】&#10;一人当たり面積該当値テキスト"/>
        <xdr:cNvSpPr txBox="1"/>
      </xdr:nvSpPr>
      <xdr:spPr>
        <a:xfrm>
          <a:off x="22199600" y="1096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83856</xdr:rowOff>
    </xdr:from>
    <xdr:to>
      <xdr:col>112</xdr:col>
      <xdr:colOff>38100</xdr:colOff>
      <xdr:row>65</xdr:row>
      <xdr:rowOff>14006</xdr:rowOff>
    </xdr:to>
    <xdr:sp macro="" textlink="">
      <xdr:nvSpPr>
        <xdr:cNvPr id="492" name="楕円 491"/>
        <xdr:cNvSpPr/>
      </xdr:nvSpPr>
      <xdr:spPr>
        <a:xfrm>
          <a:off x="21272500" y="1105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128887</xdr:rowOff>
    </xdr:from>
    <xdr:to>
      <xdr:col>116</xdr:col>
      <xdr:colOff>63500</xdr:colOff>
      <xdr:row>64</xdr:row>
      <xdr:rowOff>134656</xdr:rowOff>
    </xdr:to>
    <xdr:cxnSp macro="">
      <xdr:nvCxnSpPr>
        <xdr:cNvPr id="493" name="直線コネクタ 492"/>
        <xdr:cNvCxnSpPr/>
      </xdr:nvCxnSpPr>
      <xdr:spPr>
        <a:xfrm flipV="1">
          <a:off x="21323300" y="11101687"/>
          <a:ext cx="838200" cy="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82349</xdr:rowOff>
    </xdr:from>
    <xdr:ext cx="469744" cy="259045"/>
    <xdr:sp macro="" textlink="">
      <xdr:nvSpPr>
        <xdr:cNvPr id="494" name="n_1aveValue【学校施設】&#10;一人当たり面積"/>
        <xdr:cNvSpPr txBox="1"/>
      </xdr:nvSpPr>
      <xdr:spPr>
        <a:xfrm>
          <a:off x="21075727" y="107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41637</xdr:rowOff>
    </xdr:from>
    <xdr:ext cx="469744" cy="259045"/>
    <xdr:sp macro="" textlink="">
      <xdr:nvSpPr>
        <xdr:cNvPr id="495" name="n_2aveValue【学校施設】&#10;一人当たり面積"/>
        <xdr:cNvSpPr txBox="1"/>
      </xdr:nvSpPr>
      <xdr:spPr>
        <a:xfrm>
          <a:off x="20199427" y="106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65</xdr:row>
      <xdr:rowOff>5133</xdr:rowOff>
    </xdr:from>
    <xdr:ext cx="469744" cy="259045"/>
    <xdr:sp macro="" textlink="">
      <xdr:nvSpPr>
        <xdr:cNvPr id="496" name="n_1mainValue【学校施設】&#10;一人当たり面積"/>
        <xdr:cNvSpPr txBox="1"/>
      </xdr:nvSpPr>
      <xdr:spPr>
        <a:xfrm>
          <a:off x="21075727" y="111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5" name="テキスト ボックス 5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6" name="直線コネクタ 5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7" name="テキスト ボックス 50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8" name="直線コネクタ 50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9" name="テキスト ボックス 50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0" name="直線コネクタ 50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1" name="テキスト ボックス 51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2" name="直線コネクタ 51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3" name="テキスト ボックス 51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4" name="直線コネクタ 51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5" name="テキスト ボックス 51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6" name="直線コネクタ 51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7" name="テキスト ボックス 51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8" name="直線コネクタ 5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9" name="テキスト ボックス 51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95250</xdr:rowOff>
    </xdr:to>
    <xdr:cxnSp macro="">
      <xdr:nvCxnSpPr>
        <xdr:cNvPr id="521" name="直線コネクタ 520"/>
        <xdr:cNvCxnSpPr/>
      </xdr:nvCxnSpPr>
      <xdr:spPr>
        <a:xfrm flipV="1">
          <a:off x="16318864" y="133350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522" name="【児童館】&#10;有形固定資産減価償却率最小値テキスト"/>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523" name="直線コネクタ 522"/>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5" name="直線コネクタ 52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526" name="【児童館】&#10;有形固定資産減価償却率平均値テキスト"/>
        <xdr:cNvSpPr txBox="1"/>
      </xdr:nvSpPr>
      <xdr:spPr>
        <a:xfrm>
          <a:off x="16357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527" name="フローチャート: 判断 526"/>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19686</xdr:rowOff>
    </xdr:from>
    <xdr:to>
      <xdr:col>81</xdr:col>
      <xdr:colOff>101600</xdr:colOff>
      <xdr:row>84</xdr:row>
      <xdr:rowOff>121286</xdr:rowOff>
    </xdr:to>
    <xdr:sp macro="" textlink="">
      <xdr:nvSpPr>
        <xdr:cNvPr id="528" name="フローチャート: 判断 527"/>
        <xdr:cNvSpPr/>
      </xdr:nvSpPr>
      <xdr:spPr>
        <a:xfrm>
          <a:off x="15430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25400</xdr:rowOff>
    </xdr:from>
    <xdr:to>
      <xdr:col>76</xdr:col>
      <xdr:colOff>165100</xdr:colOff>
      <xdr:row>86</xdr:row>
      <xdr:rowOff>127000</xdr:rowOff>
    </xdr:to>
    <xdr:sp macro="" textlink="">
      <xdr:nvSpPr>
        <xdr:cNvPr id="529" name="フローチャート: 判断 528"/>
        <xdr:cNvSpPr/>
      </xdr:nvSpPr>
      <xdr:spPr>
        <a:xfrm>
          <a:off x="14541500" y="1477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0" name="テキスト ボックス 5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1" name="テキスト ボックス 5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2" name="テキスト ボックス 5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3" name="テキスト ボックス 5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4" name="テキスト ボックス 5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153036</xdr:rowOff>
    </xdr:from>
    <xdr:to>
      <xdr:col>85</xdr:col>
      <xdr:colOff>177800</xdr:colOff>
      <xdr:row>81</xdr:row>
      <xdr:rowOff>83186</xdr:rowOff>
    </xdr:to>
    <xdr:sp macro="" textlink="">
      <xdr:nvSpPr>
        <xdr:cNvPr id="535" name="楕円 534"/>
        <xdr:cNvSpPr/>
      </xdr:nvSpPr>
      <xdr:spPr>
        <a:xfrm>
          <a:off x="16268700" y="138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4463</xdr:rowOff>
    </xdr:from>
    <xdr:ext cx="405111" cy="259045"/>
    <xdr:sp macro="" textlink="">
      <xdr:nvSpPr>
        <xdr:cNvPr id="536" name="【児童館】&#10;有形固定資産減価償却率該当値テキスト"/>
        <xdr:cNvSpPr txBox="1"/>
      </xdr:nvSpPr>
      <xdr:spPr>
        <a:xfrm>
          <a:off x="16357600"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23495</xdr:rowOff>
    </xdr:from>
    <xdr:to>
      <xdr:col>81</xdr:col>
      <xdr:colOff>101600</xdr:colOff>
      <xdr:row>81</xdr:row>
      <xdr:rowOff>125095</xdr:rowOff>
    </xdr:to>
    <xdr:sp macro="" textlink="">
      <xdr:nvSpPr>
        <xdr:cNvPr id="537" name="楕円 536"/>
        <xdr:cNvSpPr/>
      </xdr:nvSpPr>
      <xdr:spPr>
        <a:xfrm>
          <a:off x="15430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32386</xdr:rowOff>
    </xdr:from>
    <xdr:to>
      <xdr:col>85</xdr:col>
      <xdr:colOff>127000</xdr:colOff>
      <xdr:row>81</xdr:row>
      <xdr:rowOff>74295</xdr:rowOff>
    </xdr:to>
    <xdr:cxnSp macro="">
      <xdr:nvCxnSpPr>
        <xdr:cNvPr id="538" name="直線コネクタ 537"/>
        <xdr:cNvCxnSpPr/>
      </xdr:nvCxnSpPr>
      <xdr:spPr>
        <a:xfrm flipV="1">
          <a:off x="15481300" y="1391983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112413</xdr:rowOff>
    </xdr:from>
    <xdr:ext cx="405111" cy="259045"/>
    <xdr:sp macro="" textlink="">
      <xdr:nvSpPr>
        <xdr:cNvPr id="539" name="n_1aveValue【児童館】&#10;有形固定資産減価償却率"/>
        <xdr:cNvSpPr txBox="1"/>
      </xdr:nvSpPr>
      <xdr:spPr>
        <a:xfrm>
          <a:off x="15266044" y="1451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143527</xdr:rowOff>
    </xdr:from>
    <xdr:ext cx="405111" cy="259045"/>
    <xdr:sp macro="" textlink="">
      <xdr:nvSpPr>
        <xdr:cNvPr id="540" name="n_2aveValue【児童館】&#10;有形固定資産減価償却率"/>
        <xdr:cNvSpPr txBox="1"/>
      </xdr:nvSpPr>
      <xdr:spPr>
        <a:xfrm>
          <a:off x="14389744" y="1454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141622</xdr:rowOff>
    </xdr:from>
    <xdr:ext cx="405111" cy="259045"/>
    <xdr:sp macro="" textlink="">
      <xdr:nvSpPr>
        <xdr:cNvPr id="541" name="n_1mainValue【児童館】&#10;有形固定資産減価償却率"/>
        <xdr:cNvSpPr txBox="1"/>
      </xdr:nvSpPr>
      <xdr:spPr>
        <a:xfrm>
          <a:off x="152660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2" name="正方形/長方形 5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3" name="正方形/長方形 5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4" name="正方形/長方形 5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5" name="正方形/長方形 5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6" name="正方形/長方形 5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7" name="正方形/長方形 5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8" name="正方形/長方形 5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9" name="正方形/長方形 5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0" name="テキスト ボックス 5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1" name="直線コネクタ 5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2" name="直線コネクタ 55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3" name="テキスト ボックス 55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4" name="直線コネクタ 55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5" name="テキスト ボックス 55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6" name="直線コネクタ 55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7" name="テキスト ボックス 55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8" name="直線コネクタ 55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9" name="テキスト ボックス 55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0" name="直線コネクタ 55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1" name="テキスト ボックス 56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2" name="直線コネクタ 5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3" name="テキスト ボックス 5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30480</xdr:rowOff>
    </xdr:from>
    <xdr:to>
      <xdr:col>116</xdr:col>
      <xdr:colOff>62864</xdr:colOff>
      <xdr:row>86</xdr:row>
      <xdr:rowOff>26670</xdr:rowOff>
    </xdr:to>
    <xdr:cxnSp macro="">
      <xdr:nvCxnSpPr>
        <xdr:cNvPr id="565" name="直線コネクタ 564"/>
        <xdr:cNvCxnSpPr/>
      </xdr:nvCxnSpPr>
      <xdr:spPr>
        <a:xfrm flipV="1">
          <a:off x="22160864" y="134035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566" name="【児童館】&#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567" name="直線コネクタ 566"/>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148607</xdr:rowOff>
    </xdr:from>
    <xdr:ext cx="469744" cy="259045"/>
    <xdr:sp macro="" textlink="">
      <xdr:nvSpPr>
        <xdr:cNvPr id="568" name="【児童館】&#10;一人当たり面積最大値テキスト"/>
        <xdr:cNvSpPr txBox="1"/>
      </xdr:nvSpPr>
      <xdr:spPr>
        <a:xfrm>
          <a:off x="22199600" y="1317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30480</xdr:rowOff>
    </xdr:from>
    <xdr:to>
      <xdr:col>116</xdr:col>
      <xdr:colOff>152400</xdr:colOff>
      <xdr:row>78</xdr:row>
      <xdr:rowOff>30480</xdr:rowOff>
    </xdr:to>
    <xdr:cxnSp macro="">
      <xdr:nvCxnSpPr>
        <xdr:cNvPr id="569" name="直線コネクタ 568"/>
        <xdr:cNvCxnSpPr/>
      </xdr:nvCxnSpPr>
      <xdr:spPr>
        <a:xfrm>
          <a:off x="22072600" y="1340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134002</xdr:rowOff>
    </xdr:from>
    <xdr:ext cx="469744" cy="259045"/>
    <xdr:sp macro="" textlink="">
      <xdr:nvSpPr>
        <xdr:cNvPr id="570" name="【児童館】&#10;一人当たり面積平均値テキスト"/>
        <xdr:cNvSpPr txBox="1"/>
      </xdr:nvSpPr>
      <xdr:spPr>
        <a:xfrm>
          <a:off x="22199600" y="14364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111125</xdr:rowOff>
    </xdr:from>
    <xdr:to>
      <xdr:col>116</xdr:col>
      <xdr:colOff>114300</xdr:colOff>
      <xdr:row>85</xdr:row>
      <xdr:rowOff>41275</xdr:rowOff>
    </xdr:to>
    <xdr:sp macro="" textlink="">
      <xdr:nvSpPr>
        <xdr:cNvPr id="571" name="フローチャート: 判断 570"/>
        <xdr:cNvSpPr/>
      </xdr:nvSpPr>
      <xdr:spPr>
        <a:xfrm>
          <a:off x="221107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74930</xdr:rowOff>
    </xdr:from>
    <xdr:to>
      <xdr:col>112</xdr:col>
      <xdr:colOff>38100</xdr:colOff>
      <xdr:row>85</xdr:row>
      <xdr:rowOff>5080</xdr:rowOff>
    </xdr:to>
    <xdr:sp macro="" textlink="">
      <xdr:nvSpPr>
        <xdr:cNvPr id="572" name="フローチャート: 判断 571"/>
        <xdr:cNvSpPr/>
      </xdr:nvSpPr>
      <xdr:spPr>
        <a:xfrm>
          <a:off x="21272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93980</xdr:rowOff>
    </xdr:from>
    <xdr:to>
      <xdr:col>107</xdr:col>
      <xdr:colOff>101600</xdr:colOff>
      <xdr:row>84</xdr:row>
      <xdr:rowOff>24130</xdr:rowOff>
    </xdr:to>
    <xdr:sp macro="" textlink="">
      <xdr:nvSpPr>
        <xdr:cNvPr id="573" name="フローチャート: 判断 572"/>
        <xdr:cNvSpPr/>
      </xdr:nvSpPr>
      <xdr:spPr>
        <a:xfrm>
          <a:off x="20383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4" name="テキスト ボックス 5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5" name="テキスト ボックス 5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6" name="テキスト ボックス 5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7" name="テキスト ボックス 5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8" name="テキスト ボックス 5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17780</xdr:rowOff>
    </xdr:from>
    <xdr:to>
      <xdr:col>116</xdr:col>
      <xdr:colOff>114300</xdr:colOff>
      <xdr:row>85</xdr:row>
      <xdr:rowOff>119380</xdr:rowOff>
    </xdr:to>
    <xdr:sp macro="" textlink="">
      <xdr:nvSpPr>
        <xdr:cNvPr id="579" name="楕円 578"/>
        <xdr:cNvSpPr/>
      </xdr:nvSpPr>
      <xdr:spPr>
        <a:xfrm>
          <a:off x="221107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167657</xdr:rowOff>
    </xdr:from>
    <xdr:ext cx="469744" cy="259045"/>
    <xdr:sp macro="" textlink="">
      <xdr:nvSpPr>
        <xdr:cNvPr id="580" name="【児童館】&#10;一人当たり面積該当値テキスト"/>
        <xdr:cNvSpPr txBox="1"/>
      </xdr:nvSpPr>
      <xdr:spPr>
        <a:xfrm>
          <a:off x="22199600" y="1456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581" name="楕円 580"/>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68580</xdr:rowOff>
    </xdr:from>
    <xdr:to>
      <xdr:col>116</xdr:col>
      <xdr:colOff>63500</xdr:colOff>
      <xdr:row>85</xdr:row>
      <xdr:rowOff>72389</xdr:rowOff>
    </xdr:to>
    <xdr:cxnSp macro="">
      <xdr:nvCxnSpPr>
        <xdr:cNvPr id="582" name="直線コネクタ 581"/>
        <xdr:cNvCxnSpPr/>
      </xdr:nvCxnSpPr>
      <xdr:spPr>
        <a:xfrm flipV="1">
          <a:off x="21323300" y="146418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21607</xdr:rowOff>
    </xdr:from>
    <xdr:ext cx="469744" cy="259045"/>
    <xdr:sp macro="" textlink="">
      <xdr:nvSpPr>
        <xdr:cNvPr id="583" name="n_1aveValue【児童館】&#10;一人当たり面積"/>
        <xdr:cNvSpPr txBox="1"/>
      </xdr:nvSpPr>
      <xdr:spPr>
        <a:xfrm>
          <a:off x="210757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40657</xdr:rowOff>
    </xdr:from>
    <xdr:ext cx="469744" cy="259045"/>
    <xdr:sp macro="" textlink="">
      <xdr:nvSpPr>
        <xdr:cNvPr id="584" name="n_2aveValue【児童館】&#10;一人当たり面積"/>
        <xdr:cNvSpPr txBox="1"/>
      </xdr:nvSpPr>
      <xdr:spPr>
        <a:xfrm>
          <a:off x="20199427" y="140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585" name="n_1mainValue【児童館】&#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6" name="正方形/長方形 5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7" name="正方形/長方形 5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8" name="正方形/長方形 5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9" name="正方形/長方形 5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0" name="正方形/長方形 5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1" name="正方形/長方形 5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2" name="正方形/長方形 5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3" name="正方形/長方形 5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4" name="テキスト ボックス 5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5" name="直線コネクタ 5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6" name="テキスト ボックス 59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7" name="直線コネクタ 59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8" name="テキスト ボックス 59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9" name="直線コネクタ 59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0" name="テキスト ボックス 59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1" name="直線コネクタ 60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2" name="テキスト ボックス 60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3" name="直線コネクタ 60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4" name="テキスト ボックス 60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5" name="直線コネクタ 60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6" name="テキスト ボックス 60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7" name="直線コネクタ 6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8" name="テキスト ボックス 6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106680</xdr:rowOff>
    </xdr:to>
    <xdr:cxnSp macro="">
      <xdr:nvCxnSpPr>
        <xdr:cNvPr id="610" name="直線コネクタ 609"/>
        <xdr:cNvCxnSpPr/>
      </xdr:nvCxnSpPr>
      <xdr:spPr>
        <a:xfrm flipV="1">
          <a:off x="16318864" y="1714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110507</xdr:rowOff>
    </xdr:from>
    <xdr:ext cx="405111" cy="259045"/>
    <xdr:sp macro="" textlink="">
      <xdr:nvSpPr>
        <xdr:cNvPr id="611" name="【公民館】&#10;有形固定資産減価償却率最小値テキスト"/>
        <xdr:cNvSpPr txBox="1"/>
      </xdr:nvSpPr>
      <xdr:spPr>
        <a:xfrm>
          <a:off x="16357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612" name="直線コネクタ 611"/>
        <xdr:cNvCxnSpPr/>
      </xdr:nvCxnSpPr>
      <xdr:spPr>
        <a:xfrm>
          <a:off x="16230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13"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4" name="直線コネクタ 61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76216</xdr:rowOff>
    </xdr:from>
    <xdr:ext cx="405111" cy="259045"/>
    <xdr:sp macro="" textlink="">
      <xdr:nvSpPr>
        <xdr:cNvPr id="615" name="【公民館】&#10;有形固定資産減価償却率平均値テキスト"/>
        <xdr:cNvSpPr txBox="1"/>
      </xdr:nvSpPr>
      <xdr:spPr>
        <a:xfrm>
          <a:off x="16357600" y="1773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97789</xdr:rowOff>
    </xdr:from>
    <xdr:to>
      <xdr:col>85</xdr:col>
      <xdr:colOff>177800</xdr:colOff>
      <xdr:row>104</xdr:row>
      <xdr:rowOff>27939</xdr:rowOff>
    </xdr:to>
    <xdr:sp macro="" textlink="">
      <xdr:nvSpPr>
        <xdr:cNvPr id="616" name="フローチャート: 判断 615"/>
        <xdr:cNvSpPr/>
      </xdr:nvSpPr>
      <xdr:spPr>
        <a:xfrm>
          <a:off x="16268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617" name="フローチャート: 判断 616"/>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55880</xdr:rowOff>
    </xdr:from>
    <xdr:to>
      <xdr:col>76</xdr:col>
      <xdr:colOff>165100</xdr:colOff>
      <xdr:row>103</xdr:row>
      <xdr:rowOff>157480</xdr:rowOff>
    </xdr:to>
    <xdr:sp macro="" textlink="">
      <xdr:nvSpPr>
        <xdr:cNvPr id="618" name="フローチャート: 判断 617"/>
        <xdr:cNvSpPr/>
      </xdr:nvSpPr>
      <xdr:spPr>
        <a:xfrm>
          <a:off x="14541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9" name="テキスト ボックス 6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0" name="テキスト ボックス 6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1" name="テキスト ボックス 6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2" name="テキスト ボックス 6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3" name="テキスト ボックス 6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44450</xdr:rowOff>
    </xdr:from>
    <xdr:to>
      <xdr:col>85</xdr:col>
      <xdr:colOff>177800</xdr:colOff>
      <xdr:row>103</xdr:row>
      <xdr:rowOff>146050</xdr:rowOff>
    </xdr:to>
    <xdr:sp macro="" textlink="">
      <xdr:nvSpPr>
        <xdr:cNvPr id="624" name="楕円 623"/>
        <xdr:cNvSpPr/>
      </xdr:nvSpPr>
      <xdr:spPr>
        <a:xfrm>
          <a:off x="162687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67327</xdr:rowOff>
    </xdr:from>
    <xdr:ext cx="405111" cy="259045"/>
    <xdr:sp macro="" textlink="">
      <xdr:nvSpPr>
        <xdr:cNvPr id="625" name="【公民館】&#10;有形固定資産減価償却率該当値テキスト"/>
        <xdr:cNvSpPr txBox="1"/>
      </xdr:nvSpPr>
      <xdr:spPr>
        <a:xfrm>
          <a:off x="16357600"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82550</xdr:rowOff>
    </xdr:from>
    <xdr:to>
      <xdr:col>81</xdr:col>
      <xdr:colOff>101600</xdr:colOff>
      <xdr:row>104</xdr:row>
      <xdr:rowOff>12700</xdr:rowOff>
    </xdr:to>
    <xdr:sp macro="" textlink="">
      <xdr:nvSpPr>
        <xdr:cNvPr id="626" name="楕円 625"/>
        <xdr:cNvSpPr/>
      </xdr:nvSpPr>
      <xdr:spPr>
        <a:xfrm>
          <a:off x="15430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95250</xdr:rowOff>
    </xdr:from>
    <xdr:to>
      <xdr:col>85</xdr:col>
      <xdr:colOff>127000</xdr:colOff>
      <xdr:row>103</xdr:row>
      <xdr:rowOff>133350</xdr:rowOff>
    </xdr:to>
    <xdr:cxnSp macro="">
      <xdr:nvCxnSpPr>
        <xdr:cNvPr id="627" name="直線コネクタ 626"/>
        <xdr:cNvCxnSpPr/>
      </xdr:nvCxnSpPr>
      <xdr:spPr>
        <a:xfrm flipV="1">
          <a:off x="15481300" y="17754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11447</xdr:rowOff>
    </xdr:from>
    <xdr:ext cx="405111" cy="259045"/>
    <xdr:sp macro="" textlink="">
      <xdr:nvSpPr>
        <xdr:cNvPr id="628" name="n_1aveValue【公民館】&#10;有形固定資産減価償却率"/>
        <xdr:cNvSpPr txBox="1"/>
      </xdr:nvSpPr>
      <xdr:spPr>
        <a:xfrm>
          <a:off x="152660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2557</xdr:rowOff>
    </xdr:from>
    <xdr:ext cx="405111" cy="259045"/>
    <xdr:sp macro="" textlink="">
      <xdr:nvSpPr>
        <xdr:cNvPr id="629" name="n_2aveValue【公民館】&#10;有形固定資産減価償却率"/>
        <xdr:cNvSpPr txBox="1"/>
      </xdr:nvSpPr>
      <xdr:spPr>
        <a:xfrm>
          <a:off x="14389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29227</xdr:rowOff>
    </xdr:from>
    <xdr:ext cx="405111" cy="259045"/>
    <xdr:sp macro="" textlink="">
      <xdr:nvSpPr>
        <xdr:cNvPr id="630" name="n_1mainValue【公民館】&#10;有形固定資産減価償却率"/>
        <xdr:cNvSpPr txBox="1"/>
      </xdr:nvSpPr>
      <xdr:spPr>
        <a:xfrm>
          <a:off x="152660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1" name="正方形/長方形 6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2" name="正方形/長方形 6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3" name="正方形/長方形 6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4" name="正方形/長方形 6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5" name="正方形/長方形 6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6" name="正方形/長方形 6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7" name="正方形/長方形 6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8" name="正方形/長方形 6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9" name="テキスト ボックス 6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0" name="直線コネクタ 6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41" name="直線コネクタ 64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42" name="テキスト ボックス 64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43" name="直線コネクタ 64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4" name="テキスト ボックス 64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5" name="直線コネクタ 64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6" name="テキスト ボックス 64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7" name="直線コネクタ 64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8" name="テキスト ボックス 64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9" name="直線コネクタ 6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0" name="テキスト ボックス 6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112776</xdr:rowOff>
    </xdr:from>
    <xdr:to>
      <xdr:col>116</xdr:col>
      <xdr:colOff>62864</xdr:colOff>
      <xdr:row>107</xdr:row>
      <xdr:rowOff>144323</xdr:rowOff>
    </xdr:to>
    <xdr:cxnSp macro="">
      <xdr:nvCxnSpPr>
        <xdr:cNvPr id="652" name="直線コネクタ 651"/>
        <xdr:cNvCxnSpPr/>
      </xdr:nvCxnSpPr>
      <xdr:spPr>
        <a:xfrm flipV="1">
          <a:off x="22160864" y="17086326"/>
          <a:ext cx="0" cy="140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148150</xdr:rowOff>
    </xdr:from>
    <xdr:ext cx="469744" cy="259045"/>
    <xdr:sp macro="" textlink="">
      <xdr:nvSpPr>
        <xdr:cNvPr id="653" name="【公民館】&#10;一人当たり面積最小値テキスト"/>
        <xdr:cNvSpPr txBox="1"/>
      </xdr:nvSpPr>
      <xdr:spPr>
        <a:xfrm>
          <a:off x="22199600" y="1849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144323</xdr:rowOff>
    </xdr:from>
    <xdr:to>
      <xdr:col>116</xdr:col>
      <xdr:colOff>152400</xdr:colOff>
      <xdr:row>107</xdr:row>
      <xdr:rowOff>144323</xdr:rowOff>
    </xdr:to>
    <xdr:cxnSp macro="">
      <xdr:nvCxnSpPr>
        <xdr:cNvPr id="654" name="直線コネクタ 653"/>
        <xdr:cNvCxnSpPr/>
      </xdr:nvCxnSpPr>
      <xdr:spPr>
        <a:xfrm>
          <a:off x="22072600" y="18489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59453</xdr:rowOff>
    </xdr:from>
    <xdr:ext cx="469744" cy="259045"/>
    <xdr:sp macro="" textlink="">
      <xdr:nvSpPr>
        <xdr:cNvPr id="655" name="【公民館】&#10;一人当たり面積最大値テキスト"/>
        <xdr:cNvSpPr txBox="1"/>
      </xdr:nvSpPr>
      <xdr:spPr>
        <a:xfrm>
          <a:off x="22199600" y="1686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112776</xdr:rowOff>
    </xdr:from>
    <xdr:to>
      <xdr:col>116</xdr:col>
      <xdr:colOff>152400</xdr:colOff>
      <xdr:row>99</xdr:row>
      <xdr:rowOff>112776</xdr:rowOff>
    </xdr:to>
    <xdr:cxnSp macro="">
      <xdr:nvCxnSpPr>
        <xdr:cNvPr id="656" name="直線コネクタ 655"/>
        <xdr:cNvCxnSpPr/>
      </xdr:nvCxnSpPr>
      <xdr:spPr>
        <a:xfrm>
          <a:off x="22072600" y="1708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151604</xdr:rowOff>
    </xdr:from>
    <xdr:ext cx="469744" cy="259045"/>
    <xdr:sp macro="" textlink="">
      <xdr:nvSpPr>
        <xdr:cNvPr id="657" name="【公民館】&#10;一人当たり面積平均値テキスト"/>
        <xdr:cNvSpPr txBox="1"/>
      </xdr:nvSpPr>
      <xdr:spPr>
        <a:xfrm>
          <a:off x="22199600" y="17982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128727</xdr:rowOff>
    </xdr:from>
    <xdr:to>
      <xdr:col>116</xdr:col>
      <xdr:colOff>114300</xdr:colOff>
      <xdr:row>106</xdr:row>
      <xdr:rowOff>58877</xdr:rowOff>
    </xdr:to>
    <xdr:sp macro="" textlink="">
      <xdr:nvSpPr>
        <xdr:cNvPr id="658" name="フローチャート: 判断 657"/>
        <xdr:cNvSpPr/>
      </xdr:nvSpPr>
      <xdr:spPr>
        <a:xfrm>
          <a:off x="22110700" y="1813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659" name="フローチャート: 判断 658"/>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660" name="フローチャート: 判断 659"/>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1" name="テキスト ボックス 6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2" name="テキスト ボックス 6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3" name="テキスト ボックス 6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4" name="テキスト ボックス 6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5" name="テキスト ボックス 6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34086</xdr:rowOff>
    </xdr:from>
    <xdr:to>
      <xdr:col>116</xdr:col>
      <xdr:colOff>114300</xdr:colOff>
      <xdr:row>107</xdr:row>
      <xdr:rowOff>135686</xdr:rowOff>
    </xdr:to>
    <xdr:sp macro="" textlink="">
      <xdr:nvSpPr>
        <xdr:cNvPr id="666" name="楕円 665"/>
        <xdr:cNvSpPr/>
      </xdr:nvSpPr>
      <xdr:spPr>
        <a:xfrm>
          <a:off x="22110700" y="183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120463</xdr:rowOff>
    </xdr:from>
    <xdr:ext cx="469744" cy="259045"/>
    <xdr:sp macro="" textlink="">
      <xdr:nvSpPr>
        <xdr:cNvPr id="667" name="【公民館】&#10;一人当たり面積該当値テキスト"/>
        <xdr:cNvSpPr txBox="1"/>
      </xdr:nvSpPr>
      <xdr:spPr>
        <a:xfrm>
          <a:off x="22199600" y="1829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36830</xdr:rowOff>
    </xdr:from>
    <xdr:to>
      <xdr:col>112</xdr:col>
      <xdr:colOff>38100</xdr:colOff>
      <xdr:row>107</xdr:row>
      <xdr:rowOff>138430</xdr:rowOff>
    </xdr:to>
    <xdr:sp macro="" textlink="">
      <xdr:nvSpPr>
        <xdr:cNvPr id="668" name="楕円 667"/>
        <xdr:cNvSpPr/>
      </xdr:nvSpPr>
      <xdr:spPr>
        <a:xfrm>
          <a:off x="21272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84886</xdr:rowOff>
    </xdr:from>
    <xdr:to>
      <xdr:col>116</xdr:col>
      <xdr:colOff>63500</xdr:colOff>
      <xdr:row>107</xdr:row>
      <xdr:rowOff>87630</xdr:rowOff>
    </xdr:to>
    <xdr:cxnSp macro="">
      <xdr:nvCxnSpPr>
        <xdr:cNvPr id="669" name="直線コネクタ 668"/>
        <xdr:cNvCxnSpPr/>
      </xdr:nvCxnSpPr>
      <xdr:spPr>
        <a:xfrm flipV="1">
          <a:off x="21323300" y="18430036"/>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670" name="n_1aveValue【公民館】&#10;一人当たり面積"/>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671" name="n_2aveValue【公民館】&#10;一人当たり面積"/>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129557</xdr:rowOff>
    </xdr:from>
    <xdr:ext cx="469744" cy="259045"/>
    <xdr:sp macro="" textlink="">
      <xdr:nvSpPr>
        <xdr:cNvPr id="672" name="n_1mainValue【公民館】&#10;一人当たり面積"/>
        <xdr:cNvSpPr txBox="1"/>
      </xdr:nvSpPr>
      <xdr:spPr>
        <a:xfrm>
          <a:off x="21075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3" name="正方形/長方形 6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4" name="正方形/長方形 6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5" name="テキスト ボックス 6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施設にて有形固定資産減価償却率は累計平均以下となっている。児童館、公民館については双方とも施設が少なく、建設時期が古いため数値が高止まりとなっている。橋梁、公営住宅については平均を大きく下回る値となっている。橋梁については施設数が少なく、比較的新しいため類似平均より低くなっている。公営住宅については近年若者住宅を整備したことや、老朽化した公営住宅を除却することで適正な運営を行っているためである。一人当たり面積については、ほぼ類似平均か平均以下となっており、人口に対して余剰となる施設が少ないといえる。幼稚園等については平均を上回っており、これは育児施設を拡張したためで、子育て環境の整備が進んでいるといえる。公民館については平均を大きく下回っておりますが、人口規模に応じた効率的な運営を今後も続ける必要がある。減価償却率、一人当たりの数値が平均値の施設については、平均であるため整備不要とせず、長期的な施設環境を維持できる取り組み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福島県磐梯町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3,533
3,524
59.77
3,981,164
3,834,495
138,618
2,121,757
6,603,835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57150</xdr:rowOff>
    </xdr:to>
    <xdr:cxnSp macro="">
      <xdr:nvCxnSpPr>
        <xdr:cNvPr id="72" name="直線コネクタ 71"/>
        <xdr:cNvCxnSpPr/>
      </xdr:nvCxnSpPr>
      <xdr:spPr>
        <a:xfrm flipV="1">
          <a:off x="4634865" y="95250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73" name="【体育館・プー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74" name="直線コネクタ 73"/>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77" name="【体育館・プール】&#10;有形固定資産減価償却率平均値テキスト"/>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118745</xdr:rowOff>
    </xdr:from>
    <xdr:to>
      <xdr:col>20</xdr:col>
      <xdr:colOff>38100</xdr:colOff>
      <xdr:row>59</xdr:row>
      <xdr:rowOff>48895</xdr:rowOff>
    </xdr:to>
    <xdr:sp macro="" textlink="">
      <xdr:nvSpPr>
        <xdr:cNvPr id="79" name="フローチャート: 判断 78"/>
        <xdr:cNvSpPr/>
      </xdr:nvSpPr>
      <xdr:spPr>
        <a:xfrm>
          <a:off x="3746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65422</xdr:rowOff>
    </xdr:from>
    <xdr:ext cx="405111" cy="259045"/>
    <xdr:sp macro="" textlink="">
      <xdr:nvSpPr>
        <xdr:cNvPr id="80" name="n_1aveValue【体育館・プール】&#10;有形固定資産減価償却率"/>
        <xdr:cNvSpPr txBox="1"/>
      </xdr:nvSpPr>
      <xdr:spPr>
        <a:xfrm>
          <a:off x="35820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69215</xdr:rowOff>
    </xdr:from>
    <xdr:to>
      <xdr:col>15</xdr:col>
      <xdr:colOff>101600</xdr:colOff>
      <xdr:row>59</xdr:row>
      <xdr:rowOff>170815</xdr:rowOff>
    </xdr:to>
    <xdr:sp macro="" textlink="">
      <xdr:nvSpPr>
        <xdr:cNvPr id="81" name="フローチャート: 判断 80"/>
        <xdr:cNvSpPr/>
      </xdr:nvSpPr>
      <xdr:spPr>
        <a:xfrm>
          <a:off x="2857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15892</xdr:rowOff>
    </xdr:from>
    <xdr:ext cx="405111" cy="259045"/>
    <xdr:sp macro="" textlink="">
      <xdr:nvSpPr>
        <xdr:cNvPr id="82" name="n_2aveValue【体育館・プール】&#10;有形固定資産減価償却率"/>
        <xdr:cNvSpPr txBox="1"/>
      </xdr:nvSpPr>
      <xdr:spPr>
        <a:xfrm>
          <a:off x="2705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93980</xdr:rowOff>
    </xdr:from>
    <xdr:to>
      <xdr:col>24</xdr:col>
      <xdr:colOff>114300</xdr:colOff>
      <xdr:row>59</xdr:row>
      <xdr:rowOff>24130</xdr:rowOff>
    </xdr:to>
    <xdr:sp macro="" textlink="">
      <xdr:nvSpPr>
        <xdr:cNvPr id="88" name="楕円 87"/>
        <xdr:cNvSpPr/>
      </xdr:nvSpPr>
      <xdr:spPr>
        <a:xfrm>
          <a:off x="45847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116857</xdr:rowOff>
    </xdr:from>
    <xdr:ext cx="405111" cy="259045"/>
    <xdr:sp macro="" textlink="">
      <xdr:nvSpPr>
        <xdr:cNvPr id="89" name="【体育館・プール】&#10;有形固定資産減価償却率該当値テキスト"/>
        <xdr:cNvSpPr txBox="1"/>
      </xdr:nvSpPr>
      <xdr:spPr>
        <a:xfrm>
          <a:off x="4673600"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135890</xdr:rowOff>
    </xdr:from>
    <xdr:to>
      <xdr:col>20</xdr:col>
      <xdr:colOff>38100</xdr:colOff>
      <xdr:row>59</xdr:row>
      <xdr:rowOff>66040</xdr:rowOff>
    </xdr:to>
    <xdr:sp macro="" textlink="">
      <xdr:nvSpPr>
        <xdr:cNvPr id="90" name="楕円 89"/>
        <xdr:cNvSpPr/>
      </xdr:nvSpPr>
      <xdr:spPr>
        <a:xfrm>
          <a:off x="3746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144780</xdr:rowOff>
    </xdr:from>
    <xdr:to>
      <xdr:col>24</xdr:col>
      <xdr:colOff>63500</xdr:colOff>
      <xdr:row>59</xdr:row>
      <xdr:rowOff>15240</xdr:rowOff>
    </xdr:to>
    <xdr:cxnSp macro="">
      <xdr:nvCxnSpPr>
        <xdr:cNvPr id="91" name="直線コネクタ 90"/>
        <xdr:cNvCxnSpPr/>
      </xdr:nvCxnSpPr>
      <xdr:spPr>
        <a:xfrm flipV="1">
          <a:off x="3797300" y="100888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57167</xdr:rowOff>
    </xdr:from>
    <xdr:ext cx="405111" cy="259045"/>
    <xdr:sp macro="" textlink="">
      <xdr:nvSpPr>
        <xdr:cNvPr id="92" name="n_1mainValue【体育館・プール】&#10;有形固定資産減価償却率"/>
        <xdr:cNvSpPr txBox="1"/>
      </xdr:nvSpPr>
      <xdr:spPr>
        <a:xfrm>
          <a:off x="35820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4" name="テキスト ボックス 1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6" name="テキスト ボックス 1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0" name="テキスト ボックス 1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2" name="テキスト ボックス 1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74676</xdr:rowOff>
    </xdr:from>
    <xdr:to>
      <xdr:col>54</xdr:col>
      <xdr:colOff>189865</xdr:colOff>
      <xdr:row>64</xdr:row>
      <xdr:rowOff>54102</xdr:rowOff>
    </xdr:to>
    <xdr:cxnSp macro="">
      <xdr:nvCxnSpPr>
        <xdr:cNvPr id="116" name="直線コネクタ 115"/>
        <xdr:cNvCxnSpPr/>
      </xdr:nvCxnSpPr>
      <xdr:spPr>
        <a:xfrm flipV="1">
          <a:off x="10476865" y="9675876"/>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57929</xdr:rowOff>
    </xdr:from>
    <xdr:ext cx="469744" cy="259045"/>
    <xdr:sp macro="" textlink="">
      <xdr:nvSpPr>
        <xdr:cNvPr id="117" name="【体育館・プール】&#10;一人当たり面積最小値テキスト"/>
        <xdr:cNvSpPr txBox="1"/>
      </xdr:nvSpPr>
      <xdr:spPr>
        <a:xfrm>
          <a:off x="10515600"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54102</xdr:rowOff>
    </xdr:from>
    <xdr:to>
      <xdr:col>55</xdr:col>
      <xdr:colOff>88900</xdr:colOff>
      <xdr:row>64</xdr:row>
      <xdr:rowOff>54102</xdr:rowOff>
    </xdr:to>
    <xdr:cxnSp macro="">
      <xdr:nvCxnSpPr>
        <xdr:cNvPr id="118" name="直線コネクタ 117"/>
        <xdr:cNvCxnSpPr/>
      </xdr:nvCxnSpPr>
      <xdr:spPr>
        <a:xfrm>
          <a:off x="10388600" y="11026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21353</xdr:rowOff>
    </xdr:from>
    <xdr:ext cx="469744" cy="259045"/>
    <xdr:sp macro="" textlink="">
      <xdr:nvSpPr>
        <xdr:cNvPr id="119" name="【体育館・プール】&#10;一人当たり面積最大値テキスト"/>
        <xdr:cNvSpPr txBox="1"/>
      </xdr:nvSpPr>
      <xdr:spPr>
        <a:xfrm>
          <a:off x="10515600" y="945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74676</xdr:rowOff>
    </xdr:from>
    <xdr:to>
      <xdr:col>55</xdr:col>
      <xdr:colOff>88900</xdr:colOff>
      <xdr:row>56</xdr:row>
      <xdr:rowOff>74676</xdr:rowOff>
    </xdr:to>
    <xdr:cxnSp macro="">
      <xdr:nvCxnSpPr>
        <xdr:cNvPr id="120" name="直線コネクタ 119"/>
        <xdr:cNvCxnSpPr/>
      </xdr:nvCxnSpPr>
      <xdr:spPr>
        <a:xfrm>
          <a:off x="10388600" y="96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11701</xdr:rowOff>
    </xdr:from>
    <xdr:ext cx="469744" cy="259045"/>
    <xdr:sp macro="" textlink="">
      <xdr:nvSpPr>
        <xdr:cNvPr id="121" name="【体育館・プール】&#10;一人当たり面積平均値テキスト"/>
        <xdr:cNvSpPr txBox="1"/>
      </xdr:nvSpPr>
      <xdr:spPr>
        <a:xfrm>
          <a:off x="10515600" y="10470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160274</xdr:rowOff>
    </xdr:from>
    <xdr:to>
      <xdr:col>55</xdr:col>
      <xdr:colOff>50800</xdr:colOff>
      <xdr:row>62</xdr:row>
      <xdr:rowOff>90424</xdr:rowOff>
    </xdr:to>
    <xdr:sp macro="" textlink="">
      <xdr:nvSpPr>
        <xdr:cNvPr id="122" name="フローチャート: 判断 121"/>
        <xdr:cNvSpPr/>
      </xdr:nvSpPr>
      <xdr:spPr>
        <a:xfrm>
          <a:off x="104267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xdr:rowOff>
    </xdr:from>
    <xdr:to>
      <xdr:col>50</xdr:col>
      <xdr:colOff>165100</xdr:colOff>
      <xdr:row>62</xdr:row>
      <xdr:rowOff>117475</xdr:rowOff>
    </xdr:to>
    <xdr:sp macro="" textlink="">
      <xdr:nvSpPr>
        <xdr:cNvPr id="123" name="フローチャート: 判断 122"/>
        <xdr:cNvSpPr/>
      </xdr:nvSpPr>
      <xdr:spPr>
        <a:xfrm>
          <a:off x="9588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134002</xdr:rowOff>
    </xdr:from>
    <xdr:ext cx="469744" cy="259045"/>
    <xdr:sp macro="" textlink="">
      <xdr:nvSpPr>
        <xdr:cNvPr id="124" name="n_1aveValue【体育館・プール】&#10;一人当たり面積"/>
        <xdr:cNvSpPr txBox="1"/>
      </xdr:nvSpPr>
      <xdr:spPr>
        <a:xfrm>
          <a:off x="93917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122174</xdr:rowOff>
    </xdr:from>
    <xdr:to>
      <xdr:col>46</xdr:col>
      <xdr:colOff>38100</xdr:colOff>
      <xdr:row>62</xdr:row>
      <xdr:rowOff>52324</xdr:rowOff>
    </xdr:to>
    <xdr:sp macro="" textlink="">
      <xdr:nvSpPr>
        <xdr:cNvPr id="125" name="フローチャート: 判断 124"/>
        <xdr:cNvSpPr/>
      </xdr:nvSpPr>
      <xdr:spPr>
        <a:xfrm>
          <a:off x="8699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68851</xdr:rowOff>
    </xdr:from>
    <xdr:ext cx="469744" cy="259045"/>
    <xdr:sp macro="" textlink="">
      <xdr:nvSpPr>
        <xdr:cNvPr id="126" name="n_2aveValue【体育館・プール】&#10;一人当たり面積"/>
        <xdr:cNvSpPr txBox="1"/>
      </xdr:nvSpPr>
      <xdr:spPr>
        <a:xfrm>
          <a:off x="8515427" y="103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7" name="テキスト ボックス 1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149225</xdr:rowOff>
    </xdr:from>
    <xdr:to>
      <xdr:col>55</xdr:col>
      <xdr:colOff>50800</xdr:colOff>
      <xdr:row>63</xdr:row>
      <xdr:rowOff>79375</xdr:rowOff>
    </xdr:to>
    <xdr:sp macro="" textlink="">
      <xdr:nvSpPr>
        <xdr:cNvPr id="132" name="楕円 131"/>
        <xdr:cNvSpPr/>
      </xdr:nvSpPr>
      <xdr:spPr>
        <a:xfrm>
          <a:off x="104267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127652</xdr:rowOff>
    </xdr:from>
    <xdr:ext cx="469744" cy="259045"/>
    <xdr:sp macro="" textlink="">
      <xdr:nvSpPr>
        <xdr:cNvPr id="133" name="【体育館・プール】&#10;一人当たり面積該当値テキスト"/>
        <xdr:cNvSpPr txBox="1"/>
      </xdr:nvSpPr>
      <xdr:spPr>
        <a:xfrm>
          <a:off x="10515600" y="1075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153035</xdr:rowOff>
    </xdr:from>
    <xdr:to>
      <xdr:col>50</xdr:col>
      <xdr:colOff>165100</xdr:colOff>
      <xdr:row>63</xdr:row>
      <xdr:rowOff>83185</xdr:rowOff>
    </xdr:to>
    <xdr:sp macro="" textlink="">
      <xdr:nvSpPr>
        <xdr:cNvPr id="134" name="楕円 133"/>
        <xdr:cNvSpPr/>
      </xdr:nvSpPr>
      <xdr:spPr>
        <a:xfrm>
          <a:off x="9588500" y="107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28575</xdr:rowOff>
    </xdr:from>
    <xdr:to>
      <xdr:col>55</xdr:col>
      <xdr:colOff>0</xdr:colOff>
      <xdr:row>63</xdr:row>
      <xdr:rowOff>32385</xdr:rowOff>
    </xdr:to>
    <xdr:cxnSp macro="">
      <xdr:nvCxnSpPr>
        <xdr:cNvPr id="135" name="直線コネクタ 134"/>
        <xdr:cNvCxnSpPr/>
      </xdr:nvCxnSpPr>
      <xdr:spPr>
        <a:xfrm flipV="1">
          <a:off x="9639300" y="1082992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74312</xdr:rowOff>
    </xdr:from>
    <xdr:ext cx="469744" cy="259045"/>
    <xdr:sp macro="" textlink="">
      <xdr:nvSpPr>
        <xdr:cNvPr id="136" name="n_1mainValue【体育館・プール】&#10;一人当たり面積"/>
        <xdr:cNvSpPr txBox="1"/>
      </xdr:nvSpPr>
      <xdr:spPr>
        <a:xfrm>
          <a:off x="9391727" y="1087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147" name="直線コネクタ 14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148" name="テキスト ボックス 147"/>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9" name="直線コネクタ 14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0" name="テキスト ボックス 14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1" name="直線コネクタ 15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2" name="テキスト ボックス 15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3" name="直線コネクタ 15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4" name="テキスト ボックス 15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5" name="直線コネクタ 15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6" name="テキスト ボックス 15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7" name="直線コネクタ 15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8" name="テキスト ボックス 15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44450</xdr:rowOff>
    </xdr:from>
    <xdr:to>
      <xdr:col>24</xdr:col>
      <xdr:colOff>62865</xdr:colOff>
      <xdr:row>86</xdr:row>
      <xdr:rowOff>114300</xdr:rowOff>
    </xdr:to>
    <xdr:cxnSp macro="">
      <xdr:nvCxnSpPr>
        <xdr:cNvPr id="160" name="直線コネクタ 159"/>
        <xdr:cNvCxnSpPr/>
      </xdr:nvCxnSpPr>
      <xdr:spPr>
        <a:xfrm flipV="1">
          <a:off x="4634865"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340478" cy="259045"/>
    <xdr:sp macro="" textlink="">
      <xdr:nvSpPr>
        <xdr:cNvPr id="161" name="【福祉施設】&#10;有形固定資産減価償却率最小値テキスト"/>
        <xdr:cNvSpPr txBox="1"/>
      </xdr:nvSpPr>
      <xdr:spPr>
        <a:xfrm>
          <a:off x="4673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62" name="直線コネクタ 16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162577</xdr:rowOff>
    </xdr:from>
    <xdr:ext cx="469744" cy="259045"/>
    <xdr:sp macro="" textlink="">
      <xdr:nvSpPr>
        <xdr:cNvPr id="163" name="【福祉施設】&#10;有形固定資産減価償却率最大値テキスト"/>
        <xdr:cNvSpPr txBox="1"/>
      </xdr:nvSpPr>
      <xdr:spPr>
        <a:xfrm>
          <a:off x="4673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64" name="直線コネクタ 163"/>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116857</xdr:rowOff>
    </xdr:from>
    <xdr:ext cx="405111" cy="259045"/>
    <xdr:sp macro="" textlink="">
      <xdr:nvSpPr>
        <xdr:cNvPr id="165" name="【福祉施設】&#10;有形固定資産減価償却率平均値テキスト"/>
        <xdr:cNvSpPr txBox="1"/>
      </xdr:nvSpPr>
      <xdr:spPr>
        <a:xfrm>
          <a:off x="4673600" y="1417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138430</xdr:rowOff>
    </xdr:from>
    <xdr:to>
      <xdr:col>24</xdr:col>
      <xdr:colOff>114300</xdr:colOff>
      <xdr:row>83</xdr:row>
      <xdr:rowOff>68580</xdr:rowOff>
    </xdr:to>
    <xdr:sp macro="" textlink="">
      <xdr:nvSpPr>
        <xdr:cNvPr id="166" name="フローチャート: 判断 165"/>
        <xdr:cNvSpPr/>
      </xdr:nvSpPr>
      <xdr:spPr>
        <a:xfrm>
          <a:off x="4584700" y="1419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102870</xdr:rowOff>
    </xdr:from>
    <xdr:to>
      <xdr:col>20</xdr:col>
      <xdr:colOff>38100</xdr:colOff>
      <xdr:row>83</xdr:row>
      <xdr:rowOff>33020</xdr:rowOff>
    </xdr:to>
    <xdr:sp macro="" textlink="">
      <xdr:nvSpPr>
        <xdr:cNvPr id="167" name="フローチャート: 判断 166"/>
        <xdr:cNvSpPr/>
      </xdr:nvSpPr>
      <xdr:spPr>
        <a:xfrm>
          <a:off x="3746500" y="1416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24147</xdr:rowOff>
    </xdr:from>
    <xdr:ext cx="405111" cy="259045"/>
    <xdr:sp macro="" textlink="">
      <xdr:nvSpPr>
        <xdr:cNvPr id="168" name="n_1aveValue【福祉施設】&#10;有形固定資産減価償却率"/>
        <xdr:cNvSpPr txBox="1"/>
      </xdr:nvSpPr>
      <xdr:spPr>
        <a:xfrm>
          <a:off x="3582044" y="14254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12700</xdr:rowOff>
    </xdr:from>
    <xdr:to>
      <xdr:col>15</xdr:col>
      <xdr:colOff>101600</xdr:colOff>
      <xdr:row>83</xdr:row>
      <xdr:rowOff>114300</xdr:rowOff>
    </xdr:to>
    <xdr:sp macro="" textlink="">
      <xdr:nvSpPr>
        <xdr:cNvPr id="169" name="フローチャート: 判断 168"/>
        <xdr:cNvSpPr/>
      </xdr:nvSpPr>
      <xdr:spPr>
        <a:xfrm>
          <a:off x="2857500" y="1424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130827</xdr:rowOff>
    </xdr:from>
    <xdr:ext cx="405111" cy="259045"/>
    <xdr:sp macro="" textlink="">
      <xdr:nvSpPr>
        <xdr:cNvPr id="170" name="n_2aveValue【福祉施設】&#10;有形固定資産減価償却率"/>
        <xdr:cNvSpPr txBox="1"/>
      </xdr:nvSpPr>
      <xdr:spPr>
        <a:xfrm>
          <a:off x="2705744" y="1401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1" name="テキスト ボックス 1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2" name="テキスト ボックス 1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3" name="テキスト ボックス 1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4" name="テキスト ボックス 1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5" name="テキスト ボックス 1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86361</xdr:rowOff>
    </xdr:from>
    <xdr:to>
      <xdr:col>24</xdr:col>
      <xdr:colOff>114300</xdr:colOff>
      <xdr:row>81</xdr:row>
      <xdr:rowOff>16511</xdr:rowOff>
    </xdr:to>
    <xdr:sp macro="" textlink="">
      <xdr:nvSpPr>
        <xdr:cNvPr id="176" name="楕円 175"/>
        <xdr:cNvSpPr/>
      </xdr:nvSpPr>
      <xdr:spPr>
        <a:xfrm>
          <a:off x="45847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109238</xdr:rowOff>
    </xdr:from>
    <xdr:ext cx="405111" cy="259045"/>
    <xdr:sp macro="" textlink="">
      <xdr:nvSpPr>
        <xdr:cNvPr id="177" name="【福祉施設】&#10;有形固定資産減価償却率該当値テキスト"/>
        <xdr:cNvSpPr txBox="1"/>
      </xdr:nvSpPr>
      <xdr:spPr>
        <a:xfrm>
          <a:off x="4673600"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111761</xdr:rowOff>
    </xdr:from>
    <xdr:to>
      <xdr:col>20</xdr:col>
      <xdr:colOff>38100</xdr:colOff>
      <xdr:row>81</xdr:row>
      <xdr:rowOff>41911</xdr:rowOff>
    </xdr:to>
    <xdr:sp macro="" textlink="">
      <xdr:nvSpPr>
        <xdr:cNvPr id="178" name="楕円 177"/>
        <xdr:cNvSpPr/>
      </xdr:nvSpPr>
      <xdr:spPr>
        <a:xfrm>
          <a:off x="3746500" y="1382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137161</xdr:rowOff>
    </xdr:from>
    <xdr:to>
      <xdr:col>24</xdr:col>
      <xdr:colOff>63500</xdr:colOff>
      <xdr:row>80</xdr:row>
      <xdr:rowOff>162561</xdr:rowOff>
    </xdr:to>
    <xdr:cxnSp macro="">
      <xdr:nvCxnSpPr>
        <xdr:cNvPr id="179" name="直線コネクタ 178"/>
        <xdr:cNvCxnSpPr/>
      </xdr:nvCxnSpPr>
      <xdr:spPr>
        <a:xfrm flipV="1">
          <a:off x="3797300" y="13853161"/>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58438</xdr:rowOff>
    </xdr:from>
    <xdr:ext cx="405111" cy="259045"/>
    <xdr:sp macro="" textlink="">
      <xdr:nvSpPr>
        <xdr:cNvPr id="180" name="n_1mainValue【福祉施設】&#10;有形固定資産減価償却率"/>
        <xdr:cNvSpPr txBox="1"/>
      </xdr:nvSpPr>
      <xdr:spPr>
        <a:xfrm>
          <a:off x="3582044" y="13602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1" name="正方形/長方形 1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2" name="正方形/長方形 1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3" name="正方形/長方形 1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4" name="正方形/長方形 1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5" name="正方形/長方形 1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6" name="正方形/長方形 1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7" name="正方形/長方形 1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8" name="正方形/長方形 1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9" name="テキスト ボックス 1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0" name="直線コネクタ 1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91" name="直線コネクタ 19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92" name="テキスト ボックス 19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93" name="直線コネクタ 19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94" name="テキスト ボックス 19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95" name="直線コネクタ 19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96" name="テキスト ボックス 19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97" name="直線コネクタ 19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98" name="テキスト ボックス 19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9" name="直線コネクタ 1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0" name="テキスト ボックス 1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164516</xdr:rowOff>
    </xdr:from>
    <xdr:to>
      <xdr:col>54</xdr:col>
      <xdr:colOff>189865</xdr:colOff>
      <xdr:row>86</xdr:row>
      <xdr:rowOff>13869</xdr:rowOff>
    </xdr:to>
    <xdr:cxnSp macro="">
      <xdr:nvCxnSpPr>
        <xdr:cNvPr id="202" name="直線コネクタ 201"/>
        <xdr:cNvCxnSpPr/>
      </xdr:nvCxnSpPr>
      <xdr:spPr>
        <a:xfrm flipV="1">
          <a:off x="10476865" y="13537616"/>
          <a:ext cx="0" cy="1220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17696</xdr:rowOff>
    </xdr:from>
    <xdr:ext cx="469744" cy="259045"/>
    <xdr:sp macro="" textlink="">
      <xdr:nvSpPr>
        <xdr:cNvPr id="203" name="【福祉施設】&#10;一人当たり面積最小値テキスト"/>
        <xdr:cNvSpPr txBox="1"/>
      </xdr:nvSpPr>
      <xdr:spPr>
        <a:xfrm>
          <a:off x="10515600" y="1476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13869</xdr:rowOff>
    </xdr:from>
    <xdr:to>
      <xdr:col>55</xdr:col>
      <xdr:colOff>88900</xdr:colOff>
      <xdr:row>86</xdr:row>
      <xdr:rowOff>13869</xdr:rowOff>
    </xdr:to>
    <xdr:cxnSp macro="">
      <xdr:nvCxnSpPr>
        <xdr:cNvPr id="204" name="直線コネクタ 203"/>
        <xdr:cNvCxnSpPr/>
      </xdr:nvCxnSpPr>
      <xdr:spPr>
        <a:xfrm>
          <a:off x="10388600" y="1475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111193</xdr:rowOff>
    </xdr:from>
    <xdr:ext cx="469744" cy="259045"/>
    <xdr:sp macro="" textlink="">
      <xdr:nvSpPr>
        <xdr:cNvPr id="205" name="【福祉施設】&#10;一人当たり面積最大値テキスト"/>
        <xdr:cNvSpPr txBox="1"/>
      </xdr:nvSpPr>
      <xdr:spPr>
        <a:xfrm>
          <a:off x="10515600" y="1331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164516</xdr:rowOff>
    </xdr:from>
    <xdr:to>
      <xdr:col>55</xdr:col>
      <xdr:colOff>88900</xdr:colOff>
      <xdr:row>78</xdr:row>
      <xdr:rowOff>164516</xdr:rowOff>
    </xdr:to>
    <xdr:cxnSp macro="">
      <xdr:nvCxnSpPr>
        <xdr:cNvPr id="206" name="直線コネクタ 205"/>
        <xdr:cNvCxnSpPr/>
      </xdr:nvCxnSpPr>
      <xdr:spPr>
        <a:xfrm>
          <a:off x="10388600" y="1353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150080</xdr:rowOff>
    </xdr:from>
    <xdr:ext cx="469744" cy="259045"/>
    <xdr:sp macro="" textlink="">
      <xdr:nvSpPr>
        <xdr:cNvPr id="207" name="【福祉施設】&#10;一人当たり面積平均値テキスト"/>
        <xdr:cNvSpPr txBox="1"/>
      </xdr:nvSpPr>
      <xdr:spPr>
        <a:xfrm>
          <a:off x="10515600" y="14380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127203</xdr:rowOff>
    </xdr:from>
    <xdr:to>
      <xdr:col>55</xdr:col>
      <xdr:colOff>50800</xdr:colOff>
      <xdr:row>85</xdr:row>
      <xdr:rowOff>57353</xdr:rowOff>
    </xdr:to>
    <xdr:sp macro="" textlink="">
      <xdr:nvSpPr>
        <xdr:cNvPr id="208" name="フローチャート: 判断 207"/>
        <xdr:cNvSpPr/>
      </xdr:nvSpPr>
      <xdr:spPr>
        <a:xfrm>
          <a:off x="10426700" y="1452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161265</xdr:rowOff>
    </xdr:from>
    <xdr:to>
      <xdr:col>50</xdr:col>
      <xdr:colOff>165100</xdr:colOff>
      <xdr:row>85</xdr:row>
      <xdr:rowOff>91415</xdr:rowOff>
    </xdr:to>
    <xdr:sp macro="" textlink="">
      <xdr:nvSpPr>
        <xdr:cNvPr id="209" name="フローチャート: 判断 208"/>
        <xdr:cNvSpPr/>
      </xdr:nvSpPr>
      <xdr:spPr>
        <a:xfrm>
          <a:off x="9588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107942</xdr:rowOff>
    </xdr:from>
    <xdr:ext cx="469744" cy="259045"/>
    <xdr:sp macro="" textlink="">
      <xdr:nvSpPr>
        <xdr:cNvPr id="210" name="n_1aveValue【福祉施設】&#10;一人当たり面積"/>
        <xdr:cNvSpPr txBox="1"/>
      </xdr:nvSpPr>
      <xdr:spPr>
        <a:xfrm>
          <a:off x="93917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91542</xdr:rowOff>
    </xdr:from>
    <xdr:to>
      <xdr:col>46</xdr:col>
      <xdr:colOff>38100</xdr:colOff>
      <xdr:row>85</xdr:row>
      <xdr:rowOff>21692</xdr:rowOff>
    </xdr:to>
    <xdr:sp macro="" textlink="">
      <xdr:nvSpPr>
        <xdr:cNvPr id="211" name="フローチャート: 判断 210"/>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38219</xdr:rowOff>
    </xdr:from>
    <xdr:ext cx="469744" cy="259045"/>
    <xdr:sp macro="" textlink="">
      <xdr:nvSpPr>
        <xdr:cNvPr id="212" name="n_2aveValue【福祉施設】&#10;一人当たり面積"/>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3" name="テキスト ボックス 2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4" name="テキスト ボックス 2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5" name="テキスト ボックス 2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6" name="テキスト ボックス 2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7" name="テキスト ボックス 2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113488</xdr:rowOff>
    </xdr:from>
    <xdr:to>
      <xdr:col>55</xdr:col>
      <xdr:colOff>50800</xdr:colOff>
      <xdr:row>86</xdr:row>
      <xdr:rowOff>43638</xdr:rowOff>
    </xdr:to>
    <xdr:sp macro="" textlink="">
      <xdr:nvSpPr>
        <xdr:cNvPr id="218" name="楕円 217"/>
        <xdr:cNvSpPr/>
      </xdr:nvSpPr>
      <xdr:spPr>
        <a:xfrm>
          <a:off x="10426700" y="1468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28415</xdr:rowOff>
    </xdr:from>
    <xdr:ext cx="469744" cy="259045"/>
    <xdr:sp macro="" textlink="">
      <xdr:nvSpPr>
        <xdr:cNvPr id="219" name="【福祉施設】&#10;一人当たり面積該当値テキスト"/>
        <xdr:cNvSpPr txBox="1"/>
      </xdr:nvSpPr>
      <xdr:spPr>
        <a:xfrm>
          <a:off x="10515600" y="1460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114173</xdr:rowOff>
    </xdr:from>
    <xdr:to>
      <xdr:col>50</xdr:col>
      <xdr:colOff>165100</xdr:colOff>
      <xdr:row>86</xdr:row>
      <xdr:rowOff>44323</xdr:rowOff>
    </xdr:to>
    <xdr:sp macro="" textlink="">
      <xdr:nvSpPr>
        <xdr:cNvPr id="220" name="楕円 219"/>
        <xdr:cNvSpPr/>
      </xdr:nvSpPr>
      <xdr:spPr>
        <a:xfrm>
          <a:off x="9588500" y="146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164288</xdr:rowOff>
    </xdr:from>
    <xdr:to>
      <xdr:col>55</xdr:col>
      <xdr:colOff>0</xdr:colOff>
      <xdr:row>85</xdr:row>
      <xdr:rowOff>164973</xdr:rowOff>
    </xdr:to>
    <xdr:cxnSp macro="">
      <xdr:nvCxnSpPr>
        <xdr:cNvPr id="221" name="直線コネクタ 220"/>
        <xdr:cNvCxnSpPr/>
      </xdr:nvCxnSpPr>
      <xdr:spPr>
        <a:xfrm flipV="1">
          <a:off x="9639300" y="14737538"/>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35450</xdr:rowOff>
    </xdr:from>
    <xdr:ext cx="469744" cy="259045"/>
    <xdr:sp macro="" textlink="">
      <xdr:nvSpPr>
        <xdr:cNvPr id="222" name="n_1mainValue【福祉施設】&#10;一人当たり面積"/>
        <xdr:cNvSpPr txBox="1"/>
      </xdr:nvSpPr>
      <xdr:spPr>
        <a:xfrm>
          <a:off x="9391727" y="1478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3" name="正方形/長方形 2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4" name="正方形/長方形 22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5" name="正方形/長方形 22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6" name="正方形/長方形 22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7" name="正方形/長方形 22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8" name="正方形/長方形 22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9" name="正方形/長方形 22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0" name="正方形/長方形 22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1" name="正方形/長方形 2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2" name="正方形/長方形 2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3" name="正方形/長方形 2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4" name="正方形/長方形 2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5" name="正方形/長方形 2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6" name="正方形/長方形 2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7" name="正方形/長方形 2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8" name="正方形/長方形 23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9" name="正方形/長方形 23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0" name="正方形/長方形 23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1" name="正方形/長方形 24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2" name="正方形/長方形 24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3" name="正方形/長方形 24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4" name="正方形/長方形 24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5" name="正方形/長方形 24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6" name="正方形/長方形 24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7" name="テキスト ボックス 24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48" name="直線コネクタ 24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49" name="直線コネクタ 24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50" name="テキスト ボックス 24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51" name="直線コネクタ 25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52" name="テキスト ボックス 25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53" name="直線コネクタ 25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54" name="テキスト ボックス 25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55" name="直線コネクタ 25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56" name="テキスト ボックス 25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57" name="直線コネクタ 25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58" name="テキスト ボックス 25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59" name="直線コネクタ 25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60" name="テキスト ボックス 25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1" name="直線コネクタ 26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2" name="テキスト ボックス 26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4354</xdr:rowOff>
    </xdr:to>
    <xdr:cxnSp macro="">
      <xdr:nvCxnSpPr>
        <xdr:cNvPr id="264" name="直線コネクタ 263"/>
        <xdr:cNvCxnSpPr/>
      </xdr:nvCxnSpPr>
      <xdr:spPr>
        <a:xfrm flipV="1">
          <a:off x="16318864" y="5676900"/>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8181</xdr:rowOff>
    </xdr:from>
    <xdr:ext cx="340478" cy="259045"/>
    <xdr:sp macro="" textlink="">
      <xdr:nvSpPr>
        <xdr:cNvPr id="265" name="【一般廃棄物処理施設】&#10;有形固定資産減価償却率最小値テキスト"/>
        <xdr:cNvSpPr txBox="1"/>
      </xdr:nvSpPr>
      <xdr:spPr>
        <a:xfrm>
          <a:off x="16357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4354</xdr:rowOff>
    </xdr:from>
    <xdr:to>
      <xdr:col>86</xdr:col>
      <xdr:colOff>25400</xdr:colOff>
      <xdr:row>42</xdr:row>
      <xdr:rowOff>4354</xdr:rowOff>
    </xdr:to>
    <xdr:cxnSp macro="">
      <xdr:nvCxnSpPr>
        <xdr:cNvPr id="266" name="直線コネクタ 265"/>
        <xdr:cNvCxnSpPr/>
      </xdr:nvCxnSpPr>
      <xdr:spPr>
        <a:xfrm>
          <a:off x="16230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267" name="【一般廃棄物処理施設】&#10;有形固定資産減価償却率最大値テキスト"/>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268" name="直線コネクタ 267"/>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33219</xdr:rowOff>
    </xdr:from>
    <xdr:ext cx="405111" cy="259045"/>
    <xdr:sp macro="" textlink="">
      <xdr:nvSpPr>
        <xdr:cNvPr id="269" name="【一般廃棄物処理施設】&#10;有形固定資産減価償却率平均値テキスト"/>
        <xdr:cNvSpPr txBox="1"/>
      </xdr:nvSpPr>
      <xdr:spPr>
        <a:xfrm>
          <a:off x="16357600" y="6205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54792</xdr:rowOff>
    </xdr:from>
    <xdr:to>
      <xdr:col>85</xdr:col>
      <xdr:colOff>177800</xdr:colOff>
      <xdr:row>36</xdr:row>
      <xdr:rowOff>156392</xdr:rowOff>
    </xdr:to>
    <xdr:sp macro="" textlink="">
      <xdr:nvSpPr>
        <xdr:cNvPr id="270" name="フローチャート: 判断 269"/>
        <xdr:cNvSpPr/>
      </xdr:nvSpPr>
      <xdr:spPr>
        <a:xfrm>
          <a:off x="16268700" y="622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271" name="フローチャート: 判断 270"/>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49547</xdr:rowOff>
    </xdr:from>
    <xdr:ext cx="405111" cy="259045"/>
    <xdr:sp macro="" textlink="">
      <xdr:nvSpPr>
        <xdr:cNvPr id="272" name="n_1aveValue【一般廃棄物処理施設】&#10;有形固定資産減価償却率"/>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61323</xdr:rowOff>
    </xdr:from>
    <xdr:to>
      <xdr:col>76</xdr:col>
      <xdr:colOff>165100</xdr:colOff>
      <xdr:row>36</xdr:row>
      <xdr:rowOff>162923</xdr:rowOff>
    </xdr:to>
    <xdr:sp macro="" textlink="">
      <xdr:nvSpPr>
        <xdr:cNvPr id="273" name="フローチャート: 判断 272"/>
        <xdr:cNvSpPr/>
      </xdr:nvSpPr>
      <xdr:spPr>
        <a:xfrm>
          <a:off x="14541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8000</xdr:rowOff>
    </xdr:from>
    <xdr:ext cx="405111" cy="259045"/>
    <xdr:sp macro="" textlink="">
      <xdr:nvSpPr>
        <xdr:cNvPr id="274" name="n_2aveValue【一般廃棄物処理施設】&#10;有形固定資産減価償却率"/>
        <xdr:cNvSpPr txBox="1"/>
      </xdr:nvSpPr>
      <xdr:spPr>
        <a:xfrm>
          <a:off x="14389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75" name="テキスト ボックス 27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6" name="テキスト ボックス 27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7" name="テキスト ボックス 27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8" name="テキスト ボックス 27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79" name="テキスト ボックス 27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59690</xdr:rowOff>
    </xdr:from>
    <xdr:to>
      <xdr:col>85</xdr:col>
      <xdr:colOff>177800</xdr:colOff>
      <xdr:row>34</xdr:row>
      <xdr:rowOff>161290</xdr:rowOff>
    </xdr:to>
    <xdr:sp macro="" textlink="">
      <xdr:nvSpPr>
        <xdr:cNvPr id="280" name="楕円 279"/>
        <xdr:cNvSpPr/>
      </xdr:nvSpPr>
      <xdr:spPr>
        <a:xfrm>
          <a:off x="162687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82567</xdr:rowOff>
    </xdr:from>
    <xdr:ext cx="405111" cy="259045"/>
    <xdr:sp macro="" textlink="">
      <xdr:nvSpPr>
        <xdr:cNvPr id="281" name="【一般廃棄物処理施設】&#10;有形固定資産減価償却率該当値テキスト"/>
        <xdr:cNvSpPr txBox="1"/>
      </xdr:nvSpPr>
      <xdr:spPr>
        <a:xfrm>
          <a:off x="16357600" y="574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103777</xdr:rowOff>
    </xdr:from>
    <xdr:to>
      <xdr:col>81</xdr:col>
      <xdr:colOff>101600</xdr:colOff>
      <xdr:row>35</xdr:row>
      <xdr:rowOff>33927</xdr:rowOff>
    </xdr:to>
    <xdr:sp macro="" textlink="">
      <xdr:nvSpPr>
        <xdr:cNvPr id="282" name="楕円 281"/>
        <xdr:cNvSpPr/>
      </xdr:nvSpPr>
      <xdr:spPr>
        <a:xfrm>
          <a:off x="154305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110490</xdr:rowOff>
    </xdr:from>
    <xdr:to>
      <xdr:col>85</xdr:col>
      <xdr:colOff>127000</xdr:colOff>
      <xdr:row>34</xdr:row>
      <xdr:rowOff>154577</xdr:rowOff>
    </xdr:to>
    <xdr:cxnSp macro="">
      <xdr:nvCxnSpPr>
        <xdr:cNvPr id="283" name="直線コネクタ 282"/>
        <xdr:cNvCxnSpPr/>
      </xdr:nvCxnSpPr>
      <xdr:spPr>
        <a:xfrm flipV="1">
          <a:off x="15481300" y="593979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50454</xdr:rowOff>
    </xdr:from>
    <xdr:ext cx="405111" cy="259045"/>
    <xdr:sp macro="" textlink="">
      <xdr:nvSpPr>
        <xdr:cNvPr id="284" name="n_1mainValue【一般廃棄物処理施設】&#10;有形固定資産減価償却率"/>
        <xdr:cNvSpPr txBox="1"/>
      </xdr:nvSpPr>
      <xdr:spPr>
        <a:xfrm>
          <a:off x="15266044" y="570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5" name="正方形/長方形 28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6" name="正方形/長方形 28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7" name="正方形/長方形 28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8" name="正方形/長方形 28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9" name="正方形/長方形 28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0" name="正方形/長方形 28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1" name="正方形/長方形 29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2" name="正方形/長方形 29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3" name="テキスト ボックス 29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4" name="直線コネクタ 29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95" name="直線コネクタ 29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96" name="テキスト ボックス 29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97" name="直線コネクタ 29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98" name="テキスト ボックス 297"/>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99" name="直線コネクタ 29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00" name="テキスト ボックス 299"/>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01" name="直線コネクタ 30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02" name="テキスト ボックス 301"/>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03" name="直線コネクタ 30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04" name="テキスト ボックス 303"/>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5" name="直線コネクタ 30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06" name="テキスト ボックス 30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6017</xdr:rowOff>
    </xdr:from>
    <xdr:to>
      <xdr:col>116</xdr:col>
      <xdr:colOff>62864</xdr:colOff>
      <xdr:row>42</xdr:row>
      <xdr:rowOff>24520</xdr:rowOff>
    </xdr:to>
    <xdr:cxnSp macro="">
      <xdr:nvCxnSpPr>
        <xdr:cNvPr id="308" name="直線コネクタ 307"/>
        <xdr:cNvCxnSpPr/>
      </xdr:nvCxnSpPr>
      <xdr:spPr>
        <a:xfrm flipV="1">
          <a:off x="22160864" y="5835317"/>
          <a:ext cx="0" cy="1390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28347</xdr:rowOff>
    </xdr:from>
    <xdr:ext cx="534377" cy="259045"/>
    <xdr:sp macro="" textlink="">
      <xdr:nvSpPr>
        <xdr:cNvPr id="309" name="【一般廃棄物処理施設】&#10;一人当たり有形固定資産（償却資産）額最小値テキスト"/>
        <xdr:cNvSpPr txBox="1"/>
      </xdr:nvSpPr>
      <xdr:spPr>
        <a:xfrm>
          <a:off x="22199600" y="722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24520</xdr:rowOff>
    </xdr:from>
    <xdr:to>
      <xdr:col>116</xdr:col>
      <xdr:colOff>152400</xdr:colOff>
      <xdr:row>42</xdr:row>
      <xdr:rowOff>24520</xdr:rowOff>
    </xdr:to>
    <xdr:cxnSp macro="">
      <xdr:nvCxnSpPr>
        <xdr:cNvPr id="310" name="直線コネクタ 309"/>
        <xdr:cNvCxnSpPr/>
      </xdr:nvCxnSpPr>
      <xdr:spPr>
        <a:xfrm>
          <a:off x="22072600" y="72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124144</xdr:rowOff>
    </xdr:from>
    <xdr:ext cx="690189" cy="259045"/>
    <xdr:sp macro="" textlink="">
      <xdr:nvSpPr>
        <xdr:cNvPr id="311" name="【一般廃棄物処理施設】&#10;一人当たり有形固定資産（償却資産）額最大値テキスト"/>
        <xdr:cNvSpPr txBox="1"/>
      </xdr:nvSpPr>
      <xdr:spPr>
        <a:xfrm>
          <a:off x="22199600" y="56105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6017</xdr:rowOff>
    </xdr:from>
    <xdr:to>
      <xdr:col>116</xdr:col>
      <xdr:colOff>152400</xdr:colOff>
      <xdr:row>34</xdr:row>
      <xdr:rowOff>6017</xdr:rowOff>
    </xdr:to>
    <xdr:cxnSp macro="">
      <xdr:nvCxnSpPr>
        <xdr:cNvPr id="312" name="直線コネクタ 311"/>
        <xdr:cNvCxnSpPr/>
      </xdr:nvCxnSpPr>
      <xdr:spPr>
        <a:xfrm>
          <a:off x="22072600" y="583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162224</xdr:rowOff>
    </xdr:from>
    <xdr:ext cx="599010" cy="259045"/>
    <xdr:sp macro="" textlink="">
      <xdr:nvSpPr>
        <xdr:cNvPr id="313" name="【一般廃棄物処理施設】&#10;一人当たり有形固定資産（償却資産）額平均値テキスト"/>
        <xdr:cNvSpPr txBox="1"/>
      </xdr:nvSpPr>
      <xdr:spPr>
        <a:xfrm>
          <a:off x="22199600" y="6848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139347</xdr:rowOff>
    </xdr:from>
    <xdr:to>
      <xdr:col>116</xdr:col>
      <xdr:colOff>114300</xdr:colOff>
      <xdr:row>41</xdr:row>
      <xdr:rowOff>69497</xdr:rowOff>
    </xdr:to>
    <xdr:sp macro="" textlink="">
      <xdr:nvSpPr>
        <xdr:cNvPr id="314" name="フローチャート: 判断 313"/>
        <xdr:cNvSpPr/>
      </xdr:nvSpPr>
      <xdr:spPr>
        <a:xfrm>
          <a:off x="22110700" y="699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13317</xdr:rowOff>
    </xdr:from>
    <xdr:to>
      <xdr:col>112</xdr:col>
      <xdr:colOff>38100</xdr:colOff>
      <xdr:row>41</xdr:row>
      <xdr:rowOff>114917</xdr:rowOff>
    </xdr:to>
    <xdr:sp macro="" textlink="">
      <xdr:nvSpPr>
        <xdr:cNvPr id="315" name="フローチャート: 判断 314"/>
        <xdr:cNvSpPr/>
      </xdr:nvSpPr>
      <xdr:spPr>
        <a:xfrm>
          <a:off x="21272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131444</xdr:rowOff>
    </xdr:from>
    <xdr:ext cx="599010" cy="259045"/>
    <xdr:sp macro="" textlink="">
      <xdr:nvSpPr>
        <xdr:cNvPr id="316" name="n_1aveValue【一般廃棄物処理施設】&#10;一人当たり有形固定資産（償却資産）額"/>
        <xdr:cNvSpPr txBox="1"/>
      </xdr:nvSpPr>
      <xdr:spPr>
        <a:xfrm>
          <a:off x="21011095" y="68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8152</xdr:rowOff>
    </xdr:from>
    <xdr:to>
      <xdr:col>107</xdr:col>
      <xdr:colOff>101600</xdr:colOff>
      <xdr:row>41</xdr:row>
      <xdr:rowOff>109752</xdr:rowOff>
    </xdr:to>
    <xdr:sp macro="" textlink="">
      <xdr:nvSpPr>
        <xdr:cNvPr id="317" name="フローチャート: 判断 316"/>
        <xdr:cNvSpPr/>
      </xdr:nvSpPr>
      <xdr:spPr>
        <a:xfrm>
          <a:off x="20383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126279</xdr:rowOff>
    </xdr:from>
    <xdr:ext cx="599010" cy="259045"/>
    <xdr:sp macro="" textlink="">
      <xdr:nvSpPr>
        <xdr:cNvPr id="318" name="n_2aveValue【一般廃棄物処理施設】&#10;一人当たり有形固定資産（償却資産）額"/>
        <xdr:cNvSpPr txBox="1"/>
      </xdr:nvSpPr>
      <xdr:spPr>
        <a:xfrm>
          <a:off x="20134795" y="681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19" name="テキスト ボックス 31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0" name="テキスト ボックス 31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1" name="テキスト ボックス 32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2" name="テキスト ボックス 32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3" name="テキスト ボックス 32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100071</xdr:rowOff>
    </xdr:from>
    <xdr:to>
      <xdr:col>116</xdr:col>
      <xdr:colOff>114300</xdr:colOff>
      <xdr:row>42</xdr:row>
      <xdr:rowOff>30221</xdr:rowOff>
    </xdr:to>
    <xdr:sp macro="" textlink="">
      <xdr:nvSpPr>
        <xdr:cNvPr id="324" name="楕円 323"/>
        <xdr:cNvSpPr/>
      </xdr:nvSpPr>
      <xdr:spPr>
        <a:xfrm>
          <a:off x="22110700" y="712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14998</xdr:rowOff>
    </xdr:from>
    <xdr:ext cx="534377" cy="259045"/>
    <xdr:sp macro="" textlink="">
      <xdr:nvSpPr>
        <xdr:cNvPr id="325" name="【一般廃棄物処理施設】&#10;一人当たり有形固定資産（償却資産）額該当値テキスト"/>
        <xdr:cNvSpPr txBox="1"/>
      </xdr:nvSpPr>
      <xdr:spPr>
        <a:xfrm>
          <a:off x="22199600" y="704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101172</xdr:rowOff>
    </xdr:from>
    <xdr:to>
      <xdr:col>112</xdr:col>
      <xdr:colOff>38100</xdr:colOff>
      <xdr:row>42</xdr:row>
      <xdr:rowOff>31322</xdr:rowOff>
    </xdr:to>
    <xdr:sp macro="" textlink="">
      <xdr:nvSpPr>
        <xdr:cNvPr id="326" name="楕円 325"/>
        <xdr:cNvSpPr/>
      </xdr:nvSpPr>
      <xdr:spPr>
        <a:xfrm>
          <a:off x="21272500" y="71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150871</xdr:rowOff>
    </xdr:from>
    <xdr:to>
      <xdr:col>116</xdr:col>
      <xdr:colOff>63500</xdr:colOff>
      <xdr:row>41</xdr:row>
      <xdr:rowOff>151972</xdr:rowOff>
    </xdr:to>
    <xdr:cxnSp macro="">
      <xdr:nvCxnSpPr>
        <xdr:cNvPr id="327" name="直線コネクタ 326"/>
        <xdr:cNvCxnSpPr/>
      </xdr:nvCxnSpPr>
      <xdr:spPr>
        <a:xfrm flipV="1">
          <a:off x="21323300" y="7180321"/>
          <a:ext cx="838200" cy="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22449</xdr:rowOff>
    </xdr:from>
    <xdr:ext cx="534377" cy="259045"/>
    <xdr:sp macro="" textlink="">
      <xdr:nvSpPr>
        <xdr:cNvPr id="328" name="n_1mainValue【一般廃棄物処理施設】&#10;一人当たり有形固定資産（償却資産）額"/>
        <xdr:cNvSpPr txBox="1"/>
      </xdr:nvSpPr>
      <xdr:spPr>
        <a:xfrm>
          <a:off x="21043411" y="722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29" name="正方形/長方形 3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0" name="正方形/長方形 3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1" name="正方形/長方形 3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2" name="正方形/長方形 3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3" name="正方形/長方形 3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4" name="正方形/長方形 3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5" name="正方形/長方形 3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6" name="正方形/長方形 3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7" name="テキスト ボックス 3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8" name="直線コネクタ 3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39" name="テキスト ボックス 33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0" name="直線コネクタ 33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41" name="テキスト ボックス 34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2" name="直線コネクタ 34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3" name="テキスト ボックス 34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4" name="直線コネクタ 34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5" name="テキスト ボックス 34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46" name="直線コネクタ 34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47" name="テキスト ボックス 34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48" name="直線コネクタ 34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49" name="テキスト ボックス 34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0" name="直線コネクタ 3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51" name="テキスト ボックス 35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110490</xdr:rowOff>
    </xdr:to>
    <xdr:cxnSp macro="">
      <xdr:nvCxnSpPr>
        <xdr:cNvPr id="353" name="直線コネクタ 352"/>
        <xdr:cNvCxnSpPr/>
      </xdr:nvCxnSpPr>
      <xdr:spPr>
        <a:xfrm flipV="1">
          <a:off x="16318864" y="9448800"/>
          <a:ext cx="0" cy="1634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114317</xdr:rowOff>
    </xdr:from>
    <xdr:ext cx="405111" cy="259045"/>
    <xdr:sp macro="" textlink="">
      <xdr:nvSpPr>
        <xdr:cNvPr id="354" name="【保健センター・保健所】&#10;有形固定資産減価償却率最小値テキスト"/>
        <xdr:cNvSpPr txBox="1"/>
      </xdr:nvSpPr>
      <xdr:spPr>
        <a:xfrm>
          <a:off x="16357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110490</xdr:rowOff>
    </xdr:from>
    <xdr:to>
      <xdr:col>86</xdr:col>
      <xdr:colOff>25400</xdr:colOff>
      <xdr:row>64</xdr:row>
      <xdr:rowOff>110490</xdr:rowOff>
    </xdr:to>
    <xdr:cxnSp macro="">
      <xdr:nvCxnSpPr>
        <xdr:cNvPr id="355" name="直線コネクタ 354"/>
        <xdr:cNvCxnSpPr/>
      </xdr:nvCxnSpPr>
      <xdr:spPr>
        <a:xfrm>
          <a:off x="16230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356" name="【保健センター・保健所】&#10;有形固定資産減価償却率最大値テキスト"/>
        <xdr:cNvSpPr txBox="1"/>
      </xdr:nvSpPr>
      <xdr:spPr>
        <a:xfrm>
          <a:off x="16357600"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357" name="直線コネクタ 356"/>
        <xdr:cNvCxnSpPr/>
      </xdr:nvCxnSpPr>
      <xdr:spPr>
        <a:xfrm>
          <a:off x="162306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109237</xdr:rowOff>
    </xdr:from>
    <xdr:ext cx="405111" cy="259045"/>
    <xdr:sp macro="" textlink="">
      <xdr:nvSpPr>
        <xdr:cNvPr id="358" name="【保健センター・保健所】&#10;有形固定資産減価償却率平均値テキスト"/>
        <xdr:cNvSpPr txBox="1"/>
      </xdr:nvSpPr>
      <xdr:spPr>
        <a:xfrm>
          <a:off x="163576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359" name="フローチャート: 判断 358"/>
        <xdr:cNvSpPr/>
      </xdr:nvSpPr>
      <xdr:spPr>
        <a:xfrm>
          <a:off x="16268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101600</xdr:rowOff>
    </xdr:from>
    <xdr:to>
      <xdr:col>81</xdr:col>
      <xdr:colOff>101600</xdr:colOff>
      <xdr:row>61</xdr:row>
      <xdr:rowOff>31750</xdr:rowOff>
    </xdr:to>
    <xdr:sp macro="" textlink="">
      <xdr:nvSpPr>
        <xdr:cNvPr id="360" name="フローチャート: 判断 359"/>
        <xdr:cNvSpPr/>
      </xdr:nvSpPr>
      <xdr:spPr>
        <a:xfrm>
          <a:off x="15430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48277</xdr:rowOff>
    </xdr:from>
    <xdr:ext cx="405111" cy="259045"/>
    <xdr:sp macro="" textlink="">
      <xdr:nvSpPr>
        <xdr:cNvPr id="361" name="n_1aveValue【保健センター・保健所】&#10;有形固定資産減価償却率"/>
        <xdr:cNvSpPr txBox="1"/>
      </xdr:nvSpPr>
      <xdr:spPr>
        <a:xfrm>
          <a:off x="152660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132080</xdr:rowOff>
    </xdr:from>
    <xdr:to>
      <xdr:col>76</xdr:col>
      <xdr:colOff>165100</xdr:colOff>
      <xdr:row>58</xdr:row>
      <xdr:rowOff>62230</xdr:rowOff>
    </xdr:to>
    <xdr:sp macro="" textlink="">
      <xdr:nvSpPr>
        <xdr:cNvPr id="362" name="フローチャート: 判断 361"/>
        <xdr:cNvSpPr/>
      </xdr:nvSpPr>
      <xdr:spPr>
        <a:xfrm>
          <a:off x="14541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56</xdr:row>
      <xdr:rowOff>78757</xdr:rowOff>
    </xdr:from>
    <xdr:ext cx="405111" cy="259045"/>
    <xdr:sp macro="" textlink="">
      <xdr:nvSpPr>
        <xdr:cNvPr id="363" name="n_2aveValue【保健センター・保健所】&#10;有形固定資産減価償却率"/>
        <xdr:cNvSpPr txBox="1"/>
      </xdr:nvSpPr>
      <xdr:spPr>
        <a:xfrm>
          <a:off x="14389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64" name="テキスト ボックス 3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5" name="テキスト ボックス 3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6" name="テキスト ボックス 3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7" name="テキスト ボックス 3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8" name="テキスト ボックス 3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93980</xdr:rowOff>
    </xdr:from>
    <xdr:to>
      <xdr:col>85</xdr:col>
      <xdr:colOff>177800</xdr:colOff>
      <xdr:row>61</xdr:row>
      <xdr:rowOff>24130</xdr:rowOff>
    </xdr:to>
    <xdr:sp macro="" textlink="">
      <xdr:nvSpPr>
        <xdr:cNvPr id="369" name="楕円 368"/>
        <xdr:cNvSpPr/>
      </xdr:nvSpPr>
      <xdr:spPr>
        <a:xfrm>
          <a:off x="162687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72407</xdr:rowOff>
    </xdr:from>
    <xdr:ext cx="405111" cy="259045"/>
    <xdr:sp macro="" textlink="">
      <xdr:nvSpPr>
        <xdr:cNvPr id="370" name="【保健センター・保健所】&#10;有形固定資産減価償却率該当値テキスト"/>
        <xdr:cNvSpPr txBox="1"/>
      </xdr:nvSpPr>
      <xdr:spPr>
        <a:xfrm>
          <a:off x="16357600"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371" name="楕円 370"/>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144780</xdr:rowOff>
    </xdr:from>
    <xdr:to>
      <xdr:col>85</xdr:col>
      <xdr:colOff>127000</xdr:colOff>
      <xdr:row>61</xdr:row>
      <xdr:rowOff>57150</xdr:rowOff>
    </xdr:to>
    <xdr:cxnSp macro="">
      <xdr:nvCxnSpPr>
        <xdr:cNvPr id="372" name="直線コネクタ 371"/>
        <xdr:cNvCxnSpPr/>
      </xdr:nvCxnSpPr>
      <xdr:spPr>
        <a:xfrm flipV="1">
          <a:off x="15481300" y="104317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99077</xdr:rowOff>
    </xdr:from>
    <xdr:ext cx="405111" cy="259045"/>
    <xdr:sp macro="" textlink="">
      <xdr:nvSpPr>
        <xdr:cNvPr id="373" name="n_1mainValue【保健センター・保健所】&#10;有形固定資産減価償却率"/>
        <xdr:cNvSpPr txBox="1"/>
      </xdr:nvSpPr>
      <xdr:spPr>
        <a:xfrm>
          <a:off x="15266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4" name="正方形/長方形 3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5" name="正方形/長方形 3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6" name="正方形/長方形 3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7" name="正方形/長方形 3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8" name="正方形/長方形 3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9" name="正方形/長方形 3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0" name="正方形/長方形 3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1" name="正方形/長方形 3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2" name="テキスト ボックス 3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3" name="直線コネクタ 3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84" name="直線コネクタ 38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5" name="テキスト ボックス 38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6" name="直線コネクタ 38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7" name="テキスト ボックス 38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8" name="直線コネクタ 38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9" name="テキスト ボックス 38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0" name="直線コネクタ 38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91" name="テキスト ボックス 39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2" name="直線コネクタ 39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3" name="テキスト ボックス 39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4" name="直線コネクタ 3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5" name="テキスト ボックス 3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45339</xdr:rowOff>
    </xdr:to>
    <xdr:cxnSp macro="">
      <xdr:nvCxnSpPr>
        <xdr:cNvPr id="397" name="直線コネクタ 396"/>
        <xdr:cNvCxnSpPr/>
      </xdr:nvCxnSpPr>
      <xdr:spPr>
        <a:xfrm flipV="1">
          <a:off x="22160864" y="9745218"/>
          <a:ext cx="0" cy="1272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49166</xdr:rowOff>
    </xdr:from>
    <xdr:ext cx="469744" cy="259045"/>
    <xdr:sp macro="" textlink="">
      <xdr:nvSpPr>
        <xdr:cNvPr id="398" name="【保健センター・保健所】&#10;一人当たり面積最小値テキスト"/>
        <xdr:cNvSpPr txBox="1"/>
      </xdr:nvSpPr>
      <xdr:spPr>
        <a:xfrm>
          <a:off x="22199600" y="1102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45339</xdr:rowOff>
    </xdr:from>
    <xdr:to>
      <xdr:col>116</xdr:col>
      <xdr:colOff>152400</xdr:colOff>
      <xdr:row>64</xdr:row>
      <xdr:rowOff>45339</xdr:rowOff>
    </xdr:to>
    <xdr:cxnSp macro="">
      <xdr:nvCxnSpPr>
        <xdr:cNvPr id="399" name="直線コネクタ 398"/>
        <xdr:cNvCxnSpPr/>
      </xdr:nvCxnSpPr>
      <xdr:spPr>
        <a:xfrm>
          <a:off x="22072600" y="11018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400" name="【保健センター・保健所】&#10;一人当たり面積最大値テキスト"/>
        <xdr:cNvSpPr txBox="1"/>
      </xdr:nvSpPr>
      <xdr:spPr>
        <a:xfrm>
          <a:off x="22199600" y="952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401" name="直線コネクタ 400"/>
        <xdr:cNvCxnSpPr/>
      </xdr:nvCxnSpPr>
      <xdr:spPr>
        <a:xfrm>
          <a:off x="22072600" y="974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8272</xdr:rowOff>
    </xdr:from>
    <xdr:ext cx="469744" cy="259045"/>
    <xdr:sp macro="" textlink="">
      <xdr:nvSpPr>
        <xdr:cNvPr id="402" name="【保健センター・保健所】&#10;一人当たり面積平均値テキスト"/>
        <xdr:cNvSpPr txBox="1"/>
      </xdr:nvSpPr>
      <xdr:spPr>
        <a:xfrm>
          <a:off x="22199600" y="10638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156845</xdr:rowOff>
    </xdr:from>
    <xdr:to>
      <xdr:col>116</xdr:col>
      <xdr:colOff>114300</xdr:colOff>
      <xdr:row>63</xdr:row>
      <xdr:rowOff>86995</xdr:rowOff>
    </xdr:to>
    <xdr:sp macro="" textlink="">
      <xdr:nvSpPr>
        <xdr:cNvPr id="403" name="フローチャート: 判断 402"/>
        <xdr:cNvSpPr/>
      </xdr:nvSpPr>
      <xdr:spPr>
        <a:xfrm>
          <a:off x="22110700" y="1078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16637</xdr:rowOff>
    </xdr:from>
    <xdr:to>
      <xdr:col>112</xdr:col>
      <xdr:colOff>38100</xdr:colOff>
      <xdr:row>63</xdr:row>
      <xdr:rowOff>118237</xdr:rowOff>
    </xdr:to>
    <xdr:sp macro="" textlink="">
      <xdr:nvSpPr>
        <xdr:cNvPr id="404" name="フローチャート: 判断 403"/>
        <xdr:cNvSpPr/>
      </xdr:nvSpPr>
      <xdr:spPr>
        <a:xfrm>
          <a:off x="21272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134764</xdr:rowOff>
    </xdr:from>
    <xdr:ext cx="469744" cy="259045"/>
    <xdr:sp macro="" textlink="">
      <xdr:nvSpPr>
        <xdr:cNvPr id="405" name="n_1aveValue【保健センター・保健所】&#10;一人当たり面積"/>
        <xdr:cNvSpPr txBox="1"/>
      </xdr:nvSpPr>
      <xdr:spPr>
        <a:xfrm>
          <a:off x="210757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84455</xdr:rowOff>
    </xdr:from>
    <xdr:to>
      <xdr:col>107</xdr:col>
      <xdr:colOff>101600</xdr:colOff>
      <xdr:row>64</xdr:row>
      <xdr:rowOff>14605</xdr:rowOff>
    </xdr:to>
    <xdr:sp macro="" textlink="">
      <xdr:nvSpPr>
        <xdr:cNvPr id="406" name="フローチャート: 判断 405"/>
        <xdr:cNvSpPr/>
      </xdr:nvSpPr>
      <xdr:spPr>
        <a:xfrm>
          <a:off x="20383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31132</xdr:rowOff>
    </xdr:from>
    <xdr:ext cx="469744" cy="259045"/>
    <xdr:sp macro="" textlink="">
      <xdr:nvSpPr>
        <xdr:cNvPr id="407" name="n_2aveValue【保健センター・保健所】&#10;一人当たり面積"/>
        <xdr:cNvSpPr txBox="1"/>
      </xdr:nvSpPr>
      <xdr:spPr>
        <a:xfrm>
          <a:off x="20199427" y="1066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08" name="テキスト ボックス 4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9" name="テキスト ボックス 4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0" name="テキスト ボックス 4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1" name="テキスト ボックス 4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2" name="テキスト ボックス 4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150749</xdr:rowOff>
    </xdr:from>
    <xdr:to>
      <xdr:col>116</xdr:col>
      <xdr:colOff>114300</xdr:colOff>
      <xdr:row>64</xdr:row>
      <xdr:rowOff>80899</xdr:rowOff>
    </xdr:to>
    <xdr:sp macro="" textlink="">
      <xdr:nvSpPr>
        <xdr:cNvPr id="413" name="楕円 412"/>
        <xdr:cNvSpPr/>
      </xdr:nvSpPr>
      <xdr:spPr>
        <a:xfrm>
          <a:off x="22110700" y="1095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65676</xdr:rowOff>
    </xdr:from>
    <xdr:ext cx="469744" cy="259045"/>
    <xdr:sp macro="" textlink="">
      <xdr:nvSpPr>
        <xdr:cNvPr id="414" name="【保健センター・保健所】&#10;一人当たり面積該当値テキスト"/>
        <xdr:cNvSpPr txBox="1"/>
      </xdr:nvSpPr>
      <xdr:spPr>
        <a:xfrm>
          <a:off x="22199600" y="1086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151511</xdr:rowOff>
    </xdr:from>
    <xdr:to>
      <xdr:col>112</xdr:col>
      <xdr:colOff>38100</xdr:colOff>
      <xdr:row>64</xdr:row>
      <xdr:rowOff>81661</xdr:rowOff>
    </xdr:to>
    <xdr:sp macro="" textlink="">
      <xdr:nvSpPr>
        <xdr:cNvPr id="415" name="楕円 414"/>
        <xdr:cNvSpPr/>
      </xdr:nvSpPr>
      <xdr:spPr>
        <a:xfrm>
          <a:off x="21272500" y="1095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30099</xdr:rowOff>
    </xdr:from>
    <xdr:to>
      <xdr:col>116</xdr:col>
      <xdr:colOff>63500</xdr:colOff>
      <xdr:row>64</xdr:row>
      <xdr:rowOff>30861</xdr:rowOff>
    </xdr:to>
    <xdr:cxnSp macro="">
      <xdr:nvCxnSpPr>
        <xdr:cNvPr id="416" name="直線コネクタ 415"/>
        <xdr:cNvCxnSpPr/>
      </xdr:nvCxnSpPr>
      <xdr:spPr>
        <a:xfrm flipV="1">
          <a:off x="21323300" y="11002899"/>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72788</xdr:rowOff>
    </xdr:from>
    <xdr:ext cx="469744" cy="259045"/>
    <xdr:sp macro="" textlink="">
      <xdr:nvSpPr>
        <xdr:cNvPr id="417" name="n_1mainValue【保健センター・保健所】&#10;一人当たり面積"/>
        <xdr:cNvSpPr txBox="1"/>
      </xdr:nvSpPr>
      <xdr:spPr>
        <a:xfrm>
          <a:off x="21075727" y="1104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8" name="正方形/長方形 4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9" name="正方形/長方形 4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0" name="正方形/長方形 4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1" name="正方形/長方形 4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2" name="正方形/長方形 4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3" name="正方形/長方形 4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4" name="正方形/長方形 4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5" name="正方形/長方形 4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6" name="テキスト ボックス 4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7" name="直線コネクタ 4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28" name="直線コネクタ 4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29" name="テキスト ボックス 42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0" name="直線コネクタ 4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1" name="テキスト ボックス 4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2" name="直線コネクタ 4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3" name="テキスト ボックス 4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4" name="直線コネクタ 4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5" name="テキスト ボックス 4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6" name="直線コネクタ 4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7" name="テキスト ボックス 4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8" name="直線コネクタ 4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39" name="テキスト ボックス 43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0" name="直線コネクタ 4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1" name="テキスト ボックス 44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443" name="直線コネクタ 442"/>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444" name="【消防施設】&#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445" name="直線コネクタ 444"/>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46"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47" name="直線コネクタ 44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165298</xdr:rowOff>
    </xdr:from>
    <xdr:ext cx="405111" cy="259045"/>
    <xdr:sp macro="" textlink="">
      <xdr:nvSpPr>
        <xdr:cNvPr id="448" name="【消防施設】&#10;有形固定資産減価償却率平均値テキスト"/>
        <xdr:cNvSpPr txBox="1"/>
      </xdr:nvSpPr>
      <xdr:spPr>
        <a:xfrm>
          <a:off x="16357600" y="13709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142421</xdr:rowOff>
    </xdr:from>
    <xdr:to>
      <xdr:col>85</xdr:col>
      <xdr:colOff>177800</xdr:colOff>
      <xdr:row>81</xdr:row>
      <xdr:rowOff>72571</xdr:rowOff>
    </xdr:to>
    <xdr:sp macro="" textlink="">
      <xdr:nvSpPr>
        <xdr:cNvPr id="449" name="フローチャート: 判断 448"/>
        <xdr:cNvSpPr/>
      </xdr:nvSpPr>
      <xdr:spPr>
        <a:xfrm>
          <a:off x="162687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127726</xdr:rowOff>
    </xdr:from>
    <xdr:to>
      <xdr:col>81</xdr:col>
      <xdr:colOff>101600</xdr:colOff>
      <xdr:row>81</xdr:row>
      <xdr:rowOff>57876</xdr:rowOff>
    </xdr:to>
    <xdr:sp macro="" textlink="">
      <xdr:nvSpPr>
        <xdr:cNvPr id="450" name="フローチャート: 判断 449"/>
        <xdr:cNvSpPr/>
      </xdr:nvSpPr>
      <xdr:spPr>
        <a:xfrm>
          <a:off x="15430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74403</xdr:rowOff>
    </xdr:from>
    <xdr:ext cx="405111" cy="259045"/>
    <xdr:sp macro="" textlink="">
      <xdr:nvSpPr>
        <xdr:cNvPr id="451" name="n_1aveValue【消防施設】&#10;有形固定資産減価償却率"/>
        <xdr:cNvSpPr txBox="1"/>
      </xdr:nvSpPr>
      <xdr:spPr>
        <a:xfrm>
          <a:off x="152660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90170</xdr:rowOff>
    </xdr:from>
    <xdr:to>
      <xdr:col>76</xdr:col>
      <xdr:colOff>165100</xdr:colOff>
      <xdr:row>81</xdr:row>
      <xdr:rowOff>20320</xdr:rowOff>
    </xdr:to>
    <xdr:sp macro="" textlink="">
      <xdr:nvSpPr>
        <xdr:cNvPr id="452" name="フローチャート: 判断 451"/>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36847</xdr:rowOff>
    </xdr:from>
    <xdr:ext cx="405111" cy="259045"/>
    <xdr:sp macro="" textlink="">
      <xdr:nvSpPr>
        <xdr:cNvPr id="453" name="n_2aveValue【消防施設】&#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54" name="テキスト ボックス 4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5" name="テキスト ボックス 4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6" name="テキスト ボックス 4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7" name="テキスト ボックス 4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8" name="テキスト ボックス 4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459" name="楕円 458"/>
        <xdr:cNvSpPr/>
      </xdr:nvSpPr>
      <xdr:spPr>
        <a:xfrm>
          <a:off x="162687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137177</xdr:rowOff>
    </xdr:from>
    <xdr:ext cx="405111" cy="259045"/>
    <xdr:sp macro="" textlink="">
      <xdr:nvSpPr>
        <xdr:cNvPr id="460" name="【消防施設】&#10;有形固定資産減価償却率該当値テキスト"/>
        <xdr:cNvSpPr txBox="1"/>
      </xdr:nvSpPr>
      <xdr:spPr>
        <a:xfrm>
          <a:off x="16357600"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99968</xdr:rowOff>
    </xdr:from>
    <xdr:to>
      <xdr:col>81</xdr:col>
      <xdr:colOff>101600</xdr:colOff>
      <xdr:row>84</xdr:row>
      <xdr:rowOff>30118</xdr:rowOff>
    </xdr:to>
    <xdr:sp macro="" textlink="">
      <xdr:nvSpPr>
        <xdr:cNvPr id="461" name="楕円 460"/>
        <xdr:cNvSpPr/>
      </xdr:nvSpPr>
      <xdr:spPr>
        <a:xfrm>
          <a:off x="154305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38100</xdr:rowOff>
    </xdr:from>
    <xdr:to>
      <xdr:col>85</xdr:col>
      <xdr:colOff>127000</xdr:colOff>
      <xdr:row>83</xdr:row>
      <xdr:rowOff>150768</xdr:rowOff>
    </xdr:to>
    <xdr:cxnSp macro="">
      <xdr:nvCxnSpPr>
        <xdr:cNvPr id="462" name="直線コネクタ 461"/>
        <xdr:cNvCxnSpPr/>
      </xdr:nvCxnSpPr>
      <xdr:spPr>
        <a:xfrm flipV="1">
          <a:off x="15481300" y="14268450"/>
          <a:ext cx="838200" cy="1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21245</xdr:rowOff>
    </xdr:from>
    <xdr:ext cx="405111" cy="259045"/>
    <xdr:sp macro="" textlink="">
      <xdr:nvSpPr>
        <xdr:cNvPr id="463" name="n_1mainValue【消防施設】&#10;有形固定資産減価償却率"/>
        <xdr:cNvSpPr txBox="1"/>
      </xdr:nvSpPr>
      <xdr:spPr>
        <a:xfrm>
          <a:off x="152660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4" name="正方形/長方形 46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5" name="正方形/長方形 46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6" name="正方形/長方形 46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7" name="正方形/長方形 46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8" name="正方形/長方形 46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9" name="正方形/長方形 46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0" name="正方形/長方形 46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1" name="正方形/長方形 47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2" name="テキスト ボックス 47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3" name="直線コネクタ 47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74" name="直線コネクタ 47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75" name="テキスト ボックス 47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76" name="直線コネクタ 47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77" name="テキスト ボックス 47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78" name="直線コネクタ 47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79" name="テキスト ボックス 47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80" name="直線コネクタ 47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1" name="テキスト ボックス 48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2" name="直線コネクタ 48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3" name="テキスト ボックス 48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4" name="直線コネクタ 48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5" name="テキスト ボックス 48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169545</xdr:rowOff>
    </xdr:from>
    <xdr:to>
      <xdr:col>116</xdr:col>
      <xdr:colOff>62864</xdr:colOff>
      <xdr:row>86</xdr:row>
      <xdr:rowOff>64770</xdr:rowOff>
    </xdr:to>
    <xdr:cxnSp macro="">
      <xdr:nvCxnSpPr>
        <xdr:cNvPr id="487" name="直線コネクタ 486"/>
        <xdr:cNvCxnSpPr/>
      </xdr:nvCxnSpPr>
      <xdr:spPr>
        <a:xfrm flipV="1">
          <a:off x="22160864" y="1337119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68597</xdr:rowOff>
    </xdr:from>
    <xdr:ext cx="469744" cy="259045"/>
    <xdr:sp macro="" textlink="">
      <xdr:nvSpPr>
        <xdr:cNvPr id="488" name="【消防施設】&#10;一人当たり面積最小値テキスト"/>
        <xdr:cNvSpPr txBox="1"/>
      </xdr:nvSpPr>
      <xdr:spPr>
        <a:xfrm>
          <a:off x="22199600"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64770</xdr:rowOff>
    </xdr:from>
    <xdr:to>
      <xdr:col>116</xdr:col>
      <xdr:colOff>152400</xdr:colOff>
      <xdr:row>86</xdr:row>
      <xdr:rowOff>64770</xdr:rowOff>
    </xdr:to>
    <xdr:cxnSp macro="">
      <xdr:nvCxnSpPr>
        <xdr:cNvPr id="489" name="直線コネクタ 488"/>
        <xdr:cNvCxnSpPr/>
      </xdr:nvCxnSpPr>
      <xdr:spPr>
        <a:xfrm>
          <a:off x="22072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116222</xdr:rowOff>
    </xdr:from>
    <xdr:ext cx="469744" cy="259045"/>
    <xdr:sp macro="" textlink="">
      <xdr:nvSpPr>
        <xdr:cNvPr id="490" name="【消防施設】&#10;一人当たり面積最大値テキスト"/>
        <xdr:cNvSpPr txBox="1"/>
      </xdr:nvSpPr>
      <xdr:spPr>
        <a:xfrm>
          <a:off x="22199600" y="1314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169545</xdr:rowOff>
    </xdr:from>
    <xdr:to>
      <xdr:col>116</xdr:col>
      <xdr:colOff>152400</xdr:colOff>
      <xdr:row>77</xdr:row>
      <xdr:rowOff>169545</xdr:rowOff>
    </xdr:to>
    <xdr:cxnSp macro="">
      <xdr:nvCxnSpPr>
        <xdr:cNvPr id="491" name="直線コネクタ 490"/>
        <xdr:cNvCxnSpPr/>
      </xdr:nvCxnSpPr>
      <xdr:spPr>
        <a:xfrm>
          <a:off x="22072600" y="1337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86377</xdr:rowOff>
    </xdr:from>
    <xdr:ext cx="469744" cy="259045"/>
    <xdr:sp macro="" textlink="">
      <xdr:nvSpPr>
        <xdr:cNvPr id="492" name="【消防施設】&#10;一人当たり面積平均値テキスト"/>
        <xdr:cNvSpPr txBox="1"/>
      </xdr:nvSpPr>
      <xdr:spPr>
        <a:xfrm>
          <a:off x="22199600" y="1414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493" name="フローチャート: 判断 492"/>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124461</xdr:rowOff>
    </xdr:from>
    <xdr:to>
      <xdr:col>112</xdr:col>
      <xdr:colOff>38100</xdr:colOff>
      <xdr:row>84</xdr:row>
      <xdr:rowOff>54611</xdr:rowOff>
    </xdr:to>
    <xdr:sp macro="" textlink="">
      <xdr:nvSpPr>
        <xdr:cNvPr id="494" name="フローチャート: 判断 493"/>
        <xdr:cNvSpPr/>
      </xdr:nvSpPr>
      <xdr:spPr>
        <a:xfrm>
          <a:off x="21272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71138</xdr:rowOff>
    </xdr:from>
    <xdr:ext cx="469744" cy="259045"/>
    <xdr:sp macro="" textlink="">
      <xdr:nvSpPr>
        <xdr:cNvPr id="495" name="n_1aveValue【消防施設】&#10;一人当たり面積"/>
        <xdr:cNvSpPr txBox="1"/>
      </xdr:nvSpPr>
      <xdr:spPr>
        <a:xfrm>
          <a:off x="210757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82550</xdr:rowOff>
    </xdr:from>
    <xdr:to>
      <xdr:col>107</xdr:col>
      <xdr:colOff>101600</xdr:colOff>
      <xdr:row>84</xdr:row>
      <xdr:rowOff>12700</xdr:rowOff>
    </xdr:to>
    <xdr:sp macro="" textlink="">
      <xdr:nvSpPr>
        <xdr:cNvPr id="496" name="フローチャート: 判断 495"/>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29227</xdr:rowOff>
    </xdr:from>
    <xdr:ext cx="469744" cy="259045"/>
    <xdr:sp macro="" textlink="">
      <xdr:nvSpPr>
        <xdr:cNvPr id="497" name="n_2aveValue【消防施設】&#10;一人当たり面積"/>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98" name="テキスト ボックス 49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9" name="テキスト ボックス 49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0" name="テキスト ボックス 49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1" name="テキスト ボックス 50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2" name="テキスト ボックス 50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114936</xdr:rowOff>
    </xdr:from>
    <xdr:to>
      <xdr:col>116</xdr:col>
      <xdr:colOff>114300</xdr:colOff>
      <xdr:row>86</xdr:row>
      <xdr:rowOff>45086</xdr:rowOff>
    </xdr:to>
    <xdr:sp macro="" textlink="">
      <xdr:nvSpPr>
        <xdr:cNvPr id="503" name="楕円 502"/>
        <xdr:cNvSpPr/>
      </xdr:nvSpPr>
      <xdr:spPr>
        <a:xfrm>
          <a:off x="22110700" y="146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29863</xdr:rowOff>
    </xdr:from>
    <xdr:ext cx="469744" cy="259045"/>
    <xdr:sp macro="" textlink="">
      <xdr:nvSpPr>
        <xdr:cNvPr id="504" name="【消防施設】&#10;一人当たり面積該当値テキスト"/>
        <xdr:cNvSpPr txBox="1"/>
      </xdr:nvSpPr>
      <xdr:spPr>
        <a:xfrm>
          <a:off x="22199600" y="14603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114936</xdr:rowOff>
    </xdr:from>
    <xdr:to>
      <xdr:col>112</xdr:col>
      <xdr:colOff>38100</xdr:colOff>
      <xdr:row>86</xdr:row>
      <xdr:rowOff>45086</xdr:rowOff>
    </xdr:to>
    <xdr:sp macro="" textlink="">
      <xdr:nvSpPr>
        <xdr:cNvPr id="505" name="楕円 504"/>
        <xdr:cNvSpPr/>
      </xdr:nvSpPr>
      <xdr:spPr>
        <a:xfrm>
          <a:off x="21272500" y="146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165736</xdr:rowOff>
    </xdr:from>
    <xdr:to>
      <xdr:col>116</xdr:col>
      <xdr:colOff>63500</xdr:colOff>
      <xdr:row>85</xdr:row>
      <xdr:rowOff>165736</xdr:rowOff>
    </xdr:to>
    <xdr:cxnSp macro="">
      <xdr:nvCxnSpPr>
        <xdr:cNvPr id="506" name="直線コネクタ 505"/>
        <xdr:cNvCxnSpPr/>
      </xdr:nvCxnSpPr>
      <xdr:spPr>
        <a:xfrm>
          <a:off x="21323300" y="147389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36213</xdr:rowOff>
    </xdr:from>
    <xdr:ext cx="469744" cy="259045"/>
    <xdr:sp macro="" textlink="">
      <xdr:nvSpPr>
        <xdr:cNvPr id="507" name="n_1mainValue【消防施設】&#10;一人当たり面積"/>
        <xdr:cNvSpPr txBox="1"/>
      </xdr:nvSpPr>
      <xdr:spPr>
        <a:xfrm>
          <a:off x="21075727" y="1478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8" name="正方形/長方形 5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9" name="正方形/長方形 5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0" name="正方形/長方形 5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1" name="正方形/長方形 5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2" name="正方形/長方形 5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3" name="正方形/長方形 5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4" name="正方形/長方形 5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5" name="正方形/長方形 5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6" name="テキスト ボックス 5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7" name="直線コネクタ 5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8" name="直線コネクタ 51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9" name="テキスト ボックス 51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0" name="直線コネクタ 51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1" name="テキスト ボックス 52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2" name="直線コネクタ 52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3" name="テキスト ボックス 52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4" name="直線コネクタ 52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5" name="テキスト ボックス 52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6" name="直線コネクタ 52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7" name="テキスト ボックス 52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8" name="直線コネクタ 52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9" name="テキスト ボックス 52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0" name="直線コネクタ 5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1" name="テキスト ボックス 53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107</xdr:row>
      <xdr:rowOff>166007</xdr:rowOff>
    </xdr:to>
    <xdr:cxnSp macro="">
      <xdr:nvCxnSpPr>
        <xdr:cNvPr id="533" name="直線コネクタ 532"/>
        <xdr:cNvCxnSpPr/>
      </xdr:nvCxnSpPr>
      <xdr:spPr>
        <a:xfrm flipV="1">
          <a:off x="16318864" y="17129761"/>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169834</xdr:rowOff>
    </xdr:from>
    <xdr:ext cx="405111" cy="259045"/>
    <xdr:sp macro="" textlink="">
      <xdr:nvSpPr>
        <xdr:cNvPr id="534" name="【庁舎】&#10;有形固定資産減価償却率最小値テキスト"/>
        <xdr:cNvSpPr txBox="1"/>
      </xdr:nvSpPr>
      <xdr:spPr>
        <a:xfrm>
          <a:off x="16357600" y="1851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166007</xdr:rowOff>
    </xdr:from>
    <xdr:to>
      <xdr:col>86</xdr:col>
      <xdr:colOff>25400</xdr:colOff>
      <xdr:row>107</xdr:row>
      <xdr:rowOff>166007</xdr:rowOff>
    </xdr:to>
    <xdr:cxnSp macro="">
      <xdr:nvCxnSpPr>
        <xdr:cNvPr id="535" name="直線コネクタ 534"/>
        <xdr:cNvCxnSpPr/>
      </xdr:nvCxnSpPr>
      <xdr:spPr>
        <a:xfrm>
          <a:off x="16230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536" name="【庁舎】&#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537" name="直線コネクタ 536"/>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538" name="【庁舎】&#10;有形固定資産減価償却率平均値テキスト"/>
        <xdr:cNvSpPr txBox="1"/>
      </xdr:nvSpPr>
      <xdr:spPr>
        <a:xfrm>
          <a:off x="16357600" y="1752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39" name="フローチャート: 判断 538"/>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49893</xdr:rowOff>
    </xdr:from>
    <xdr:to>
      <xdr:col>81</xdr:col>
      <xdr:colOff>101600</xdr:colOff>
      <xdr:row>103</xdr:row>
      <xdr:rowOff>151493</xdr:rowOff>
    </xdr:to>
    <xdr:sp macro="" textlink="">
      <xdr:nvSpPr>
        <xdr:cNvPr id="540" name="フローチャート: 判断 539"/>
        <xdr:cNvSpPr/>
      </xdr:nvSpPr>
      <xdr:spPr>
        <a:xfrm>
          <a:off x="15430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142620</xdr:rowOff>
    </xdr:from>
    <xdr:ext cx="405111" cy="259045"/>
    <xdr:sp macro="" textlink="">
      <xdr:nvSpPr>
        <xdr:cNvPr id="541" name="n_1aveValue【庁舎】&#10;有形固定資産減価償却率"/>
        <xdr:cNvSpPr txBox="1"/>
      </xdr:nvSpPr>
      <xdr:spPr>
        <a:xfrm>
          <a:off x="152660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90714</xdr:rowOff>
    </xdr:from>
    <xdr:to>
      <xdr:col>76</xdr:col>
      <xdr:colOff>165100</xdr:colOff>
      <xdr:row>104</xdr:row>
      <xdr:rowOff>20864</xdr:rowOff>
    </xdr:to>
    <xdr:sp macro="" textlink="">
      <xdr:nvSpPr>
        <xdr:cNvPr id="542" name="フローチャート: 判断 541"/>
        <xdr:cNvSpPr/>
      </xdr:nvSpPr>
      <xdr:spPr>
        <a:xfrm>
          <a:off x="14541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37391</xdr:rowOff>
    </xdr:from>
    <xdr:ext cx="405111" cy="259045"/>
    <xdr:sp macro="" textlink="">
      <xdr:nvSpPr>
        <xdr:cNvPr id="543" name="n_2aveValue【庁舎】&#10;有形固定資産減価償却率"/>
        <xdr:cNvSpPr txBox="1"/>
      </xdr:nvSpPr>
      <xdr:spPr>
        <a:xfrm>
          <a:off x="14389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44" name="テキスト ボックス 5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5" name="テキスト ボックス 5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6" name="テキスト ボックス 5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7" name="テキスト ボックス 5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8" name="テキスト ボックス 5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89081</xdr:rowOff>
    </xdr:from>
    <xdr:to>
      <xdr:col>85</xdr:col>
      <xdr:colOff>177800</xdr:colOff>
      <xdr:row>104</xdr:row>
      <xdr:rowOff>19231</xdr:rowOff>
    </xdr:to>
    <xdr:sp macro="" textlink="">
      <xdr:nvSpPr>
        <xdr:cNvPr id="549" name="楕円 548"/>
        <xdr:cNvSpPr/>
      </xdr:nvSpPr>
      <xdr:spPr>
        <a:xfrm>
          <a:off x="162687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67508</xdr:rowOff>
    </xdr:from>
    <xdr:ext cx="405111" cy="259045"/>
    <xdr:sp macro="" textlink="">
      <xdr:nvSpPr>
        <xdr:cNvPr id="550" name="【庁舎】&#10;有形固定資産減価償却率該当値テキスト"/>
        <xdr:cNvSpPr txBox="1"/>
      </xdr:nvSpPr>
      <xdr:spPr>
        <a:xfrm>
          <a:off x="16357600" y="1772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30299</xdr:rowOff>
    </xdr:from>
    <xdr:to>
      <xdr:col>81</xdr:col>
      <xdr:colOff>101600</xdr:colOff>
      <xdr:row>103</xdr:row>
      <xdr:rowOff>131899</xdr:rowOff>
    </xdr:to>
    <xdr:sp macro="" textlink="">
      <xdr:nvSpPr>
        <xdr:cNvPr id="551" name="楕円 550"/>
        <xdr:cNvSpPr/>
      </xdr:nvSpPr>
      <xdr:spPr>
        <a:xfrm>
          <a:off x="15430500" y="176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81099</xdr:rowOff>
    </xdr:from>
    <xdr:to>
      <xdr:col>85</xdr:col>
      <xdr:colOff>127000</xdr:colOff>
      <xdr:row>103</xdr:row>
      <xdr:rowOff>139881</xdr:rowOff>
    </xdr:to>
    <xdr:cxnSp macro="">
      <xdr:nvCxnSpPr>
        <xdr:cNvPr id="552" name="直線コネクタ 551"/>
        <xdr:cNvCxnSpPr/>
      </xdr:nvCxnSpPr>
      <xdr:spPr>
        <a:xfrm>
          <a:off x="15481300" y="17740449"/>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148426</xdr:rowOff>
    </xdr:from>
    <xdr:ext cx="405111" cy="259045"/>
    <xdr:sp macro="" textlink="">
      <xdr:nvSpPr>
        <xdr:cNvPr id="553" name="n_1mainValue【庁舎】&#10;有形固定資産減価償却率"/>
        <xdr:cNvSpPr txBox="1"/>
      </xdr:nvSpPr>
      <xdr:spPr>
        <a:xfrm>
          <a:off x="15266044" y="1746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4" name="正方形/長方形 5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5" name="正方形/長方形 5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6" name="正方形/長方形 5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7" name="正方形/長方形 5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8" name="正方形/長方形 5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9" name="正方形/長方形 5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0" name="正方形/長方形 5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1" name="正方形/長方形 5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2" name="テキスト ボックス 5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3" name="直線コネクタ 5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4" name="直線コネクタ 56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5" name="テキスト ボックス 56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6" name="直線コネクタ 56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7" name="テキスト ボックス 56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8" name="直線コネクタ 56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69" name="テキスト ボックス 56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70" name="直線コネクタ 56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1" name="テキスト ボックス 57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2" name="直線コネクタ 5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3" name="テキスト ボックス 5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66142</xdr:rowOff>
    </xdr:from>
    <xdr:to>
      <xdr:col>116</xdr:col>
      <xdr:colOff>62864</xdr:colOff>
      <xdr:row>107</xdr:row>
      <xdr:rowOff>157581</xdr:rowOff>
    </xdr:to>
    <xdr:cxnSp macro="">
      <xdr:nvCxnSpPr>
        <xdr:cNvPr id="575" name="直線コネクタ 574"/>
        <xdr:cNvCxnSpPr/>
      </xdr:nvCxnSpPr>
      <xdr:spPr>
        <a:xfrm flipV="1">
          <a:off x="22160864" y="17211142"/>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161408</xdr:rowOff>
    </xdr:from>
    <xdr:ext cx="469744" cy="259045"/>
    <xdr:sp macro="" textlink="">
      <xdr:nvSpPr>
        <xdr:cNvPr id="576" name="【庁舎】&#10;一人当たり面積最小値テキスト"/>
        <xdr:cNvSpPr txBox="1"/>
      </xdr:nvSpPr>
      <xdr:spPr>
        <a:xfrm>
          <a:off x="22199600" y="1850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157581</xdr:rowOff>
    </xdr:from>
    <xdr:to>
      <xdr:col>116</xdr:col>
      <xdr:colOff>152400</xdr:colOff>
      <xdr:row>107</xdr:row>
      <xdr:rowOff>157581</xdr:rowOff>
    </xdr:to>
    <xdr:cxnSp macro="">
      <xdr:nvCxnSpPr>
        <xdr:cNvPr id="577" name="直線コネクタ 576"/>
        <xdr:cNvCxnSpPr/>
      </xdr:nvCxnSpPr>
      <xdr:spPr>
        <a:xfrm>
          <a:off x="22072600" y="185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12819</xdr:rowOff>
    </xdr:from>
    <xdr:ext cx="469744" cy="259045"/>
    <xdr:sp macro="" textlink="">
      <xdr:nvSpPr>
        <xdr:cNvPr id="578" name="【庁舎】&#10;一人当たり面積最大値テキスト"/>
        <xdr:cNvSpPr txBox="1"/>
      </xdr:nvSpPr>
      <xdr:spPr>
        <a:xfrm>
          <a:off x="22199600" y="1698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66142</xdr:rowOff>
    </xdr:from>
    <xdr:to>
      <xdr:col>116</xdr:col>
      <xdr:colOff>152400</xdr:colOff>
      <xdr:row>100</xdr:row>
      <xdr:rowOff>66142</xdr:rowOff>
    </xdr:to>
    <xdr:cxnSp macro="">
      <xdr:nvCxnSpPr>
        <xdr:cNvPr id="579" name="直線コネクタ 578"/>
        <xdr:cNvCxnSpPr/>
      </xdr:nvCxnSpPr>
      <xdr:spPr>
        <a:xfrm>
          <a:off x="22072600" y="1721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155948</xdr:rowOff>
    </xdr:from>
    <xdr:ext cx="469744" cy="259045"/>
    <xdr:sp macro="" textlink="">
      <xdr:nvSpPr>
        <xdr:cNvPr id="580" name="【庁舎】&#10;一人当たり面積平均値テキスト"/>
        <xdr:cNvSpPr txBox="1"/>
      </xdr:nvSpPr>
      <xdr:spPr>
        <a:xfrm>
          <a:off x="22199600" y="18158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133071</xdr:rowOff>
    </xdr:from>
    <xdr:to>
      <xdr:col>116</xdr:col>
      <xdr:colOff>114300</xdr:colOff>
      <xdr:row>107</xdr:row>
      <xdr:rowOff>63221</xdr:rowOff>
    </xdr:to>
    <xdr:sp macro="" textlink="">
      <xdr:nvSpPr>
        <xdr:cNvPr id="581" name="フローチャート: 判断 580"/>
        <xdr:cNvSpPr/>
      </xdr:nvSpPr>
      <xdr:spPr>
        <a:xfrm>
          <a:off x="22110700" y="1830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582" name="フローチャート: 判断 581"/>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115637</xdr:rowOff>
    </xdr:from>
    <xdr:ext cx="469744" cy="259045"/>
    <xdr:sp macro="" textlink="">
      <xdr:nvSpPr>
        <xdr:cNvPr id="583" name="n_1aveValue【庁舎】&#10;一人当たり面積"/>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27457</xdr:rowOff>
    </xdr:from>
    <xdr:to>
      <xdr:col>107</xdr:col>
      <xdr:colOff>101600</xdr:colOff>
      <xdr:row>107</xdr:row>
      <xdr:rowOff>129057</xdr:rowOff>
    </xdr:to>
    <xdr:sp macro="" textlink="">
      <xdr:nvSpPr>
        <xdr:cNvPr id="584" name="フローチャート: 判断 583"/>
        <xdr:cNvSpPr/>
      </xdr:nvSpPr>
      <xdr:spPr>
        <a:xfrm>
          <a:off x="20383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145584</xdr:rowOff>
    </xdr:from>
    <xdr:ext cx="469744" cy="259045"/>
    <xdr:sp macro="" textlink="">
      <xdr:nvSpPr>
        <xdr:cNvPr id="585" name="n_2aveValue【庁舎】&#10;一人当たり面積"/>
        <xdr:cNvSpPr txBox="1"/>
      </xdr:nvSpPr>
      <xdr:spPr>
        <a:xfrm>
          <a:off x="201994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6" name="テキスト ボックス 5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7" name="テキスト ボックス 5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8" name="テキスト ボックス 5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9" name="テキスト ボックス 5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0" name="テキスト ボックス 5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60376</xdr:rowOff>
    </xdr:from>
    <xdr:to>
      <xdr:col>116</xdr:col>
      <xdr:colOff>114300</xdr:colOff>
      <xdr:row>107</xdr:row>
      <xdr:rowOff>161976</xdr:rowOff>
    </xdr:to>
    <xdr:sp macro="" textlink="">
      <xdr:nvSpPr>
        <xdr:cNvPr id="591" name="楕円 590"/>
        <xdr:cNvSpPr/>
      </xdr:nvSpPr>
      <xdr:spPr>
        <a:xfrm>
          <a:off x="22110700" y="1840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146753</xdr:rowOff>
    </xdr:from>
    <xdr:ext cx="469744" cy="259045"/>
    <xdr:sp macro="" textlink="">
      <xdr:nvSpPr>
        <xdr:cNvPr id="592" name="【庁舎】&#10;一人当たり面積該当値テキスト"/>
        <xdr:cNvSpPr txBox="1"/>
      </xdr:nvSpPr>
      <xdr:spPr>
        <a:xfrm>
          <a:off x="22199600" y="1832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64263</xdr:rowOff>
    </xdr:from>
    <xdr:to>
      <xdr:col>112</xdr:col>
      <xdr:colOff>38100</xdr:colOff>
      <xdr:row>107</xdr:row>
      <xdr:rowOff>165863</xdr:rowOff>
    </xdr:to>
    <xdr:sp macro="" textlink="">
      <xdr:nvSpPr>
        <xdr:cNvPr id="593" name="楕円 592"/>
        <xdr:cNvSpPr/>
      </xdr:nvSpPr>
      <xdr:spPr>
        <a:xfrm>
          <a:off x="21272500" y="184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111176</xdr:rowOff>
    </xdr:from>
    <xdr:to>
      <xdr:col>116</xdr:col>
      <xdr:colOff>63500</xdr:colOff>
      <xdr:row>107</xdr:row>
      <xdr:rowOff>115063</xdr:rowOff>
    </xdr:to>
    <xdr:cxnSp macro="">
      <xdr:nvCxnSpPr>
        <xdr:cNvPr id="594" name="直線コネクタ 593"/>
        <xdr:cNvCxnSpPr/>
      </xdr:nvCxnSpPr>
      <xdr:spPr>
        <a:xfrm flipV="1">
          <a:off x="21323300" y="18456326"/>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156990</xdr:rowOff>
    </xdr:from>
    <xdr:ext cx="469744" cy="259045"/>
    <xdr:sp macro="" textlink="">
      <xdr:nvSpPr>
        <xdr:cNvPr id="595" name="n_1mainValue【庁舎】&#10;一人当たり面積"/>
        <xdr:cNvSpPr txBox="1"/>
      </xdr:nvSpPr>
      <xdr:spPr>
        <a:xfrm>
          <a:off x="21075727" y="1850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6" name="正方形/長方形 5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7" name="正方形/長方形 5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8" name="テキスト ボックス 5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おおむね類似平均となっている。高い施設は一般廃棄物処理施設、福祉施設となっており、低い施設は消防施設となっている。一般廃棄物処理施設及び消防施設については、広域圏保有施設情報となり町単位ではなく地方単位となる。廃棄物処理施設は老朽化が進んでおり、用地等含め広域的な協議が必要であり、運営組合の適切な管理を求めることとなる。消防施設については、比較的新しい建物が多いといえる。福祉施設については、設置後年数が経過している施設があるためである。一人当たり面積については類似平均程度の物が多い。高い物はなく、低いものは消防施設となる。地域において設備が不足している懸念がある。類似平均と近似となっている施設内にも老朽化の激しい施設があるため、長期的な維持管理をするとともに、適正な施設環境の整備を進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福島県磐梯町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3,533
3,524
59.77
3,981,164
3,834,495
138,618
2,121,757
6,603,835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人口の減少や高齢化率の上昇の反面、従来から立地している企業からの町税の収入割合が高いため、財政力指数は類似団体平均を上回っている。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しかしながら、指数上昇の主要原因である税収は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景気の動向等に大きく左右される側面もあることから、今後も新規の企業誘致を図るなど地方税の確保と行政の効率化による歳出削減に努め、現在の水準を維持する。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40957</xdr:rowOff>
    </xdr:from>
    <xdr:to>
      <xdr:col>23</xdr:col>
      <xdr:colOff>133350</xdr:colOff>
      <xdr:row>43</xdr:row>
      <xdr:rowOff>46990</xdr:rowOff>
    </xdr:to>
    <xdr:cxnSp macro="">
      <xdr:nvCxnSpPr>
        <xdr:cNvPr id="64" name="直線コネクタ 63"/>
        <xdr:cNvCxnSpPr/>
      </xdr:nvCxnSpPr>
      <xdr:spPr>
        <a:xfrm flipV="1">
          <a:off x="4114800" y="7413307"/>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163847</xdr:rowOff>
    </xdr:from>
    <xdr:ext cx="762000" cy="259045"/>
    <xdr:sp macro="" textlink="">
      <xdr:nvSpPr>
        <xdr:cNvPr id="65" name="財政力平均値テキスト"/>
        <xdr:cNvSpPr txBox="1"/>
      </xdr:nvSpPr>
      <xdr:spPr>
        <a:xfrm>
          <a:off x="5041900" y="7364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40957</xdr:rowOff>
    </xdr:from>
    <xdr:to>
      <xdr:col>19</xdr:col>
      <xdr:colOff>133350</xdr:colOff>
      <xdr:row>43</xdr:row>
      <xdr:rowOff>46990</xdr:rowOff>
    </xdr:to>
    <xdr:cxnSp macro="">
      <xdr:nvCxnSpPr>
        <xdr:cNvPr id="67" name="直線コネクタ 66"/>
        <xdr:cNvCxnSpPr/>
      </xdr:nvCxnSpPr>
      <xdr:spPr>
        <a:xfrm>
          <a:off x="3225800" y="741330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142892</xdr:rowOff>
    </xdr:from>
    <xdr:ext cx="736600" cy="259045"/>
    <xdr:sp macro="" textlink="">
      <xdr:nvSpPr>
        <xdr:cNvPr id="69" name="テキスト ボックス 68"/>
        <xdr:cNvSpPr txBox="1"/>
      </xdr:nvSpPr>
      <xdr:spPr>
        <a:xfrm>
          <a:off x="3733800" y="751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40957</xdr:rowOff>
    </xdr:to>
    <xdr:cxnSp macro="">
      <xdr:nvCxnSpPr>
        <xdr:cNvPr id="70" name="直線コネクタ 69"/>
        <xdr:cNvCxnSpPr/>
      </xdr:nvCxnSpPr>
      <xdr:spPr>
        <a:xfrm>
          <a:off x="2336800" y="740727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32385</xdr:rowOff>
    </xdr:from>
    <xdr:to>
      <xdr:col>15</xdr:col>
      <xdr:colOff>133350</xdr:colOff>
      <xdr:row>43</xdr:row>
      <xdr:rowOff>133985</xdr:rowOff>
    </xdr:to>
    <xdr:sp macro="" textlink="">
      <xdr:nvSpPr>
        <xdr:cNvPr id="71" name="フローチャート: 判断 70"/>
        <xdr:cNvSpPr/>
      </xdr:nvSpPr>
      <xdr:spPr>
        <a:xfrm>
          <a:off x="3175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118762</xdr:rowOff>
    </xdr:from>
    <xdr:ext cx="762000" cy="259045"/>
    <xdr:sp macro="" textlink="">
      <xdr:nvSpPr>
        <xdr:cNvPr id="72" name="テキスト ボックス 71"/>
        <xdr:cNvSpPr txBox="1"/>
      </xdr:nvSpPr>
      <xdr:spPr>
        <a:xfrm>
          <a:off x="2844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34925</xdr:rowOff>
    </xdr:from>
    <xdr:to>
      <xdr:col>11</xdr:col>
      <xdr:colOff>31750</xdr:colOff>
      <xdr:row>43</xdr:row>
      <xdr:rowOff>34925</xdr:rowOff>
    </xdr:to>
    <xdr:cxnSp macro="">
      <xdr:nvCxnSpPr>
        <xdr:cNvPr id="73" name="直線コネクタ 72"/>
        <xdr:cNvCxnSpPr/>
      </xdr:nvCxnSpPr>
      <xdr:spPr>
        <a:xfrm>
          <a:off x="1447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38418</xdr:rowOff>
    </xdr:from>
    <xdr:to>
      <xdr:col>11</xdr:col>
      <xdr:colOff>82550</xdr:colOff>
      <xdr:row>43</xdr:row>
      <xdr:rowOff>140018</xdr:rowOff>
    </xdr:to>
    <xdr:sp macro="" textlink="">
      <xdr:nvSpPr>
        <xdr:cNvPr id="74" name="フローチャート: 判断 73"/>
        <xdr:cNvSpPr/>
      </xdr:nvSpPr>
      <xdr:spPr>
        <a:xfrm>
          <a:off x="2286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124795</xdr:rowOff>
    </xdr:from>
    <xdr:ext cx="762000" cy="259045"/>
    <xdr:sp macro="" textlink="">
      <xdr:nvSpPr>
        <xdr:cNvPr id="75" name="テキスト ボックス 74"/>
        <xdr:cNvSpPr txBox="1"/>
      </xdr:nvSpPr>
      <xdr:spPr>
        <a:xfrm>
          <a:off x="1955800" y="749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76" name="フローチャート: 判断 75"/>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77" name="テキスト ボックス 7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83" name="楕円 82"/>
        <xdr:cNvSpPr/>
      </xdr:nvSpPr>
      <xdr:spPr>
        <a:xfrm>
          <a:off x="4902200" y="73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6684</xdr:rowOff>
    </xdr:from>
    <xdr:ext cx="762000" cy="259045"/>
    <xdr:sp macro="" textlink="">
      <xdr:nvSpPr>
        <xdr:cNvPr id="84" name="財政力該当値テキスト"/>
        <xdr:cNvSpPr txBox="1"/>
      </xdr:nvSpPr>
      <xdr:spPr>
        <a:xfrm>
          <a:off x="5041900" y="72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167640</xdr:rowOff>
    </xdr:from>
    <xdr:to>
      <xdr:col>19</xdr:col>
      <xdr:colOff>184150</xdr:colOff>
      <xdr:row>43</xdr:row>
      <xdr:rowOff>97790</xdr:rowOff>
    </xdr:to>
    <xdr:sp macro="" textlink="">
      <xdr:nvSpPr>
        <xdr:cNvPr id="85" name="楕円 84"/>
        <xdr:cNvSpPr/>
      </xdr:nvSpPr>
      <xdr:spPr>
        <a:xfrm>
          <a:off x="4064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107967</xdr:rowOff>
    </xdr:from>
    <xdr:ext cx="736600" cy="259045"/>
    <xdr:sp macro="" textlink="">
      <xdr:nvSpPr>
        <xdr:cNvPr id="86" name="テキスト ボックス 85"/>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161607</xdr:rowOff>
    </xdr:from>
    <xdr:to>
      <xdr:col>15</xdr:col>
      <xdr:colOff>133350</xdr:colOff>
      <xdr:row>43</xdr:row>
      <xdr:rowOff>91757</xdr:rowOff>
    </xdr:to>
    <xdr:sp macro="" textlink="">
      <xdr:nvSpPr>
        <xdr:cNvPr id="87" name="楕円 86"/>
        <xdr:cNvSpPr/>
      </xdr:nvSpPr>
      <xdr:spPr>
        <a:xfrm>
          <a:off x="3175000" y="73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101934</xdr:rowOff>
    </xdr:from>
    <xdr:ext cx="762000" cy="259045"/>
    <xdr:sp macro="" textlink="">
      <xdr:nvSpPr>
        <xdr:cNvPr id="88" name="テキスト ボックス 87"/>
        <xdr:cNvSpPr txBox="1"/>
      </xdr:nvSpPr>
      <xdr:spPr>
        <a:xfrm>
          <a:off x="2844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155575</xdr:rowOff>
    </xdr:from>
    <xdr:to>
      <xdr:col>11</xdr:col>
      <xdr:colOff>82550</xdr:colOff>
      <xdr:row>43</xdr:row>
      <xdr:rowOff>85725</xdr:rowOff>
    </xdr:to>
    <xdr:sp macro="" textlink="">
      <xdr:nvSpPr>
        <xdr:cNvPr id="89" name="楕円 88"/>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90" name="テキスト ボックス 8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91" name="楕円 90"/>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92" name="テキスト ボックス 9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年度比で</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ポイント増加して</a:t>
          </a:r>
          <a:r>
            <a:rPr kumimoji="1" lang="en-US" altLang="ja-JP" sz="1200">
              <a:latin typeface="ＭＳ Ｐゴシック" panose="020B0600070205080204" pitchFamily="50" charset="-128"/>
              <a:ea typeface="ＭＳ Ｐゴシック" panose="020B0600070205080204" pitchFamily="50" charset="-128"/>
            </a:rPr>
            <a:t>93.7</a:t>
          </a:r>
          <a:r>
            <a:rPr kumimoji="1" lang="ja-JP" altLang="en-US" sz="1200">
              <a:latin typeface="ＭＳ Ｐゴシック" panose="020B0600070205080204" pitchFamily="50" charset="-128"/>
              <a:ea typeface="ＭＳ Ｐゴシック" panose="020B0600070205080204" pitchFamily="50" charset="-128"/>
            </a:rPr>
            <a:t>％となった。施設の老朽化等により維持管理経費が昨年比で約</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百万円が増加したことや、公営企業への繰出基準見直しによる繰出金が昨年比で約</a:t>
          </a:r>
          <a:r>
            <a:rPr kumimoji="1" lang="en-US" altLang="ja-JP" sz="1200">
              <a:latin typeface="ＭＳ Ｐゴシック" panose="020B0600070205080204" pitchFamily="50" charset="-128"/>
              <a:ea typeface="ＭＳ Ｐゴシック" panose="020B0600070205080204" pitchFamily="50" charset="-128"/>
            </a:rPr>
            <a:t>54</a:t>
          </a:r>
          <a:r>
            <a:rPr kumimoji="1" lang="ja-JP" altLang="en-US" sz="1200">
              <a:latin typeface="ＭＳ Ｐゴシック" panose="020B0600070205080204" pitchFamily="50" charset="-128"/>
              <a:ea typeface="ＭＳ Ｐゴシック" panose="020B0600070205080204" pitchFamily="50" charset="-128"/>
            </a:rPr>
            <a:t>百万円増加したことにより、経常収支比率等の財政分析指標が悪化することとなった。</a:t>
          </a:r>
        </a:p>
        <a:p>
          <a:r>
            <a:rPr kumimoji="1" lang="ja-JP" altLang="en-US" sz="1200">
              <a:latin typeface="ＭＳ Ｐゴシック" panose="020B0600070205080204" pitchFamily="50" charset="-128"/>
              <a:ea typeface="ＭＳ Ｐゴシック" panose="020B0600070205080204" pitchFamily="50" charset="-128"/>
            </a:rPr>
            <a:t>　今後は、既存施設の老朽化による維持補修費の増大、更には近年普通建設事業に投下した地方債の元金償還が開始されるとから、経常経費が増大し、数値を悪化させることが懸念されることから、より一層無駄な経費の削減をはかり、効率的な行政運営に努めなければならない。</a:t>
          </a: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66</xdr:row>
      <xdr:rowOff>72898</xdr:rowOff>
    </xdr:to>
    <xdr:cxnSp macro="">
      <xdr:nvCxnSpPr>
        <xdr:cNvPr id="120" name="直線コネクタ 119"/>
        <xdr:cNvCxnSpPr/>
      </xdr:nvCxnSpPr>
      <xdr:spPr>
        <a:xfrm flipV="1">
          <a:off x="4953000" y="10013188"/>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1"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2" name="直線コネクタ 121"/>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3" name="財政構造の弾力性最大値テキスト"/>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24" name="直線コネクタ 123"/>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102108</xdr:rowOff>
    </xdr:from>
    <xdr:to>
      <xdr:col>23</xdr:col>
      <xdr:colOff>133350</xdr:colOff>
      <xdr:row>65</xdr:row>
      <xdr:rowOff>70612</xdr:rowOff>
    </xdr:to>
    <xdr:cxnSp macro="">
      <xdr:nvCxnSpPr>
        <xdr:cNvPr id="125" name="直線コネクタ 124"/>
        <xdr:cNvCxnSpPr/>
      </xdr:nvCxnSpPr>
      <xdr:spPr>
        <a:xfrm>
          <a:off x="4114800" y="11074908"/>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53611</xdr:rowOff>
    </xdr:from>
    <xdr:ext cx="762000" cy="259045"/>
    <xdr:sp macro="" textlink="">
      <xdr:nvSpPr>
        <xdr:cNvPr id="126" name="財政構造の弾力性平均値テキスト"/>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27" name="フローチャート: 判断 126"/>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44196</xdr:rowOff>
    </xdr:from>
    <xdr:to>
      <xdr:col>19</xdr:col>
      <xdr:colOff>133350</xdr:colOff>
      <xdr:row>64</xdr:row>
      <xdr:rowOff>102108</xdr:rowOff>
    </xdr:to>
    <xdr:cxnSp macro="">
      <xdr:nvCxnSpPr>
        <xdr:cNvPr id="128" name="直線コネクタ 127"/>
        <xdr:cNvCxnSpPr/>
      </xdr:nvCxnSpPr>
      <xdr:spPr>
        <a:xfrm>
          <a:off x="3225800" y="1101699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107188</xdr:rowOff>
    </xdr:from>
    <xdr:to>
      <xdr:col>19</xdr:col>
      <xdr:colOff>184150</xdr:colOff>
      <xdr:row>62</xdr:row>
      <xdr:rowOff>37338</xdr:rowOff>
    </xdr:to>
    <xdr:sp macro="" textlink="">
      <xdr:nvSpPr>
        <xdr:cNvPr id="129" name="フローチャート: 判断 128"/>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47515</xdr:rowOff>
    </xdr:from>
    <xdr:ext cx="736600" cy="259045"/>
    <xdr:sp macro="" textlink="">
      <xdr:nvSpPr>
        <xdr:cNvPr id="130" name="テキスト ボックス 129"/>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44196</xdr:rowOff>
    </xdr:from>
    <xdr:to>
      <xdr:col>15</xdr:col>
      <xdr:colOff>82550</xdr:colOff>
      <xdr:row>65</xdr:row>
      <xdr:rowOff>89916</xdr:rowOff>
    </xdr:to>
    <xdr:cxnSp macro="">
      <xdr:nvCxnSpPr>
        <xdr:cNvPr id="131" name="直線コネクタ 130"/>
        <xdr:cNvCxnSpPr/>
      </xdr:nvCxnSpPr>
      <xdr:spPr>
        <a:xfrm flipV="1">
          <a:off x="2336800" y="11016996"/>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49276</xdr:rowOff>
    </xdr:from>
    <xdr:to>
      <xdr:col>15</xdr:col>
      <xdr:colOff>133350</xdr:colOff>
      <xdr:row>61</xdr:row>
      <xdr:rowOff>150876</xdr:rowOff>
    </xdr:to>
    <xdr:sp macro="" textlink="">
      <xdr:nvSpPr>
        <xdr:cNvPr id="132" name="フローチャート: 判断 131"/>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161053</xdr:rowOff>
    </xdr:from>
    <xdr:ext cx="762000" cy="259045"/>
    <xdr:sp macro="" textlink="">
      <xdr:nvSpPr>
        <xdr:cNvPr id="133" name="テキスト ボックス 132"/>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114300</xdr:rowOff>
    </xdr:from>
    <xdr:to>
      <xdr:col>11</xdr:col>
      <xdr:colOff>31750</xdr:colOff>
      <xdr:row>65</xdr:row>
      <xdr:rowOff>89916</xdr:rowOff>
    </xdr:to>
    <xdr:cxnSp macro="">
      <xdr:nvCxnSpPr>
        <xdr:cNvPr id="134" name="直線コネクタ 133"/>
        <xdr:cNvCxnSpPr/>
      </xdr:nvCxnSpPr>
      <xdr:spPr>
        <a:xfrm>
          <a:off x="1447800" y="10915650"/>
          <a:ext cx="8890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160274</xdr:rowOff>
    </xdr:from>
    <xdr:to>
      <xdr:col>11</xdr:col>
      <xdr:colOff>82550</xdr:colOff>
      <xdr:row>62</xdr:row>
      <xdr:rowOff>90424</xdr:rowOff>
    </xdr:to>
    <xdr:sp macro="" textlink="">
      <xdr:nvSpPr>
        <xdr:cNvPr id="135" name="フローチャート: 判断 134"/>
        <xdr:cNvSpPr/>
      </xdr:nvSpPr>
      <xdr:spPr>
        <a:xfrm>
          <a:off x="2286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100601</xdr:rowOff>
    </xdr:from>
    <xdr:ext cx="762000" cy="259045"/>
    <xdr:sp macro="" textlink="">
      <xdr:nvSpPr>
        <xdr:cNvPr id="136" name="テキスト ボックス 135"/>
        <xdr:cNvSpPr txBox="1"/>
      </xdr:nvSpPr>
      <xdr:spPr>
        <a:xfrm>
          <a:off x="1955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37" name="フローチャート: 判断 136"/>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93489</xdr:rowOff>
    </xdr:from>
    <xdr:ext cx="762000" cy="259045"/>
    <xdr:sp macro="" textlink="">
      <xdr:nvSpPr>
        <xdr:cNvPr id="138" name="テキスト ボックス 137"/>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19812</xdr:rowOff>
    </xdr:from>
    <xdr:to>
      <xdr:col>23</xdr:col>
      <xdr:colOff>184150</xdr:colOff>
      <xdr:row>65</xdr:row>
      <xdr:rowOff>121412</xdr:rowOff>
    </xdr:to>
    <xdr:sp macro="" textlink="">
      <xdr:nvSpPr>
        <xdr:cNvPr id="144" name="楕円 143"/>
        <xdr:cNvSpPr/>
      </xdr:nvSpPr>
      <xdr:spPr>
        <a:xfrm>
          <a:off x="49022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163339</xdr:rowOff>
    </xdr:from>
    <xdr:ext cx="762000" cy="259045"/>
    <xdr:sp macro="" textlink="">
      <xdr:nvSpPr>
        <xdr:cNvPr id="145" name="財政構造の弾力性該当値テキスト"/>
        <xdr:cNvSpPr txBox="1"/>
      </xdr:nvSpPr>
      <xdr:spPr>
        <a:xfrm>
          <a:off x="5041900" y="1113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51308</xdr:rowOff>
    </xdr:from>
    <xdr:to>
      <xdr:col>19</xdr:col>
      <xdr:colOff>184150</xdr:colOff>
      <xdr:row>64</xdr:row>
      <xdr:rowOff>152908</xdr:rowOff>
    </xdr:to>
    <xdr:sp macro="" textlink="">
      <xdr:nvSpPr>
        <xdr:cNvPr id="146" name="楕円 145"/>
        <xdr:cNvSpPr/>
      </xdr:nvSpPr>
      <xdr:spPr>
        <a:xfrm>
          <a:off x="4064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137685</xdr:rowOff>
    </xdr:from>
    <xdr:ext cx="736600" cy="259045"/>
    <xdr:sp macro="" textlink="">
      <xdr:nvSpPr>
        <xdr:cNvPr id="147" name="テキスト ボックス 146"/>
        <xdr:cNvSpPr txBox="1"/>
      </xdr:nvSpPr>
      <xdr:spPr>
        <a:xfrm>
          <a:off x="3733800" y="1111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164846</xdr:rowOff>
    </xdr:from>
    <xdr:to>
      <xdr:col>15</xdr:col>
      <xdr:colOff>133350</xdr:colOff>
      <xdr:row>64</xdr:row>
      <xdr:rowOff>94996</xdr:rowOff>
    </xdr:to>
    <xdr:sp macro="" textlink="">
      <xdr:nvSpPr>
        <xdr:cNvPr id="148" name="楕円 147"/>
        <xdr:cNvSpPr/>
      </xdr:nvSpPr>
      <xdr:spPr>
        <a:xfrm>
          <a:off x="3175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79773</xdr:rowOff>
    </xdr:from>
    <xdr:ext cx="762000" cy="259045"/>
    <xdr:sp macro="" textlink="">
      <xdr:nvSpPr>
        <xdr:cNvPr id="149" name="テキスト ボックス 148"/>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39116</xdr:rowOff>
    </xdr:from>
    <xdr:to>
      <xdr:col>11</xdr:col>
      <xdr:colOff>82550</xdr:colOff>
      <xdr:row>65</xdr:row>
      <xdr:rowOff>140716</xdr:rowOff>
    </xdr:to>
    <xdr:sp macro="" textlink="">
      <xdr:nvSpPr>
        <xdr:cNvPr id="150" name="楕円 149"/>
        <xdr:cNvSpPr/>
      </xdr:nvSpPr>
      <xdr:spPr>
        <a:xfrm>
          <a:off x="2286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125493</xdr:rowOff>
    </xdr:from>
    <xdr:ext cx="762000" cy="259045"/>
    <xdr:sp macro="" textlink="">
      <xdr:nvSpPr>
        <xdr:cNvPr id="151" name="テキスト ボックス 150"/>
        <xdr:cNvSpPr txBox="1"/>
      </xdr:nvSpPr>
      <xdr:spPr>
        <a:xfrm>
          <a:off x="1955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52" name="楕円 151"/>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149877</xdr:rowOff>
    </xdr:from>
    <xdr:ext cx="762000" cy="259045"/>
    <xdr:sp macro="" textlink="">
      <xdr:nvSpPr>
        <xdr:cNvPr id="153" name="テキスト ボックス 152"/>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[397,166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年度比で人口１人当たりで約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千円の増となった。</a:t>
          </a:r>
        </a:p>
        <a:p>
          <a:r>
            <a:rPr kumimoji="1" lang="ja-JP" altLang="en-US" sz="1300">
              <a:latin typeface="ＭＳ Ｐゴシック" panose="020B0600070205080204" pitchFamily="50" charset="-128"/>
              <a:ea typeface="ＭＳ Ｐゴシック" panose="020B0600070205080204" pitchFamily="50" charset="-128"/>
            </a:rPr>
            <a:t>　類似団体と比較して約</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千円高い状況となっているので、今後は更なる事務事業の見直しや人員配置の効率化を図り、能率的な行政運営を図っていきたい。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4" name="直線コネクタ 183"/>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5" name="人件費・物件費等の状況最小値テキスト"/>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6" name="直線コネクタ 185"/>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7" name="人件費・物件費等の状況最大値テキスト"/>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88" name="直線コネクタ 187"/>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134931</xdr:rowOff>
    </xdr:from>
    <xdr:to>
      <xdr:col>23</xdr:col>
      <xdr:colOff>133350</xdr:colOff>
      <xdr:row>82</xdr:row>
      <xdr:rowOff>140677</xdr:rowOff>
    </xdr:to>
    <xdr:cxnSp macro="">
      <xdr:nvCxnSpPr>
        <xdr:cNvPr id="189" name="直線コネクタ 188"/>
        <xdr:cNvCxnSpPr/>
      </xdr:nvCxnSpPr>
      <xdr:spPr>
        <a:xfrm>
          <a:off x="4114800" y="14193831"/>
          <a:ext cx="8382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57762</xdr:rowOff>
    </xdr:from>
    <xdr:ext cx="762000" cy="259045"/>
    <xdr:sp macro="" textlink="">
      <xdr:nvSpPr>
        <xdr:cNvPr id="190" name="人件費・物件費等の状況平均値テキスト"/>
        <xdr:cNvSpPr txBox="1"/>
      </xdr:nvSpPr>
      <xdr:spPr>
        <a:xfrm>
          <a:off x="5041900" y="1394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1" name="フローチャート: 判断 190"/>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101474</xdr:rowOff>
    </xdr:from>
    <xdr:to>
      <xdr:col>19</xdr:col>
      <xdr:colOff>133350</xdr:colOff>
      <xdr:row>82</xdr:row>
      <xdr:rowOff>134931</xdr:rowOff>
    </xdr:to>
    <xdr:cxnSp macro="">
      <xdr:nvCxnSpPr>
        <xdr:cNvPr id="192" name="直線コネクタ 191"/>
        <xdr:cNvCxnSpPr/>
      </xdr:nvCxnSpPr>
      <xdr:spPr>
        <a:xfrm>
          <a:off x="3225800" y="14160374"/>
          <a:ext cx="889000" cy="3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3" name="フローチャート: 判断 192"/>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134783</xdr:rowOff>
    </xdr:from>
    <xdr:ext cx="736600" cy="259045"/>
    <xdr:sp macro="" textlink="">
      <xdr:nvSpPr>
        <xdr:cNvPr id="194" name="テキスト ボックス 193"/>
        <xdr:cNvSpPr txBox="1"/>
      </xdr:nvSpPr>
      <xdr:spPr>
        <a:xfrm>
          <a:off x="3733800" y="13850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101474</xdr:rowOff>
    </xdr:from>
    <xdr:to>
      <xdr:col>15</xdr:col>
      <xdr:colOff>82550</xdr:colOff>
      <xdr:row>82</xdr:row>
      <xdr:rowOff>103908</xdr:rowOff>
    </xdr:to>
    <xdr:cxnSp macro="">
      <xdr:nvCxnSpPr>
        <xdr:cNvPr id="195" name="直線コネクタ 194"/>
        <xdr:cNvCxnSpPr/>
      </xdr:nvCxnSpPr>
      <xdr:spPr>
        <a:xfrm flipV="1">
          <a:off x="2336800" y="14160374"/>
          <a:ext cx="889000" cy="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196" name="フローチャート: 判断 195"/>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110160</xdr:rowOff>
    </xdr:from>
    <xdr:ext cx="762000" cy="259045"/>
    <xdr:sp macro="" textlink="">
      <xdr:nvSpPr>
        <xdr:cNvPr id="197" name="テキスト ボックス 196"/>
        <xdr:cNvSpPr txBox="1"/>
      </xdr:nvSpPr>
      <xdr:spPr>
        <a:xfrm>
          <a:off x="2844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91911</xdr:rowOff>
    </xdr:from>
    <xdr:to>
      <xdr:col>11</xdr:col>
      <xdr:colOff>31750</xdr:colOff>
      <xdr:row>82</xdr:row>
      <xdr:rowOff>103908</xdr:rowOff>
    </xdr:to>
    <xdr:cxnSp macro="">
      <xdr:nvCxnSpPr>
        <xdr:cNvPr id="198" name="直線コネクタ 197"/>
        <xdr:cNvCxnSpPr/>
      </xdr:nvCxnSpPr>
      <xdr:spPr>
        <a:xfrm>
          <a:off x="1447800" y="14150811"/>
          <a:ext cx="889000" cy="1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24023</xdr:rowOff>
    </xdr:from>
    <xdr:to>
      <xdr:col>11</xdr:col>
      <xdr:colOff>82550</xdr:colOff>
      <xdr:row>82</xdr:row>
      <xdr:rowOff>125623</xdr:rowOff>
    </xdr:to>
    <xdr:sp macro="" textlink="">
      <xdr:nvSpPr>
        <xdr:cNvPr id="199" name="フローチャート: 判断 198"/>
        <xdr:cNvSpPr/>
      </xdr:nvSpPr>
      <xdr:spPr>
        <a:xfrm>
          <a:off x="2286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135800</xdr:rowOff>
    </xdr:from>
    <xdr:ext cx="762000" cy="259045"/>
    <xdr:sp macro="" textlink="">
      <xdr:nvSpPr>
        <xdr:cNvPr id="200" name="テキスト ボックス 199"/>
        <xdr:cNvSpPr txBox="1"/>
      </xdr:nvSpPr>
      <xdr:spPr>
        <a:xfrm>
          <a:off x="1955800" y="1385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51505</xdr:rowOff>
    </xdr:from>
    <xdr:to>
      <xdr:col>7</xdr:col>
      <xdr:colOff>31750</xdr:colOff>
      <xdr:row>82</xdr:row>
      <xdr:rowOff>153105</xdr:rowOff>
    </xdr:to>
    <xdr:sp macro="" textlink="">
      <xdr:nvSpPr>
        <xdr:cNvPr id="201" name="フローチャート: 判断 200"/>
        <xdr:cNvSpPr/>
      </xdr:nvSpPr>
      <xdr:spPr>
        <a:xfrm>
          <a:off x="1397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137882</xdr:rowOff>
    </xdr:from>
    <xdr:ext cx="762000" cy="259045"/>
    <xdr:sp macro="" textlink="">
      <xdr:nvSpPr>
        <xdr:cNvPr id="202" name="テキスト ボックス 201"/>
        <xdr:cNvSpPr txBox="1"/>
      </xdr:nvSpPr>
      <xdr:spPr>
        <a:xfrm>
          <a:off x="1066800" y="141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89877</xdr:rowOff>
    </xdr:from>
    <xdr:to>
      <xdr:col>23</xdr:col>
      <xdr:colOff>184150</xdr:colOff>
      <xdr:row>83</xdr:row>
      <xdr:rowOff>20027</xdr:rowOff>
    </xdr:to>
    <xdr:sp macro="" textlink="">
      <xdr:nvSpPr>
        <xdr:cNvPr id="208" name="楕円 207"/>
        <xdr:cNvSpPr/>
      </xdr:nvSpPr>
      <xdr:spPr>
        <a:xfrm>
          <a:off x="4902200" y="1414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61954</xdr:rowOff>
    </xdr:from>
    <xdr:ext cx="762000" cy="259045"/>
    <xdr:sp macro="" textlink="">
      <xdr:nvSpPr>
        <xdr:cNvPr id="209" name="人件費・物件費等の状況該当値テキスト"/>
        <xdr:cNvSpPr txBox="1"/>
      </xdr:nvSpPr>
      <xdr:spPr>
        <a:xfrm>
          <a:off x="5041900" y="14120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84131</xdr:rowOff>
    </xdr:from>
    <xdr:to>
      <xdr:col>19</xdr:col>
      <xdr:colOff>184150</xdr:colOff>
      <xdr:row>83</xdr:row>
      <xdr:rowOff>14281</xdr:rowOff>
    </xdr:to>
    <xdr:sp macro="" textlink="">
      <xdr:nvSpPr>
        <xdr:cNvPr id="210" name="楕円 209"/>
        <xdr:cNvSpPr/>
      </xdr:nvSpPr>
      <xdr:spPr>
        <a:xfrm>
          <a:off x="4064000" y="1414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170508</xdr:rowOff>
    </xdr:from>
    <xdr:ext cx="736600" cy="259045"/>
    <xdr:sp macro="" textlink="">
      <xdr:nvSpPr>
        <xdr:cNvPr id="211" name="テキスト ボックス 210"/>
        <xdr:cNvSpPr txBox="1"/>
      </xdr:nvSpPr>
      <xdr:spPr>
        <a:xfrm>
          <a:off x="3733800" y="14229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50674</xdr:rowOff>
    </xdr:from>
    <xdr:to>
      <xdr:col>15</xdr:col>
      <xdr:colOff>133350</xdr:colOff>
      <xdr:row>82</xdr:row>
      <xdr:rowOff>152274</xdr:rowOff>
    </xdr:to>
    <xdr:sp macro="" textlink="">
      <xdr:nvSpPr>
        <xdr:cNvPr id="212" name="楕円 211"/>
        <xdr:cNvSpPr/>
      </xdr:nvSpPr>
      <xdr:spPr>
        <a:xfrm>
          <a:off x="3175000" y="1410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137051</xdr:rowOff>
    </xdr:from>
    <xdr:ext cx="762000" cy="259045"/>
    <xdr:sp macro="" textlink="">
      <xdr:nvSpPr>
        <xdr:cNvPr id="213" name="テキスト ボックス 212"/>
        <xdr:cNvSpPr txBox="1"/>
      </xdr:nvSpPr>
      <xdr:spPr>
        <a:xfrm>
          <a:off x="2844800" y="1419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53108</xdr:rowOff>
    </xdr:from>
    <xdr:to>
      <xdr:col>11</xdr:col>
      <xdr:colOff>82550</xdr:colOff>
      <xdr:row>82</xdr:row>
      <xdr:rowOff>154708</xdr:rowOff>
    </xdr:to>
    <xdr:sp macro="" textlink="">
      <xdr:nvSpPr>
        <xdr:cNvPr id="214" name="楕円 213"/>
        <xdr:cNvSpPr/>
      </xdr:nvSpPr>
      <xdr:spPr>
        <a:xfrm>
          <a:off x="2286000" y="14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139485</xdr:rowOff>
    </xdr:from>
    <xdr:ext cx="762000" cy="259045"/>
    <xdr:sp macro="" textlink="">
      <xdr:nvSpPr>
        <xdr:cNvPr id="215" name="テキスト ボックス 214"/>
        <xdr:cNvSpPr txBox="1"/>
      </xdr:nvSpPr>
      <xdr:spPr>
        <a:xfrm>
          <a:off x="1955800" y="1419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41111</xdr:rowOff>
    </xdr:from>
    <xdr:to>
      <xdr:col>7</xdr:col>
      <xdr:colOff>31750</xdr:colOff>
      <xdr:row>82</xdr:row>
      <xdr:rowOff>142711</xdr:rowOff>
    </xdr:to>
    <xdr:sp macro="" textlink="">
      <xdr:nvSpPr>
        <xdr:cNvPr id="216" name="楕円 215"/>
        <xdr:cNvSpPr/>
      </xdr:nvSpPr>
      <xdr:spPr>
        <a:xfrm>
          <a:off x="1397000" y="1410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152888</xdr:rowOff>
    </xdr:from>
    <xdr:ext cx="762000" cy="259045"/>
    <xdr:sp macro="" textlink="">
      <xdr:nvSpPr>
        <xdr:cNvPr id="217" name="テキスト ボックス 216"/>
        <xdr:cNvSpPr txBox="1"/>
      </xdr:nvSpPr>
      <xdr:spPr>
        <a:xfrm>
          <a:off x="1066800" y="13868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年度比で</a:t>
          </a:r>
          <a:r>
            <a:rPr kumimoji="1" lang="en-US" altLang="ja-JP" sz="1300">
              <a:solidFill>
                <a:schemeClr val="dk1"/>
              </a:solidFill>
              <a:effectLst/>
              <a:latin typeface="+mn-lt"/>
              <a:ea typeface="+mn-ea"/>
              <a:cs typeface="+mn-cs"/>
            </a:rPr>
            <a:t>±0</a:t>
          </a:r>
          <a:r>
            <a:rPr kumimoji="1" lang="ja-JP" altLang="ja-JP" sz="1300">
              <a:solidFill>
                <a:schemeClr val="dk1"/>
              </a:solidFill>
              <a:effectLst/>
              <a:latin typeface="+mn-lt"/>
              <a:ea typeface="+mn-ea"/>
              <a:cs typeface="+mn-cs"/>
            </a:rPr>
            <a:t>ポイントとなった。職員年齢構成の偏在や平均年齢の上昇により、類似団体平均を上回っているが、地域の実情に応じた適正な給与管理に努めている。</a:t>
          </a:r>
          <a:endParaRPr lang="ja-JP" altLang="ja-JP" sz="1300">
            <a:effectLst/>
          </a:endParaRPr>
        </a:p>
        <a:p>
          <a:r>
            <a:rPr kumimoji="1" lang="ja-JP" altLang="ja-JP" sz="1300">
              <a:solidFill>
                <a:schemeClr val="dk1"/>
              </a:solidFill>
              <a:effectLst/>
              <a:latin typeface="+mn-lt"/>
              <a:ea typeface="+mn-ea"/>
              <a:cs typeface="+mn-cs"/>
            </a:rPr>
            <a:t>今後は、職務・職責に応じた給与構造への転換を図るなど、給与の適正化に努めなければならない。</a:t>
          </a:r>
          <a:endParaRPr kumimoji="1" lang="en-US" altLang="ja-JP" sz="1300">
            <a:solidFill>
              <a:schemeClr val="dk1"/>
            </a:solidFill>
            <a:effectLst/>
            <a:latin typeface="+mn-lt"/>
            <a:ea typeface="+mn-ea"/>
            <a:cs typeface="+mn-cs"/>
          </a:endParaRPr>
        </a:p>
        <a:p>
          <a:r>
            <a:rPr lang="en-US" altLang="ja-JP" sz="1300">
              <a:effectLst/>
            </a:rPr>
            <a:t>※</a:t>
          </a:r>
          <a:r>
            <a:rPr lang="ja-JP" altLang="en-US" sz="1300">
              <a:effectLst/>
            </a:rPr>
            <a:t>今年度数値が未公表であるため、前年度数値を引用しています。</a:t>
          </a:r>
          <a:endParaRPr lang="ja-JP" altLang="ja-JP" sz="13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90</xdr:row>
      <xdr:rowOff>82248</xdr:rowOff>
    </xdr:to>
    <xdr:cxnSp macro="">
      <xdr:nvCxnSpPr>
        <xdr:cNvPr id="248" name="直線コネクタ 247"/>
        <xdr:cNvCxnSpPr/>
      </xdr:nvCxnSpPr>
      <xdr:spPr>
        <a:xfrm flipV="1">
          <a:off x="17018000" y="13812157"/>
          <a:ext cx="0" cy="1700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54325</xdr:rowOff>
    </xdr:from>
    <xdr:ext cx="762000" cy="259045"/>
    <xdr:sp macro="" textlink="">
      <xdr:nvSpPr>
        <xdr:cNvPr id="249" name="給与水準   （国との比較）最小値テキスト"/>
        <xdr:cNvSpPr txBox="1"/>
      </xdr:nvSpPr>
      <xdr:spPr>
        <a:xfrm>
          <a:off x="17106900" y="1548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82248</xdr:rowOff>
    </xdr:from>
    <xdr:to>
      <xdr:col>81</xdr:col>
      <xdr:colOff>133350</xdr:colOff>
      <xdr:row>90</xdr:row>
      <xdr:rowOff>82248</xdr:rowOff>
    </xdr:to>
    <xdr:cxnSp macro="">
      <xdr:nvCxnSpPr>
        <xdr:cNvPr id="250" name="直線コネクタ 249"/>
        <xdr:cNvCxnSpPr/>
      </xdr:nvCxnSpPr>
      <xdr:spPr>
        <a:xfrm>
          <a:off x="16929100" y="1551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104321</xdr:rowOff>
    </xdr:from>
    <xdr:to>
      <xdr:col>81</xdr:col>
      <xdr:colOff>44450</xdr:colOff>
      <xdr:row>89</xdr:row>
      <xdr:rowOff>104321</xdr:rowOff>
    </xdr:to>
    <xdr:cxnSp macro="">
      <xdr:nvCxnSpPr>
        <xdr:cNvPr id="253" name="直線コネクタ 252"/>
        <xdr:cNvCxnSpPr/>
      </xdr:nvCxnSpPr>
      <xdr:spPr>
        <a:xfrm>
          <a:off x="16179800" y="153633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45254</xdr:rowOff>
    </xdr:from>
    <xdr:ext cx="762000" cy="259045"/>
    <xdr:sp macro="" textlink="">
      <xdr:nvSpPr>
        <xdr:cNvPr id="254" name="給与水準   （国との比較）平均値テキスト"/>
        <xdr:cNvSpPr txBox="1"/>
      </xdr:nvSpPr>
      <xdr:spPr>
        <a:xfrm>
          <a:off x="17106900" y="14789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55" name="フローチャート: 判断 254"/>
        <xdr:cNvSpPr/>
      </xdr:nvSpPr>
      <xdr:spPr>
        <a:xfrm>
          <a:off x="169672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104321</xdr:rowOff>
    </xdr:from>
    <xdr:to>
      <xdr:col>77</xdr:col>
      <xdr:colOff>44450</xdr:colOff>
      <xdr:row>89</xdr:row>
      <xdr:rowOff>150284</xdr:rowOff>
    </xdr:to>
    <xdr:cxnSp macro="">
      <xdr:nvCxnSpPr>
        <xdr:cNvPr id="256" name="直線コネクタ 255"/>
        <xdr:cNvCxnSpPr/>
      </xdr:nvCxnSpPr>
      <xdr:spPr>
        <a:xfrm flipV="1">
          <a:off x="15290800" y="15363371"/>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57" name="フローチャート: 判断 256"/>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58" name="テキスト ボックス 257"/>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23888</xdr:rowOff>
    </xdr:from>
    <xdr:to>
      <xdr:col>72</xdr:col>
      <xdr:colOff>203200</xdr:colOff>
      <xdr:row>89</xdr:row>
      <xdr:rowOff>150284</xdr:rowOff>
    </xdr:to>
    <xdr:cxnSp macro="">
      <xdr:nvCxnSpPr>
        <xdr:cNvPr id="259" name="直線コネクタ 258"/>
        <xdr:cNvCxnSpPr/>
      </xdr:nvCxnSpPr>
      <xdr:spPr>
        <a:xfrm>
          <a:off x="14401800" y="15282938"/>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28727</xdr:rowOff>
    </xdr:from>
    <xdr:to>
      <xdr:col>73</xdr:col>
      <xdr:colOff>44450</xdr:colOff>
      <xdr:row>87</xdr:row>
      <xdr:rowOff>130327</xdr:rowOff>
    </xdr:to>
    <xdr:sp macro="" textlink="">
      <xdr:nvSpPr>
        <xdr:cNvPr id="260" name="フローチャート: 判断 259"/>
        <xdr:cNvSpPr/>
      </xdr:nvSpPr>
      <xdr:spPr>
        <a:xfrm>
          <a:off x="152400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140504</xdr:rowOff>
    </xdr:from>
    <xdr:ext cx="762000" cy="259045"/>
    <xdr:sp macro="" textlink="">
      <xdr:nvSpPr>
        <xdr:cNvPr id="261" name="テキスト ボックス 260"/>
        <xdr:cNvSpPr txBox="1"/>
      </xdr:nvSpPr>
      <xdr:spPr>
        <a:xfrm>
          <a:off x="14909800" y="1471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45962</xdr:rowOff>
    </xdr:from>
    <xdr:to>
      <xdr:col>68</xdr:col>
      <xdr:colOff>152400</xdr:colOff>
      <xdr:row>89</xdr:row>
      <xdr:rowOff>23888</xdr:rowOff>
    </xdr:to>
    <xdr:cxnSp macro="">
      <xdr:nvCxnSpPr>
        <xdr:cNvPr id="262" name="直線コネクタ 261"/>
        <xdr:cNvCxnSpPr/>
      </xdr:nvCxnSpPr>
      <xdr:spPr>
        <a:xfrm>
          <a:off x="13512800" y="15133562"/>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165705</xdr:rowOff>
    </xdr:from>
    <xdr:to>
      <xdr:col>68</xdr:col>
      <xdr:colOff>203200</xdr:colOff>
      <xdr:row>87</xdr:row>
      <xdr:rowOff>95855</xdr:rowOff>
    </xdr:to>
    <xdr:sp macro="" textlink="">
      <xdr:nvSpPr>
        <xdr:cNvPr id="263" name="フローチャート: 判断 262"/>
        <xdr:cNvSpPr/>
      </xdr:nvSpPr>
      <xdr:spPr>
        <a:xfrm>
          <a:off x="143510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106032</xdr:rowOff>
    </xdr:from>
    <xdr:ext cx="762000" cy="259045"/>
    <xdr:sp macro="" textlink="">
      <xdr:nvSpPr>
        <xdr:cNvPr id="264" name="テキスト ボックス 263"/>
        <xdr:cNvSpPr txBox="1"/>
      </xdr:nvSpPr>
      <xdr:spPr>
        <a:xfrm>
          <a:off x="14020800" y="146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65" name="フローチャート: 判断 264"/>
        <xdr:cNvSpPr/>
      </xdr:nvSpPr>
      <xdr:spPr>
        <a:xfrm>
          <a:off x="13462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2618</xdr:rowOff>
    </xdr:from>
    <xdr:ext cx="762000" cy="259045"/>
    <xdr:sp macro="" textlink="">
      <xdr:nvSpPr>
        <xdr:cNvPr id="266" name="テキスト ボックス 265"/>
        <xdr:cNvSpPr txBox="1"/>
      </xdr:nvSpPr>
      <xdr:spPr>
        <a:xfrm>
          <a:off x="13131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53521</xdr:rowOff>
    </xdr:from>
    <xdr:to>
      <xdr:col>81</xdr:col>
      <xdr:colOff>95250</xdr:colOff>
      <xdr:row>89</xdr:row>
      <xdr:rowOff>155121</xdr:rowOff>
    </xdr:to>
    <xdr:sp macro="" textlink="">
      <xdr:nvSpPr>
        <xdr:cNvPr id="272" name="楕円 271"/>
        <xdr:cNvSpPr/>
      </xdr:nvSpPr>
      <xdr:spPr>
        <a:xfrm>
          <a:off x="169672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25598</xdr:rowOff>
    </xdr:from>
    <xdr:ext cx="762000" cy="259045"/>
    <xdr:sp macro="" textlink="">
      <xdr:nvSpPr>
        <xdr:cNvPr id="273" name="給与水準   （国との比較）該当値テキスト"/>
        <xdr:cNvSpPr txBox="1"/>
      </xdr:nvSpPr>
      <xdr:spPr>
        <a:xfrm>
          <a:off x="17106900" y="1528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53521</xdr:rowOff>
    </xdr:from>
    <xdr:to>
      <xdr:col>77</xdr:col>
      <xdr:colOff>95250</xdr:colOff>
      <xdr:row>89</xdr:row>
      <xdr:rowOff>155121</xdr:rowOff>
    </xdr:to>
    <xdr:sp macro="" textlink="">
      <xdr:nvSpPr>
        <xdr:cNvPr id="274" name="楕円 273"/>
        <xdr:cNvSpPr/>
      </xdr:nvSpPr>
      <xdr:spPr>
        <a:xfrm>
          <a:off x="16129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139898</xdr:rowOff>
    </xdr:from>
    <xdr:ext cx="736600" cy="259045"/>
    <xdr:sp macro="" textlink="">
      <xdr:nvSpPr>
        <xdr:cNvPr id="275" name="テキスト ボックス 274"/>
        <xdr:cNvSpPr txBox="1"/>
      </xdr:nvSpPr>
      <xdr:spPr>
        <a:xfrm>
          <a:off x="15798800" y="15398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99484</xdr:rowOff>
    </xdr:from>
    <xdr:to>
      <xdr:col>73</xdr:col>
      <xdr:colOff>44450</xdr:colOff>
      <xdr:row>90</xdr:row>
      <xdr:rowOff>29634</xdr:rowOff>
    </xdr:to>
    <xdr:sp macro="" textlink="">
      <xdr:nvSpPr>
        <xdr:cNvPr id="276" name="楕円 275"/>
        <xdr:cNvSpPr/>
      </xdr:nvSpPr>
      <xdr:spPr>
        <a:xfrm>
          <a:off x="15240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14411</xdr:rowOff>
    </xdr:from>
    <xdr:ext cx="762000" cy="259045"/>
    <xdr:sp macro="" textlink="">
      <xdr:nvSpPr>
        <xdr:cNvPr id="277" name="テキスト ボックス 276"/>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144538</xdr:rowOff>
    </xdr:from>
    <xdr:to>
      <xdr:col>68</xdr:col>
      <xdr:colOff>203200</xdr:colOff>
      <xdr:row>89</xdr:row>
      <xdr:rowOff>74688</xdr:rowOff>
    </xdr:to>
    <xdr:sp macro="" textlink="">
      <xdr:nvSpPr>
        <xdr:cNvPr id="278" name="楕円 277"/>
        <xdr:cNvSpPr/>
      </xdr:nvSpPr>
      <xdr:spPr>
        <a:xfrm>
          <a:off x="14351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59465</xdr:rowOff>
    </xdr:from>
    <xdr:ext cx="762000" cy="259045"/>
    <xdr:sp macro="" textlink="">
      <xdr:nvSpPr>
        <xdr:cNvPr id="279" name="テキスト ボックス 278"/>
        <xdr:cNvSpPr txBox="1"/>
      </xdr:nvSpPr>
      <xdr:spPr>
        <a:xfrm>
          <a:off x="14020800" y="1531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166612</xdr:rowOff>
    </xdr:from>
    <xdr:to>
      <xdr:col>64</xdr:col>
      <xdr:colOff>152400</xdr:colOff>
      <xdr:row>88</xdr:row>
      <xdr:rowOff>96762</xdr:rowOff>
    </xdr:to>
    <xdr:sp macro="" textlink="">
      <xdr:nvSpPr>
        <xdr:cNvPr id="280" name="楕円 279"/>
        <xdr:cNvSpPr/>
      </xdr:nvSpPr>
      <xdr:spPr>
        <a:xfrm>
          <a:off x="13462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81539</xdr:rowOff>
    </xdr:from>
    <xdr:ext cx="762000" cy="259045"/>
    <xdr:sp macro="" textlink="">
      <xdr:nvSpPr>
        <xdr:cNvPr id="281" name="テキスト ボックス 280"/>
        <xdr:cNvSpPr txBox="1"/>
      </xdr:nvSpPr>
      <xdr:spPr>
        <a:xfrm>
          <a:off x="13131800" y="1516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年度比で</a:t>
          </a:r>
          <a:r>
            <a:rPr kumimoji="1" lang="en-US" altLang="ja-JP" sz="1300">
              <a:latin typeface="ＭＳ Ｐゴシック" panose="020B0600070205080204" pitchFamily="50" charset="-128"/>
              <a:ea typeface="ＭＳ Ｐゴシック" panose="020B0600070205080204" pitchFamily="50" charset="-128"/>
            </a:rPr>
            <a:t>0.38</a:t>
          </a:r>
          <a:r>
            <a:rPr kumimoji="1" lang="ja-JP" altLang="en-US" sz="1300">
              <a:latin typeface="ＭＳ Ｐゴシック" panose="020B0600070205080204" pitchFamily="50" charset="-128"/>
              <a:ea typeface="ＭＳ Ｐゴシック" panose="020B0600070205080204" pitchFamily="50" charset="-128"/>
            </a:rPr>
            <a:t>ポイントの増となり、類似団体平均を若干上回っている状況にある。</a:t>
          </a:r>
        </a:p>
        <a:p>
          <a:r>
            <a:rPr kumimoji="1" lang="ja-JP" altLang="en-US" sz="1300">
              <a:latin typeface="ＭＳ Ｐゴシック" panose="020B0600070205080204" pitchFamily="50" charset="-128"/>
              <a:ea typeface="ＭＳ Ｐゴシック" panose="020B0600070205080204" pitchFamily="50" charset="-128"/>
            </a:rPr>
            <a:t>　行政需要の増加等に伴い事務量は増嵩の傾向にあるが、業務の効率化を図り職員数の適正管理に努める。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08" name="直線コネクタ 307"/>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9" name="定員管理の状況最小値テキスト"/>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10" name="直線コネクタ 309"/>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11" name="定員管理の状況最大値テキスト"/>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12" name="直線コネクタ 311"/>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122517</xdr:rowOff>
    </xdr:from>
    <xdr:to>
      <xdr:col>81</xdr:col>
      <xdr:colOff>44450</xdr:colOff>
      <xdr:row>61</xdr:row>
      <xdr:rowOff>131687</xdr:rowOff>
    </xdr:to>
    <xdr:cxnSp macro="">
      <xdr:nvCxnSpPr>
        <xdr:cNvPr id="313" name="直線コネクタ 312"/>
        <xdr:cNvCxnSpPr/>
      </xdr:nvCxnSpPr>
      <xdr:spPr>
        <a:xfrm>
          <a:off x="16179800" y="10580967"/>
          <a:ext cx="8382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30573</xdr:rowOff>
    </xdr:from>
    <xdr:ext cx="762000" cy="259045"/>
    <xdr:sp macro="" textlink="">
      <xdr:nvSpPr>
        <xdr:cNvPr id="314" name="定員管理の状況平均値テキスト"/>
        <xdr:cNvSpPr txBox="1"/>
      </xdr:nvSpPr>
      <xdr:spPr>
        <a:xfrm>
          <a:off x="17106900" y="10317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5" name="フローチャート: 判断 314"/>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118173</xdr:rowOff>
    </xdr:from>
    <xdr:to>
      <xdr:col>77</xdr:col>
      <xdr:colOff>44450</xdr:colOff>
      <xdr:row>61</xdr:row>
      <xdr:rowOff>122517</xdr:rowOff>
    </xdr:to>
    <xdr:cxnSp macro="">
      <xdr:nvCxnSpPr>
        <xdr:cNvPr id="316" name="直線コネクタ 315"/>
        <xdr:cNvCxnSpPr/>
      </xdr:nvCxnSpPr>
      <xdr:spPr>
        <a:xfrm>
          <a:off x="15290800" y="10576623"/>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7" name="フローチャート: 判断 316"/>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119066</xdr:rowOff>
    </xdr:from>
    <xdr:ext cx="736600" cy="259045"/>
    <xdr:sp macro="" textlink="">
      <xdr:nvSpPr>
        <xdr:cNvPr id="318" name="テキスト ボックス 317"/>
        <xdr:cNvSpPr txBox="1"/>
      </xdr:nvSpPr>
      <xdr:spPr>
        <a:xfrm>
          <a:off x="15798800" y="1023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118173</xdr:rowOff>
    </xdr:from>
    <xdr:to>
      <xdr:col>72</xdr:col>
      <xdr:colOff>203200</xdr:colOff>
      <xdr:row>61</xdr:row>
      <xdr:rowOff>129032</xdr:rowOff>
    </xdr:to>
    <xdr:cxnSp macro="">
      <xdr:nvCxnSpPr>
        <xdr:cNvPr id="319" name="直線コネクタ 318"/>
        <xdr:cNvCxnSpPr/>
      </xdr:nvCxnSpPr>
      <xdr:spPr>
        <a:xfrm flipV="1">
          <a:off x="14401800" y="10576623"/>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0" name="フローチャート: 判断 319"/>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78046</xdr:rowOff>
    </xdr:from>
    <xdr:ext cx="762000" cy="259045"/>
    <xdr:sp macro="" textlink="">
      <xdr:nvSpPr>
        <xdr:cNvPr id="321" name="テキスト ボックス 320"/>
        <xdr:cNvSpPr txBox="1"/>
      </xdr:nvSpPr>
      <xdr:spPr>
        <a:xfrm>
          <a:off x="14909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81255</xdr:rowOff>
    </xdr:from>
    <xdr:to>
      <xdr:col>68</xdr:col>
      <xdr:colOff>152400</xdr:colOff>
      <xdr:row>61</xdr:row>
      <xdr:rowOff>129032</xdr:rowOff>
    </xdr:to>
    <xdr:cxnSp macro="">
      <xdr:nvCxnSpPr>
        <xdr:cNvPr id="322" name="直線コネクタ 321"/>
        <xdr:cNvCxnSpPr/>
      </xdr:nvCxnSpPr>
      <xdr:spPr>
        <a:xfrm>
          <a:off x="13512800" y="10539705"/>
          <a:ext cx="8890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151473</xdr:rowOff>
    </xdr:from>
    <xdr:to>
      <xdr:col>68</xdr:col>
      <xdr:colOff>203200</xdr:colOff>
      <xdr:row>61</xdr:row>
      <xdr:rowOff>81623</xdr:rowOff>
    </xdr:to>
    <xdr:sp macro="" textlink="">
      <xdr:nvSpPr>
        <xdr:cNvPr id="323" name="フローチャート: 判断 322"/>
        <xdr:cNvSpPr/>
      </xdr:nvSpPr>
      <xdr:spPr>
        <a:xfrm>
          <a:off x="14351000" y="1043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91800</xdr:rowOff>
    </xdr:from>
    <xdr:ext cx="762000" cy="259045"/>
    <xdr:sp macro="" textlink="">
      <xdr:nvSpPr>
        <xdr:cNvPr id="324" name="テキスト ボックス 323"/>
        <xdr:cNvSpPr txBox="1"/>
      </xdr:nvSpPr>
      <xdr:spPr>
        <a:xfrm>
          <a:off x="14020800" y="102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152921</xdr:rowOff>
    </xdr:from>
    <xdr:to>
      <xdr:col>64</xdr:col>
      <xdr:colOff>152400</xdr:colOff>
      <xdr:row>61</xdr:row>
      <xdr:rowOff>83071</xdr:rowOff>
    </xdr:to>
    <xdr:sp macro="" textlink="">
      <xdr:nvSpPr>
        <xdr:cNvPr id="325" name="フローチャート: 判断 324"/>
        <xdr:cNvSpPr/>
      </xdr:nvSpPr>
      <xdr:spPr>
        <a:xfrm>
          <a:off x="13462000" y="104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93248</xdr:rowOff>
    </xdr:from>
    <xdr:ext cx="762000" cy="259045"/>
    <xdr:sp macro="" textlink="">
      <xdr:nvSpPr>
        <xdr:cNvPr id="326" name="テキスト ボックス 325"/>
        <xdr:cNvSpPr txBox="1"/>
      </xdr:nvSpPr>
      <xdr:spPr>
        <a:xfrm>
          <a:off x="13131800" y="1020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80887</xdr:rowOff>
    </xdr:from>
    <xdr:to>
      <xdr:col>81</xdr:col>
      <xdr:colOff>95250</xdr:colOff>
      <xdr:row>62</xdr:row>
      <xdr:rowOff>11037</xdr:rowOff>
    </xdr:to>
    <xdr:sp macro="" textlink="">
      <xdr:nvSpPr>
        <xdr:cNvPr id="332" name="楕円 331"/>
        <xdr:cNvSpPr/>
      </xdr:nvSpPr>
      <xdr:spPr>
        <a:xfrm>
          <a:off x="16967200" y="1053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52964</xdr:rowOff>
    </xdr:from>
    <xdr:ext cx="762000" cy="259045"/>
    <xdr:sp macro="" textlink="">
      <xdr:nvSpPr>
        <xdr:cNvPr id="333" name="定員管理の状況該当値テキスト"/>
        <xdr:cNvSpPr txBox="1"/>
      </xdr:nvSpPr>
      <xdr:spPr>
        <a:xfrm>
          <a:off x="17106900" y="1051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71717</xdr:rowOff>
    </xdr:from>
    <xdr:to>
      <xdr:col>77</xdr:col>
      <xdr:colOff>95250</xdr:colOff>
      <xdr:row>62</xdr:row>
      <xdr:rowOff>1867</xdr:rowOff>
    </xdr:to>
    <xdr:sp macro="" textlink="">
      <xdr:nvSpPr>
        <xdr:cNvPr id="334" name="楕円 333"/>
        <xdr:cNvSpPr/>
      </xdr:nvSpPr>
      <xdr:spPr>
        <a:xfrm>
          <a:off x="16129000" y="1053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158094</xdr:rowOff>
    </xdr:from>
    <xdr:ext cx="736600" cy="259045"/>
    <xdr:sp macro="" textlink="">
      <xdr:nvSpPr>
        <xdr:cNvPr id="335" name="テキスト ボックス 334"/>
        <xdr:cNvSpPr txBox="1"/>
      </xdr:nvSpPr>
      <xdr:spPr>
        <a:xfrm>
          <a:off x="15798800" y="10616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67373</xdr:rowOff>
    </xdr:from>
    <xdr:to>
      <xdr:col>73</xdr:col>
      <xdr:colOff>44450</xdr:colOff>
      <xdr:row>61</xdr:row>
      <xdr:rowOff>168973</xdr:rowOff>
    </xdr:to>
    <xdr:sp macro="" textlink="">
      <xdr:nvSpPr>
        <xdr:cNvPr id="336" name="楕円 335"/>
        <xdr:cNvSpPr/>
      </xdr:nvSpPr>
      <xdr:spPr>
        <a:xfrm>
          <a:off x="15240000" y="1052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153750</xdr:rowOff>
    </xdr:from>
    <xdr:ext cx="762000" cy="259045"/>
    <xdr:sp macro="" textlink="">
      <xdr:nvSpPr>
        <xdr:cNvPr id="337" name="テキスト ボックス 336"/>
        <xdr:cNvSpPr txBox="1"/>
      </xdr:nvSpPr>
      <xdr:spPr>
        <a:xfrm>
          <a:off x="14909800" y="10612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78232</xdr:rowOff>
    </xdr:from>
    <xdr:to>
      <xdr:col>68</xdr:col>
      <xdr:colOff>203200</xdr:colOff>
      <xdr:row>62</xdr:row>
      <xdr:rowOff>8382</xdr:rowOff>
    </xdr:to>
    <xdr:sp macro="" textlink="">
      <xdr:nvSpPr>
        <xdr:cNvPr id="338" name="楕円 337"/>
        <xdr:cNvSpPr/>
      </xdr:nvSpPr>
      <xdr:spPr>
        <a:xfrm>
          <a:off x="14351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164609</xdr:rowOff>
    </xdr:from>
    <xdr:ext cx="762000" cy="259045"/>
    <xdr:sp macro="" textlink="">
      <xdr:nvSpPr>
        <xdr:cNvPr id="339" name="テキスト ボックス 338"/>
        <xdr:cNvSpPr txBox="1"/>
      </xdr:nvSpPr>
      <xdr:spPr>
        <a:xfrm>
          <a:off x="140208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30455</xdr:rowOff>
    </xdr:from>
    <xdr:to>
      <xdr:col>64</xdr:col>
      <xdr:colOff>152400</xdr:colOff>
      <xdr:row>61</xdr:row>
      <xdr:rowOff>132055</xdr:rowOff>
    </xdr:to>
    <xdr:sp macro="" textlink="">
      <xdr:nvSpPr>
        <xdr:cNvPr id="340" name="楕円 339"/>
        <xdr:cNvSpPr/>
      </xdr:nvSpPr>
      <xdr:spPr>
        <a:xfrm>
          <a:off x="13462000" y="104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116832</xdr:rowOff>
    </xdr:from>
    <xdr:ext cx="762000" cy="259045"/>
    <xdr:sp macro="" textlink="">
      <xdr:nvSpPr>
        <xdr:cNvPr id="341" name="テキスト ボックス 340"/>
        <xdr:cNvSpPr txBox="1"/>
      </xdr:nvSpPr>
      <xdr:spPr>
        <a:xfrm>
          <a:off x="13131800" y="105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年度比で</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6.1</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要因は、算出基礎となる分子の値において、清掃費や小学校費において事業費補正が減少したことにより控除額が減少し、結果として分子分全体が</a:t>
          </a:r>
          <a:r>
            <a:rPr kumimoji="1" lang="en-US" altLang="ja-JP" sz="1100">
              <a:latin typeface="ＭＳ Ｐゴシック" panose="020B0600070205080204" pitchFamily="50" charset="-128"/>
              <a:ea typeface="ＭＳ Ｐゴシック" panose="020B0600070205080204" pitchFamily="50" charset="-128"/>
            </a:rPr>
            <a:t>25,237</a:t>
          </a:r>
          <a:r>
            <a:rPr kumimoji="1" lang="ja-JP" altLang="en-US" sz="1100">
              <a:latin typeface="ＭＳ Ｐゴシック" panose="020B0600070205080204" pitchFamily="50" charset="-128"/>
              <a:ea typeface="ＭＳ Ｐゴシック" panose="020B0600070205080204" pitchFamily="50" charset="-128"/>
            </a:rPr>
            <a:t>千円増加したことと、母分の値が、普通交付税額等の減少により</a:t>
          </a:r>
          <a:r>
            <a:rPr kumimoji="1" lang="en-US" altLang="ja-JP" sz="1100">
              <a:latin typeface="ＭＳ Ｐゴシック" panose="020B0600070205080204" pitchFamily="50" charset="-128"/>
              <a:ea typeface="ＭＳ Ｐゴシック" panose="020B0600070205080204" pitchFamily="50" charset="-128"/>
            </a:rPr>
            <a:t>11,801</a:t>
          </a:r>
          <a:r>
            <a:rPr kumimoji="1" lang="ja-JP" altLang="en-US" sz="1100">
              <a:latin typeface="ＭＳ Ｐゴシック" panose="020B0600070205080204" pitchFamily="50" charset="-128"/>
              <a:ea typeface="ＭＳ Ｐゴシック" panose="020B0600070205080204" pitchFamily="50" charset="-128"/>
            </a:rPr>
            <a:t>千円の減少したことによるものである。</a:t>
          </a:r>
        </a:p>
        <a:p>
          <a:r>
            <a:rPr kumimoji="1" lang="ja-JP" altLang="en-US" sz="1100">
              <a:latin typeface="ＭＳ Ｐゴシック" panose="020B0600070205080204" pitchFamily="50" charset="-128"/>
              <a:ea typeface="ＭＳ Ｐゴシック" panose="020B0600070205080204" pitchFamily="50" charset="-128"/>
            </a:rPr>
            <a:t>　算出の分母となる標準税収入額等と普通交付税額の平衡化が保たれるならば急激な数値の変動はないと思われるが、分子の元利償還金の額が近年の普通建設事業に投入した地方債の償還開始により増加に転じることが見込まれることから、実質公債費比率は徐々に上昇すると見込まれる。このため、財政規模にあった公債管理を図るべく、事業計画を見直し、新規借入の抑制を図る必要がある。</a:t>
          </a: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45</xdr:row>
      <xdr:rowOff>39612</xdr:rowOff>
    </xdr:to>
    <xdr:cxnSp macro="">
      <xdr:nvCxnSpPr>
        <xdr:cNvPr id="371" name="直線コネクタ 370"/>
        <xdr:cNvCxnSpPr/>
      </xdr:nvCxnSpPr>
      <xdr:spPr>
        <a:xfrm flipV="1">
          <a:off x="17018000" y="6088743"/>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2" name="公債費負担の状況最小値テキスト"/>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3" name="直線コネクタ 372"/>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74" name="公債費負担の状況最大値テキスト"/>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75" name="直線コネクタ 374"/>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115509</xdr:rowOff>
    </xdr:from>
    <xdr:to>
      <xdr:col>81</xdr:col>
      <xdr:colOff>44450</xdr:colOff>
      <xdr:row>41</xdr:row>
      <xdr:rowOff>139398</xdr:rowOff>
    </xdr:to>
    <xdr:cxnSp macro="">
      <xdr:nvCxnSpPr>
        <xdr:cNvPr id="376" name="直線コネクタ 375"/>
        <xdr:cNvCxnSpPr/>
      </xdr:nvCxnSpPr>
      <xdr:spPr>
        <a:xfrm>
          <a:off x="16179800" y="6973509"/>
          <a:ext cx="8382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47672</xdr:rowOff>
    </xdr:from>
    <xdr:ext cx="762000" cy="259045"/>
    <xdr:sp macro="" textlink="">
      <xdr:nvSpPr>
        <xdr:cNvPr id="377" name="公債費負担の状況平均値テキスト"/>
        <xdr:cNvSpPr txBox="1"/>
      </xdr:nvSpPr>
      <xdr:spPr>
        <a:xfrm>
          <a:off x="17106900" y="6905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378" name="フローチャート: 判断 377"/>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149074</xdr:rowOff>
    </xdr:from>
    <xdr:to>
      <xdr:col>77</xdr:col>
      <xdr:colOff>44450</xdr:colOff>
      <xdr:row>40</xdr:row>
      <xdr:rowOff>115509</xdr:rowOff>
    </xdr:to>
    <xdr:cxnSp macro="">
      <xdr:nvCxnSpPr>
        <xdr:cNvPr id="379" name="直線コネクタ 378"/>
        <xdr:cNvCxnSpPr/>
      </xdr:nvCxnSpPr>
      <xdr:spPr>
        <a:xfrm>
          <a:off x="15290800" y="6835624"/>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0" name="フローチャート: 判断 379"/>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381" name="テキスト ボックス 380"/>
        <xdr:cNvSpPr txBox="1"/>
      </xdr:nvSpPr>
      <xdr:spPr>
        <a:xfrm>
          <a:off x="15798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103112</xdr:rowOff>
    </xdr:from>
    <xdr:to>
      <xdr:col>72</xdr:col>
      <xdr:colOff>203200</xdr:colOff>
      <xdr:row>39</xdr:row>
      <xdr:rowOff>149074</xdr:rowOff>
    </xdr:to>
    <xdr:cxnSp macro="">
      <xdr:nvCxnSpPr>
        <xdr:cNvPr id="382" name="直線コネクタ 381"/>
        <xdr:cNvCxnSpPr/>
      </xdr:nvCxnSpPr>
      <xdr:spPr>
        <a:xfrm>
          <a:off x="14401800" y="678966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83" name="フローチャート: 判断 382"/>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384" name="テキスト ボックス 383"/>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103112</xdr:rowOff>
    </xdr:from>
    <xdr:to>
      <xdr:col>68</xdr:col>
      <xdr:colOff>152400</xdr:colOff>
      <xdr:row>39</xdr:row>
      <xdr:rowOff>103112</xdr:rowOff>
    </xdr:to>
    <xdr:cxnSp macro="">
      <xdr:nvCxnSpPr>
        <xdr:cNvPr id="385" name="直線コネクタ 384"/>
        <xdr:cNvCxnSpPr/>
      </xdr:nvCxnSpPr>
      <xdr:spPr>
        <a:xfrm>
          <a:off x="13512800" y="67896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9072</xdr:rowOff>
    </xdr:from>
    <xdr:to>
      <xdr:col>68</xdr:col>
      <xdr:colOff>203200</xdr:colOff>
      <xdr:row>42</xdr:row>
      <xdr:rowOff>110672</xdr:rowOff>
    </xdr:to>
    <xdr:sp macro="" textlink="">
      <xdr:nvSpPr>
        <xdr:cNvPr id="386" name="フローチャート: 判断 385"/>
        <xdr:cNvSpPr/>
      </xdr:nvSpPr>
      <xdr:spPr>
        <a:xfrm>
          <a:off x="14351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95449</xdr:rowOff>
    </xdr:from>
    <xdr:ext cx="762000" cy="259045"/>
    <xdr:sp macro="" textlink="">
      <xdr:nvSpPr>
        <xdr:cNvPr id="387" name="テキスト ボックス 386"/>
        <xdr:cNvSpPr txBox="1"/>
      </xdr:nvSpPr>
      <xdr:spPr>
        <a:xfrm>
          <a:off x="14020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123976</xdr:rowOff>
    </xdr:from>
    <xdr:to>
      <xdr:col>64</xdr:col>
      <xdr:colOff>152400</xdr:colOff>
      <xdr:row>43</xdr:row>
      <xdr:rowOff>54126</xdr:rowOff>
    </xdr:to>
    <xdr:sp macro="" textlink="">
      <xdr:nvSpPr>
        <xdr:cNvPr id="388" name="フローチャート: 判断 387"/>
        <xdr:cNvSpPr/>
      </xdr:nvSpPr>
      <xdr:spPr>
        <a:xfrm>
          <a:off x="13462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38903</xdr:rowOff>
    </xdr:from>
    <xdr:ext cx="762000" cy="259045"/>
    <xdr:sp macro="" textlink="">
      <xdr:nvSpPr>
        <xdr:cNvPr id="389" name="テキスト ボックス 388"/>
        <xdr:cNvSpPr txBox="1"/>
      </xdr:nvSpPr>
      <xdr:spPr>
        <a:xfrm>
          <a:off x="13131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88598</xdr:rowOff>
    </xdr:from>
    <xdr:to>
      <xdr:col>81</xdr:col>
      <xdr:colOff>95250</xdr:colOff>
      <xdr:row>42</xdr:row>
      <xdr:rowOff>18748</xdr:rowOff>
    </xdr:to>
    <xdr:sp macro="" textlink="">
      <xdr:nvSpPr>
        <xdr:cNvPr id="395" name="楕円 394"/>
        <xdr:cNvSpPr/>
      </xdr:nvSpPr>
      <xdr:spPr>
        <a:xfrm>
          <a:off x="169672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60675</xdr:rowOff>
    </xdr:from>
    <xdr:ext cx="762000" cy="259045"/>
    <xdr:sp macro="" textlink="">
      <xdr:nvSpPr>
        <xdr:cNvPr id="396" name="公債費負担の状況該当値テキスト"/>
        <xdr:cNvSpPr txBox="1"/>
      </xdr:nvSpPr>
      <xdr:spPr>
        <a:xfrm>
          <a:off x="17106900" y="7090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64709</xdr:rowOff>
    </xdr:from>
    <xdr:to>
      <xdr:col>77</xdr:col>
      <xdr:colOff>95250</xdr:colOff>
      <xdr:row>40</xdr:row>
      <xdr:rowOff>166309</xdr:rowOff>
    </xdr:to>
    <xdr:sp macro="" textlink="">
      <xdr:nvSpPr>
        <xdr:cNvPr id="397" name="楕円 396"/>
        <xdr:cNvSpPr/>
      </xdr:nvSpPr>
      <xdr:spPr>
        <a:xfrm>
          <a:off x="16129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5036</xdr:rowOff>
    </xdr:from>
    <xdr:ext cx="736600" cy="259045"/>
    <xdr:sp macro="" textlink="">
      <xdr:nvSpPr>
        <xdr:cNvPr id="398" name="テキスト ボックス 397"/>
        <xdr:cNvSpPr txBox="1"/>
      </xdr:nvSpPr>
      <xdr:spPr>
        <a:xfrm>
          <a:off x="15798800" y="669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98274</xdr:rowOff>
    </xdr:from>
    <xdr:to>
      <xdr:col>73</xdr:col>
      <xdr:colOff>44450</xdr:colOff>
      <xdr:row>40</xdr:row>
      <xdr:rowOff>28424</xdr:rowOff>
    </xdr:to>
    <xdr:sp macro="" textlink="">
      <xdr:nvSpPr>
        <xdr:cNvPr id="399" name="楕円 398"/>
        <xdr:cNvSpPr/>
      </xdr:nvSpPr>
      <xdr:spPr>
        <a:xfrm>
          <a:off x="15240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38601</xdr:rowOff>
    </xdr:from>
    <xdr:ext cx="762000" cy="259045"/>
    <xdr:sp macro="" textlink="">
      <xdr:nvSpPr>
        <xdr:cNvPr id="400" name="テキスト ボックス 399"/>
        <xdr:cNvSpPr txBox="1"/>
      </xdr:nvSpPr>
      <xdr:spPr>
        <a:xfrm>
          <a:off x="14909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52312</xdr:rowOff>
    </xdr:from>
    <xdr:to>
      <xdr:col>68</xdr:col>
      <xdr:colOff>203200</xdr:colOff>
      <xdr:row>39</xdr:row>
      <xdr:rowOff>153912</xdr:rowOff>
    </xdr:to>
    <xdr:sp macro="" textlink="">
      <xdr:nvSpPr>
        <xdr:cNvPr id="401" name="楕円 400"/>
        <xdr:cNvSpPr/>
      </xdr:nvSpPr>
      <xdr:spPr>
        <a:xfrm>
          <a:off x="14351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164089</xdr:rowOff>
    </xdr:from>
    <xdr:ext cx="762000" cy="259045"/>
    <xdr:sp macro="" textlink="">
      <xdr:nvSpPr>
        <xdr:cNvPr id="402" name="テキスト ボックス 401"/>
        <xdr:cNvSpPr txBox="1"/>
      </xdr:nvSpPr>
      <xdr:spPr>
        <a:xfrm>
          <a:off x="14020800" y="650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52312</xdr:rowOff>
    </xdr:from>
    <xdr:to>
      <xdr:col>64</xdr:col>
      <xdr:colOff>152400</xdr:colOff>
      <xdr:row>39</xdr:row>
      <xdr:rowOff>153912</xdr:rowOff>
    </xdr:to>
    <xdr:sp macro="" textlink="">
      <xdr:nvSpPr>
        <xdr:cNvPr id="403" name="楕円 402"/>
        <xdr:cNvSpPr/>
      </xdr:nvSpPr>
      <xdr:spPr>
        <a:xfrm>
          <a:off x="13462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164089</xdr:rowOff>
    </xdr:from>
    <xdr:ext cx="762000" cy="259045"/>
    <xdr:sp macro="" textlink="">
      <xdr:nvSpPr>
        <xdr:cNvPr id="404" name="テキスト ボックス 403"/>
        <xdr:cNvSpPr txBox="1"/>
      </xdr:nvSpPr>
      <xdr:spPr>
        <a:xfrm>
          <a:off x="13131800" y="650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年度比で</a:t>
          </a:r>
          <a:r>
            <a:rPr kumimoji="1" lang="en-US" altLang="ja-JP" sz="1100">
              <a:latin typeface="ＭＳ Ｐゴシック" panose="020B0600070205080204" pitchFamily="50" charset="-128"/>
              <a:ea typeface="ＭＳ Ｐゴシック" panose="020B0600070205080204" pitchFamily="50" charset="-128"/>
            </a:rPr>
            <a:t>10.6</a:t>
          </a:r>
          <a:r>
            <a:rPr kumimoji="1" lang="ja-JP" altLang="en-US" sz="1100">
              <a:latin typeface="ＭＳ Ｐゴシック" panose="020B0600070205080204" pitchFamily="50" charset="-128"/>
              <a:ea typeface="ＭＳ Ｐゴシック" panose="020B0600070205080204" pitchFamily="50" charset="-128"/>
            </a:rPr>
            <a:t>ポイントの増で</a:t>
          </a:r>
          <a:r>
            <a:rPr kumimoji="1" lang="en-US" altLang="ja-JP" sz="1100">
              <a:latin typeface="ＭＳ Ｐゴシック" panose="020B0600070205080204" pitchFamily="50" charset="-128"/>
              <a:ea typeface="ＭＳ Ｐゴシック" panose="020B0600070205080204" pitchFamily="50" charset="-128"/>
            </a:rPr>
            <a:t>86.2</a:t>
          </a:r>
          <a:r>
            <a:rPr kumimoji="1" lang="ja-JP" altLang="en-US" sz="1100">
              <a:latin typeface="ＭＳ Ｐゴシック" panose="020B0600070205080204" pitchFamily="50" charset="-128"/>
              <a:ea typeface="ＭＳ Ｐゴシック" panose="020B0600070205080204" pitchFamily="50" charset="-128"/>
            </a:rPr>
            <a:t>％となったものの、早期健全化基準内の数値を示している。増加の要因は、基金の取り崩し等による充当可能財源の減少や、最終処分場に係る地方債分としての広域圏事務組合負担金の増加が大きな割合を占めている。</a:t>
          </a:r>
        </a:p>
        <a:p>
          <a:r>
            <a:rPr kumimoji="1" lang="ja-JP" altLang="en-US" sz="1100">
              <a:latin typeface="ＭＳ Ｐゴシック" panose="020B0600070205080204" pitchFamily="50" charset="-128"/>
              <a:ea typeface="ＭＳ Ｐゴシック" panose="020B0600070205080204" pitchFamily="50" charset="-128"/>
            </a:rPr>
            <a:t>　将来負担額に対して充当可能財源が</a:t>
          </a:r>
          <a:r>
            <a:rPr kumimoji="1" lang="en-US" altLang="ja-JP" sz="1100">
              <a:latin typeface="ＭＳ Ｐゴシック" panose="020B0600070205080204" pitchFamily="50" charset="-128"/>
              <a:ea typeface="ＭＳ Ｐゴシック" panose="020B0600070205080204" pitchFamily="50" charset="-128"/>
            </a:rPr>
            <a:t>83.7</a:t>
          </a:r>
          <a:r>
            <a:rPr kumimoji="1" lang="ja-JP" altLang="en-US" sz="1100">
              <a:latin typeface="ＭＳ Ｐゴシック" panose="020B0600070205080204" pitchFamily="50" charset="-128"/>
              <a:ea typeface="ＭＳ Ｐゴシック" panose="020B0600070205080204" pitchFamily="50" charset="-128"/>
            </a:rPr>
            <a:t>％あり、その中でも基準財政需要額算入見込額が大部分を占めていることから、磐梯町の将来負担は普通交付税によって補てんされるとも言えるが、これはそれだけ多くの地方債を借り入れているということであり、また交付税の将来推移も不透明な中で、この将来負担比率は決して楽観できるものではない。今後も、地方債、債務負担行為など、将来負担の要因となるべき要素は極力増大させないよう、計画的な財政運営を行わなければならない。</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31" name="直線コネクタ 430"/>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32" name="将来負担の状況最小値テキスト"/>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33" name="直線コネクタ 432"/>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4"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94691</xdr:rowOff>
    </xdr:from>
    <xdr:to>
      <xdr:col>81</xdr:col>
      <xdr:colOff>44450</xdr:colOff>
      <xdr:row>19</xdr:row>
      <xdr:rowOff>25552</xdr:rowOff>
    </xdr:to>
    <xdr:cxnSp macro="">
      <xdr:nvCxnSpPr>
        <xdr:cNvPr id="436" name="直線コネクタ 435"/>
        <xdr:cNvCxnSpPr/>
      </xdr:nvCxnSpPr>
      <xdr:spPr>
        <a:xfrm>
          <a:off x="16179800" y="3180791"/>
          <a:ext cx="838200" cy="10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7"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8" name="フローチャート: 判断 437"/>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52832</xdr:rowOff>
    </xdr:from>
    <xdr:to>
      <xdr:col>77</xdr:col>
      <xdr:colOff>44450</xdr:colOff>
      <xdr:row>18</xdr:row>
      <xdr:rowOff>94691</xdr:rowOff>
    </xdr:to>
    <xdr:cxnSp macro="">
      <xdr:nvCxnSpPr>
        <xdr:cNvPr id="439" name="直線コネクタ 438"/>
        <xdr:cNvCxnSpPr/>
      </xdr:nvCxnSpPr>
      <xdr:spPr>
        <a:xfrm>
          <a:off x="15290800" y="2967482"/>
          <a:ext cx="889000" cy="21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0" name="フローチャート: 判断 439"/>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1" name="テキスト ボックス 440"/>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43434</xdr:rowOff>
    </xdr:from>
    <xdr:to>
      <xdr:col>72</xdr:col>
      <xdr:colOff>203200</xdr:colOff>
      <xdr:row>17</xdr:row>
      <xdr:rowOff>52832</xdr:rowOff>
    </xdr:to>
    <xdr:cxnSp macro="">
      <xdr:nvCxnSpPr>
        <xdr:cNvPr id="442" name="直線コネクタ 441"/>
        <xdr:cNvCxnSpPr/>
      </xdr:nvCxnSpPr>
      <xdr:spPr>
        <a:xfrm>
          <a:off x="14401800" y="2615184"/>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3" name="フローチャート: 判断 442"/>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4" name="テキスト ボックス 443"/>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29921</xdr:rowOff>
    </xdr:from>
    <xdr:to>
      <xdr:col>68</xdr:col>
      <xdr:colOff>152400</xdr:colOff>
      <xdr:row>15</xdr:row>
      <xdr:rowOff>43434</xdr:rowOff>
    </xdr:to>
    <xdr:cxnSp macro="">
      <xdr:nvCxnSpPr>
        <xdr:cNvPr id="445" name="直線コネクタ 444"/>
        <xdr:cNvCxnSpPr/>
      </xdr:nvCxnSpPr>
      <xdr:spPr>
        <a:xfrm>
          <a:off x="13512800" y="2601671"/>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46" name="フローチャート: 判断 445"/>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7" name="テキスト ボックス 446"/>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8" name="フローチャート: 判断 447"/>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9" name="テキスト ボックス 448"/>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146202</xdr:rowOff>
    </xdr:from>
    <xdr:to>
      <xdr:col>81</xdr:col>
      <xdr:colOff>95250</xdr:colOff>
      <xdr:row>19</xdr:row>
      <xdr:rowOff>76352</xdr:rowOff>
    </xdr:to>
    <xdr:sp macro="" textlink="">
      <xdr:nvSpPr>
        <xdr:cNvPr id="455" name="楕円 454"/>
        <xdr:cNvSpPr/>
      </xdr:nvSpPr>
      <xdr:spPr>
        <a:xfrm>
          <a:off x="16967200" y="323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118279</xdr:rowOff>
    </xdr:from>
    <xdr:ext cx="762000" cy="259045"/>
    <xdr:sp macro="" textlink="">
      <xdr:nvSpPr>
        <xdr:cNvPr id="456" name="将来負担の状況該当値テキスト"/>
        <xdr:cNvSpPr txBox="1"/>
      </xdr:nvSpPr>
      <xdr:spPr>
        <a:xfrm>
          <a:off x="17106900" y="320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43891</xdr:rowOff>
    </xdr:from>
    <xdr:to>
      <xdr:col>77</xdr:col>
      <xdr:colOff>95250</xdr:colOff>
      <xdr:row>18</xdr:row>
      <xdr:rowOff>145491</xdr:rowOff>
    </xdr:to>
    <xdr:sp macro="" textlink="">
      <xdr:nvSpPr>
        <xdr:cNvPr id="457" name="楕円 456"/>
        <xdr:cNvSpPr/>
      </xdr:nvSpPr>
      <xdr:spPr>
        <a:xfrm>
          <a:off x="16129000" y="312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130268</xdr:rowOff>
    </xdr:from>
    <xdr:ext cx="736600" cy="259045"/>
    <xdr:sp macro="" textlink="">
      <xdr:nvSpPr>
        <xdr:cNvPr id="458" name="テキスト ボックス 457"/>
        <xdr:cNvSpPr txBox="1"/>
      </xdr:nvSpPr>
      <xdr:spPr>
        <a:xfrm>
          <a:off x="15798800" y="3216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2032</xdr:rowOff>
    </xdr:from>
    <xdr:to>
      <xdr:col>73</xdr:col>
      <xdr:colOff>44450</xdr:colOff>
      <xdr:row>17</xdr:row>
      <xdr:rowOff>103632</xdr:rowOff>
    </xdr:to>
    <xdr:sp macro="" textlink="">
      <xdr:nvSpPr>
        <xdr:cNvPr id="459" name="楕円 458"/>
        <xdr:cNvSpPr/>
      </xdr:nvSpPr>
      <xdr:spPr>
        <a:xfrm>
          <a:off x="15240000" y="291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88409</xdr:rowOff>
    </xdr:from>
    <xdr:ext cx="762000" cy="259045"/>
    <xdr:sp macro="" textlink="">
      <xdr:nvSpPr>
        <xdr:cNvPr id="460" name="テキスト ボックス 459"/>
        <xdr:cNvSpPr txBox="1"/>
      </xdr:nvSpPr>
      <xdr:spPr>
        <a:xfrm>
          <a:off x="14909800" y="300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164084</xdr:rowOff>
    </xdr:from>
    <xdr:to>
      <xdr:col>68</xdr:col>
      <xdr:colOff>203200</xdr:colOff>
      <xdr:row>15</xdr:row>
      <xdr:rowOff>94234</xdr:rowOff>
    </xdr:to>
    <xdr:sp macro="" textlink="">
      <xdr:nvSpPr>
        <xdr:cNvPr id="461" name="楕円 460"/>
        <xdr:cNvSpPr/>
      </xdr:nvSpPr>
      <xdr:spPr>
        <a:xfrm>
          <a:off x="14351000" y="256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79011</xdr:rowOff>
    </xdr:from>
    <xdr:ext cx="762000" cy="259045"/>
    <xdr:sp macro="" textlink="">
      <xdr:nvSpPr>
        <xdr:cNvPr id="462" name="テキスト ボックス 461"/>
        <xdr:cNvSpPr txBox="1"/>
      </xdr:nvSpPr>
      <xdr:spPr>
        <a:xfrm>
          <a:off x="14020800" y="265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150571</xdr:rowOff>
    </xdr:from>
    <xdr:to>
      <xdr:col>64</xdr:col>
      <xdr:colOff>152400</xdr:colOff>
      <xdr:row>15</xdr:row>
      <xdr:rowOff>80721</xdr:rowOff>
    </xdr:to>
    <xdr:sp macro="" textlink="">
      <xdr:nvSpPr>
        <xdr:cNvPr id="463" name="楕円 462"/>
        <xdr:cNvSpPr/>
      </xdr:nvSpPr>
      <xdr:spPr>
        <a:xfrm>
          <a:off x="13462000" y="255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65498</xdr:rowOff>
    </xdr:from>
    <xdr:ext cx="762000" cy="259045"/>
    <xdr:sp macro="" textlink="">
      <xdr:nvSpPr>
        <xdr:cNvPr id="464" name="テキスト ボックス 463"/>
        <xdr:cNvSpPr txBox="1"/>
      </xdr:nvSpPr>
      <xdr:spPr>
        <a:xfrm>
          <a:off x="13131800" y="2637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福島県磐梯町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3,533
3,524
59.77
3,981,164
3,834,495
138,618
2,121,757
6,603,835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年度と比較し</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、類似団体平均と比較してやや高い状況となっている。</a:t>
          </a:r>
          <a:endParaRPr lang="ja-JP" altLang="ja-JP" sz="1400">
            <a:effectLst/>
          </a:endParaRPr>
        </a:p>
        <a:p>
          <a:r>
            <a:rPr kumimoji="1" lang="ja-JP" altLang="ja-JP" sz="1100">
              <a:solidFill>
                <a:schemeClr val="dk1"/>
              </a:solidFill>
              <a:effectLst/>
              <a:latin typeface="+mn-lt"/>
              <a:ea typeface="+mn-ea"/>
              <a:cs typeface="+mn-cs"/>
            </a:rPr>
            <a:t>　磐梯町では、ゴミ処理業務や消防業務を一部事務組合で行うと共に、指定管理者制度により公共施設の管理委託を行うなど、人件費の抑制を図っているが、今後、こういった負担金や委託料などを含めた人件費関係全般について検討し、更なる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115570</xdr:rowOff>
    </xdr:from>
    <xdr:to>
      <xdr:col>24</xdr:col>
      <xdr:colOff>25400</xdr:colOff>
      <xdr:row>36</xdr:row>
      <xdr:rowOff>130810</xdr:rowOff>
    </xdr:to>
    <xdr:cxnSp macro="">
      <xdr:nvCxnSpPr>
        <xdr:cNvPr id="66" name="直線コネクタ 65"/>
        <xdr:cNvCxnSpPr/>
      </xdr:nvCxnSpPr>
      <xdr:spPr>
        <a:xfrm>
          <a:off x="3987800" y="628777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123207</xdr:rowOff>
    </xdr:from>
    <xdr:ext cx="762000" cy="259045"/>
    <xdr:sp macro="" textlink="">
      <xdr:nvSpPr>
        <xdr:cNvPr id="67" name="人件費平均値テキスト"/>
        <xdr:cNvSpPr txBox="1"/>
      </xdr:nvSpPr>
      <xdr:spPr>
        <a:xfrm>
          <a:off x="4914900" y="59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115570</xdr:rowOff>
    </xdr:from>
    <xdr:to>
      <xdr:col>19</xdr:col>
      <xdr:colOff>187325</xdr:colOff>
      <xdr:row>36</xdr:row>
      <xdr:rowOff>119380</xdr:rowOff>
    </xdr:to>
    <xdr:cxnSp macro="">
      <xdr:nvCxnSpPr>
        <xdr:cNvPr id="69" name="直線コネクタ 68"/>
        <xdr:cNvCxnSpPr/>
      </xdr:nvCxnSpPr>
      <xdr:spPr>
        <a:xfrm flipV="1">
          <a:off x="3098800" y="6287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71" name="テキスト ボックス 70"/>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119380</xdr:rowOff>
    </xdr:from>
    <xdr:to>
      <xdr:col>15</xdr:col>
      <xdr:colOff>98425</xdr:colOff>
      <xdr:row>37</xdr:row>
      <xdr:rowOff>35560</xdr:rowOff>
    </xdr:to>
    <xdr:cxnSp macro="">
      <xdr:nvCxnSpPr>
        <xdr:cNvPr id="72" name="直線コネクタ 71"/>
        <xdr:cNvCxnSpPr/>
      </xdr:nvCxnSpPr>
      <xdr:spPr>
        <a:xfrm flipV="1">
          <a:off x="2209800" y="629158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74" name="テキスト ボックス 73"/>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107950</xdr:rowOff>
    </xdr:from>
    <xdr:to>
      <xdr:col>11</xdr:col>
      <xdr:colOff>9525</xdr:colOff>
      <xdr:row>37</xdr:row>
      <xdr:rowOff>35560</xdr:rowOff>
    </xdr:to>
    <xdr:cxnSp macro="">
      <xdr:nvCxnSpPr>
        <xdr:cNvPr id="75" name="直線コネクタ 74"/>
        <xdr:cNvCxnSpPr/>
      </xdr:nvCxnSpPr>
      <xdr:spPr>
        <a:xfrm>
          <a:off x="1320800" y="628015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102870</xdr:rowOff>
    </xdr:from>
    <xdr:to>
      <xdr:col>11</xdr:col>
      <xdr:colOff>60325</xdr:colOff>
      <xdr:row>36</xdr:row>
      <xdr:rowOff>33020</xdr:rowOff>
    </xdr:to>
    <xdr:sp macro="" textlink="">
      <xdr:nvSpPr>
        <xdr:cNvPr id="76" name="フローチャート: 判断 75"/>
        <xdr:cNvSpPr/>
      </xdr:nvSpPr>
      <xdr:spPr>
        <a:xfrm>
          <a:off x="2159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43197</xdr:rowOff>
    </xdr:from>
    <xdr:ext cx="762000" cy="259045"/>
    <xdr:sp macro="" textlink="">
      <xdr:nvSpPr>
        <xdr:cNvPr id="77" name="テキスト ボックス 76"/>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76200</xdr:rowOff>
    </xdr:from>
    <xdr:to>
      <xdr:col>6</xdr:col>
      <xdr:colOff>171450</xdr:colOff>
      <xdr:row>36</xdr:row>
      <xdr:rowOff>6350</xdr:rowOff>
    </xdr:to>
    <xdr:sp macro="" textlink="">
      <xdr:nvSpPr>
        <xdr:cNvPr id="78" name="フローチャート: 判断 77"/>
        <xdr:cNvSpPr/>
      </xdr:nvSpPr>
      <xdr:spPr>
        <a:xfrm>
          <a:off x="1270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16527</xdr:rowOff>
    </xdr:from>
    <xdr:ext cx="762000" cy="259045"/>
    <xdr:sp macro="" textlink="">
      <xdr:nvSpPr>
        <xdr:cNvPr id="79" name="テキスト ボックス 78"/>
        <xdr:cNvSpPr txBox="1"/>
      </xdr:nvSpPr>
      <xdr:spPr>
        <a:xfrm>
          <a:off x="939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80010</xdr:rowOff>
    </xdr:from>
    <xdr:to>
      <xdr:col>24</xdr:col>
      <xdr:colOff>76200</xdr:colOff>
      <xdr:row>37</xdr:row>
      <xdr:rowOff>10160</xdr:rowOff>
    </xdr:to>
    <xdr:sp macro="" textlink="">
      <xdr:nvSpPr>
        <xdr:cNvPr id="85" name="楕円 84"/>
        <xdr:cNvSpPr/>
      </xdr:nvSpPr>
      <xdr:spPr>
        <a:xfrm>
          <a:off x="47752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52087</xdr:rowOff>
    </xdr:from>
    <xdr:ext cx="762000" cy="259045"/>
    <xdr:sp macro="" textlink="">
      <xdr:nvSpPr>
        <xdr:cNvPr id="86" name="人件費該当値テキスト"/>
        <xdr:cNvSpPr txBox="1"/>
      </xdr:nvSpPr>
      <xdr:spPr>
        <a:xfrm>
          <a:off x="49149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64770</xdr:rowOff>
    </xdr:from>
    <xdr:to>
      <xdr:col>20</xdr:col>
      <xdr:colOff>38100</xdr:colOff>
      <xdr:row>36</xdr:row>
      <xdr:rowOff>166370</xdr:rowOff>
    </xdr:to>
    <xdr:sp macro="" textlink="">
      <xdr:nvSpPr>
        <xdr:cNvPr id="87" name="楕円 86"/>
        <xdr:cNvSpPr/>
      </xdr:nvSpPr>
      <xdr:spPr>
        <a:xfrm>
          <a:off x="39370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151147</xdr:rowOff>
    </xdr:from>
    <xdr:ext cx="736600" cy="259045"/>
    <xdr:sp macro="" textlink="">
      <xdr:nvSpPr>
        <xdr:cNvPr id="88" name="テキスト ボックス 87"/>
        <xdr:cNvSpPr txBox="1"/>
      </xdr:nvSpPr>
      <xdr:spPr>
        <a:xfrm>
          <a:off x="3606800" y="632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68580</xdr:rowOff>
    </xdr:from>
    <xdr:to>
      <xdr:col>15</xdr:col>
      <xdr:colOff>149225</xdr:colOff>
      <xdr:row>36</xdr:row>
      <xdr:rowOff>170180</xdr:rowOff>
    </xdr:to>
    <xdr:sp macro="" textlink="">
      <xdr:nvSpPr>
        <xdr:cNvPr id="89" name="楕円 88"/>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90" name="テキスト ボックス 89"/>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156210</xdr:rowOff>
    </xdr:from>
    <xdr:to>
      <xdr:col>11</xdr:col>
      <xdr:colOff>60325</xdr:colOff>
      <xdr:row>37</xdr:row>
      <xdr:rowOff>86360</xdr:rowOff>
    </xdr:to>
    <xdr:sp macro="" textlink="">
      <xdr:nvSpPr>
        <xdr:cNvPr id="91" name="楕円 90"/>
        <xdr:cNvSpPr/>
      </xdr:nvSpPr>
      <xdr:spPr>
        <a:xfrm>
          <a:off x="21590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71137</xdr:rowOff>
    </xdr:from>
    <xdr:ext cx="762000" cy="259045"/>
    <xdr:sp macro="" textlink="">
      <xdr:nvSpPr>
        <xdr:cNvPr id="92" name="テキスト ボックス 91"/>
        <xdr:cNvSpPr txBox="1"/>
      </xdr:nvSpPr>
      <xdr:spPr>
        <a:xfrm>
          <a:off x="1828800" y="641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57150</xdr:rowOff>
    </xdr:from>
    <xdr:to>
      <xdr:col>6</xdr:col>
      <xdr:colOff>171450</xdr:colOff>
      <xdr:row>36</xdr:row>
      <xdr:rowOff>158750</xdr:rowOff>
    </xdr:to>
    <xdr:sp macro="" textlink="">
      <xdr:nvSpPr>
        <xdr:cNvPr id="93" name="楕円 92"/>
        <xdr:cNvSpPr/>
      </xdr:nvSpPr>
      <xdr:spPr>
        <a:xfrm>
          <a:off x="1270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143527</xdr:rowOff>
    </xdr:from>
    <xdr:ext cx="762000" cy="259045"/>
    <xdr:sp macro="" textlink="">
      <xdr:nvSpPr>
        <xdr:cNvPr id="94" name="テキスト ボックス 93"/>
        <xdr:cNvSpPr txBox="1"/>
      </xdr:nvSpPr>
      <xdr:spPr>
        <a:xfrm>
          <a:off x="939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年度と比較し</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ポイント減少し、類似団体平均</a:t>
          </a:r>
          <a:r>
            <a:rPr kumimoji="1" lang="ja-JP" altLang="en-US" sz="1100">
              <a:solidFill>
                <a:schemeClr val="dk1"/>
              </a:solidFill>
              <a:effectLst/>
              <a:latin typeface="+mn-lt"/>
              <a:ea typeface="+mn-ea"/>
              <a:cs typeface="+mn-cs"/>
            </a:rPr>
            <a:t>よりも低い数値となった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、臨時職員の雇用数の縮減や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指定管理方式の</a:t>
          </a:r>
          <a:r>
            <a:rPr kumimoji="1" lang="ja-JP" altLang="en-US" sz="1100">
              <a:solidFill>
                <a:schemeClr val="dk1"/>
              </a:solidFill>
              <a:effectLst/>
              <a:latin typeface="+mn-lt"/>
              <a:ea typeface="+mn-ea"/>
              <a:cs typeface="+mn-cs"/>
            </a:rPr>
            <a:t>見直し</a:t>
          </a:r>
          <a:r>
            <a:rPr kumimoji="1" lang="ja-JP" altLang="ja-JP" sz="1100">
              <a:solidFill>
                <a:schemeClr val="dk1"/>
              </a:solidFill>
              <a:effectLst/>
              <a:latin typeface="+mn-lt"/>
              <a:ea typeface="+mn-ea"/>
              <a:cs typeface="+mn-cs"/>
            </a:rPr>
            <a:t>検討</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、事務事業の</a:t>
          </a:r>
          <a:r>
            <a:rPr kumimoji="1" lang="ja-JP" altLang="en-US" sz="1100">
              <a:solidFill>
                <a:schemeClr val="dk1"/>
              </a:solidFill>
              <a:effectLst/>
              <a:latin typeface="+mn-lt"/>
              <a:ea typeface="+mn-ea"/>
              <a:cs typeface="+mn-cs"/>
            </a:rPr>
            <a:t>効率化を更に進め、</a:t>
          </a:r>
          <a:r>
            <a:rPr kumimoji="1" lang="ja-JP" altLang="ja-JP" sz="1100">
              <a:solidFill>
                <a:schemeClr val="dk1"/>
              </a:solidFill>
              <a:effectLst/>
              <a:latin typeface="+mn-lt"/>
              <a:ea typeface="+mn-ea"/>
              <a:cs typeface="+mn-cs"/>
            </a:rPr>
            <a:t>経費の縮減に努める。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xdr:rowOff>
    </xdr:from>
    <xdr:to>
      <xdr:col>82</xdr:col>
      <xdr:colOff>107950</xdr:colOff>
      <xdr:row>16</xdr:row>
      <xdr:rowOff>50800</xdr:rowOff>
    </xdr:to>
    <xdr:cxnSp macro="">
      <xdr:nvCxnSpPr>
        <xdr:cNvPr id="126" name="直線コネクタ 125"/>
        <xdr:cNvCxnSpPr/>
      </xdr:nvCxnSpPr>
      <xdr:spPr>
        <a:xfrm flipV="1">
          <a:off x="15671800" y="27597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2557</xdr:rowOff>
    </xdr:from>
    <xdr:ext cx="762000" cy="259045"/>
    <xdr:sp macro="" textlink="">
      <xdr:nvSpPr>
        <xdr:cNvPr id="127" name="物件費平均値テキスト"/>
        <xdr:cNvSpPr txBox="1"/>
      </xdr:nvSpPr>
      <xdr:spPr>
        <a:xfrm>
          <a:off x="16598900" y="274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50800</xdr:rowOff>
    </xdr:from>
    <xdr:to>
      <xdr:col>78</xdr:col>
      <xdr:colOff>69850</xdr:colOff>
      <xdr:row>16</xdr:row>
      <xdr:rowOff>69850</xdr:rowOff>
    </xdr:to>
    <xdr:cxnSp macro="">
      <xdr:nvCxnSpPr>
        <xdr:cNvPr id="129" name="直線コネクタ 128"/>
        <xdr:cNvCxnSpPr/>
      </xdr:nvCxnSpPr>
      <xdr:spPr>
        <a:xfrm flipV="1">
          <a:off x="14782800" y="2794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1" name="テキスト ボックス 130"/>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69850</xdr:rowOff>
    </xdr:from>
    <xdr:to>
      <xdr:col>73</xdr:col>
      <xdr:colOff>180975</xdr:colOff>
      <xdr:row>16</xdr:row>
      <xdr:rowOff>104140</xdr:rowOff>
    </xdr:to>
    <xdr:cxnSp macro="">
      <xdr:nvCxnSpPr>
        <xdr:cNvPr id="132" name="直線コネクタ 131"/>
        <xdr:cNvCxnSpPr/>
      </xdr:nvCxnSpPr>
      <xdr:spPr>
        <a:xfrm flipV="1">
          <a:off x="13893800" y="28130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91440</xdr:rowOff>
    </xdr:from>
    <xdr:to>
      <xdr:col>74</xdr:col>
      <xdr:colOff>31750</xdr:colOff>
      <xdr:row>16</xdr:row>
      <xdr:rowOff>21590</xdr:rowOff>
    </xdr:to>
    <xdr:sp macro="" textlink="">
      <xdr:nvSpPr>
        <xdr:cNvPr id="133" name="フローチャート: 判断 132"/>
        <xdr:cNvSpPr/>
      </xdr:nvSpPr>
      <xdr:spPr>
        <a:xfrm>
          <a:off x="14732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31767</xdr:rowOff>
    </xdr:from>
    <xdr:ext cx="762000" cy="259045"/>
    <xdr:sp macro="" textlink="">
      <xdr:nvSpPr>
        <xdr:cNvPr id="134" name="テキスト ボックス 133"/>
        <xdr:cNvSpPr txBox="1"/>
      </xdr:nvSpPr>
      <xdr:spPr>
        <a:xfrm>
          <a:off x="14401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43180</xdr:rowOff>
    </xdr:from>
    <xdr:to>
      <xdr:col>69</xdr:col>
      <xdr:colOff>92075</xdr:colOff>
      <xdr:row>16</xdr:row>
      <xdr:rowOff>104140</xdr:rowOff>
    </xdr:to>
    <xdr:cxnSp macro="">
      <xdr:nvCxnSpPr>
        <xdr:cNvPr id="135" name="直線コネクタ 134"/>
        <xdr:cNvCxnSpPr/>
      </xdr:nvCxnSpPr>
      <xdr:spPr>
        <a:xfrm>
          <a:off x="13004800" y="27863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140970</xdr:rowOff>
    </xdr:from>
    <xdr:to>
      <xdr:col>69</xdr:col>
      <xdr:colOff>142875</xdr:colOff>
      <xdr:row>16</xdr:row>
      <xdr:rowOff>71120</xdr:rowOff>
    </xdr:to>
    <xdr:sp macro="" textlink="">
      <xdr:nvSpPr>
        <xdr:cNvPr id="136" name="フローチャート: 判断 135"/>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81297</xdr:rowOff>
    </xdr:from>
    <xdr:ext cx="762000" cy="259045"/>
    <xdr:sp macro="" textlink="">
      <xdr:nvSpPr>
        <xdr:cNvPr id="137" name="テキスト ボックス 136"/>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80010</xdr:rowOff>
    </xdr:from>
    <xdr:to>
      <xdr:col>65</xdr:col>
      <xdr:colOff>53975</xdr:colOff>
      <xdr:row>16</xdr:row>
      <xdr:rowOff>10160</xdr:rowOff>
    </xdr:to>
    <xdr:sp macro="" textlink="">
      <xdr:nvSpPr>
        <xdr:cNvPr id="138" name="フローチャート: 判断 137"/>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20337</xdr:rowOff>
    </xdr:from>
    <xdr:ext cx="762000" cy="259045"/>
    <xdr:sp macro="" textlink="">
      <xdr:nvSpPr>
        <xdr:cNvPr id="139" name="テキスト ボックス 138"/>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137160</xdr:rowOff>
    </xdr:from>
    <xdr:to>
      <xdr:col>82</xdr:col>
      <xdr:colOff>158750</xdr:colOff>
      <xdr:row>16</xdr:row>
      <xdr:rowOff>67310</xdr:rowOff>
    </xdr:to>
    <xdr:sp macro="" textlink="">
      <xdr:nvSpPr>
        <xdr:cNvPr id="145" name="楕円 144"/>
        <xdr:cNvSpPr/>
      </xdr:nvSpPr>
      <xdr:spPr>
        <a:xfrm>
          <a:off x="16459200" y="270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153687</xdr:rowOff>
    </xdr:from>
    <xdr:ext cx="762000" cy="259045"/>
    <xdr:sp macro="" textlink="">
      <xdr:nvSpPr>
        <xdr:cNvPr id="146" name="物件費該当値テキスト"/>
        <xdr:cNvSpPr txBox="1"/>
      </xdr:nvSpPr>
      <xdr:spPr>
        <a:xfrm>
          <a:off x="16598900" y="2553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47" name="楕円 146"/>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86377</xdr:rowOff>
    </xdr:from>
    <xdr:ext cx="736600" cy="259045"/>
    <xdr:sp macro="" textlink="">
      <xdr:nvSpPr>
        <xdr:cNvPr id="148" name="テキスト ボックス 147"/>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19050</xdr:rowOff>
    </xdr:from>
    <xdr:to>
      <xdr:col>74</xdr:col>
      <xdr:colOff>31750</xdr:colOff>
      <xdr:row>16</xdr:row>
      <xdr:rowOff>120650</xdr:rowOff>
    </xdr:to>
    <xdr:sp macro="" textlink="">
      <xdr:nvSpPr>
        <xdr:cNvPr id="149" name="楕円 148"/>
        <xdr:cNvSpPr/>
      </xdr:nvSpPr>
      <xdr:spPr>
        <a:xfrm>
          <a:off x="14732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105427</xdr:rowOff>
    </xdr:from>
    <xdr:ext cx="762000" cy="259045"/>
    <xdr:sp macro="" textlink="">
      <xdr:nvSpPr>
        <xdr:cNvPr id="150" name="テキスト ボックス 149"/>
        <xdr:cNvSpPr txBox="1"/>
      </xdr:nvSpPr>
      <xdr:spPr>
        <a:xfrm>
          <a:off x="14401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51" name="楕円 150"/>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52" name="テキスト ボックス 151"/>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163830</xdr:rowOff>
    </xdr:from>
    <xdr:to>
      <xdr:col>65</xdr:col>
      <xdr:colOff>53975</xdr:colOff>
      <xdr:row>16</xdr:row>
      <xdr:rowOff>93980</xdr:rowOff>
    </xdr:to>
    <xdr:sp macro="" textlink="">
      <xdr:nvSpPr>
        <xdr:cNvPr id="153" name="楕円 152"/>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78757</xdr:rowOff>
    </xdr:from>
    <xdr:ext cx="762000" cy="259045"/>
    <xdr:sp macro="" textlink="">
      <xdr:nvSpPr>
        <xdr:cNvPr id="154" name="テキスト ボックス 153"/>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類似団体平均より低い水準にある。今後も適正な給付に努めていきたい。</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45357</xdr:rowOff>
    </xdr:from>
    <xdr:to>
      <xdr:col>24</xdr:col>
      <xdr:colOff>25400</xdr:colOff>
      <xdr:row>54</xdr:row>
      <xdr:rowOff>94343</xdr:rowOff>
    </xdr:to>
    <xdr:cxnSp macro="">
      <xdr:nvCxnSpPr>
        <xdr:cNvPr id="188" name="直線コネクタ 187"/>
        <xdr:cNvCxnSpPr/>
      </xdr:nvCxnSpPr>
      <xdr:spPr>
        <a:xfrm flipV="1">
          <a:off x="3987800" y="93036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78015</xdr:rowOff>
    </xdr:from>
    <xdr:to>
      <xdr:col>19</xdr:col>
      <xdr:colOff>187325</xdr:colOff>
      <xdr:row>54</xdr:row>
      <xdr:rowOff>94343</xdr:rowOff>
    </xdr:to>
    <xdr:cxnSp macro="">
      <xdr:nvCxnSpPr>
        <xdr:cNvPr id="191" name="直線コネクタ 190"/>
        <xdr:cNvCxnSpPr/>
      </xdr:nvCxnSpPr>
      <xdr:spPr>
        <a:xfrm>
          <a:off x="3098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54</xdr:row>
      <xdr:rowOff>78015</xdr:rowOff>
    </xdr:to>
    <xdr:cxnSp macro="">
      <xdr:nvCxnSpPr>
        <xdr:cNvPr id="194" name="直線コネクタ 193"/>
        <xdr:cNvCxnSpPr/>
      </xdr:nvCxnSpPr>
      <xdr:spPr>
        <a:xfrm>
          <a:off x="2209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78015</xdr:rowOff>
    </xdr:to>
    <xdr:cxnSp macro="">
      <xdr:nvCxnSpPr>
        <xdr:cNvPr id="197" name="直線コネクタ 196"/>
        <xdr:cNvCxnSpPr/>
      </xdr:nvCxnSpPr>
      <xdr:spPr>
        <a:xfrm flipV="1">
          <a:off x="1320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8" name="フローチャート: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9" name="テキスト ボックス 198"/>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0" name="フローチャート: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201" name="テキスト ボックス 200"/>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166007</xdr:rowOff>
    </xdr:from>
    <xdr:to>
      <xdr:col>24</xdr:col>
      <xdr:colOff>76200</xdr:colOff>
      <xdr:row>54</xdr:row>
      <xdr:rowOff>96157</xdr:rowOff>
    </xdr:to>
    <xdr:sp macro="" textlink="">
      <xdr:nvSpPr>
        <xdr:cNvPr id="207" name="楕円 206"/>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11084</xdr:rowOff>
    </xdr:from>
    <xdr:ext cx="762000" cy="259045"/>
    <xdr:sp macro="" textlink="">
      <xdr:nvSpPr>
        <xdr:cNvPr id="208" name="扶助費該当値テキスト"/>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09" name="楕円 208"/>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10" name="テキスト ボックス 209"/>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27215</xdr:rowOff>
    </xdr:from>
    <xdr:to>
      <xdr:col>15</xdr:col>
      <xdr:colOff>149225</xdr:colOff>
      <xdr:row>54</xdr:row>
      <xdr:rowOff>128815</xdr:rowOff>
    </xdr:to>
    <xdr:sp macro="" textlink="">
      <xdr:nvSpPr>
        <xdr:cNvPr id="211" name="楕円 210"/>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138992</xdr:rowOff>
    </xdr:from>
    <xdr:ext cx="762000" cy="259045"/>
    <xdr:sp macro="" textlink="">
      <xdr:nvSpPr>
        <xdr:cNvPr id="212" name="テキスト ボックス 211"/>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xdr:rowOff>
    </xdr:from>
    <xdr:to>
      <xdr:col>11</xdr:col>
      <xdr:colOff>60325</xdr:colOff>
      <xdr:row>54</xdr:row>
      <xdr:rowOff>112485</xdr:rowOff>
    </xdr:to>
    <xdr:sp macro="" textlink="">
      <xdr:nvSpPr>
        <xdr:cNvPr id="213" name="楕円 212"/>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214" name="テキスト ボックス 213"/>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27215</xdr:rowOff>
    </xdr:from>
    <xdr:to>
      <xdr:col>6</xdr:col>
      <xdr:colOff>171450</xdr:colOff>
      <xdr:row>54</xdr:row>
      <xdr:rowOff>128815</xdr:rowOff>
    </xdr:to>
    <xdr:sp macro="" textlink="">
      <xdr:nvSpPr>
        <xdr:cNvPr id="215" name="楕円 214"/>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138992</xdr:rowOff>
    </xdr:from>
    <xdr:ext cx="762000" cy="259045"/>
    <xdr:sp macro="" textlink="">
      <xdr:nvSpPr>
        <xdr:cNvPr id="216" name="テキスト ボックス 215"/>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年度比で</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ポイントの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となり、類似団体平均より</a:t>
          </a:r>
          <a:r>
            <a:rPr lang="ja-JP" altLang="en-US" sz="1100">
              <a:solidFill>
                <a:schemeClr val="dk1"/>
              </a:solidFill>
              <a:effectLst/>
              <a:latin typeface="+mn-lt"/>
              <a:ea typeface="+mn-ea"/>
              <a:cs typeface="+mn-cs"/>
            </a:rPr>
            <a:t>若干高い</a:t>
          </a:r>
          <a:r>
            <a:rPr lang="ja-JP" altLang="ja-JP" sz="1100">
              <a:solidFill>
                <a:schemeClr val="dk1"/>
              </a:solidFill>
              <a:effectLst/>
              <a:latin typeface="+mn-lt"/>
              <a:ea typeface="+mn-ea"/>
              <a:cs typeface="+mn-cs"/>
            </a:rPr>
            <a:t>水準になった。</a:t>
          </a:r>
          <a:endParaRPr lang="ja-JP" altLang="ja-JP" sz="1400">
            <a:effectLst/>
          </a:endParaRPr>
        </a:p>
        <a:p>
          <a:pPr eaLnBrk="1" fontAlgn="auto" latinLnBrk="0" hangingPunct="1"/>
          <a:r>
            <a:rPr lang="ja-JP" altLang="ja-JP" sz="1100">
              <a:solidFill>
                <a:schemeClr val="dk1"/>
              </a:solidFill>
              <a:effectLst/>
              <a:latin typeface="+mn-lt"/>
              <a:ea typeface="+mn-ea"/>
              <a:cs typeface="+mn-cs"/>
            </a:rPr>
            <a:t>　特別豪雪地帯の指定を受ける当町は、除雪経費がかさむことから維持補修費を押し上げ</a:t>
          </a:r>
          <a:r>
            <a:rPr lang="ja-JP" altLang="en-US" sz="1100">
              <a:solidFill>
                <a:schemeClr val="dk1"/>
              </a:solidFill>
              <a:effectLst/>
              <a:latin typeface="+mn-lt"/>
              <a:ea typeface="+mn-ea"/>
              <a:cs typeface="+mn-cs"/>
            </a:rPr>
            <a:t>ており</a:t>
          </a:r>
          <a:r>
            <a:rPr lang="ja-JP" altLang="ja-JP" sz="1100">
              <a:solidFill>
                <a:schemeClr val="dk1"/>
              </a:solidFill>
              <a:effectLst/>
              <a:latin typeface="+mn-lt"/>
              <a:ea typeface="+mn-ea"/>
              <a:cs typeface="+mn-cs"/>
            </a:rPr>
            <a:t>、結果として経常収支比率が類似団体を上回ることとなり、当該経費の抑制が課題となっている。</a:t>
          </a:r>
          <a:r>
            <a:rPr lang="en-US"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113284</xdr:rowOff>
    </xdr:from>
    <xdr:to>
      <xdr:col>82</xdr:col>
      <xdr:colOff>107950</xdr:colOff>
      <xdr:row>57</xdr:row>
      <xdr:rowOff>69850</xdr:rowOff>
    </xdr:to>
    <xdr:cxnSp macro="">
      <xdr:nvCxnSpPr>
        <xdr:cNvPr id="246" name="直線コネクタ 245"/>
        <xdr:cNvCxnSpPr/>
      </xdr:nvCxnSpPr>
      <xdr:spPr>
        <a:xfrm>
          <a:off x="15671800" y="9714484"/>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129303</xdr:rowOff>
    </xdr:from>
    <xdr:ext cx="762000" cy="259045"/>
    <xdr:sp macro="" textlink="">
      <xdr:nvSpPr>
        <xdr:cNvPr id="247" name="その他平均値テキスト"/>
        <xdr:cNvSpPr txBox="1"/>
      </xdr:nvSpPr>
      <xdr:spPr>
        <a:xfrm>
          <a:off x="16598900" y="9559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113284</xdr:rowOff>
    </xdr:from>
    <xdr:to>
      <xdr:col>78</xdr:col>
      <xdr:colOff>69850</xdr:colOff>
      <xdr:row>56</xdr:row>
      <xdr:rowOff>154432</xdr:rowOff>
    </xdr:to>
    <xdr:cxnSp macro="">
      <xdr:nvCxnSpPr>
        <xdr:cNvPr id="249" name="直線コネクタ 248"/>
        <xdr:cNvCxnSpPr/>
      </xdr:nvCxnSpPr>
      <xdr:spPr>
        <a:xfrm flipV="1">
          <a:off x="14782800" y="97144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271</xdr:rowOff>
    </xdr:from>
    <xdr:ext cx="736600" cy="259045"/>
    <xdr:sp macro="" textlink="">
      <xdr:nvSpPr>
        <xdr:cNvPr id="251" name="テキスト ボックス 250"/>
        <xdr:cNvSpPr txBox="1"/>
      </xdr:nvSpPr>
      <xdr:spPr>
        <a:xfrm>
          <a:off x="15290800" y="977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154432</xdr:rowOff>
    </xdr:from>
    <xdr:to>
      <xdr:col>73</xdr:col>
      <xdr:colOff>180975</xdr:colOff>
      <xdr:row>57</xdr:row>
      <xdr:rowOff>138430</xdr:rowOff>
    </xdr:to>
    <xdr:cxnSp macro="">
      <xdr:nvCxnSpPr>
        <xdr:cNvPr id="252" name="直線コネクタ 251"/>
        <xdr:cNvCxnSpPr/>
      </xdr:nvCxnSpPr>
      <xdr:spPr>
        <a:xfrm flipV="1">
          <a:off x="13893800" y="975563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3" name="フローチャート: 判断 252"/>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23131</xdr:rowOff>
    </xdr:from>
    <xdr:ext cx="762000" cy="259045"/>
    <xdr:sp macro="" textlink="">
      <xdr:nvSpPr>
        <xdr:cNvPr id="254" name="テキスト ボックス 253"/>
        <xdr:cNvSpPr txBox="1"/>
      </xdr:nvSpPr>
      <xdr:spPr>
        <a:xfrm>
          <a:off x="14401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26416</xdr:rowOff>
    </xdr:from>
    <xdr:to>
      <xdr:col>69</xdr:col>
      <xdr:colOff>92075</xdr:colOff>
      <xdr:row>57</xdr:row>
      <xdr:rowOff>138430</xdr:rowOff>
    </xdr:to>
    <xdr:cxnSp macro="">
      <xdr:nvCxnSpPr>
        <xdr:cNvPr id="255" name="直線コネクタ 254"/>
        <xdr:cNvCxnSpPr/>
      </xdr:nvCxnSpPr>
      <xdr:spPr>
        <a:xfrm>
          <a:off x="13004800" y="9627616"/>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6" name="フローチャート: 判断 255"/>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7" name="テキスト ボックス 256"/>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8" name="フローチャート: 判断 257"/>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9" name="テキスト ボックス 258"/>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5" name="楕円 264"/>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66"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62484</xdr:rowOff>
    </xdr:from>
    <xdr:to>
      <xdr:col>78</xdr:col>
      <xdr:colOff>120650</xdr:colOff>
      <xdr:row>56</xdr:row>
      <xdr:rowOff>164084</xdr:rowOff>
    </xdr:to>
    <xdr:sp macro="" textlink="">
      <xdr:nvSpPr>
        <xdr:cNvPr id="267" name="楕円 266"/>
        <xdr:cNvSpPr/>
      </xdr:nvSpPr>
      <xdr:spPr>
        <a:xfrm>
          <a:off x="15621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68" name="テキスト ボックス 267"/>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103632</xdr:rowOff>
    </xdr:from>
    <xdr:to>
      <xdr:col>74</xdr:col>
      <xdr:colOff>31750</xdr:colOff>
      <xdr:row>57</xdr:row>
      <xdr:rowOff>33782</xdr:rowOff>
    </xdr:to>
    <xdr:sp macro="" textlink="">
      <xdr:nvSpPr>
        <xdr:cNvPr id="269" name="楕円 268"/>
        <xdr:cNvSpPr/>
      </xdr:nvSpPr>
      <xdr:spPr>
        <a:xfrm>
          <a:off x="14732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43959</xdr:rowOff>
    </xdr:from>
    <xdr:ext cx="762000" cy="259045"/>
    <xdr:sp macro="" textlink="">
      <xdr:nvSpPr>
        <xdr:cNvPr id="270" name="テキスト ボックス 269"/>
        <xdr:cNvSpPr txBox="1"/>
      </xdr:nvSpPr>
      <xdr:spPr>
        <a:xfrm>
          <a:off x="14401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71" name="楕円 270"/>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72" name="テキスト ボックス 271"/>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147066</xdr:rowOff>
    </xdr:from>
    <xdr:to>
      <xdr:col>65</xdr:col>
      <xdr:colOff>53975</xdr:colOff>
      <xdr:row>56</xdr:row>
      <xdr:rowOff>77216</xdr:rowOff>
    </xdr:to>
    <xdr:sp macro="" textlink="">
      <xdr:nvSpPr>
        <xdr:cNvPr id="273" name="楕円 272"/>
        <xdr:cNvSpPr/>
      </xdr:nvSpPr>
      <xdr:spPr>
        <a:xfrm>
          <a:off x="12954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87393</xdr:rowOff>
    </xdr:from>
    <xdr:ext cx="762000" cy="259045"/>
    <xdr:sp macro="" textlink="">
      <xdr:nvSpPr>
        <xdr:cNvPr id="274" name="テキスト ボックス 273"/>
        <xdr:cNvSpPr txBox="1"/>
      </xdr:nvSpPr>
      <xdr:spPr>
        <a:xfrm>
          <a:off x="12623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以前は類似団体平均</a:t>
          </a:r>
          <a:r>
            <a:rPr kumimoji="1" lang="ja-JP" altLang="en-US" sz="1100">
              <a:solidFill>
                <a:schemeClr val="dk1"/>
              </a:solidFill>
              <a:effectLst/>
              <a:latin typeface="+mn-lt"/>
              <a:ea typeface="+mn-ea"/>
              <a:cs typeface="+mn-cs"/>
            </a:rPr>
            <a:t>から乖離しており、</a:t>
          </a:r>
          <a:r>
            <a:rPr kumimoji="1" lang="ja-JP" altLang="ja-JP" sz="1100">
              <a:solidFill>
                <a:schemeClr val="dk1"/>
              </a:solidFill>
              <a:effectLst/>
              <a:latin typeface="+mn-lt"/>
              <a:ea typeface="+mn-ea"/>
              <a:cs typeface="+mn-cs"/>
            </a:rPr>
            <a:t>高い水準となっていたが、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年度は類似団体平均に近づけることができた。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しかし、</a:t>
          </a:r>
          <a:r>
            <a:rPr kumimoji="1" lang="ja-JP" altLang="ja-JP" sz="1100">
              <a:solidFill>
                <a:schemeClr val="dk1"/>
              </a:solidFill>
              <a:effectLst/>
              <a:latin typeface="+mn-lt"/>
              <a:ea typeface="+mn-ea"/>
              <a:cs typeface="+mn-cs"/>
            </a:rPr>
            <a:t>今年度は</a:t>
          </a:r>
          <a:r>
            <a:rPr kumimoji="1" lang="ja-JP" altLang="en-US" sz="1100">
              <a:solidFill>
                <a:schemeClr val="dk1"/>
              </a:solidFill>
              <a:effectLst/>
              <a:latin typeface="+mn-lt"/>
              <a:ea typeface="+mn-ea"/>
              <a:cs typeface="+mn-cs"/>
            </a:rPr>
            <a:t>、前年度</a:t>
          </a:r>
          <a:r>
            <a:rPr kumimoji="1" lang="ja-JP" altLang="ja-JP" sz="1100">
              <a:solidFill>
                <a:schemeClr val="dk1"/>
              </a:solidFill>
              <a:effectLst/>
              <a:latin typeface="+mn-lt"/>
              <a:ea typeface="+mn-ea"/>
              <a:cs typeface="+mn-cs"/>
            </a:rPr>
            <a:t>と比較して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して類似団体平均</a:t>
          </a:r>
          <a:r>
            <a:rPr kumimoji="1" lang="ja-JP" altLang="en-US" sz="1100">
              <a:solidFill>
                <a:schemeClr val="dk1"/>
              </a:solidFill>
              <a:effectLst/>
              <a:latin typeface="+mn-lt"/>
              <a:ea typeface="+mn-ea"/>
              <a:cs typeface="+mn-cs"/>
            </a:rPr>
            <a:t>より若干離れる結果となった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補助金・負担金等の見直しを</a:t>
          </a:r>
          <a:r>
            <a:rPr kumimoji="1" lang="ja-JP" altLang="en-US" sz="1100">
              <a:solidFill>
                <a:schemeClr val="dk1"/>
              </a:solidFill>
              <a:effectLst/>
              <a:latin typeface="+mn-lt"/>
              <a:ea typeface="+mn-ea"/>
              <a:cs typeface="+mn-cs"/>
            </a:rPr>
            <a:t>更に推進し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類似団体平均以下に</a:t>
          </a:r>
          <a:r>
            <a:rPr kumimoji="1" lang="ja-JP" altLang="ja-JP" sz="1100">
              <a:solidFill>
                <a:schemeClr val="dk1"/>
              </a:solidFill>
              <a:effectLst/>
              <a:latin typeface="+mn-lt"/>
              <a:ea typeface="+mn-ea"/>
              <a:cs typeface="+mn-cs"/>
            </a:rPr>
            <a:t>抑制</a:t>
          </a:r>
          <a:r>
            <a:rPr kumimoji="1" lang="ja-JP" altLang="en-US" sz="1100">
              <a:solidFill>
                <a:schemeClr val="dk1"/>
              </a:solidFill>
              <a:effectLst/>
              <a:latin typeface="+mn-lt"/>
              <a:ea typeface="+mn-ea"/>
              <a:cs typeface="+mn-cs"/>
            </a:rPr>
            <a:t>できるよう</a:t>
          </a:r>
          <a:r>
            <a:rPr kumimoji="1" lang="ja-JP" altLang="ja-JP" sz="1100">
              <a:solidFill>
                <a:schemeClr val="dk1"/>
              </a:solidFill>
              <a:effectLst/>
              <a:latin typeface="+mn-lt"/>
              <a:ea typeface="+mn-ea"/>
              <a:cs typeface="+mn-cs"/>
            </a:rPr>
            <a:t>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115570</xdr:rowOff>
    </xdr:to>
    <xdr:cxnSp macro="">
      <xdr:nvCxnSpPr>
        <xdr:cNvPr id="305" name="直線コネクタ 304"/>
        <xdr:cNvCxnSpPr/>
      </xdr:nvCxnSpPr>
      <xdr:spPr>
        <a:xfrm>
          <a:off x="15671800" y="6413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6" name="補助費等平均値テキスト"/>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97282</xdr:rowOff>
    </xdr:to>
    <xdr:cxnSp macro="">
      <xdr:nvCxnSpPr>
        <xdr:cNvPr id="308" name="直線コネクタ 307"/>
        <xdr:cNvCxnSpPr/>
      </xdr:nvCxnSpPr>
      <xdr:spPr>
        <a:xfrm flipV="1">
          <a:off x="14782800" y="64135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0" name="テキスト ボックス 309"/>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97282</xdr:rowOff>
    </xdr:from>
    <xdr:to>
      <xdr:col>73</xdr:col>
      <xdr:colOff>180975</xdr:colOff>
      <xdr:row>37</xdr:row>
      <xdr:rowOff>161290</xdr:rowOff>
    </xdr:to>
    <xdr:cxnSp macro="">
      <xdr:nvCxnSpPr>
        <xdr:cNvPr id="311" name="直線コネクタ 310"/>
        <xdr:cNvCxnSpPr/>
      </xdr:nvCxnSpPr>
      <xdr:spPr>
        <a:xfrm flipV="1">
          <a:off x="13893800" y="64409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2" name="フローチャート: 判断 311"/>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3" name="テキスト ボックス 312"/>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161290</xdr:rowOff>
    </xdr:from>
    <xdr:to>
      <xdr:col>69</xdr:col>
      <xdr:colOff>92075</xdr:colOff>
      <xdr:row>38</xdr:row>
      <xdr:rowOff>35560</xdr:rowOff>
    </xdr:to>
    <xdr:cxnSp macro="">
      <xdr:nvCxnSpPr>
        <xdr:cNvPr id="314" name="直線コネクタ 313"/>
        <xdr:cNvCxnSpPr/>
      </xdr:nvCxnSpPr>
      <xdr:spPr>
        <a:xfrm flipV="1">
          <a:off x="13004800" y="6504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53340</xdr:rowOff>
    </xdr:from>
    <xdr:to>
      <xdr:col>69</xdr:col>
      <xdr:colOff>142875</xdr:colOff>
      <xdr:row>36</xdr:row>
      <xdr:rowOff>154940</xdr:rowOff>
    </xdr:to>
    <xdr:sp macro="" textlink="">
      <xdr:nvSpPr>
        <xdr:cNvPr id="315" name="フローチャート: 判断 314"/>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16" name="テキスト ボックス 315"/>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7" name="フローチャート: 判断 316"/>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18" name="テキスト ボックス 317"/>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24" name="楕円 323"/>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25" name="補助費等該当値テキスト"/>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26" name="楕円 325"/>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27" name="テキスト ボックス 326"/>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46482</xdr:rowOff>
    </xdr:from>
    <xdr:to>
      <xdr:col>74</xdr:col>
      <xdr:colOff>31750</xdr:colOff>
      <xdr:row>37</xdr:row>
      <xdr:rowOff>148082</xdr:rowOff>
    </xdr:to>
    <xdr:sp macro="" textlink="">
      <xdr:nvSpPr>
        <xdr:cNvPr id="328" name="楕円 327"/>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132859</xdr:rowOff>
    </xdr:from>
    <xdr:ext cx="762000" cy="259045"/>
    <xdr:sp macro="" textlink="">
      <xdr:nvSpPr>
        <xdr:cNvPr id="329" name="テキスト ボックス 328"/>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110490</xdr:rowOff>
    </xdr:from>
    <xdr:to>
      <xdr:col>69</xdr:col>
      <xdr:colOff>142875</xdr:colOff>
      <xdr:row>38</xdr:row>
      <xdr:rowOff>40640</xdr:rowOff>
    </xdr:to>
    <xdr:sp macro="" textlink="">
      <xdr:nvSpPr>
        <xdr:cNvPr id="330" name="楕円 329"/>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31" name="テキスト ボックス 330"/>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156210</xdr:rowOff>
    </xdr:from>
    <xdr:to>
      <xdr:col>65</xdr:col>
      <xdr:colOff>53975</xdr:colOff>
      <xdr:row>38</xdr:row>
      <xdr:rowOff>86360</xdr:rowOff>
    </xdr:to>
    <xdr:sp macro="" textlink="">
      <xdr:nvSpPr>
        <xdr:cNvPr id="332" name="楕円 331"/>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71137</xdr:rowOff>
    </xdr:from>
    <xdr:ext cx="762000" cy="259045"/>
    <xdr:sp macro="" textlink="">
      <xdr:nvSpPr>
        <xdr:cNvPr id="333" name="テキスト ボックス 332"/>
        <xdr:cNvSpPr txBox="1"/>
      </xdr:nvSpPr>
      <xdr:spPr>
        <a:xfrm>
          <a:off x="12623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ポイント増加して</a:t>
          </a:r>
          <a:r>
            <a:rPr kumimoji="1" lang="en-US" altLang="ja-JP" sz="1100">
              <a:solidFill>
                <a:schemeClr val="dk1"/>
              </a:solidFill>
              <a:effectLst/>
              <a:latin typeface="+mn-lt"/>
              <a:ea typeface="+mn-ea"/>
              <a:cs typeface="+mn-cs"/>
            </a:rPr>
            <a:t>22.8</a:t>
          </a:r>
          <a:r>
            <a:rPr kumimoji="1" lang="ja-JP" altLang="en-US" sz="1100">
              <a:solidFill>
                <a:schemeClr val="dk1"/>
              </a:solidFill>
              <a:effectLst/>
              <a:latin typeface="+mn-lt"/>
              <a:ea typeface="+mn-ea"/>
              <a:cs typeface="+mn-cs"/>
            </a:rPr>
            <a:t>％となり、類似団体と比較して高い状況にある。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年以降公債費の額は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高い水準で推移し、経常収支比率上昇の大きな要因となって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大型整備事業に投入した起債の元金償還</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開始されたため、類似団体平均より高い水準</a:t>
          </a:r>
          <a:r>
            <a:rPr kumimoji="1" lang="ja-JP" altLang="en-US" sz="1100">
              <a:solidFill>
                <a:schemeClr val="dk1"/>
              </a:solidFill>
              <a:effectLst/>
              <a:latin typeface="+mn-lt"/>
              <a:ea typeface="+mn-ea"/>
              <a:cs typeface="+mn-cs"/>
            </a:rPr>
            <a:t>のまま推移している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今後も数値が上昇し、長期間にわたりピークが続くと思われることから、、事業計画の見直しも含めた新規地方債発行の抑制と、財政健全化計画の策定を行い適正な公債管理に努める。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65278</xdr:rowOff>
    </xdr:from>
    <xdr:to>
      <xdr:col>24</xdr:col>
      <xdr:colOff>25400</xdr:colOff>
      <xdr:row>79</xdr:row>
      <xdr:rowOff>83565</xdr:rowOff>
    </xdr:to>
    <xdr:cxnSp macro="">
      <xdr:nvCxnSpPr>
        <xdr:cNvPr id="363" name="直線コネクタ 362"/>
        <xdr:cNvCxnSpPr/>
      </xdr:nvCxnSpPr>
      <xdr:spPr>
        <a:xfrm>
          <a:off x="3987800" y="13609828"/>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104139</xdr:rowOff>
    </xdr:from>
    <xdr:to>
      <xdr:col>19</xdr:col>
      <xdr:colOff>187325</xdr:colOff>
      <xdr:row>79</xdr:row>
      <xdr:rowOff>65278</xdr:rowOff>
    </xdr:to>
    <xdr:cxnSp macro="">
      <xdr:nvCxnSpPr>
        <xdr:cNvPr id="366" name="直線コネクタ 365"/>
        <xdr:cNvCxnSpPr/>
      </xdr:nvCxnSpPr>
      <xdr:spPr>
        <a:xfrm>
          <a:off x="3098800" y="13477239"/>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152146</xdr:rowOff>
    </xdr:from>
    <xdr:to>
      <xdr:col>15</xdr:col>
      <xdr:colOff>98425</xdr:colOff>
      <xdr:row>78</xdr:row>
      <xdr:rowOff>104139</xdr:rowOff>
    </xdr:to>
    <xdr:cxnSp macro="">
      <xdr:nvCxnSpPr>
        <xdr:cNvPr id="369" name="直線コネクタ 368"/>
        <xdr:cNvCxnSpPr/>
      </xdr:nvCxnSpPr>
      <xdr:spPr>
        <a:xfrm>
          <a:off x="2209800" y="13353796"/>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0" name="フローチャート: 判断 369"/>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71" name="テキスト ボックス 370"/>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152146</xdr:rowOff>
    </xdr:from>
    <xdr:to>
      <xdr:col>11</xdr:col>
      <xdr:colOff>9525</xdr:colOff>
      <xdr:row>78</xdr:row>
      <xdr:rowOff>127000</xdr:rowOff>
    </xdr:to>
    <xdr:cxnSp macro="">
      <xdr:nvCxnSpPr>
        <xdr:cNvPr id="372" name="直線コネクタ 371"/>
        <xdr:cNvCxnSpPr/>
      </xdr:nvCxnSpPr>
      <xdr:spPr>
        <a:xfrm flipV="1">
          <a:off x="1320800" y="1335379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147065</xdr:rowOff>
    </xdr:from>
    <xdr:to>
      <xdr:col>11</xdr:col>
      <xdr:colOff>60325</xdr:colOff>
      <xdr:row>78</xdr:row>
      <xdr:rowOff>77215</xdr:rowOff>
    </xdr:to>
    <xdr:sp macro="" textlink="">
      <xdr:nvSpPr>
        <xdr:cNvPr id="373" name="フローチャート: 判断 372"/>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61992</xdr:rowOff>
    </xdr:from>
    <xdr:ext cx="762000" cy="259045"/>
    <xdr:sp macro="" textlink="">
      <xdr:nvSpPr>
        <xdr:cNvPr id="374" name="テキスト ボックス 373"/>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75" name="フローチャート: 判断 374"/>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376" name="テキスト ボックス 375"/>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32765</xdr:rowOff>
    </xdr:from>
    <xdr:to>
      <xdr:col>24</xdr:col>
      <xdr:colOff>76200</xdr:colOff>
      <xdr:row>79</xdr:row>
      <xdr:rowOff>134365</xdr:rowOff>
    </xdr:to>
    <xdr:sp macro="" textlink="">
      <xdr:nvSpPr>
        <xdr:cNvPr id="382" name="楕円 381"/>
        <xdr:cNvSpPr/>
      </xdr:nvSpPr>
      <xdr:spPr>
        <a:xfrm>
          <a:off x="47752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4842</xdr:rowOff>
    </xdr:from>
    <xdr:ext cx="762000" cy="259045"/>
    <xdr:sp macro="" textlink="">
      <xdr:nvSpPr>
        <xdr:cNvPr id="383" name="公債費該当値テキスト"/>
        <xdr:cNvSpPr txBox="1"/>
      </xdr:nvSpPr>
      <xdr:spPr>
        <a:xfrm>
          <a:off x="49149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14478</xdr:rowOff>
    </xdr:from>
    <xdr:to>
      <xdr:col>20</xdr:col>
      <xdr:colOff>38100</xdr:colOff>
      <xdr:row>79</xdr:row>
      <xdr:rowOff>116078</xdr:rowOff>
    </xdr:to>
    <xdr:sp macro="" textlink="">
      <xdr:nvSpPr>
        <xdr:cNvPr id="384" name="楕円 383"/>
        <xdr:cNvSpPr/>
      </xdr:nvSpPr>
      <xdr:spPr>
        <a:xfrm>
          <a:off x="3937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100855</xdr:rowOff>
    </xdr:from>
    <xdr:ext cx="736600" cy="259045"/>
    <xdr:sp macro="" textlink="">
      <xdr:nvSpPr>
        <xdr:cNvPr id="385" name="テキスト ボックス 384"/>
        <xdr:cNvSpPr txBox="1"/>
      </xdr:nvSpPr>
      <xdr:spPr>
        <a:xfrm>
          <a:off x="3606800" y="136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53339</xdr:rowOff>
    </xdr:from>
    <xdr:to>
      <xdr:col>15</xdr:col>
      <xdr:colOff>149225</xdr:colOff>
      <xdr:row>78</xdr:row>
      <xdr:rowOff>154939</xdr:rowOff>
    </xdr:to>
    <xdr:sp macro="" textlink="">
      <xdr:nvSpPr>
        <xdr:cNvPr id="386" name="楕円 385"/>
        <xdr:cNvSpPr/>
      </xdr:nvSpPr>
      <xdr:spPr>
        <a:xfrm>
          <a:off x="3048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139716</xdr:rowOff>
    </xdr:from>
    <xdr:ext cx="762000" cy="259045"/>
    <xdr:sp macro="" textlink="">
      <xdr:nvSpPr>
        <xdr:cNvPr id="387" name="テキスト ボックス 386"/>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101346</xdr:rowOff>
    </xdr:from>
    <xdr:to>
      <xdr:col>11</xdr:col>
      <xdr:colOff>60325</xdr:colOff>
      <xdr:row>78</xdr:row>
      <xdr:rowOff>31496</xdr:rowOff>
    </xdr:to>
    <xdr:sp macro="" textlink="">
      <xdr:nvSpPr>
        <xdr:cNvPr id="388" name="楕円 387"/>
        <xdr:cNvSpPr/>
      </xdr:nvSpPr>
      <xdr:spPr>
        <a:xfrm>
          <a:off x="2159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41673</xdr:rowOff>
    </xdr:from>
    <xdr:ext cx="762000" cy="259045"/>
    <xdr:sp macro="" textlink="">
      <xdr:nvSpPr>
        <xdr:cNvPr id="389" name="テキスト ボックス 388"/>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90" name="楕円 389"/>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391" name="テキスト ボックス 390"/>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以前は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類似団体平均より高い水準となっていたが、普通地方交付税</a:t>
          </a:r>
          <a:r>
            <a:rPr kumimoji="1" lang="ja-JP" altLang="en-US" sz="1100">
              <a:solidFill>
                <a:schemeClr val="dk1"/>
              </a:solidFill>
              <a:effectLst/>
              <a:latin typeface="+mn-lt"/>
              <a:ea typeface="+mn-ea"/>
              <a:cs typeface="+mn-cs"/>
            </a:rPr>
            <a:t>の減少</a:t>
          </a:r>
          <a:r>
            <a:rPr kumimoji="1" lang="ja-JP" altLang="ja-JP" sz="1100">
              <a:solidFill>
                <a:schemeClr val="dk1"/>
              </a:solidFill>
              <a:effectLst/>
              <a:latin typeface="+mn-lt"/>
              <a:ea typeface="+mn-ea"/>
              <a:cs typeface="+mn-cs"/>
            </a:rPr>
            <a:t>に伴う経常一般財源の</a:t>
          </a:r>
          <a:r>
            <a:rPr kumimoji="1" lang="ja-JP" altLang="en-US" sz="1100">
              <a:solidFill>
                <a:schemeClr val="dk1"/>
              </a:solidFill>
              <a:effectLst/>
              <a:latin typeface="+mn-lt"/>
              <a:ea typeface="+mn-ea"/>
              <a:cs typeface="+mn-cs"/>
            </a:rPr>
            <a:t>減少に加え</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繰出基準の見直し等による</a:t>
          </a:r>
          <a:r>
            <a:rPr kumimoji="1" lang="ja-JP" altLang="ja-JP" sz="1100">
              <a:solidFill>
                <a:schemeClr val="dk1"/>
              </a:solidFill>
              <a:effectLst/>
              <a:latin typeface="+mn-lt"/>
              <a:ea typeface="+mn-ea"/>
              <a:cs typeface="+mn-cs"/>
            </a:rPr>
            <a:t>特別会計への繰出金等</a:t>
          </a:r>
          <a:r>
            <a:rPr kumimoji="1" lang="ja-JP" altLang="en-US" sz="1100">
              <a:solidFill>
                <a:schemeClr val="dk1"/>
              </a:solidFill>
              <a:effectLst/>
              <a:latin typeface="+mn-lt"/>
              <a:ea typeface="+mn-ea"/>
              <a:cs typeface="+mn-cs"/>
            </a:rPr>
            <a:t>の増加もあり</a:t>
          </a:r>
          <a:r>
            <a:rPr kumimoji="1" lang="ja-JP" altLang="ja-JP" sz="1100">
              <a:solidFill>
                <a:schemeClr val="dk1"/>
              </a:solidFill>
              <a:effectLst/>
              <a:latin typeface="+mn-lt"/>
              <a:ea typeface="+mn-ea"/>
              <a:cs typeface="+mn-cs"/>
            </a:rPr>
            <a:t>、数値は平成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a:t>
          </a:r>
          <a:r>
            <a:rPr kumimoji="1" lang="ja-JP" altLang="en-US" sz="1100">
              <a:solidFill>
                <a:schemeClr val="dk1"/>
              </a:solidFill>
              <a:effectLst/>
              <a:latin typeface="+mn-lt"/>
              <a:ea typeface="+mn-ea"/>
              <a:cs typeface="+mn-cs"/>
            </a:rPr>
            <a:t>から離れる</a:t>
          </a:r>
          <a:r>
            <a:rPr kumimoji="1" lang="ja-JP" altLang="ja-JP" sz="1100">
              <a:solidFill>
                <a:schemeClr val="dk1"/>
              </a:solidFill>
              <a:effectLst/>
              <a:latin typeface="+mn-lt"/>
              <a:ea typeface="+mn-ea"/>
              <a:cs typeface="+mn-cs"/>
            </a:rPr>
            <a:t>結果となった。</a:t>
          </a:r>
          <a:endParaRPr lang="ja-JP" altLang="ja-JP" sz="1400">
            <a:effectLst/>
          </a:endParaRPr>
        </a:p>
        <a:p>
          <a:r>
            <a:rPr kumimoji="1" lang="ja-JP" altLang="ja-JP" sz="1100">
              <a:solidFill>
                <a:schemeClr val="dk1"/>
              </a:solidFill>
              <a:effectLst/>
              <a:latin typeface="+mn-lt"/>
              <a:ea typeface="+mn-ea"/>
              <a:cs typeface="+mn-cs"/>
            </a:rPr>
            <a:t>　今後は、公債費の上昇が見込まれる</a:t>
          </a:r>
          <a:r>
            <a:rPr kumimoji="1" lang="ja-JP" altLang="en-US" sz="1100">
              <a:solidFill>
                <a:schemeClr val="dk1"/>
              </a:solidFill>
              <a:effectLst/>
              <a:latin typeface="+mn-lt"/>
              <a:ea typeface="+mn-ea"/>
              <a:cs typeface="+mn-cs"/>
            </a:rPr>
            <a:t>ことから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数値の上昇を抑えるためにも、</a:t>
          </a:r>
          <a:r>
            <a:rPr kumimoji="1" lang="ja-JP" altLang="ja-JP" sz="1100">
              <a:solidFill>
                <a:schemeClr val="dk1"/>
              </a:solidFill>
              <a:effectLst/>
              <a:latin typeface="+mn-lt"/>
              <a:ea typeface="+mn-ea"/>
              <a:cs typeface="+mn-cs"/>
            </a:rPr>
            <a:t>公債費以外の経常経費の抑制に努めなければならない。</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81</xdr:row>
      <xdr:rowOff>138430</xdr:rowOff>
    </xdr:to>
    <xdr:cxnSp macro="">
      <xdr:nvCxnSpPr>
        <xdr:cNvPr id="417" name="直線コネクタ 416"/>
        <xdr:cNvCxnSpPr/>
      </xdr:nvCxnSpPr>
      <xdr:spPr>
        <a:xfrm flipV="1">
          <a:off x="16510000" y="1248968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18"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19" name="直線コネクタ 418"/>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53848</xdr:rowOff>
    </xdr:from>
    <xdr:to>
      <xdr:col>82</xdr:col>
      <xdr:colOff>107950</xdr:colOff>
      <xdr:row>78</xdr:row>
      <xdr:rowOff>168148</xdr:rowOff>
    </xdr:to>
    <xdr:cxnSp macro="">
      <xdr:nvCxnSpPr>
        <xdr:cNvPr id="422" name="直線コネクタ 421"/>
        <xdr:cNvCxnSpPr/>
      </xdr:nvCxnSpPr>
      <xdr:spPr>
        <a:xfrm>
          <a:off x="15671800" y="1342694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154449</xdr:rowOff>
    </xdr:from>
    <xdr:ext cx="762000" cy="259045"/>
    <xdr:sp macro="" textlink="">
      <xdr:nvSpPr>
        <xdr:cNvPr id="423" name="公債費以外平均値テキスト"/>
        <xdr:cNvSpPr txBox="1"/>
      </xdr:nvSpPr>
      <xdr:spPr>
        <a:xfrm>
          <a:off x="16598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24" name="フローチャート: 判断 423"/>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53848</xdr:rowOff>
    </xdr:from>
    <xdr:to>
      <xdr:col>78</xdr:col>
      <xdr:colOff>69850</xdr:colOff>
      <xdr:row>78</xdr:row>
      <xdr:rowOff>131572</xdr:rowOff>
    </xdr:to>
    <xdr:cxnSp macro="">
      <xdr:nvCxnSpPr>
        <xdr:cNvPr id="425" name="直線コネクタ 424"/>
        <xdr:cNvCxnSpPr/>
      </xdr:nvCxnSpPr>
      <xdr:spPr>
        <a:xfrm flipV="1">
          <a:off x="14782800" y="134269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6" name="フローチャート: 判断 425"/>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27" name="テキスト ボックス 426"/>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131572</xdr:rowOff>
    </xdr:from>
    <xdr:to>
      <xdr:col>73</xdr:col>
      <xdr:colOff>180975</xdr:colOff>
      <xdr:row>80</xdr:row>
      <xdr:rowOff>117856</xdr:rowOff>
    </xdr:to>
    <xdr:cxnSp macro="">
      <xdr:nvCxnSpPr>
        <xdr:cNvPr id="428" name="直線コネクタ 427"/>
        <xdr:cNvCxnSpPr/>
      </xdr:nvCxnSpPr>
      <xdr:spPr>
        <a:xfrm flipV="1">
          <a:off x="13893800" y="13504672"/>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9" name="フローチャート: 判断 428"/>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30" name="テキスト ボックス 429"/>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xdr:rowOff>
    </xdr:from>
    <xdr:to>
      <xdr:col>69</xdr:col>
      <xdr:colOff>92075</xdr:colOff>
      <xdr:row>80</xdr:row>
      <xdr:rowOff>117856</xdr:rowOff>
    </xdr:to>
    <xdr:cxnSp macro="">
      <xdr:nvCxnSpPr>
        <xdr:cNvPr id="431" name="直線コネクタ 430"/>
        <xdr:cNvCxnSpPr/>
      </xdr:nvCxnSpPr>
      <xdr:spPr>
        <a:xfrm>
          <a:off x="13004800" y="13385800"/>
          <a:ext cx="889000" cy="4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763</xdr:rowOff>
    </xdr:from>
    <xdr:to>
      <xdr:col>69</xdr:col>
      <xdr:colOff>142875</xdr:colOff>
      <xdr:row>77</xdr:row>
      <xdr:rowOff>102363</xdr:rowOff>
    </xdr:to>
    <xdr:sp macro="" textlink="">
      <xdr:nvSpPr>
        <xdr:cNvPr id="432" name="フローチャート: 判断 431"/>
        <xdr:cNvSpPr/>
      </xdr:nvSpPr>
      <xdr:spPr>
        <a:xfrm>
          <a:off x="13843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112540</xdr:rowOff>
    </xdr:from>
    <xdr:ext cx="762000" cy="259045"/>
    <xdr:sp macro="" textlink="">
      <xdr:nvSpPr>
        <xdr:cNvPr id="433" name="テキスト ボックス 432"/>
        <xdr:cNvSpPr txBox="1"/>
      </xdr:nvSpPr>
      <xdr:spPr>
        <a:xfrm>
          <a:off x="13512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35" name="テキスト ボックス 434"/>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117348</xdr:rowOff>
    </xdr:from>
    <xdr:to>
      <xdr:col>82</xdr:col>
      <xdr:colOff>158750</xdr:colOff>
      <xdr:row>79</xdr:row>
      <xdr:rowOff>47498</xdr:rowOff>
    </xdr:to>
    <xdr:sp macro="" textlink="">
      <xdr:nvSpPr>
        <xdr:cNvPr id="441" name="楕円 440"/>
        <xdr:cNvSpPr/>
      </xdr:nvSpPr>
      <xdr:spPr>
        <a:xfrm>
          <a:off x="164592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89425</xdr:rowOff>
    </xdr:from>
    <xdr:ext cx="762000" cy="259045"/>
    <xdr:sp macro="" textlink="">
      <xdr:nvSpPr>
        <xdr:cNvPr id="442" name="公債費以外該当値テキスト"/>
        <xdr:cNvSpPr txBox="1"/>
      </xdr:nvSpPr>
      <xdr:spPr>
        <a:xfrm>
          <a:off x="165989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xdr:rowOff>
    </xdr:from>
    <xdr:to>
      <xdr:col>78</xdr:col>
      <xdr:colOff>120650</xdr:colOff>
      <xdr:row>78</xdr:row>
      <xdr:rowOff>104648</xdr:rowOff>
    </xdr:to>
    <xdr:sp macro="" textlink="">
      <xdr:nvSpPr>
        <xdr:cNvPr id="443" name="楕円 442"/>
        <xdr:cNvSpPr/>
      </xdr:nvSpPr>
      <xdr:spPr>
        <a:xfrm>
          <a:off x="15621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44" name="テキスト ボックス 443"/>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80772</xdr:rowOff>
    </xdr:from>
    <xdr:to>
      <xdr:col>74</xdr:col>
      <xdr:colOff>31750</xdr:colOff>
      <xdr:row>79</xdr:row>
      <xdr:rowOff>10922</xdr:rowOff>
    </xdr:to>
    <xdr:sp macro="" textlink="">
      <xdr:nvSpPr>
        <xdr:cNvPr id="445" name="楕円 444"/>
        <xdr:cNvSpPr/>
      </xdr:nvSpPr>
      <xdr:spPr>
        <a:xfrm>
          <a:off x="14732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167149</xdr:rowOff>
    </xdr:from>
    <xdr:ext cx="762000" cy="259045"/>
    <xdr:sp macro="" textlink="">
      <xdr:nvSpPr>
        <xdr:cNvPr id="446" name="テキスト ボックス 445"/>
        <xdr:cNvSpPr txBox="1"/>
      </xdr:nvSpPr>
      <xdr:spPr>
        <a:xfrm>
          <a:off x="14401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67056</xdr:rowOff>
    </xdr:from>
    <xdr:to>
      <xdr:col>69</xdr:col>
      <xdr:colOff>142875</xdr:colOff>
      <xdr:row>80</xdr:row>
      <xdr:rowOff>168656</xdr:rowOff>
    </xdr:to>
    <xdr:sp macro="" textlink="">
      <xdr:nvSpPr>
        <xdr:cNvPr id="447" name="楕円 446"/>
        <xdr:cNvSpPr/>
      </xdr:nvSpPr>
      <xdr:spPr>
        <a:xfrm>
          <a:off x="13843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153433</xdr:rowOff>
    </xdr:from>
    <xdr:ext cx="762000" cy="259045"/>
    <xdr:sp macro="" textlink="">
      <xdr:nvSpPr>
        <xdr:cNvPr id="448" name="テキスト ボックス 447"/>
        <xdr:cNvSpPr txBox="1"/>
      </xdr:nvSpPr>
      <xdr:spPr>
        <a:xfrm>
          <a:off x="13512800" y="1386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49" name="楕円 448"/>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50" name="テキスト ボックス 449"/>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福島県磐梯町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45439</xdr:rowOff>
    </xdr:from>
    <xdr:ext cx="762000" cy="259045"/>
    <xdr:sp macro="" textlink="">
      <xdr:nvSpPr>
        <xdr:cNvPr id="43" name="人口1人当たり決算額の推移最小値テキスト130"/>
        <xdr:cNvSpPr txBox="1"/>
      </xdr:nvSpPr>
      <xdr:spPr>
        <a:xfrm>
          <a:off x="5740400" y="31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131783</xdr:rowOff>
    </xdr:from>
    <xdr:to>
      <xdr:col>29</xdr:col>
      <xdr:colOff>127000</xdr:colOff>
      <xdr:row>16</xdr:row>
      <xdr:rowOff>163074</xdr:rowOff>
    </xdr:to>
    <xdr:cxnSp macro="">
      <xdr:nvCxnSpPr>
        <xdr:cNvPr id="47" name="直線コネクタ 46"/>
        <xdr:cNvCxnSpPr/>
      </xdr:nvCxnSpPr>
      <xdr:spPr bwMode="auto">
        <a:xfrm flipV="1">
          <a:off x="5003800" y="2922608"/>
          <a:ext cx="647700" cy="31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136821</xdr:rowOff>
    </xdr:from>
    <xdr:ext cx="762000" cy="259045"/>
    <xdr:sp macro="" textlink="">
      <xdr:nvSpPr>
        <xdr:cNvPr id="48" name="人口1人当たり決算額の推移平均値テキスト130"/>
        <xdr:cNvSpPr txBox="1"/>
      </xdr:nvSpPr>
      <xdr:spPr>
        <a:xfrm>
          <a:off x="5740400" y="2927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163074</xdr:rowOff>
    </xdr:from>
    <xdr:to>
      <xdr:col>26</xdr:col>
      <xdr:colOff>50800</xdr:colOff>
      <xdr:row>17</xdr:row>
      <xdr:rowOff>4613</xdr:rowOff>
    </xdr:to>
    <xdr:cxnSp macro="">
      <xdr:nvCxnSpPr>
        <xdr:cNvPr id="50" name="直線コネクタ 49"/>
        <xdr:cNvCxnSpPr/>
      </xdr:nvCxnSpPr>
      <xdr:spPr bwMode="auto">
        <a:xfrm flipV="1">
          <a:off x="4305300" y="2953899"/>
          <a:ext cx="698500" cy="12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91117</xdr:rowOff>
    </xdr:from>
    <xdr:ext cx="736600" cy="259045"/>
    <xdr:sp macro="" textlink="">
      <xdr:nvSpPr>
        <xdr:cNvPr id="52" name="テキスト ボックス 51"/>
        <xdr:cNvSpPr txBox="1"/>
      </xdr:nvSpPr>
      <xdr:spPr>
        <a:xfrm>
          <a:off x="4622800" y="30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4613</xdr:rowOff>
    </xdr:from>
    <xdr:to>
      <xdr:col>22</xdr:col>
      <xdr:colOff>114300</xdr:colOff>
      <xdr:row>17</xdr:row>
      <xdr:rowOff>31501</xdr:rowOff>
    </xdr:to>
    <xdr:cxnSp macro="">
      <xdr:nvCxnSpPr>
        <xdr:cNvPr id="53" name="直線コネクタ 52"/>
        <xdr:cNvCxnSpPr/>
      </xdr:nvCxnSpPr>
      <xdr:spPr bwMode="auto">
        <a:xfrm flipV="1">
          <a:off x="3606800" y="2966888"/>
          <a:ext cx="698500" cy="26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33551</xdr:rowOff>
    </xdr:from>
    <xdr:to>
      <xdr:col>22</xdr:col>
      <xdr:colOff>165100</xdr:colOff>
      <xdr:row>17</xdr:row>
      <xdr:rowOff>135151</xdr:rowOff>
    </xdr:to>
    <xdr:sp macro="" textlink="">
      <xdr:nvSpPr>
        <xdr:cNvPr id="54" name="フローチャート: 判断 53"/>
        <xdr:cNvSpPr/>
      </xdr:nvSpPr>
      <xdr:spPr bwMode="auto">
        <a:xfrm>
          <a:off x="42545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119928</xdr:rowOff>
    </xdr:from>
    <xdr:ext cx="762000" cy="259045"/>
    <xdr:sp macro="" textlink="">
      <xdr:nvSpPr>
        <xdr:cNvPr id="55" name="テキスト ボックス 54"/>
        <xdr:cNvSpPr txBox="1"/>
      </xdr:nvSpPr>
      <xdr:spPr>
        <a:xfrm>
          <a:off x="3924300" y="308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31501</xdr:rowOff>
    </xdr:from>
    <xdr:to>
      <xdr:col>18</xdr:col>
      <xdr:colOff>177800</xdr:colOff>
      <xdr:row>17</xdr:row>
      <xdr:rowOff>68022</xdr:rowOff>
    </xdr:to>
    <xdr:cxnSp macro="">
      <xdr:nvCxnSpPr>
        <xdr:cNvPr id="56" name="直線コネクタ 55"/>
        <xdr:cNvCxnSpPr/>
      </xdr:nvCxnSpPr>
      <xdr:spPr bwMode="auto">
        <a:xfrm flipV="1">
          <a:off x="2908300" y="2993776"/>
          <a:ext cx="698500" cy="36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20701</xdr:rowOff>
    </xdr:from>
    <xdr:to>
      <xdr:col>19</xdr:col>
      <xdr:colOff>38100</xdr:colOff>
      <xdr:row>17</xdr:row>
      <xdr:rowOff>122301</xdr:rowOff>
    </xdr:to>
    <xdr:sp macro="" textlink="">
      <xdr:nvSpPr>
        <xdr:cNvPr id="57" name="フローチャート: 判断 56"/>
        <xdr:cNvSpPr/>
      </xdr:nvSpPr>
      <xdr:spPr bwMode="auto">
        <a:xfrm>
          <a:off x="35560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107078</xdr:rowOff>
    </xdr:from>
    <xdr:ext cx="762000" cy="259045"/>
    <xdr:sp macro="" textlink="">
      <xdr:nvSpPr>
        <xdr:cNvPr id="58" name="テキスト ボックス 57"/>
        <xdr:cNvSpPr txBox="1"/>
      </xdr:nvSpPr>
      <xdr:spPr>
        <a:xfrm>
          <a:off x="3225800" y="306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29489</xdr:rowOff>
    </xdr:from>
    <xdr:to>
      <xdr:col>15</xdr:col>
      <xdr:colOff>101600</xdr:colOff>
      <xdr:row>17</xdr:row>
      <xdr:rowOff>131089</xdr:rowOff>
    </xdr:to>
    <xdr:sp macro="" textlink="">
      <xdr:nvSpPr>
        <xdr:cNvPr id="59" name="フローチャート: 判断 58"/>
        <xdr:cNvSpPr/>
      </xdr:nvSpPr>
      <xdr:spPr bwMode="auto">
        <a:xfrm>
          <a:off x="2857500" y="29917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115866</xdr:rowOff>
    </xdr:from>
    <xdr:ext cx="762000" cy="259045"/>
    <xdr:sp macro="" textlink="">
      <xdr:nvSpPr>
        <xdr:cNvPr id="60" name="テキスト ボックス 59"/>
        <xdr:cNvSpPr txBox="1"/>
      </xdr:nvSpPr>
      <xdr:spPr>
        <a:xfrm>
          <a:off x="2527300" y="307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80983</xdr:rowOff>
    </xdr:from>
    <xdr:to>
      <xdr:col>29</xdr:col>
      <xdr:colOff>177800</xdr:colOff>
      <xdr:row>17</xdr:row>
      <xdr:rowOff>11133</xdr:rowOff>
    </xdr:to>
    <xdr:sp macro="" textlink="">
      <xdr:nvSpPr>
        <xdr:cNvPr id="66" name="楕円 65"/>
        <xdr:cNvSpPr/>
      </xdr:nvSpPr>
      <xdr:spPr bwMode="auto">
        <a:xfrm>
          <a:off x="5600700" y="2871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97510</xdr:rowOff>
    </xdr:from>
    <xdr:ext cx="762000" cy="259045"/>
    <xdr:sp macro="" textlink="">
      <xdr:nvSpPr>
        <xdr:cNvPr id="67" name="人口1人当たり決算額の推移該当値テキスト130"/>
        <xdr:cNvSpPr txBox="1"/>
      </xdr:nvSpPr>
      <xdr:spPr>
        <a:xfrm>
          <a:off x="5740400" y="271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112274</xdr:rowOff>
    </xdr:from>
    <xdr:to>
      <xdr:col>26</xdr:col>
      <xdr:colOff>101600</xdr:colOff>
      <xdr:row>17</xdr:row>
      <xdr:rowOff>42424</xdr:rowOff>
    </xdr:to>
    <xdr:sp macro="" textlink="">
      <xdr:nvSpPr>
        <xdr:cNvPr id="68" name="楕円 67"/>
        <xdr:cNvSpPr/>
      </xdr:nvSpPr>
      <xdr:spPr bwMode="auto">
        <a:xfrm>
          <a:off x="4953000" y="2903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52601</xdr:rowOff>
    </xdr:from>
    <xdr:ext cx="736600" cy="259045"/>
    <xdr:sp macro="" textlink="">
      <xdr:nvSpPr>
        <xdr:cNvPr id="69" name="テキスト ボックス 68"/>
        <xdr:cNvSpPr txBox="1"/>
      </xdr:nvSpPr>
      <xdr:spPr>
        <a:xfrm>
          <a:off x="4622800" y="2671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125263</xdr:rowOff>
    </xdr:from>
    <xdr:to>
      <xdr:col>22</xdr:col>
      <xdr:colOff>165100</xdr:colOff>
      <xdr:row>17</xdr:row>
      <xdr:rowOff>55413</xdr:rowOff>
    </xdr:to>
    <xdr:sp macro="" textlink="">
      <xdr:nvSpPr>
        <xdr:cNvPr id="70" name="楕円 69"/>
        <xdr:cNvSpPr/>
      </xdr:nvSpPr>
      <xdr:spPr bwMode="auto">
        <a:xfrm>
          <a:off x="4254500" y="2916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65590</xdr:rowOff>
    </xdr:from>
    <xdr:ext cx="762000" cy="259045"/>
    <xdr:sp macro="" textlink="">
      <xdr:nvSpPr>
        <xdr:cNvPr id="71" name="テキスト ボックス 70"/>
        <xdr:cNvSpPr txBox="1"/>
      </xdr:nvSpPr>
      <xdr:spPr>
        <a:xfrm>
          <a:off x="3924300" y="26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152151</xdr:rowOff>
    </xdr:from>
    <xdr:to>
      <xdr:col>19</xdr:col>
      <xdr:colOff>38100</xdr:colOff>
      <xdr:row>17</xdr:row>
      <xdr:rowOff>82301</xdr:rowOff>
    </xdr:to>
    <xdr:sp macro="" textlink="">
      <xdr:nvSpPr>
        <xdr:cNvPr id="72" name="楕円 71"/>
        <xdr:cNvSpPr/>
      </xdr:nvSpPr>
      <xdr:spPr bwMode="auto">
        <a:xfrm>
          <a:off x="3556000" y="2942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92478</xdr:rowOff>
    </xdr:from>
    <xdr:ext cx="762000" cy="259045"/>
    <xdr:sp macro="" textlink="">
      <xdr:nvSpPr>
        <xdr:cNvPr id="73" name="テキスト ボックス 72"/>
        <xdr:cNvSpPr txBox="1"/>
      </xdr:nvSpPr>
      <xdr:spPr>
        <a:xfrm>
          <a:off x="3225800" y="27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17222</xdr:rowOff>
    </xdr:from>
    <xdr:to>
      <xdr:col>15</xdr:col>
      <xdr:colOff>101600</xdr:colOff>
      <xdr:row>17</xdr:row>
      <xdr:rowOff>118822</xdr:rowOff>
    </xdr:to>
    <xdr:sp macro="" textlink="">
      <xdr:nvSpPr>
        <xdr:cNvPr id="74" name="楕円 73"/>
        <xdr:cNvSpPr/>
      </xdr:nvSpPr>
      <xdr:spPr bwMode="auto">
        <a:xfrm>
          <a:off x="2857500" y="2979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128999</xdr:rowOff>
    </xdr:from>
    <xdr:ext cx="762000" cy="259045"/>
    <xdr:sp macro="" textlink="">
      <xdr:nvSpPr>
        <xdr:cNvPr id="75" name="テキスト ボックス 74"/>
        <xdr:cNvSpPr txBox="1"/>
      </xdr:nvSpPr>
      <xdr:spPr>
        <a:xfrm>
          <a:off x="2527300" y="2748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277701</xdr:rowOff>
    </xdr:from>
    <xdr:to>
      <xdr:col>29</xdr:col>
      <xdr:colOff>127000</xdr:colOff>
      <xdr:row>35</xdr:row>
      <xdr:rowOff>336214</xdr:rowOff>
    </xdr:to>
    <xdr:cxnSp macro="">
      <xdr:nvCxnSpPr>
        <xdr:cNvPr id="108" name="直線コネクタ 107"/>
        <xdr:cNvCxnSpPr/>
      </xdr:nvCxnSpPr>
      <xdr:spPr bwMode="auto">
        <a:xfrm flipV="1">
          <a:off x="5003800" y="6888051"/>
          <a:ext cx="647700" cy="58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262478</xdr:rowOff>
    </xdr:from>
    <xdr:ext cx="762000" cy="259045"/>
    <xdr:sp macro="" textlink="">
      <xdr:nvSpPr>
        <xdr:cNvPr id="109" name="人口1人当たり決算額の推移平均値テキスト445"/>
        <xdr:cNvSpPr txBox="1"/>
      </xdr:nvSpPr>
      <xdr:spPr>
        <a:xfrm>
          <a:off x="5740400" y="68728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336214</xdr:rowOff>
    </xdr:from>
    <xdr:to>
      <xdr:col>26</xdr:col>
      <xdr:colOff>50800</xdr:colOff>
      <xdr:row>36</xdr:row>
      <xdr:rowOff>86309</xdr:rowOff>
    </xdr:to>
    <xdr:cxnSp macro="">
      <xdr:nvCxnSpPr>
        <xdr:cNvPr id="111" name="直線コネクタ 110"/>
        <xdr:cNvCxnSpPr/>
      </xdr:nvCxnSpPr>
      <xdr:spPr bwMode="auto">
        <a:xfrm flipV="1">
          <a:off x="4305300" y="6946564"/>
          <a:ext cx="698500" cy="92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50733</xdr:rowOff>
    </xdr:from>
    <xdr:ext cx="736600" cy="259045"/>
    <xdr:sp macro="" textlink="">
      <xdr:nvSpPr>
        <xdr:cNvPr id="113" name="テキスト ボックス 112"/>
        <xdr:cNvSpPr txBox="1"/>
      </xdr:nvSpPr>
      <xdr:spPr>
        <a:xfrm>
          <a:off x="4622800" y="6661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86309</xdr:rowOff>
    </xdr:from>
    <xdr:to>
      <xdr:col>22</xdr:col>
      <xdr:colOff>114300</xdr:colOff>
      <xdr:row>36</xdr:row>
      <xdr:rowOff>123167</xdr:rowOff>
    </xdr:to>
    <xdr:cxnSp macro="">
      <xdr:nvCxnSpPr>
        <xdr:cNvPr id="114" name="直線コネクタ 113"/>
        <xdr:cNvCxnSpPr/>
      </xdr:nvCxnSpPr>
      <xdr:spPr bwMode="auto">
        <a:xfrm flipV="1">
          <a:off x="3606800" y="7039559"/>
          <a:ext cx="698500" cy="36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265260</xdr:rowOff>
    </xdr:from>
    <xdr:to>
      <xdr:col>22</xdr:col>
      <xdr:colOff>165100</xdr:colOff>
      <xdr:row>36</xdr:row>
      <xdr:rowOff>23960</xdr:rowOff>
    </xdr:to>
    <xdr:sp macro="" textlink="">
      <xdr:nvSpPr>
        <xdr:cNvPr id="115" name="フローチャート: 判断 114"/>
        <xdr:cNvSpPr/>
      </xdr:nvSpPr>
      <xdr:spPr bwMode="auto">
        <a:xfrm>
          <a:off x="4254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34137</xdr:rowOff>
    </xdr:from>
    <xdr:ext cx="762000" cy="259045"/>
    <xdr:sp macro="" textlink="">
      <xdr:nvSpPr>
        <xdr:cNvPr id="116" name="テキスト ボックス 115"/>
        <xdr:cNvSpPr txBox="1"/>
      </xdr:nvSpPr>
      <xdr:spPr>
        <a:xfrm>
          <a:off x="3924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123167</xdr:rowOff>
    </xdr:from>
    <xdr:to>
      <xdr:col>18</xdr:col>
      <xdr:colOff>177800</xdr:colOff>
      <xdr:row>36</xdr:row>
      <xdr:rowOff>131633</xdr:rowOff>
    </xdr:to>
    <xdr:cxnSp macro="">
      <xdr:nvCxnSpPr>
        <xdr:cNvPr id="117" name="直線コネクタ 116"/>
        <xdr:cNvCxnSpPr/>
      </xdr:nvCxnSpPr>
      <xdr:spPr bwMode="auto">
        <a:xfrm flipV="1">
          <a:off x="2908300" y="7076417"/>
          <a:ext cx="698500" cy="8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266837</xdr:rowOff>
    </xdr:from>
    <xdr:to>
      <xdr:col>19</xdr:col>
      <xdr:colOff>38100</xdr:colOff>
      <xdr:row>36</xdr:row>
      <xdr:rowOff>25537</xdr:rowOff>
    </xdr:to>
    <xdr:sp macro="" textlink="">
      <xdr:nvSpPr>
        <xdr:cNvPr id="118" name="フローチャート: 判断 117"/>
        <xdr:cNvSpPr/>
      </xdr:nvSpPr>
      <xdr:spPr bwMode="auto">
        <a:xfrm>
          <a:off x="3556000" y="6877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35714</xdr:rowOff>
    </xdr:from>
    <xdr:ext cx="762000" cy="259045"/>
    <xdr:sp macro="" textlink="">
      <xdr:nvSpPr>
        <xdr:cNvPr id="119" name="テキスト ボックス 118"/>
        <xdr:cNvSpPr txBox="1"/>
      </xdr:nvSpPr>
      <xdr:spPr>
        <a:xfrm>
          <a:off x="3225800" y="664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222199</xdr:rowOff>
    </xdr:from>
    <xdr:to>
      <xdr:col>15</xdr:col>
      <xdr:colOff>101600</xdr:colOff>
      <xdr:row>35</xdr:row>
      <xdr:rowOff>323799</xdr:rowOff>
    </xdr:to>
    <xdr:sp macro="" textlink="">
      <xdr:nvSpPr>
        <xdr:cNvPr id="120" name="フローチャート: 判断 119"/>
        <xdr:cNvSpPr/>
      </xdr:nvSpPr>
      <xdr:spPr bwMode="auto">
        <a:xfrm>
          <a:off x="2857500" y="68325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333976</xdr:rowOff>
    </xdr:from>
    <xdr:ext cx="762000" cy="259045"/>
    <xdr:sp macro="" textlink="">
      <xdr:nvSpPr>
        <xdr:cNvPr id="121" name="テキスト ボックス 120"/>
        <xdr:cNvSpPr txBox="1"/>
      </xdr:nvSpPr>
      <xdr:spPr>
        <a:xfrm>
          <a:off x="2527300" y="6601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226901</xdr:rowOff>
    </xdr:from>
    <xdr:to>
      <xdr:col>29</xdr:col>
      <xdr:colOff>177800</xdr:colOff>
      <xdr:row>35</xdr:row>
      <xdr:rowOff>328501</xdr:rowOff>
    </xdr:to>
    <xdr:sp macro="" textlink="">
      <xdr:nvSpPr>
        <xdr:cNvPr id="127" name="楕円 126"/>
        <xdr:cNvSpPr/>
      </xdr:nvSpPr>
      <xdr:spPr bwMode="auto">
        <a:xfrm>
          <a:off x="5600700" y="6837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71978</xdr:rowOff>
    </xdr:from>
    <xdr:ext cx="762000" cy="259045"/>
    <xdr:sp macro="" textlink="">
      <xdr:nvSpPr>
        <xdr:cNvPr id="128" name="人口1人当たり決算額の推移該当値テキスト445"/>
        <xdr:cNvSpPr txBox="1"/>
      </xdr:nvSpPr>
      <xdr:spPr>
        <a:xfrm>
          <a:off x="5740400" y="668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285414</xdr:rowOff>
    </xdr:from>
    <xdr:to>
      <xdr:col>26</xdr:col>
      <xdr:colOff>101600</xdr:colOff>
      <xdr:row>36</xdr:row>
      <xdr:rowOff>44114</xdr:rowOff>
    </xdr:to>
    <xdr:sp macro="" textlink="">
      <xdr:nvSpPr>
        <xdr:cNvPr id="129" name="楕円 128"/>
        <xdr:cNvSpPr/>
      </xdr:nvSpPr>
      <xdr:spPr bwMode="auto">
        <a:xfrm>
          <a:off x="4953000" y="6895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28891</xdr:rowOff>
    </xdr:from>
    <xdr:ext cx="736600" cy="259045"/>
    <xdr:sp macro="" textlink="">
      <xdr:nvSpPr>
        <xdr:cNvPr id="130" name="テキスト ボックス 129"/>
        <xdr:cNvSpPr txBox="1"/>
      </xdr:nvSpPr>
      <xdr:spPr>
        <a:xfrm>
          <a:off x="4622800" y="698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35509</xdr:rowOff>
    </xdr:from>
    <xdr:to>
      <xdr:col>22</xdr:col>
      <xdr:colOff>165100</xdr:colOff>
      <xdr:row>36</xdr:row>
      <xdr:rowOff>137109</xdr:rowOff>
    </xdr:to>
    <xdr:sp macro="" textlink="">
      <xdr:nvSpPr>
        <xdr:cNvPr id="131" name="楕円 130"/>
        <xdr:cNvSpPr/>
      </xdr:nvSpPr>
      <xdr:spPr bwMode="auto">
        <a:xfrm>
          <a:off x="4254500" y="6988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121886</xdr:rowOff>
    </xdr:from>
    <xdr:ext cx="762000" cy="259045"/>
    <xdr:sp macro="" textlink="">
      <xdr:nvSpPr>
        <xdr:cNvPr id="132" name="テキスト ボックス 131"/>
        <xdr:cNvSpPr txBox="1"/>
      </xdr:nvSpPr>
      <xdr:spPr>
        <a:xfrm>
          <a:off x="3924300" y="707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72367</xdr:rowOff>
    </xdr:from>
    <xdr:to>
      <xdr:col>19</xdr:col>
      <xdr:colOff>38100</xdr:colOff>
      <xdr:row>37</xdr:row>
      <xdr:rowOff>2517</xdr:rowOff>
    </xdr:to>
    <xdr:sp macro="" textlink="">
      <xdr:nvSpPr>
        <xdr:cNvPr id="133" name="楕円 132"/>
        <xdr:cNvSpPr/>
      </xdr:nvSpPr>
      <xdr:spPr bwMode="auto">
        <a:xfrm>
          <a:off x="3556000" y="7025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158744</xdr:rowOff>
    </xdr:from>
    <xdr:ext cx="762000" cy="259045"/>
    <xdr:sp macro="" textlink="">
      <xdr:nvSpPr>
        <xdr:cNvPr id="134" name="テキスト ボックス 133"/>
        <xdr:cNvSpPr txBox="1"/>
      </xdr:nvSpPr>
      <xdr:spPr>
        <a:xfrm>
          <a:off x="3225800" y="71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80833</xdr:rowOff>
    </xdr:from>
    <xdr:to>
      <xdr:col>15</xdr:col>
      <xdr:colOff>101600</xdr:colOff>
      <xdr:row>37</xdr:row>
      <xdr:rowOff>10983</xdr:rowOff>
    </xdr:to>
    <xdr:sp macro="" textlink="">
      <xdr:nvSpPr>
        <xdr:cNvPr id="135" name="楕円 134"/>
        <xdr:cNvSpPr/>
      </xdr:nvSpPr>
      <xdr:spPr bwMode="auto">
        <a:xfrm>
          <a:off x="2857500" y="7034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167210</xdr:rowOff>
    </xdr:from>
    <xdr:ext cx="762000" cy="259045"/>
    <xdr:sp macro="" textlink="">
      <xdr:nvSpPr>
        <xdr:cNvPr id="136" name="テキスト ボックス 135"/>
        <xdr:cNvSpPr txBox="1"/>
      </xdr:nvSpPr>
      <xdr:spPr>
        <a:xfrm>
          <a:off x="2527300" y="7120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福島県磐梯町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3,533
3,524
59.77
3,981,164
3,834,495
138,618
2,121,757
6,603,835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10779</xdr:rowOff>
    </xdr:from>
    <xdr:to>
      <xdr:col>24</xdr:col>
      <xdr:colOff>63500</xdr:colOff>
      <xdr:row>38</xdr:row>
      <xdr:rowOff>21318</xdr:rowOff>
    </xdr:to>
    <xdr:cxnSp macro="">
      <xdr:nvCxnSpPr>
        <xdr:cNvPr id="63" name="直線コネクタ 62"/>
        <xdr:cNvCxnSpPr/>
      </xdr:nvCxnSpPr>
      <xdr:spPr>
        <a:xfrm flipV="1">
          <a:off x="3797300" y="6525879"/>
          <a:ext cx="838200" cy="1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161158</xdr:rowOff>
    </xdr:from>
    <xdr:ext cx="599010" cy="259045"/>
    <xdr:sp macro="" textlink="">
      <xdr:nvSpPr>
        <xdr:cNvPr id="64" name="人件費平均値テキスト"/>
        <xdr:cNvSpPr txBox="1"/>
      </xdr:nvSpPr>
      <xdr:spPr>
        <a:xfrm>
          <a:off x="4686300" y="6504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14633</xdr:rowOff>
    </xdr:from>
    <xdr:to>
      <xdr:col>19</xdr:col>
      <xdr:colOff>177800</xdr:colOff>
      <xdr:row>38</xdr:row>
      <xdr:rowOff>21318</xdr:rowOff>
    </xdr:to>
    <xdr:cxnSp macro="">
      <xdr:nvCxnSpPr>
        <xdr:cNvPr id="66" name="直線コネクタ 65"/>
        <xdr:cNvCxnSpPr/>
      </xdr:nvCxnSpPr>
      <xdr:spPr>
        <a:xfrm>
          <a:off x="2908300" y="6529733"/>
          <a:ext cx="889000" cy="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115350</xdr:rowOff>
    </xdr:from>
    <xdr:ext cx="599010" cy="259045"/>
    <xdr:sp macro="" textlink="">
      <xdr:nvSpPr>
        <xdr:cNvPr id="68" name="テキスト ボックス 67"/>
        <xdr:cNvSpPr txBox="1"/>
      </xdr:nvSpPr>
      <xdr:spPr>
        <a:xfrm>
          <a:off x="3497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1753</xdr:rowOff>
    </xdr:from>
    <xdr:to>
      <xdr:col>15</xdr:col>
      <xdr:colOff>50800</xdr:colOff>
      <xdr:row>38</xdr:row>
      <xdr:rowOff>14633</xdr:rowOff>
    </xdr:to>
    <xdr:cxnSp macro="">
      <xdr:nvCxnSpPr>
        <xdr:cNvPr id="69" name="直線コネクタ 68"/>
        <xdr:cNvCxnSpPr/>
      </xdr:nvCxnSpPr>
      <xdr:spPr>
        <a:xfrm>
          <a:off x="2019300" y="6516853"/>
          <a:ext cx="889000" cy="1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59143</xdr:rowOff>
    </xdr:from>
    <xdr:to>
      <xdr:col>15</xdr:col>
      <xdr:colOff>101600</xdr:colOff>
      <xdr:row>38</xdr:row>
      <xdr:rowOff>160743</xdr:rowOff>
    </xdr:to>
    <xdr:sp macro="" textlink="">
      <xdr:nvSpPr>
        <xdr:cNvPr id="70" name="フローチャート: 判断 69"/>
        <xdr:cNvSpPr/>
      </xdr:nvSpPr>
      <xdr:spPr>
        <a:xfrm>
          <a:off x="2857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151870</xdr:rowOff>
    </xdr:from>
    <xdr:ext cx="599010" cy="259045"/>
    <xdr:sp macro="" textlink="">
      <xdr:nvSpPr>
        <xdr:cNvPr id="71" name="テキスト ボックス 70"/>
        <xdr:cNvSpPr txBox="1"/>
      </xdr:nvSpPr>
      <xdr:spPr>
        <a:xfrm>
          <a:off x="2608795"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1753</xdr:rowOff>
    </xdr:from>
    <xdr:to>
      <xdr:col>10</xdr:col>
      <xdr:colOff>114300</xdr:colOff>
      <xdr:row>38</xdr:row>
      <xdr:rowOff>79317</xdr:rowOff>
    </xdr:to>
    <xdr:cxnSp macro="">
      <xdr:nvCxnSpPr>
        <xdr:cNvPr id="72" name="直線コネクタ 71"/>
        <xdr:cNvCxnSpPr/>
      </xdr:nvCxnSpPr>
      <xdr:spPr>
        <a:xfrm flipV="1">
          <a:off x="1130300" y="6516853"/>
          <a:ext cx="889000" cy="7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35296</xdr:rowOff>
    </xdr:from>
    <xdr:to>
      <xdr:col>10</xdr:col>
      <xdr:colOff>165100</xdr:colOff>
      <xdr:row>38</xdr:row>
      <xdr:rowOff>136896</xdr:rowOff>
    </xdr:to>
    <xdr:sp macro="" textlink="">
      <xdr:nvSpPr>
        <xdr:cNvPr id="73" name="フローチャート: 判断 72"/>
        <xdr:cNvSpPr/>
      </xdr:nvSpPr>
      <xdr:spPr>
        <a:xfrm>
          <a:off x="1968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128023</xdr:rowOff>
    </xdr:from>
    <xdr:ext cx="599010" cy="259045"/>
    <xdr:sp macro="" textlink="">
      <xdr:nvSpPr>
        <xdr:cNvPr id="74" name="テキスト ボックス 73"/>
        <xdr:cNvSpPr txBox="1"/>
      </xdr:nvSpPr>
      <xdr:spPr>
        <a:xfrm>
          <a:off x="1719795" y="664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36952</xdr:rowOff>
    </xdr:from>
    <xdr:to>
      <xdr:col>6</xdr:col>
      <xdr:colOff>38100</xdr:colOff>
      <xdr:row>38</xdr:row>
      <xdr:rowOff>138552</xdr:rowOff>
    </xdr:to>
    <xdr:sp macro="" textlink="">
      <xdr:nvSpPr>
        <xdr:cNvPr id="75" name="フローチャート: 判断 74"/>
        <xdr:cNvSpPr/>
      </xdr:nvSpPr>
      <xdr:spPr>
        <a:xfrm>
          <a:off x="1079500" y="655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129679</xdr:rowOff>
    </xdr:from>
    <xdr:ext cx="599010" cy="259045"/>
    <xdr:sp macro="" textlink="">
      <xdr:nvSpPr>
        <xdr:cNvPr id="76" name="テキスト ボックス 75"/>
        <xdr:cNvSpPr txBox="1"/>
      </xdr:nvSpPr>
      <xdr:spPr>
        <a:xfrm>
          <a:off x="830795" y="664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131430</xdr:rowOff>
    </xdr:from>
    <xdr:to>
      <xdr:col>24</xdr:col>
      <xdr:colOff>114300</xdr:colOff>
      <xdr:row>38</xdr:row>
      <xdr:rowOff>61579</xdr:rowOff>
    </xdr:to>
    <xdr:sp macro="" textlink="">
      <xdr:nvSpPr>
        <xdr:cNvPr id="82" name="楕円 81"/>
        <xdr:cNvSpPr/>
      </xdr:nvSpPr>
      <xdr:spPr>
        <a:xfrm>
          <a:off x="4584700" y="64750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154307</xdr:rowOff>
    </xdr:from>
    <xdr:ext cx="599010" cy="259045"/>
    <xdr:sp macro="" textlink="">
      <xdr:nvSpPr>
        <xdr:cNvPr id="83" name="人件費該当値テキスト"/>
        <xdr:cNvSpPr txBox="1"/>
      </xdr:nvSpPr>
      <xdr:spPr>
        <a:xfrm>
          <a:off x="4686300" y="632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141968</xdr:rowOff>
    </xdr:from>
    <xdr:to>
      <xdr:col>20</xdr:col>
      <xdr:colOff>38100</xdr:colOff>
      <xdr:row>38</xdr:row>
      <xdr:rowOff>72118</xdr:rowOff>
    </xdr:to>
    <xdr:sp macro="" textlink="">
      <xdr:nvSpPr>
        <xdr:cNvPr id="84" name="楕円 83"/>
        <xdr:cNvSpPr/>
      </xdr:nvSpPr>
      <xdr:spPr>
        <a:xfrm>
          <a:off x="3746500" y="648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88645</xdr:rowOff>
    </xdr:from>
    <xdr:ext cx="599010" cy="259045"/>
    <xdr:sp macro="" textlink="">
      <xdr:nvSpPr>
        <xdr:cNvPr id="85" name="テキスト ボックス 84"/>
        <xdr:cNvSpPr txBox="1"/>
      </xdr:nvSpPr>
      <xdr:spPr>
        <a:xfrm>
          <a:off x="3497795" y="6260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135283</xdr:rowOff>
    </xdr:from>
    <xdr:to>
      <xdr:col>15</xdr:col>
      <xdr:colOff>101600</xdr:colOff>
      <xdr:row>38</xdr:row>
      <xdr:rowOff>65433</xdr:rowOff>
    </xdr:to>
    <xdr:sp macro="" textlink="">
      <xdr:nvSpPr>
        <xdr:cNvPr id="86" name="楕円 85"/>
        <xdr:cNvSpPr/>
      </xdr:nvSpPr>
      <xdr:spPr>
        <a:xfrm>
          <a:off x="2857500" y="647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81960</xdr:rowOff>
    </xdr:from>
    <xdr:ext cx="599010" cy="259045"/>
    <xdr:sp macro="" textlink="">
      <xdr:nvSpPr>
        <xdr:cNvPr id="87" name="テキスト ボックス 86"/>
        <xdr:cNvSpPr txBox="1"/>
      </xdr:nvSpPr>
      <xdr:spPr>
        <a:xfrm>
          <a:off x="2608795" y="6254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122403</xdr:rowOff>
    </xdr:from>
    <xdr:to>
      <xdr:col>10</xdr:col>
      <xdr:colOff>165100</xdr:colOff>
      <xdr:row>38</xdr:row>
      <xdr:rowOff>52553</xdr:rowOff>
    </xdr:to>
    <xdr:sp macro="" textlink="">
      <xdr:nvSpPr>
        <xdr:cNvPr id="88" name="楕円 87"/>
        <xdr:cNvSpPr/>
      </xdr:nvSpPr>
      <xdr:spPr>
        <a:xfrm>
          <a:off x="1968500" y="646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69080</xdr:rowOff>
    </xdr:from>
    <xdr:ext cx="599010" cy="259045"/>
    <xdr:sp macro="" textlink="">
      <xdr:nvSpPr>
        <xdr:cNvPr id="89" name="テキスト ボックス 88"/>
        <xdr:cNvSpPr txBox="1"/>
      </xdr:nvSpPr>
      <xdr:spPr>
        <a:xfrm>
          <a:off x="1719795" y="6241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28517</xdr:rowOff>
    </xdr:from>
    <xdr:to>
      <xdr:col>6</xdr:col>
      <xdr:colOff>38100</xdr:colOff>
      <xdr:row>38</xdr:row>
      <xdr:rowOff>130117</xdr:rowOff>
    </xdr:to>
    <xdr:sp macro="" textlink="">
      <xdr:nvSpPr>
        <xdr:cNvPr id="90" name="楕円 89"/>
        <xdr:cNvSpPr/>
      </xdr:nvSpPr>
      <xdr:spPr>
        <a:xfrm>
          <a:off x="1079500" y="654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146644</xdr:rowOff>
    </xdr:from>
    <xdr:ext cx="599010" cy="259045"/>
    <xdr:sp macro="" textlink="">
      <xdr:nvSpPr>
        <xdr:cNvPr id="91" name="テキスト ボックス 90"/>
        <xdr:cNvSpPr txBox="1"/>
      </xdr:nvSpPr>
      <xdr:spPr>
        <a:xfrm>
          <a:off x="830795" y="631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133783</xdr:rowOff>
    </xdr:from>
    <xdr:to>
      <xdr:col>24</xdr:col>
      <xdr:colOff>63500</xdr:colOff>
      <xdr:row>57</xdr:row>
      <xdr:rowOff>140159</xdr:rowOff>
    </xdr:to>
    <xdr:cxnSp macro="">
      <xdr:nvCxnSpPr>
        <xdr:cNvPr id="122" name="直線コネクタ 121"/>
        <xdr:cNvCxnSpPr/>
      </xdr:nvCxnSpPr>
      <xdr:spPr>
        <a:xfrm>
          <a:off x="3797300" y="9906433"/>
          <a:ext cx="838200" cy="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76182</xdr:rowOff>
    </xdr:from>
    <xdr:ext cx="599010" cy="259045"/>
    <xdr:sp macro="" textlink="">
      <xdr:nvSpPr>
        <xdr:cNvPr id="123" name="物件費平均値テキスト"/>
        <xdr:cNvSpPr txBox="1"/>
      </xdr:nvSpPr>
      <xdr:spPr>
        <a:xfrm>
          <a:off x="4686300" y="98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133783</xdr:rowOff>
    </xdr:from>
    <xdr:to>
      <xdr:col>19</xdr:col>
      <xdr:colOff>177800</xdr:colOff>
      <xdr:row>58</xdr:row>
      <xdr:rowOff>3750</xdr:rowOff>
    </xdr:to>
    <xdr:cxnSp macro="">
      <xdr:nvCxnSpPr>
        <xdr:cNvPr id="125" name="直線コネクタ 124"/>
        <xdr:cNvCxnSpPr/>
      </xdr:nvCxnSpPr>
      <xdr:spPr>
        <a:xfrm flipV="1">
          <a:off x="2908300" y="9906433"/>
          <a:ext cx="889000" cy="4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32991</xdr:rowOff>
    </xdr:from>
    <xdr:ext cx="599010" cy="259045"/>
    <xdr:sp macro="" textlink="">
      <xdr:nvSpPr>
        <xdr:cNvPr id="127" name="テキスト ボックス 126"/>
        <xdr:cNvSpPr txBox="1"/>
      </xdr:nvSpPr>
      <xdr:spPr>
        <a:xfrm>
          <a:off x="3497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3750</xdr:rowOff>
    </xdr:from>
    <xdr:to>
      <xdr:col>15</xdr:col>
      <xdr:colOff>50800</xdr:colOff>
      <xdr:row>58</xdr:row>
      <xdr:rowOff>8730</xdr:rowOff>
    </xdr:to>
    <xdr:cxnSp macro="">
      <xdr:nvCxnSpPr>
        <xdr:cNvPr id="128" name="直線コネクタ 127"/>
        <xdr:cNvCxnSpPr/>
      </xdr:nvCxnSpPr>
      <xdr:spPr>
        <a:xfrm flipV="1">
          <a:off x="2019300" y="9947850"/>
          <a:ext cx="889000" cy="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9" name="フローチャート: 判断 128"/>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69665</xdr:rowOff>
    </xdr:from>
    <xdr:ext cx="599010" cy="259045"/>
    <xdr:sp macro="" textlink="">
      <xdr:nvSpPr>
        <xdr:cNvPr id="130" name="テキスト ボックス 129"/>
        <xdr:cNvSpPr txBox="1"/>
      </xdr:nvSpPr>
      <xdr:spPr>
        <a:xfrm>
          <a:off x="2608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169460</xdr:rowOff>
    </xdr:from>
    <xdr:to>
      <xdr:col>10</xdr:col>
      <xdr:colOff>114300</xdr:colOff>
      <xdr:row>58</xdr:row>
      <xdr:rowOff>8730</xdr:rowOff>
    </xdr:to>
    <xdr:cxnSp macro="">
      <xdr:nvCxnSpPr>
        <xdr:cNvPr id="131" name="直線コネクタ 130"/>
        <xdr:cNvCxnSpPr/>
      </xdr:nvCxnSpPr>
      <xdr:spPr>
        <a:xfrm>
          <a:off x="1130300" y="9942110"/>
          <a:ext cx="889000" cy="1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109118</xdr:rowOff>
    </xdr:from>
    <xdr:to>
      <xdr:col>10</xdr:col>
      <xdr:colOff>165100</xdr:colOff>
      <xdr:row>58</xdr:row>
      <xdr:rowOff>39268</xdr:rowOff>
    </xdr:to>
    <xdr:sp macro="" textlink="">
      <xdr:nvSpPr>
        <xdr:cNvPr id="132" name="フローチャート: 判断 131"/>
        <xdr:cNvSpPr/>
      </xdr:nvSpPr>
      <xdr:spPr>
        <a:xfrm>
          <a:off x="1968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55795</xdr:rowOff>
    </xdr:from>
    <xdr:ext cx="599010" cy="259045"/>
    <xdr:sp macro="" textlink="">
      <xdr:nvSpPr>
        <xdr:cNvPr id="133" name="テキスト ボックス 132"/>
        <xdr:cNvSpPr txBox="1"/>
      </xdr:nvSpPr>
      <xdr:spPr>
        <a:xfrm>
          <a:off x="1719795" y="965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60794</xdr:rowOff>
    </xdr:from>
    <xdr:to>
      <xdr:col>6</xdr:col>
      <xdr:colOff>38100</xdr:colOff>
      <xdr:row>57</xdr:row>
      <xdr:rowOff>162394</xdr:rowOff>
    </xdr:to>
    <xdr:sp macro="" textlink="">
      <xdr:nvSpPr>
        <xdr:cNvPr id="134" name="フローチャート: 判断 133"/>
        <xdr:cNvSpPr/>
      </xdr:nvSpPr>
      <xdr:spPr>
        <a:xfrm>
          <a:off x="1079500" y="983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7471</xdr:rowOff>
    </xdr:from>
    <xdr:ext cx="599010" cy="259045"/>
    <xdr:sp macro="" textlink="">
      <xdr:nvSpPr>
        <xdr:cNvPr id="135" name="テキスト ボックス 134"/>
        <xdr:cNvSpPr txBox="1"/>
      </xdr:nvSpPr>
      <xdr:spPr>
        <a:xfrm>
          <a:off x="830795" y="960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89359</xdr:rowOff>
    </xdr:from>
    <xdr:to>
      <xdr:col>24</xdr:col>
      <xdr:colOff>114300</xdr:colOff>
      <xdr:row>58</xdr:row>
      <xdr:rowOff>19509</xdr:rowOff>
    </xdr:to>
    <xdr:sp macro="" textlink="">
      <xdr:nvSpPr>
        <xdr:cNvPr id="141" name="楕円 140"/>
        <xdr:cNvSpPr/>
      </xdr:nvSpPr>
      <xdr:spPr>
        <a:xfrm>
          <a:off x="4584700" y="986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112236</xdr:rowOff>
    </xdr:from>
    <xdr:ext cx="599010" cy="259045"/>
    <xdr:sp macro="" textlink="">
      <xdr:nvSpPr>
        <xdr:cNvPr id="142" name="物件費該当値テキスト"/>
        <xdr:cNvSpPr txBox="1"/>
      </xdr:nvSpPr>
      <xdr:spPr>
        <a:xfrm>
          <a:off x="4686300" y="9713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82983</xdr:rowOff>
    </xdr:from>
    <xdr:to>
      <xdr:col>20</xdr:col>
      <xdr:colOff>38100</xdr:colOff>
      <xdr:row>58</xdr:row>
      <xdr:rowOff>13133</xdr:rowOff>
    </xdr:to>
    <xdr:sp macro="" textlink="">
      <xdr:nvSpPr>
        <xdr:cNvPr id="143" name="楕円 142"/>
        <xdr:cNvSpPr/>
      </xdr:nvSpPr>
      <xdr:spPr>
        <a:xfrm>
          <a:off x="3746500" y="985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29660</xdr:rowOff>
    </xdr:from>
    <xdr:ext cx="599010" cy="259045"/>
    <xdr:sp macro="" textlink="">
      <xdr:nvSpPr>
        <xdr:cNvPr id="144" name="テキスト ボックス 143"/>
        <xdr:cNvSpPr txBox="1"/>
      </xdr:nvSpPr>
      <xdr:spPr>
        <a:xfrm>
          <a:off x="3497795" y="963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124400</xdr:rowOff>
    </xdr:from>
    <xdr:to>
      <xdr:col>15</xdr:col>
      <xdr:colOff>101600</xdr:colOff>
      <xdr:row>58</xdr:row>
      <xdr:rowOff>54550</xdr:rowOff>
    </xdr:to>
    <xdr:sp macro="" textlink="">
      <xdr:nvSpPr>
        <xdr:cNvPr id="145" name="楕円 144"/>
        <xdr:cNvSpPr/>
      </xdr:nvSpPr>
      <xdr:spPr>
        <a:xfrm>
          <a:off x="2857500" y="989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45677</xdr:rowOff>
    </xdr:from>
    <xdr:ext cx="599010" cy="259045"/>
    <xdr:sp macro="" textlink="">
      <xdr:nvSpPr>
        <xdr:cNvPr id="146" name="テキスト ボックス 145"/>
        <xdr:cNvSpPr txBox="1"/>
      </xdr:nvSpPr>
      <xdr:spPr>
        <a:xfrm>
          <a:off x="2608795" y="9989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129380</xdr:rowOff>
    </xdr:from>
    <xdr:to>
      <xdr:col>10</xdr:col>
      <xdr:colOff>165100</xdr:colOff>
      <xdr:row>58</xdr:row>
      <xdr:rowOff>59530</xdr:rowOff>
    </xdr:to>
    <xdr:sp macro="" textlink="">
      <xdr:nvSpPr>
        <xdr:cNvPr id="147" name="楕円 146"/>
        <xdr:cNvSpPr/>
      </xdr:nvSpPr>
      <xdr:spPr>
        <a:xfrm>
          <a:off x="1968500" y="990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50657</xdr:rowOff>
    </xdr:from>
    <xdr:ext cx="599010" cy="259045"/>
    <xdr:sp macro="" textlink="">
      <xdr:nvSpPr>
        <xdr:cNvPr id="148" name="テキスト ボックス 147"/>
        <xdr:cNvSpPr txBox="1"/>
      </xdr:nvSpPr>
      <xdr:spPr>
        <a:xfrm>
          <a:off x="1719795" y="999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118660</xdr:rowOff>
    </xdr:from>
    <xdr:to>
      <xdr:col>6</xdr:col>
      <xdr:colOff>38100</xdr:colOff>
      <xdr:row>58</xdr:row>
      <xdr:rowOff>48810</xdr:rowOff>
    </xdr:to>
    <xdr:sp macro="" textlink="">
      <xdr:nvSpPr>
        <xdr:cNvPr id="149" name="楕円 148"/>
        <xdr:cNvSpPr/>
      </xdr:nvSpPr>
      <xdr:spPr>
        <a:xfrm>
          <a:off x="1079500" y="989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39937</xdr:rowOff>
    </xdr:from>
    <xdr:ext cx="599010" cy="259045"/>
    <xdr:sp macro="" textlink="">
      <xdr:nvSpPr>
        <xdr:cNvPr id="150" name="テキスト ボックス 149"/>
        <xdr:cNvSpPr txBox="1"/>
      </xdr:nvSpPr>
      <xdr:spPr>
        <a:xfrm>
          <a:off x="830795" y="998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104800</xdr:rowOff>
    </xdr:from>
    <xdr:to>
      <xdr:col>24</xdr:col>
      <xdr:colOff>63500</xdr:colOff>
      <xdr:row>76</xdr:row>
      <xdr:rowOff>111570</xdr:rowOff>
    </xdr:to>
    <xdr:cxnSp macro="">
      <xdr:nvCxnSpPr>
        <xdr:cNvPr id="179" name="直線コネクタ 178"/>
        <xdr:cNvCxnSpPr/>
      </xdr:nvCxnSpPr>
      <xdr:spPr>
        <a:xfrm flipV="1">
          <a:off x="3797300" y="13135000"/>
          <a:ext cx="838200" cy="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19702</xdr:rowOff>
    </xdr:from>
    <xdr:ext cx="534377" cy="259045"/>
    <xdr:sp macro="" textlink="">
      <xdr:nvSpPr>
        <xdr:cNvPr id="180" name="維持補修費平均値テキスト"/>
        <xdr:cNvSpPr txBox="1"/>
      </xdr:nvSpPr>
      <xdr:spPr>
        <a:xfrm>
          <a:off x="4686300" y="13221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111570</xdr:rowOff>
    </xdr:from>
    <xdr:to>
      <xdr:col>19</xdr:col>
      <xdr:colOff>177800</xdr:colOff>
      <xdr:row>77</xdr:row>
      <xdr:rowOff>75997</xdr:rowOff>
    </xdr:to>
    <xdr:cxnSp macro="">
      <xdr:nvCxnSpPr>
        <xdr:cNvPr id="182" name="直線コネクタ 181"/>
        <xdr:cNvCxnSpPr/>
      </xdr:nvCxnSpPr>
      <xdr:spPr>
        <a:xfrm flipV="1">
          <a:off x="2908300" y="13141770"/>
          <a:ext cx="889000" cy="13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9923</xdr:rowOff>
    </xdr:from>
    <xdr:ext cx="534377" cy="259045"/>
    <xdr:sp macro="" textlink="">
      <xdr:nvSpPr>
        <xdr:cNvPr id="184" name="テキスト ボックス 183"/>
        <xdr:cNvSpPr txBox="1"/>
      </xdr:nvSpPr>
      <xdr:spPr>
        <a:xfrm>
          <a:off x="3530111" y="1338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44501</xdr:rowOff>
    </xdr:from>
    <xdr:to>
      <xdr:col>15</xdr:col>
      <xdr:colOff>50800</xdr:colOff>
      <xdr:row>77</xdr:row>
      <xdr:rowOff>75997</xdr:rowOff>
    </xdr:to>
    <xdr:cxnSp macro="">
      <xdr:nvCxnSpPr>
        <xdr:cNvPr id="185" name="直線コネクタ 184"/>
        <xdr:cNvCxnSpPr/>
      </xdr:nvCxnSpPr>
      <xdr:spPr>
        <a:xfrm>
          <a:off x="2019300" y="13074701"/>
          <a:ext cx="889000" cy="20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137464</xdr:rowOff>
    </xdr:from>
    <xdr:to>
      <xdr:col>15</xdr:col>
      <xdr:colOff>101600</xdr:colOff>
      <xdr:row>78</xdr:row>
      <xdr:rowOff>67614</xdr:rowOff>
    </xdr:to>
    <xdr:sp macro="" textlink="">
      <xdr:nvSpPr>
        <xdr:cNvPr id="186" name="フローチャート: 判断 185"/>
        <xdr:cNvSpPr/>
      </xdr:nvSpPr>
      <xdr:spPr>
        <a:xfrm>
          <a:off x="2857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58741</xdr:rowOff>
    </xdr:from>
    <xdr:ext cx="534377" cy="259045"/>
    <xdr:sp macro="" textlink="">
      <xdr:nvSpPr>
        <xdr:cNvPr id="187" name="テキスト ボックス 186"/>
        <xdr:cNvSpPr txBox="1"/>
      </xdr:nvSpPr>
      <xdr:spPr>
        <a:xfrm>
          <a:off x="2641111" y="1343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44501</xdr:rowOff>
    </xdr:from>
    <xdr:to>
      <xdr:col>10</xdr:col>
      <xdr:colOff>114300</xdr:colOff>
      <xdr:row>76</xdr:row>
      <xdr:rowOff>89382</xdr:rowOff>
    </xdr:to>
    <xdr:cxnSp macro="">
      <xdr:nvCxnSpPr>
        <xdr:cNvPr id="188" name="直線コネクタ 187"/>
        <xdr:cNvCxnSpPr/>
      </xdr:nvCxnSpPr>
      <xdr:spPr>
        <a:xfrm flipV="1">
          <a:off x="1130300" y="13074701"/>
          <a:ext cx="889000" cy="4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40081</xdr:rowOff>
    </xdr:from>
    <xdr:to>
      <xdr:col>10</xdr:col>
      <xdr:colOff>165100</xdr:colOff>
      <xdr:row>77</xdr:row>
      <xdr:rowOff>141681</xdr:rowOff>
    </xdr:to>
    <xdr:sp macro="" textlink="">
      <xdr:nvSpPr>
        <xdr:cNvPr id="189" name="フローチャート: 判断 188"/>
        <xdr:cNvSpPr/>
      </xdr:nvSpPr>
      <xdr:spPr>
        <a:xfrm>
          <a:off x="1968500" y="1324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132808</xdr:rowOff>
    </xdr:from>
    <xdr:ext cx="534377" cy="259045"/>
    <xdr:sp macro="" textlink="">
      <xdr:nvSpPr>
        <xdr:cNvPr id="190" name="テキスト ボックス 189"/>
        <xdr:cNvSpPr txBox="1"/>
      </xdr:nvSpPr>
      <xdr:spPr>
        <a:xfrm>
          <a:off x="1752111" y="1333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87681</xdr:rowOff>
    </xdr:from>
    <xdr:to>
      <xdr:col>6</xdr:col>
      <xdr:colOff>38100</xdr:colOff>
      <xdr:row>78</xdr:row>
      <xdr:rowOff>17831</xdr:rowOff>
    </xdr:to>
    <xdr:sp macro="" textlink="">
      <xdr:nvSpPr>
        <xdr:cNvPr id="191" name="フローチャート: 判断 190"/>
        <xdr:cNvSpPr/>
      </xdr:nvSpPr>
      <xdr:spPr>
        <a:xfrm>
          <a:off x="1079500" y="132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8958</xdr:rowOff>
    </xdr:from>
    <xdr:ext cx="534377" cy="259045"/>
    <xdr:sp macro="" textlink="">
      <xdr:nvSpPr>
        <xdr:cNvPr id="192" name="テキスト ボックス 191"/>
        <xdr:cNvSpPr txBox="1"/>
      </xdr:nvSpPr>
      <xdr:spPr>
        <a:xfrm>
          <a:off x="863111" y="1338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54000</xdr:rowOff>
    </xdr:from>
    <xdr:to>
      <xdr:col>24</xdr:col>
      <xdr:colOff>114300</xdr:colOff>
      <xdr:row>76</xdr:row>
      <xdr:rowOff>155600</xdr:rowOff>
    </xdr:to>
    <xdr:sp macro="" textlink="">
      <xdr:nvSpPr>
        <xdr:cNvPr id="198" name="楕円 197"/>
        <xdr:cNvSpPr/>
      </xdr:nvSpPr>
      <xdr:spPr>
        <a:xfrm>
          <a:off x="4584700" y="130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76878</xdr:rowOff>
    </xdr:from>
    <xdr:ext cx="534377" cy="259045"/>
    <xdr:sp macro="" textlink="">
      <xdr:nvSpPr>
        <xdr:cNvPr id="199" name="維持補修費該当値テキスト"/>
        <xdr:cNvSpPr txBox="1"/>
      </xdr:nvSpPr>
      <xdr:spPr>
        <a:xfrm>
          <a:off x="4686300" y="1293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60770</xdr:rowOff>
    </xdr:from>
    <xdr:to>
      <xdr:col>20</xdr:col>
      <xdr:colOff>38100</xdr:colOff>
      <xdr:row>76</xdr:row>
      <xdr:rowOff>162370</xdr:rowOff>
    </xdr:to>
    <xdr:sp macro="" textlink="">
      <xdr:nvSpPr>
        <xdr:cNvPr id="200" name="楕円 199"/>
        <xdr:cNvSpPr/>
      </xdr:nvSpPr>
      <xdr:spPr>
        <a:xfrm>
          <a:off x="3746500" y="130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7446</xdr:rowOff>
    </xdr:from>
    <xdr:ext cx="534377" cy="259045"/>
    <xdr:sp macro="" textlink="">
      <xdr:nvSpPr>
        <xdr:cNvPr id="201" name="テキスト ボックス 200"/>
        <xdr:cNvSpPr txBox="1"/>
      </xdr:nvSpPr>
      <xdr:spPr>
        <a:xfrm>
          <a:off x="3530111" y="1286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25197</xdr:rowOff>
    </xdr:from>
    <xdr:to>
      <xdr:col>15</xdr:col>
      <xdr:colOff>101600</xdr:colOff>
      <xdr:row>77</xdr:row>
      <xdr:rowOff>126797</xdr:rowOff>
    </xdr:to>
    <xdr:sp macro="" textlink="">
      <xdr:nvSpPr>
        <xdr:cNvPr id="202" name="楕円 201"/>
        <xdr:cNvSpPr/>
      </xdr:nvSpPr>
      <xdr:spPr>
        <a:xfrm>
          <a:off x="2857500" y="1322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143324</xdr:rowOff>
    </xdr:from>
    <xdr:ext cx="534377" cy="259045"/>
    <xdr:sp macro="" textlink="">
      <xdr:nvSpPr>
        <xdr:cNvPr id="203" name="テキスト ボックス 202"/>
        <xdr:cNvSpPr txBox="1"/>
      </xdr:nvSpPr>
      <xdr:spPr>
        <a:xfrm>
          <a:off x="2641111" y="1300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165151</xdr:rowOff>
    </xdr:from>
    <xdr:to>
      <xdr:col>10</xdr:col>
      <xdr:colOff>165100</xdr:colOff>
      <xdr:row>76</xdr:row>
      <xdr:rowOff>95301</xdr:rowOff>
    </xdr:to>
    <xdr:sp macro="" textlink="">
      <xdr:nvSpPr>
        <xdr:cNvPr id="204" name="楕円 203"/>
        <xdr:cNvSpPr/>
      </xdr:nvSpPr>
      <xdr:spPr>
        <a:xfrm>
          <a:off x="1968500" y="1302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111828</xdr:rowOff>
    </xdr:from>
    <xdr:ext cx="534377" cy="259045"/>
    <xdr:sp macro="" textlink="">
      <xdr:nvSpPr>
        <xdr:cNvPr id="205" name="テキスト ボックス 204"/>
        <xdr:cNvSpPr txBox="1"/>
      </xdr:nvSpPr>
      <xdr:spPr>
        <a:xfrm>
          <a:off x="1752111" y="1279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38582</xdr:rowOff>
    </xdr:from>
    <xdr:to>
      <xdr:col>6</xdr:col>
      <xdr:colOff>38100</xdr:colOff>
      <xdr:row>76</xdr:row>
      <xdr:rowOff>140182</xdr:rowOff>
    </xdr:to>
    <xdr:sp macro="" textlink="">
      <xdr:nvSpPr>
        <xdr:cNvPr id="206" name="楕円 205"/>
        <xdr:cNvSpPr/>
      </xdr:nvSpPr>
      <xdr:spPr>
        <a:xfrm>
          <a:off x="1079500" y="1306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156710</xdr:rowOff>
    </xdr:from>
    <xdr:ext cx="534377" cy="259045"/>
    <xdr:sp macro="" textlink="">
      <xdr:nvSpPr>
        <xdr:cNvPr id="207" name="テキスト ボックス 206"/>
        <xdr:cNvSpPr txBox="1"/>
      </xdr:nvSpPr>
      <xdr:spPr>
        <a:xfrm>
          <a:off x="863111" y="1284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2832</xdr:rowOff>
    </xdr:from>
    <xdr:to>
      <xdr:col>24</xdr:col>
      <xdr:colOff>63500</xdr:colOff>
      <xdr:row>98</xdr:row>
      <xdr:rowOff>15215</xdr:rowOff>
    </xdr:to>
    <xdr:cxnSp macro="">
      <xdr:nvCxnSpPr>
        <xdr:cNvPr id="237" name="直線コネクタ 236"/>
        <xdr:cNvCxnSpPr/>
      </xdr:nvCxnSpPr>
      <xdr:spPr>
        <a:xfrm>
          <a:off x="3797300" y="16804932"/>
          <a:ext cx="8382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135323</xdr:rowOff>
    </xdr:from>
    <xdr:ext cx="534377" cy="259045"/>
    <xdr:sp macro="" textlink="">
      <xdr:nvSpPr>
        <xdr:cNvPr id="238" name="扶助費平均値テキスト"/>
        <xdr:cNvSpPr txBox="1"/>
      </xdr:nvSpPr>
      <xdr:spPr>
        <a:xfrm>
          <a:off x="4686300" y="16423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2832</xdr:rowOff>
    </xdr:from>
    <xdr:to>
      <xdr:col>19</xdr:col>
      <xdr:colOff>177800</xdr:colOff>
      <xdr:row>98</xdr:row>
      <xdr:rowOff>45771</xdr:rowOff>
    </xdr:to>
    <xdr:cxnSp macro="">
      <xdr:nvCxnSpPr>
        <xdr:cNvPr id="240" name="直線コネクタ 239"/>
        <xdr:cNvCxnSpPr/>
      </xdr:nvCxnSpPr>
      <xdr:spPr>
        <a:xfrm flipV="1">
          <a:off x="2908300" y="16804932"/>
          <a:ext cx="889000" cy="4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4703</xdr:rowOff>
    </xdr:from>
    <xdr:ext cx="534377" cy="259045"/>
    <xdr:sp macro="" textlink="">
      <xdr:nvSpPr>
        <xdr:cNvPr id="242" name="テキスト ボックス 241"/>
        <xdr:cNvSpPr txBox="1"/>
      </xdr:nvSpPr>
      <xdr:spPr>
        <a:xfrm>
          <a:off x="3530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45771</xdr:rowOff>
    </xdr:from>
    <xdr:to>
      <xdr:col>15</xdr:col>
      <xdr:colOff>50800</xdr:colOff>
      <xdr:row>98</xdr:row>
      <xdr:rowOff>51893</xdr:rowOff>
    </xdr:to>
    <xdr:cxnSp macro="">
      <xdr:nvCxnSpPr>
        <xdr:cNvPr id="243" name="直線コネクタ 242"/>
        <xdr:cNvCxnSpPr/>
      </xdr:nvCxnSpPr>
      <xdr:spPr>
        <a:xfrm flipV="1">
          <a:off x="2019300" y="16847871"/>
          <a:ext cx="8890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131775</xdr:rowOff>
    </xdr:from>
    <xdr:to>
      <xdr:col>15</xdr:col>
      <xdr:colOff>101600</xdr:colOff>
      <xdr:row>97</xdr:row>
      <xdr:rowOff>61925</xdr:rowOff>
    </xdr:to>
    <xdr:sp macro="" textlink="">
      <xdr:nvSpPr>
        <xdr:cNvPr id="244" name="フローチャート: 判断 243"/>
        <xdr:cNvSpPr/>
      </xdr:nvSpPr>
      <xdr:spPr>
        <a:xfrm>
          <a:off x="2857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78452</xdr:rowOff>
    </xdr:from>
    <xdr:ext cx="534377" cy="259045"/>
    <xdr:sp macro="" textlink="">
      <xdr:nvSpPr>
        <xdr:cNvPr id="245" name="テキスト ボックス 244"/>
        <xdr:cNvSpPr txBox="1"/>
      </xdr:nvSpPr>
      <xdr:spPr>
        <a:xfrm>
          <a:off x="2641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51893</xdr:rowOff>
    </xdr:from>
    <xdr:to>
      <xdr:col>10</xdr:col>
      <xdr:colOff>114300</xdr:colOff>
      <xdr:row>98</xdr:row>
      <xdr:rowOff>137249</xdr:rowOff>
    </xdr:to>
    <xdr:cxnSp macro="">
      <xdr:nvCxnSpPr>
        <xdr:cNvPr id="246" name="直線コネクタ 245"/>
        <xdr:cNvCxnSpPr/>
      </xdr:nvCxnSpPr>
      <xdr:spPr>
        <a:xfrm flipV="1">
          <a:off x="1130300" y="16853993"/>
          <a:ext cx="889000" cy="8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49073</xdr:rowOff>
    </xdr:from>
    <xdr:to>
      <xdr:col>10</xdr:col>
      <xdr:colOff>165100</xdr:colOff>
      <xdr:row>96</xdr:row>
      <xdr:rowOff>150673</xdr:rowOff>
    </xdr:to>
    <xdr:sp macro="" textlink="">
      <xdr:nvSpPr>
        <xdr:cNvPr id="247" name="フローチャート: 判断 246"/>
        <xdr:cNvSpPr/>
      </xdr:nvSpPr>
      <xdr:spPr>
        <a:xfrm>
          <a:off x="1968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167200</xdr:rowOff>
    </xdr:from>
    <xdr:ext cx="534377" cy="259045"/>
    <xdr:sp macro="" textlink="">
      <xdr:nvSpPr>
        <xdr:cNvPr id="248" name="テキスト ボックス 247"/>
        <xdr:cNvSpPr txBox="1"/>
      </xdr:nvSpPr>
      <xdr:spPr>
        <a:xfrm>
          <a:off x="1752111" y="1628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147269</xdr:rowOff>
    </xdr:from>
    <xdr:to>
      <xdr:col>6</xdr:col>
      <xdr:colOff>38100</xdr:colOff>
      <xdr:row>97</xdr:row>
      <xdr:rowOff>77419</xdr:rowOff>
    </xdr:to>
    <xdr:sp macro="" textlink="">
      <xdr:nvSpPr>
        <xdr:cNvPr id="249" name="フローチャート: 判断 248"/>
        <xdr:cNvSpPr/>
      </xdr:nvSpPr>
      <xdr:spPr>
        <a:xfrm>
          <a:off x="1079500" y="1660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93946</xdr:rowOff>
    </xdr:from>
    <xdr:ext cx="534377" cy="259045"/>
    <xdr:sp macro="" textlink="">
      <xdr:nvSpPr>
        <xdr:cNvPr id="250" name="テキスト ボックス 249"/>
        <xdr:cNvSpPr txBox="1"/>
      </xdr:nvSpPr>
      <xdr:spPr>
        <a:xfrm>
          <a:off x="863111" y="163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135865</xdr:rowOff>
    </xdr:from>
    <xdr:to>
      <xdr:col>24</xdr:col>
      <xdr:colOff>114300</xdr:colOff>
      <xdr:row>98</xdr:row>
      <xdr:rowOff>66015</xdr:rowOff>
    </xdr:to>
    <xdr:sp macro="" textlink="">
      <xdr:nvSpPr>
        <xdr:cNvPr id="256" name="楕円 255"/>
        <xdr:cNvSpPr/>
      </xdr:nvSpPr>
      <xdr:spPr>
        <a:xfrm>
          <a:off x="4584700" y="1676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114292</xdr:rowOff>
    </xdr:from>
    <xdr:ext cx="534377" cy="259045"/>
    <xdr:sp macro="" textlink="">
      <xdr:nvSpPr>
        <xdr:cNvPr id="257" name="扶助費該当値テキスト"/>
        <xdr:cNvSpPr txBox="1"/>
      </xdr:nvSpPr>
      <xdr:spPr>
        <a:xfrm>
          <a:off x="4686300" y="1674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123482</xdr:rowOff>
    </xdr:from>
    <xdr:to>
      <xdr:col>20</xdr:col>
      <xdr:colOff>38100</xdr:colOff>
      <xdr:row>98</xdr:row>
      <xdr:rowOff>53632</xdr:rowOff>
    </xdr:to>
    <xdr:sp macro="" textlink="">
      <xdr:nvSpPr>
        <xdr:cNvPr id="258" name="楕円 257"/>
        <xdr:cNvSpPr/>
      </xdr:nvSpPr>
      <xdr:spPr>
        <a:xfrm>
          <a:off x="3746500" y="1675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44759</xdr:rowOff>
    </xdr:from>
    <xdr:ext cx="534377" cy="259045"/>
    <xdr:sp macro="" textlink="">
      <xdr:nvSpPr>
        <xdr:cNvPr id="259" name="テキスト ボックス 258"/>
        <xdr:cNvSpPr txBox="1"/>
      </xdr:nvSpPr>
      <xdr:spPr>
        <a:xfrm>
          <a:off x="3530111" y="1684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166421</xdr:rowOff>
    </xdr:from>
    <xdr:to>
      <xdr:col>15</xdr:col>
      <xdr:colOff>101600</xdr:colOff>
      <xdr:row>98</xdr:row>
      <xdr:rowOff>96571</xdr:rowOff>
    </xdr:to>
    <xdr:sp macro="" textlink="">
      <xdr:nvSpPr>
        <xdr:cNvPr id="260" name="楕円 259"/>
        <xdr:cNvSpPr/>
      </xdr:nvSpPr>
      <xdr:spPr>
        <a:xfrm>
          <a:off x="2857500" y="167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87698</xdr:rowOff>
    </xdr:from>
    <xdr:ext cx="534377" cy="259045"/>
    <xdr:sp macro="" textlink="">
      <xdr:nvSpPr>
        <xdr:cNvPr id="261" name="テキスト ボックス 260"/>
        <xdr:cNvSpPr txBox="1"/>
      </xdr:nvSpPr>
      <xdr:spPr>
        <a:xfrm>
          <a:off x="2641111" y="1688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1093</xdr:rowOff>
    </xdr:from>
    <xdr:to>
      <xdr:col>10</xdr:col>
      <xdr:colOff>165100</xdr:colOff>
      <xdr:row>98</xdr:row>
      <xdr:rowOff>102693</xdr:rowOff>
    </xdr:to>
    <xdr:sp macro="" textlink="">
      <xdr:nvSpPr>
        <xdr:cNvPr id="262" name="楕円 261"/>
        <xdr:cNvSpPr/>
      </xdr:nvSpPr>
      <xdr:spPr>
        <a:xfrm>
          <a:off x="1968500" y="1680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93820</xdr:rowOff>
    </xdr:from>
    <xdr:ext cx="534377" cy="259045"/>
    <xdr:sp macro="" textlink="">
      <xdr:nvSpPr>
        <xdr:cNvPr id="263" name="テキスト ボックス 262"/>
        <xdr:cNvSpPr txBox="1"/>
      </xdr:nvSpPr>
      <xdr:spPr>
        <a:xfrm>
          <a:off x="1752111" y="168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86449</xdr:rowOff>
    </xdr:from>
    <xdr:to>
      <xdr:col>6</xdr:col>
      <xdr:colOff>38100</xdr:colOff>
      <xdr:row>99</xdr:row>
      <xdr:rowOff>16599</xdr:rowOff>
    </xdr:to>
    <xdr:sp macro="" textlink="">
      <xdr:nvSpPr>
        <xdr:cNvPr id="264" name="楕円 263"/>
        <xdr:cNvSpPr/>
      </xdr:nvSpPr>
      <xdr:spPr>
        <a:xfrm>
          <a:off x="1079500" y="1688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7726</xdr:rowOff>
    </xdr:from>
    <xdr:ext cx="534377" cy="259045"/>
    <xdr:sp macro="" textlink="">
      <xdr:nvSpPr>
        <xdr:cNvPr id="265" name="テキスト ボックス 264"/>
        <xdr:cNvSpPr txBox="1"/>
      </xdr:nvSpPr>
      <xdr:spPr>
        <a:xfrm>
          <a:off x="863111" y="1698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60790</xdr:rowOff>
    </xdr:from>
    <xdr:to>
      <xdr:col>55</xdr:col>
      <xdr:colOff>0</xdr:colOff>
      <xdr:row>37</xdr:row>
      <xdr:rowOff>85303</xdr:rowOff>
    </xdr:to>
    <xdr:cxnSp macro="">
      <xdr:nvCxnSpPr>
        <xdr:cNvPr id="296" name="直線コネクタ 295"/>
        <xdr:cNvCxnSpPr/>
      </xdr:nvCxnSpPr>
      <xdr:spPr>
        <a:xfrm flipV="1">
          <a:off x="9639300" y="6404440"/>
          <a:ext cx="838200" cy="2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122521</xdr:rowOff>
    </xdr:from>
    <xdr:ext cx="599010" cy="259045"/>
    <xdr:sp macro="" textlink="">
      <xdr:nvSpPr>
        <xdr:cNvPr id="297" name="補助費等平均値テキスト"/>
        <xdr:cNvSpPr txBox="1"/>
      </xdr:nvSpPr>
      <xdr:spPr>
        <a:xfrm>
          <a:off x="10528300" y="612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49693</xdr:rowOff>
    </xdr:from>
    <xdr:to>
      <xdr:col>50</xdr:col>
      <xdr:colOff>114300</xdr:colOff>
      <xdr:row>37</xdr:row>
      <xdr:rowOff>85303</xdr:rowOff>
    </xdr:to>
    <xdr:cxnSp macro="">
      <xdr:nvCxnSpPr>
        <xdr:cNvPr id="299" name="直線コネクタ 298"/>
        <xdr:cNvCxnSpPr/>
      </xdr:nvCxnSpPr>
      <xdr:spPr>
        <a:xfrm>
          <a:off x="8750300" y="6393343"/>
          <a:ext cx="889000" cy="3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78959</xdr:rowOff>
    </xdr:from>
    <xdr:ext cx="599010" cy="259045"/>
    <xdr:sp macro="" textlink="">
      <xdr:nvSpPr>
        <xdr:cNvPr id="301" name="テキスト ボックス 300"/>
        <xdr:cNvSpPr txBox="1"/>
      </xdr:nvSpPr>
      <xdr:spPr>
        <a:xfrm>
          <a:off x="9339795" y="607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49693</xdr:rowOff>
    </xdr:from>
    <xdr:to>
      <xdr:col>45</xdr:col>
      <xdr:colOff>177800</xdr:colOff>
      <xdr:row>37</xdr:row>
      <xdr:rowOff>62988</xdr:rowOff>
    </xdr:to>
    <xdr:cxnSp macro="">
      <xdr:nvCxnSpPr>
        <xdr:cNvPr id="302" name="直線コネクタ 301"/>
        <xdr:cNvCxnSpPr/>
      </xdr:nvCxnSpPr>
      <xdr:spPr>
        <a:xfrm flipV="1">
          <a:off x="7861300" y="6393343"/>
          <a:ext cx="889000" cy="1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142053</xdr:rowOff>
    </xdr:from>
    <xdr:to>
      <xdr:col>46</xdr:col>
      <xdr:colOff>38100</xdr:colOff>
      <xdr:row>37</xdr:row>
      <xdr:rowOff>72203</xdr:rowOff>
    </xdr:to>
    <xdr:sp macro="" textlink="">
      <xdr:nvSpPr>
        <xdr:cNvPr id="303" name="フローチャート: 判断 302"/>
        <xdr:cNvSpPr/>
      </xdr:nvSpPr>
      <xdr:spPr>
        <a:xfrm>
          <a:off x="8699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88730</xdr:rowOff>
    </xdr:from>
    <xdr:ext cx="599010" cy="259045"/>
    <xdr:sp macro="" textlink="">
      <xdr:nvSpPr>
        <xdr:cNvPr id="304" name="テキスト ボックス 303"/>
        <xdr:cNvSpPr txBox="1"/>
      </xdr:nvSpPr>
      <xdr:spPr>
        <a:xfrm>
          <a:off x="8450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62988</xdr:rowOff>
    </xdr:from>
    <xdr:to>
      <xdr:col>41</xdr:col>
      <xdr:colOff>50800</xdr:colOff>
      <xdr:row>37</xdr:row>
      <xdr:rowOff>100626</xdr:rowOff>
    </xdr:to>
    <xdr:cxnSp macro="">
      <xdr:nvCxnSpPr>
        <xdr:cNvPr id="305" name="直線コネクタ 304"/>
        <xdr:cNvCxnSpPr/>
      </xdr:nvCxnSpPr>
      <xdr:spPr>
        <a:xfrm flipV="1">
          <a:off x="6972300" y="6406638"/>
          <a:ext cx="889000" cy="3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150661</xdr:rowOff>
    </xdr:from>
    <xdr:to>
      <xdr:col>41</xdr:col>
      <xdr:colOff>101600</xdr:colOff>
      <xdr:row>37</xdr:row>
      <xdr:rowOff>80811</xdr:rowOff>
    </xdr:to>
    <xdr:sp macro="" textlink="">
      <xdr:nvSpPr>
        <xdr:cNvPr id="306" name="フローチャート: 判断 305"/>
        <xdr:cNvSpPr/>
      </xdr:nvSpPr>
      <xdr:spPr>
        <a:xfrm>
          <a:off x="7810500" y="632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97338</xdr:rowOff>
    </xdr:from>
    <xdr:ext cx="599010" cy="259045"/>
    <xdr:sp macro="" textlink="">
      <xdr:nvSpPr>
        <xdr:cNvPr id="307" name="テキスト ボックス 306"/>
        <xdr:cNvSpPr txBox="1"/>
      </xdr:nvSpPr>
      <xdr:spPr>
        <a:xfrm>
          <a:off x="7561795" y="6098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19190</xdr:rowOff>
    </xdr:from>
    <xdr:to>
      <xdr:col>36</xdr:col>
      <xdr:colOff>165100</xdr:colOff>
      <xdr:row>37</xdr:row>
      <xdr:rowOff>120790</xdr:rowOff>
    </xdr:to>
    <xdr:sp macro="" textlink="">
      <xdr:nvSpPr>
        <xdr:cNvPr id="308" name="フローチャート: 判断 307"/>
        <xdr:cNvSpPr/>
      </xdr:nvSpPr>
      <xdr:spPr>
        <a:xfrm>
          <a:off x="6921500" y="636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137317</xdr:rowOff>
    </xdr:from>
    <xdr:ext cx="599010" cy="259045"/>
    <xdr:sp macro="" textlink="">
      <xdr:nvSpPr>
        <xdr:cNvPr id="309" name="テキスト ボックス 308"/>
        <xdr:cNvSpPr txBox="1"/>
      </xdr:nvSpPr>
      <xdr:spPr>
        <a:xfrm>
          <a:off x="6672795" y="613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9990</xdr:rowOff>
    </xdr:from>
    <xdr:to>
      <xdr:col>55</xdr:col>
      <xdr:colOff>50800</xdr:colOff>
      <xdr:row>37</xdr:row>
      <xdr:rowOff>111590</xdr:rowOff>
    </xdr:to>
    <xdr:sp macro="" textlink="">
      <xdr:nvSpPr>
        <xdr:cNvPr id="315" name="楕円 314"/>
        <xdr:cNvSpPr/>
      </xdr:nvSpPr>
      <xdr:spPr>
        <a:xfrm>
          <a:off x="10426700" y="63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159867</xdr:rowOff>
    </xdr:from>
    <xdr:ext cx="599010" cy="259045"/>
    <xdr:sp macro="" textlink="">
      <xdr:nvSpPr>
        <xdr:cNvPr id="316" name="補助費等該当値テキスト"/>
        <xdr:cNvSpPr txBox="1"/>
      </xdr:nvSpPr>
      <xdr:spPr>
        <a:xfrm>
          <a:off x="10528300" y="6332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34503</xdr:rowOff>
    </xdr:from>
    <xdr:to>
      <xdr:col>50</xdr:col>
      <xdr:colOff>165100</xdr:colOff>
      <xdr:row>37</xdr:row>
      <xdr:rowOff>136103</xdr:rowOff>
    </xdr:to>
    <xdr:sp macro="" textlink="">
      <xdr:nvSpPr>
        <xdr:cNvPr id="317" name="楕円 316"/>
        <xdr:cNvSpPr/>
      </xdr:nvSpPr>
      <xdr:spPr>
        <a:xfrm>
          <a:off x="9588500" y="637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127230</xdr:rowOff>
    </xdr:from>
    <xdr:ext cx="599010" cy="259045"/>
    <xdr:sp macro="" textlink="">
      <xdr:nvSpPr>
        <xdr:cNvPr id="318" name="テキスト ボックス 317"/>
        <xdr:cNvSpPr txBox="1"/>
      </xdr:nvSpPr>
      <xdr:spPr>
        <a:xfrm>
          <a:off x="9339795" y="6470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170343</xdr:rowOff>
    </xdr:from>
    <xdr:to>
      <xdr:col>46</xdr:col>
      <xdr:colOff>38100</xdr:colOff>
      <xdr:row>37</xdr:row>
      <xdr:rowOff>100493</xdr:rowOff>
    </xdr:to>
    <xdr:sp macro="" textlink="">
      <xdr:nvSpPr>
        <xdr:cNvPr id="319" name="楕円 318"/>
        <xdr:cNvSpPr/>
      </xdr:nvSpPr>
      <xdr:spPr>
        <a:xfrm>
          <a:off x="8699500" y="634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91620</xdr:rowOff>
    </xdr:from>
    <xdr:ext cx="599010" cy="259045"/>
    <xdr:sp macro="" textlink="">
      <xdr:nvSpPr>
        <xdr:cNvPr id="320" name="テキスト ボックス 319"/>
        <xdr:cNvSpPr txBox="1"/>
      </xdr:nvSpPr>
      <xdr:spPr>
        <a:xfrm>
          <a:off x="8450795" y="643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12188</xdr:rowOff>
    </xdr:from>
    <xdr:to>
      <xdr:col>41</xdr:col>
      <xdr:colOff>101600</xdr:colOff>
      <xdr:row>37</xdr:row>
      <xdr:rowOff>113788</xdr:rowOff>
    </xdr:to>
    <xdr:sp macro="" textlink="">
      <xdr:nvSpPr>
        <xdr:cNvPr id="321" name="楕円 320"/>
        <xdr:cNvSpPr/>
      </xdr:nvSpPr>
      <xdr:spPr>
        <a:xfrm>
          <a:off x="7810500" y="635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104915</xdr:rowOff>
    </xdr:from>
    <xdr:ext cx="599010" cy="259045"/>
    <xdr:sp macro="" textlink="">
      <xdr:nvSpPr>
        <xdr:cNvPr id="322" name="テキスト ボックス 321"/>
        <xdr:cNvSpPr txBox="1"/>
      </xdr:nvSpPr>
      <xdr:spPr>
        <a:xfrm>
          <a:off x="7561795" y="644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49826</xdr:rowOff>
    </xdr:from>
    <xdr:to>
      <xdr:col>36</xdr:col>
      <xdr:colOff>165100</xdr:colOff>
      <xdr:row>37</xdr:row>
      <xdr:rowOff>151426</xdr:rowOff>
    </xdr:to>
    <xdr:sp macro="" textlink="">
      <xdr:nvSpPr>
        <xdr:cNvPr id="323" name="楕円 322"/>
        <xdr:cNvSpPr/>
      </xdr:nvSpPr>
      <xdr:spPr>
        <a:xfrm>
          <a:off x="6921500" y="639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142553</xdr:rowOff>
    </xdr:from>
    <xdr:ext cx="599010" cy="259045"/>
    <xdr:sp macro="" textlink="">
      <xdr:nvSpPr>
        <xdr:cNvPr id="324" name="テキスト ボックス 323"/>
        <xdr:cNvSpPr txBox="1"/>
      </xdr:nvSpPr>
      <xdr:spPr>
        <a:xfrm>
          <a:off x="6672795" y="648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31834</xdr:rowOff>
    </xdr:from>
    <xdr:to>
      <xdr:col>55</xdr:col>
      <xdr:colOff>0</xdr:colOff>
      <xdr:row>58</xdr:row>
      <xdr:rowOff>38689</xdr:rowOff>
    </xdr:to>
    <xdr:cxnSp macro="">
      <xdr:nvCxnSpPr>
        <xdr:cNvPr id="351" name="直線コネクタ 350"/>
        <xdr:cNvCxnSpPr/>
      </xdr:nvCxnSpPr>
      <xdr:spPr>
        <a:xfrm>
          <a:off x="9639300" y="9975934"/>
          <a:ext cx="838200" cy="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160738</xdr:rowOff>
    </xdr:from>
    <xdr:ext cx="599010" cy="259045"/>
    <xdr:sp macro="" textlink="">
      <xdr:nvSpPr>
        <xdr:cNvPr id="352" name="普通建設事業費平均値テキスト"/>
        <xdr:cNvSpPr txBox="1"/>
      </xdr:nvSpPr>
      <xdr:spPr>
        <a:xfrm>
          <a:off x="10528300" y="9761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136237</xdr:rowOff>
    </xdr:from>
    <xdr:to>
      <xdr:col>50</xdr:col>
      <xdr:colOff>114300</xdr:colOff>
      <xdr:row>58</xdr:row>
      <xdr:rowOff>31834</xdr:rowOff>
    </xdr:to>
    <xdr:cxnSp macro="">
      <xdr:nvCxnSpPr>
        <xdr:cNvPr id="354" name="直線コネクタ 353"/>
        <xdr:cNvCxnSpPr/>
      </xdr:nvCxnSpPr>
      <xdr:spPr>
        <a:xfrm>
          <a:off x="8750300" y="9737437"/>
          <a:ext cx="889000" cy="23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98216</xdr:rowOff>
    </xdr:from>
    <xdr:ext cx="599010" cy="259045"/>
    <xdr:sp macro="" textlink="">
      <xdr:nvSpPr>
        <xdr:cNvPr id="356" name="テキスト ボックス 355"/>
        <xdr:cNvSpPr txBox="1"/>
      </xdr:nvSpPr>
      <xdr:spPr>
        <a:xfrm>
          <a:off x="9339795" y="969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136237</xdr:rowOff>
    </xdr:from>
    <xdr:to>
      <xdr:col>45</xdr:col>
      <xdr:colOff>177800</xdr:colOff>
      <xdr:row>57</xdr:row>
      <xdr:rowOff>165640</xdr:rowOff>
    </xdr:to>
    <xdr:cxnSp macro="">
      <xdr:nvCxnSpPr>
        <xdr:cNvPr id="357" name="直線コネクタ 356"/>
        <xdr:cNvCxnSpPr/>
      </xdr:nvCxnSpPr>
      <xdr:spPr>
        <a:xfrm flipV="1">
          <a:off x="7861300" y="9737437"/>
          <a:ext cx="889000" cy="20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8" name="フローチャート: 判断 357"/>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69595</xdr:rowOff>
    </xdr:from>
    <xdr:ext cx="599010" cy="259045"/>
    <xdr:sp macro="" textlink="">
      <xdr:nvSpPr>
        <xdr:cNvPr id="359" name="テキスト ボックス 358"/>
        <xdr:cNvSpPr txBox="1"/>
      </xdr:nvSpPr>
      <xdr:spPr>
        <a:xfrm>
          <a:off x="8450795" y="1001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165640</xdr:rowOff>
    </xdr:from>
    <xdr:to>
      <xdr:col>41</xdr:col>
      <xdr:colOff>50800</xdr:colOff>
      <xdr:row>58</xdr:row>
      <xdr:rowOff>24560</xdr:rowOff>
    </xdr:to>
    <xdr:cxnSp macro="">
      <xdr:nvCxnSpPr>
        <xdr:cNvPr id="360" name="直線コネクタ 359"/>
        <xdr:cNvCxnSpPr/>
      </xdr:nvCxnSpPr>
      <xdr:spPr>
        <a:xfrm flipV="1">
          <a:off x="6972300" y="9938290"/>
          <a:ext cx="889000" cy="3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135586</xdr:rowOff>
    </xdr:from>
    <xdr:to>
      <xdr:col>41</xdr:col>
      <xdr:colOff>101600</xdr:colOff>
      <xdr:row>58</xdr:row>
      <xdr:rowOff>65736</xdr:rowOff>
    </xdr:to>
    <xdr:sp macro="" textlink="">
      <xdr:nvSpPr>
        <xdr:cNvPr id="361" name="フローチャート: 判断 360"/>
        <xdr:cNvSpPr/>
      </xdr:nvSpPr>
      <xdr:spPr>
        <a:xfrm>
          <a:off x="7810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56863</xdr:rowOff>
    </xdr:from>
    <xdr:ext cx="599010" cy="259045"/>
    <xdr:sp macro="" textlink="">
      <xdr:nvSpPr>
        <xdr:cNvPr id="362" name="テキスト ボックス 361"/>
        <xdr:cNvSpPr txBox="1"/>
      </xdr:nvSpPr>
      <xdr:spPr>
        <a:xfrm>
          <a:off x="7561795" y="100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140088</xdr:rowOff>
    </xdr:from>
    <xdr:to>
      <xdr:col>36</xdr:col>
      <xdr:colOff>165100</xdr:colOff>
      <xdr:row>58</xdr:row>
      <xdr:rowOff>70238</xdr:rowOff>
    </xdr:to>
    <xdr:sp macro="" textlink="">
      <xdr:nvSpPr>
        <xdr:cNvPr id="363" name="フローチャート: 判断 362"/>
        <xdr:cNvSpPr/>
      </xdr:nvSpPr>
      <xdr:spPr>
        <a:xfrm>
          <a:off x="6921500" y="991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86765</xdr:rowOff>
    </xdr:from>
    <xdr:ext cx="599010" cy="259045"/>
    <xdr:sp macro="" textlink="">
      <xdr:nvSpPr>
        <xdr:cNvPr id="364" name="テキスト ボックス 363"/>
        <xdr:cNvSpPr txBox="1"/>
      </xdr:nvSpPr>
      <xdr:spPr>
        <a:xfrm>
          <a:off x="6672795" y="968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159339</xdr:rowOff>
    </xdr:from>
    <xdr:to>
      <xdr:col>55</xdr:col>
      <xdr:colOff>50800</xdr:colOff>
      <xdr:row>58</xdr:row>
      <xdr:rowOff>89489</xdr:rowOff>
    </xdr:to>
    <xdr:sp macro="" textlink="">
      <xdr:nvSpPr>
        <xdr:cNvPr id="370" name="楕円 369"/>
        <xdr:cNvSpPr/>
      </xdr:nvSpPr>
      <xdr:spPr>
        <a:xfrm>
          <a:off x="10426700" y="993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116288</xdr:rowOff>
    </xdr:from>
    <xdr:ext cx="599010" cy="259045"/>
    <xdr:sp macro="" textlink="">
      <xdr:nvSpPr>
        <xdr:cNvPr id="371" name="普通建設事業費該当値テキスト"/>
        <xdr:cNvSpPr txBox="1"/>
      </xdr:nvSpPr>
      <xdr:spPr>
        <a:xfrm>
          <a:off x="10528300" y="988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152484</xdr:rowOff>
    </xdr:from>
    <xdr:to>
      <xdr:col>50</xdr:col>
      <xdr:colOff>165100</xdr:colOff>
      <xdr:row>58</xdr:row>
      <xdr:rowOff>82634</xdr:rowOff>
    </xdr:to>
    <xdr:sp macro="" textlink="">
      <xdr:nvSpPr>
        <xdr:cNvPr id="372" name="楕円 371"/>
        <xdr:cNvSpPr/>
      </xdr:nvSpPr>
      <xdr:spPr>
        <a:xfrm>
          <a:off x="9588500" y="992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73761</xdr:rowOff>
    </xdr:from>
    <xdr:ext cx="599010" cy="259045"/>
    <xdr:sp macro="" textlink="">
      <xdr:nvSpPr>
        <xdr:cNvPr id="373" name="テキスト ボックス 372"/>
        <xdr:cNvSpPr txBox="1"/>
      </xdr:nvSpPr>
      <xdr:spPr>
        <a:xfrm>
          <a:off x="9339795" y="1001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85437</xdr:rowOff>
    </xdr:from>
    <xdr:to>
      <xdr:col>46</xdr:col>
      <xdr:colOff>38100</xdr:colOff>
      <xdr:row>57</xdr:row>
      <xdr:rowOff>15587</xdr:rowOff>
    </xdr:to>
    <xdr:sp macro="" textlink="">
      <xdr:nvSpPr>
        <xdr:cNvPr id="374" name="楕円 373"/>
        <xdr:cNvSpPr/>
      </xdr:nvSpPr>
      <xdr:spPr>
        <a:xfrm>
          <a:off x="8699500" y="96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32114</xdr:rowOff>
    </xdr:from>
    <xdr:ext cx="599010" cy="259045"/>
    <xdr:sp macro="" textlink="">
      <xdr:nvSpPr>
        <xdr:cNvPr id="375" name="テキスト ボックス 374"/>
        <xdr:cNvSpPr txBox="1"/>
      </xdr:nvSpPr>
      <xdr:spPr>
        <a:xfrm>
          <a:off x="8450795" y="946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114840</xdr:rowOff>
    </xdr:from>
    <xdr:to>
      <xdr:col>41</xdr:col>
      <xdr:colOff>101600</xdr:colOff>
      <xdr:row>58</xdr:row>
      <xdr:rowOff>44990</xdr:rowOff>
    </xdr:to>
    <xdr:sp macro="" textlink="">
      <xdr:nvSpPr>
        <xdr:cNvPr id="376" name="楕円 375"/>
        <xdr:cNvSpPr/>
      </xdr:nvSpPr>
      <xdr:spPr>
        <a:xfrm>
          <a:off x="7810500" y="98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61517</xdr:rowOff>
    </xdr:from>
    <xdr:ext cx="599010" cy="259045"/>
    <xdr:sp macro="" textlink="">
      <xdr:nvSpPr>
        <xdr:cNvPr id="377" name="テキスト ボックス 376"/>
        <xdr:cNvSpPr txBox="1"/>
      </xdr:nvSpPr>
      <xdr:spPr>
        <a:xfrm>
          <a:off x="7561795" y="966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145210</xdr:rowOff>
    </xdr:from>
    <xdr:to>
      <xdr:col>36</xdr:col>
      <xdr:colOff>165100</xdr:colOff>
      <xdr:row>58</xdr:row>
      <xdr:rowOff>75360</xdr:rowOff>
    </xdr:to>
    <xdr:sp macro="" textlink="">
      <xdr:nvSpPr>
        <xdr:cNvPr id="378" name="楕円 377"/>
        <xdr:cNvSpPr/>
      </xdr:nvSpPr>
      <xdr:spPr>
        <a:xfrm>
          <a:off x="6921500" y="991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66487</xdr:rowOff>
    </xdr:from>
    <xdr:ext cx="599010" cy="259045"/>
    <xdr:sp macro="" textlink="">
      <xdr:nvSpPr>
        <xdr:cNvPr id="379" name="テキスト ボックス 378"/>
        <xdr:cNvSpPr txBox="1"/>
      </xdr:nvSpPr>
      <xdr:spPr>
        <a:xfrm>
          <a:off x="6672795" y="10010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125456</xdr:rowOff>
    </xdr:from>
    <xdr:to>
      <xdr:col>55</xdr:col>
      <xdr:colOff>0</xdr:colOff>
      <xdr:row>78</xdr:row>
      <xdr:rowOff>153253</xdr:rowOff>
    </xdr:to>
    <xdr:cxnSp macro="">
      <xdr:nvCxnSpPr>
        <xdr:cNvPr id="408" name="直線コネクタ 407"/>
        <xdr:cNvCxnSpPr/>
      </xdr:nvCxnSpPr>
      <xdr:spPr>
        <a:xfrm flipV="1">
          <a:off x="9639300" y="13498556"/>
          <a:ext cx="838200" cy="2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56064</xdr:rowOff>
    </xdr:from>
    <xdr:ext cx="599010" cy="259045"/>
    <xdr:sp macro="" textlink="">
      <xdr:nvSpPr>
        <xdr:cNvPr id="409" name="普通建設事業費 （ うち新規整備　）平均値テキスト"/>
        <xdr:cNvSpPr txBox="1"/>
      </xdr:nvSpPr>
      <xdr:spPr>
        <a:xfrm>
          <a:off x="10528300" y="1325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142439</xdr:rowOff>
    </xdr:from>
    <xdr:to>
      <xdr:col>50</xdr:col>
      <xdr:colOff>114300</xdr:colOff>
      <xdr:row>78</xdr:row>
      <xdr:rowOff>153253</xdr:rowOff>
    </xdr:to>
    <xdr:cxnSp macro="">
      <xdr:nvCxnSpPr>
        <xdr:cNvPr id="411" name="直線コネクタ 410"/>
        <xdr:cNvCxnSpPr/>
      </xdr:nvCxnSpPr>
      <xdr:spPr>
        <a:xfrm>
          <a:off x="8750300" y="12658289"/>
          <a:ext cx="889000" cy="86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23235</xdr:rowOff>
    </xdr:from>
    <xdr:ext cx="534377" cy="259045"/>
    <xdr:sp macro="" textlink="">
      <xdr:nvSpPr>
        <xdr:cNvPr id="413" name="テキスト ボックス 412"/>
        <xdr:cNvSpPr txBox="1"/>
      </xdr:nvSpPr>
      <xdr:spPr>
        <a:xfrm>
          <a:off x="9372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142439</xdr:rowOff>
    </xdr:from>
    <xdr:to>
      <xdr:col>45</xdr:col>
      <xdr:colOff>177800</xdr:colOff>
      <xdr:row>78</xdr:row>
      <xdr:rowOff>157776</xdr:rowOff>
    </xdr:to>
    <xdr:cxnSp macro="">
      <xdr:nvCxnSpPr>
        <xdr:cNvPr id="414" name="直線コネクタ 413"/>
        <xdr:cNvCxnSpPr/>
      </xdr:nvCxnSpPr>
      <xdr:spPr>
        <a:xfrm flipV="1">
          <a:off x="7861300" y="12658289"/>
          <a:ext cx="889000" cy="87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33424</xdr:rowOff>
    </xdr:from>
    <xdr:to>
      <xdr:col>46</xdr:col>
      <xdr:colOff>38100</xdr:colOff>
      <xdr:row>78</xdr:row>
      <xdr:rowOff>135024</xdr:rowOff>
    </xdr:to>
    <xdr:sp macro="" textlink="">
      <xdr:nvSpPr>
        <xdr:cNvPr id="415" name="フローチャート: 判断 414"/>
        <xdr:cNvSpPr/>
      </xdr:nvSpPr>
      <xdr:spPr>
        <a:xfrm>
          <a:off x="8699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126151</xdr:rowOff>
    </xdr:from>
    <xdr:ext cx="599010" cy="259045"/>
    <xdr:sp macro="" textlink="">
      <xdr:nvSpPr>
        <xdr:cNvPr id="416" name="テキスト ボックス 415"/>
        <xdr:cNvSpPr txBox="1"/>
      </xdr:nvSpPr>
      <xdr:spPr>
        <a:xfrm>
          <a:off x="8450795"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15491</xdr:rowOff>
    </xdr:from>
    <xdr:to>
      <xdr:col>41</xdr:col>
      <xdr:colOff>101600</xdr:colOff>
      <xdr:row>78</xdr:row>
      <xdr:rowOff>117091</xdr:rowOff>
    </xdr:to>
    <xdr:sp macro="" textlink="">
      <xdr:nvSpPr>
        <xdr:cNvPr id="417" name="フローチャート: 判断 416"/>
        <xdr:cNvSpPr/>
      </xdr:nvSpPr>
      <xdr:spPr>
        <a:xfrm>
          <a:off x="7810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133618</xdr:rowOff>
    </xdr:from>
    <xdr:ext cx="599010" cy="259045"/>
    <xdr:sp macro="" textlink="">
      <xdr:nvSpPr>
        <xdr:cNvPr id="418" name="テキスト ボックス 417"/>
        <xdr:cNvSpPr txBox="1"/>
      </xdr:nvSpPr>
      <xdr:spPr>
        <a:xfrm>
          <a:off x="7561795" y="131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74656</xdr:rowOff>
    </xdr:from>
    <xdr:to>
      <xdr:col>55</xdr:col>
      <xdr:colOff>50800</xdr:colOff>
      <xdr:row>79</xdr:row>
      <xdr:rowOff>4806</xdr:rowOff>
    </xdr:to>
    <xdr:sp macro="" textlink="">
      <xdr:nvSpPr>
        <xdr:cNvPr id="424" name="楕円 423"/>
        <xdr:cNvSpPr/>
      </xdr:nvSpPr>
      <xdr:spPr>
        <a:xfrm>
          <a:off x="10426700" y="1344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11615</xdr:rowOff>
    </xdr:from>
    <xdr:ext cx="534377" cy="259045"/>
    <xdr:sp macro="" textlink="">
      <xdr:nvSpPr>
        <xdr:cNvPr id="425" name="普通建設事業費 （ うち新規整備　）該当値テキスト"/>
        <xdr:cNvSpPr txBox="1"/>
      </xdr:nvSpPr>
      <xdr:spPr>
        <a:xfrm>
          <a:off x="10528300" y="1338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102453</xdr:rowOff>
    </xdr:from>
    <xdr:to>
      <xdr:col>50</xdr:col>
      <xdr:colOff>165100</xdr:colOff>
      <xdr:row>79</xdr:row>
      <xdr:rowOff>32603</xdr:rowOff>
    </xdr:to>
    <xdr:sp macro="" textlink="">
      <xdr:nvSpPr>
        <xdr:cNvPr id="426" name="楕円 425"/>
        <xdr:cNvSpPr/>
      </xdr:nvSpPr>
      <xdr:spPr>
        <a:xfrm>
          <a:off x="9588500" y="1347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23730</xdr:rowOff>
    </xdr:from>
    <xdr:ext cx="534377" cy="259045"/>
    <xdr:sp macro="" textlink="">
      <xdr:nvSpPr>
        <xdr:cNvPr id="427" name="テキスト ボックス 426"/>
        <xdr:cNvSpPr txBox="1"/>
      </xdr:nvSpPr>
      <xdr:spPr>
        <a:xfrm>
          <a:off x="9372111" y="1356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91639</xdr:rowOff>
    </xdr:from>
    <xdr:to>
      <xdr:col>46</xdr:col>
      <xdr:colOff>38100</xdr:colOff>
      <xdr:row>74</xdr:row>
      <xdr:rowOff>21789</xdr:rowOff>
    </xdr:to>
    <xdr:sp macro="" textlink="">
      <xdr:nvSpPr>
        <xdr:cNvPr id="428" name="楕円 427"/>
        <xdr:cNvSpPr/>
      </xdr:nvSpPr>
      <xdr:spPr>
        <a:xfrm>
          <a:off x="8699500" y="1260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38316</xdr:rowOff>
    </xdr:from>
    <xdr:ext cx="599010" cy="259045"/>
    <xdr:sp macro="" textlink="">
      <xdr:nvSpPr>
        <xdr:cNvPr id="429" name="テキスト ボックス 428"/>
        <xdr:cNvSpPr txBox="1"/>
      </xdr:nvSpPr>
      <xdr:spPr>
        <a:xfrm>
          <a:off x="8450795" y="1238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106976</xdr:rowOff>
    </xdr:from>
    <xdr:to>
      <xdr:col>41</xdr:col>
      <xdr:colOff>101600</xdr:colOff>
      <xdr:row>79</xdr:row>
      <xdr:rowOff>37126</xdr:rowOff>
    </xdr:to>
    <xdr:sp macro="" textlink="">
      <xdr:nvSpPr>
        <xdr:cNvPr id="430" name="楕円 429"/>
        <xdr:cNvSpPr/>
      </xdr:nvSpPr>
      <xdr:spPr>
        <a:xfrm>
          <a:off x="7810500" y="1348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28253</xdr:rowOff>
    </xdr:from>
    <xdr:ext cx="534377" cy="259045"/>
    <xdr:sp macro="" textlink="">
      <xdr:nvSpPr>
        <xdr:cNvPr id="431" name="テキスト ボックス 430"/>
        <xdr:cNvSpPr txBox="1"/>
      </xdr:nvSpPr>
      <xdr:spPr>
        <a:xfrm>
          <a:off x="7594111" y="1357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133124</xdr:rowOff>
    </xdr:from>
    <xdr:to>
      <xdr:col>54</xdr:col>
      <xdr:colOff>189865</xdr:colOff>
      <xdr:row>99</xdr:row>
      <xdr:rowOff>44154</xdr:rowOff>
    </xdr:to>
    <xdr:cxnSp macro="">
      <xdr:nvCxnSpPr>
        <xdr:cNvPr id="455" name="直線コネクタ 454"/>
        <xdr:cNvCxnSpPr/>
      </xdr:nvCxnSpPr>
      <xdr:spPr>
        <a:xfrm flipV="1">
          <a:off x="10475595" y="15735074"/>
          <a:ext cx="1270" cy="128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47981</xdr:rowOff>
    </xdr:from>
    <xdr:ext cx="378565" cy="259045"/>
    <xdr:sp macro="" textlink="">
      <xdr:nvSpPr>
        <xdr:cNvPr id="456" name="普通建設事業費 （ うち更新整備　）最小値テキスト"/>
        <xdr:cNvSpPr txBox="1"/>
      </xdr:nvSpPr>
      <xdr:spPr>
        <a:xfrm>
          <a:off x="10528300" y="1702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44154</xdr:rowOff>
    </xdr:from>
    <xdr:to>
      <xdr:col>55</xdr:col>
      <xdr:colOff>88900</xdr:colOff>
      <xdr:row>99</xdr:row>
      <xdr:rowOff>44154</xdr:rowOff>
    </xdr:to>
    <xdr:cxnSp macro="">
      <xdr:nvCxnSpPr>
        <xdr:cNvPr id="457" name="直線コネクタ 456"/>
        <xdr:cNvCxnSpPr/>
      </xdr:nvCxnSpPr>
      <xdr:spPr>
        <a:xfrm>
          <a:off x="10388600" y="170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79801</xdr:rowOff>
    </xdr:from>
    <xdr:ext cx="690189" cy="259045"/>
    <xdr:sp macro="" textlink="">
      <xdr:nvSpPr>
        <xdr:cNvPr id="458" name="普通建設事業費 （ うち更新整備　）最大値テキスト"/>
        <xdr:cNvSpPr txBox="1"/>
      </xdr:nvSpPr>
      <xdr:spPr>
        <a:xfrm>
          <a:off x="10528300" y="1551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133124</xdr:rowOff>
    </xdr:from>
    <xdr:to>
      <xdr:col>55</xdr:col>
      <xdr:colOff>88900</xdr:colOff>
      <xdr:row>91</xdr:row>
      <xdr:rowOff>133124</xdr:rowOff>
    </xdr:to>
    <xdr:cxnSp macro="">
      <xdr:nvCxnSpPr>
        <xdr:cNvPr id="459" name="直線コネクタ 458"/>
        <xdr:cNvCxnSpPr/>
      </xdr:nvCxnSpPr>
      <xdr:spPr>
        <a:xfrm>
          <a:off x="10388600" y="1573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21132</xdr:rowOff>
    </xdr:from>
    <xdr:to>
      <xdr:col>55</xdr:col>
      <xdr:colOff>0</xdr:colOff>
      <xdr:row>98</xdr:row>
      <xdr:rowOff>49803</xdr:rowOff>
    </xdr:to>
    <xdr:cxnSp macro="">
      <xdr:nvCxnSpPr>
        <xdr:cNvPr id="460" name="直線コネクタ 459"/>
        <xdr:cNvCxnSpPr/>
      </xdr:nvCxnSpPr>
      <xdr:spPr>
        <a:xfrm>
          <a:off x="9639300" y="16823232"/>
          <a:ext cx="838200" cy="2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9700</xdr:rowOff>
    </xdr:from>
    <xdr:ext cx="599010" cy="259045"/>
    <xdr:sp macro="" textlink="">
      <xdr:nvSpPr>
        <xdr:cNvPr id="461" name="普通建設事業費 （ うち更新整備　）平均値テキスト"/>
        <xdr:cNvSpPr txBox="1"/>
      </xdr:nvSpPr>
      <xdr:spPr>
        <a:xfrm>
          <a:off x="10528300" y="1664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62" name="フローチャート: 判断 461"/>
        <xdr:cNvSpPr/>
      </xdr:nvSpPr>
      <xdr:spPr>
        <a:xfrm>
          <a:off x="10426700" y="1678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21132</xdr:rowOff>
    </xdr:from>
    <xdr:to>
      <xdr:col>50</xdr:col>
      <xdr:colOff>114300</xdr:colOff>
      <xdr:row>99</xdr:row>
      <xdr:rowOff>16142</xdr:rowOff>
    </xdr:to>
    <xdr:cxnSp macro="">
      <xdr:nvCxnSpPr>
        <xdr:cNvPr id="463" name="直線コネクタ 462"/>
        <xdr:cNvCxnSpPr/>
      </xdr:nvCxnSpPr>
      <xdr:spPr>
        <a:xfrm flipV="1">
          <a:off x="8750300" y="16823232"/>
          <a:ext cx="889000" cy="16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150171</xdr:rowOff>
    </xdr:from>
    <xdr:to>
      <xdr:col>50</xdr:col>
      <xdr:colOff>165100</xdr:colOff>
      <xdr:row>98</xdr:row>
      <xdr:rowOff>80321</xdr:rowOff>
    </xdr:to>
    <xdr:sp macro="" textlink="">
      <xdr:nvSpPr>
        <xdr:cNvPr id="464" name="フローチャート: 判断 463"/>
        <xdr:cNvSpPr/>
      </xdr:nvSpPr>
      <xdr:spPr>
        <a:xfrm>
          <a:off x="9588500" y="167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71448</xdr:rowOff>
    </xdr:from>
    <xdr:ext cx="599010" cy="259045"/>
    <xdr:sp macro="" textlink="">
      <xdr:nvSpPr>
        <xdr:cNvPr id="465" name="テキスト ボックス 464"/>
        <xdr:cNvSpPr txBox="1"/>
      </xdr:nvSpPr>
      <xdr:spPr>
        <a:xfrm>
          <a:off x="9339795" y="16873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66489</xdr:rowOff>
    </xdr:from>
    <xdr:to>
      <xdr:col>45</xdr:col>
      <xdr:colOff>177800</xdr:colOff>
      <xdr:row>99</xdr:row>
      <xdr:rowOff>16142</xdr:rowOff>
    </xdr:to>
    <xdr:cxnSp macro="">
      <xdr:nvCxnSpPr>
        <xdr:cNvPr id="466" name="直線コネクタ 465"/>
        <xdr:cNvCxnSpPr/>
      </xdr:nvCxnSpPr>
      <xdr:spPr>
        <a:xfrm>
          <a:off x="7861300" y="16697139"/>
          <a:ext cx="889000" cy="29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33052</xdr:rowOff>
    </xdr:from>
    <xdr:to>
      <xdr:col>46</xdr:col>
      <xdr:colOff>38100</xdr:colOff>
      <xdr:row>98</xdr:row>
      <xdr:rowOff>134652</xdr:rowOff>
    </xdr:to>
    <xdr:sp macro="" textlink="">
      <xdr:nvSpPr>
        <xdr:cNvPr id="467" name="フローチャート: 判断 466"/>
        <xdr:cNvSpPr/>
      </xdr:nvSpPr>
      <xdr:spPr>
        <a:xfrm>
          <a:off x="8699500" y="1683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151179</xdr:rowOff>
    </xdr:from>
    <xdr:ext cx="599010" cy="259045"/>
    <xdr:sp macro="" textlink="">
      <xdr:nvSpPr>
        <xdr:cNvPr id="468" name="テキスト ボックス 467"/>
        <xdr:cNvSpPr txBox="1"/>
      </xdr:nvSpPr>
      <xdr:spPr>
        <a:xfrm>
          <a:off x="8450795" y="1661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171298</xdr:rowOff>
    </xdr:from>
    <xdr:to>
      <xdr:col>41</xdr:col>
      <xdr:colOff>101600</xdr:colOff>
      <xdr:row>98</xdr:row>
      <xdr:rowOff>101448</xdr:rowOff>
    </xdr:to>
    <xdr:sp macro="" textlink="">
      <xdr:nvSpPr>
        <xdr:cNvPr id="469" name="フローチャート: 判断 468"/>
        <xdr:cNvSpPr/>
      </xdr:nvSpPr>
      <xdr:spPr>
        <a:xfrm>
          <a:off x="7810500" y="1680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92575</xdr:rowOff>
    </xdr:from>
    <xdr:ext cx="599010" cy="259045"/>
    <xdr:sp macro="" textlink="">
      <xdr:nvSpPr>
        <xdr:cNvPr id="470" name="テキスト ボックス 469"/>
        <xdr:cNvSpPr txBox="1"/>
      </xdr:nvSpPr>
      <xdr:spPr>
        <a:xfrm>
          <a:off x="7561795" y="1689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170453</xdr:rowOff>
    </xdr:from>
    <xdr:to>
      <xdr:col>55</xdr:col>
      <xdr:colOff>50800</xdr:colOff>
      <xdr:row>98</xdr:row>
      <xdr:rowOff>100603</xdr:rowOff>
    </xdr:to>
    <xdr:sp macro="" textlink="">
      <xdr:nvSpPr>
        <xdr:cNvPr id="476" name="楕円 475"/>
        <xdr:cNvSpPr/>
      </xdr:nvSpPr>
      <xdr:spPr>
        <a:xfrm>
          <a:off x="10426700" y="1680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148880</xdr:rowOff>
    </xdr:from>
    <xdr:ext cx="599010" cy="259045"/>
    <xdr:sp macro="" textlink="">
      <xdr:nvSpPr>
        <xdr:cNvPr id="477" name="普通建設事業費 （ うち更新整備　）該当値テキスト"/>
        <xdr:cNvSpPr txBox="1"/>
      </xdr:nvSpPr>
      <xdr:spPr>
        <a:xfrm>
          <a:off x="10528300" y="16779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141782</xdr:rowOff>
    </xdr:from>
    <xdr:to>
      <xdr:col>50</xdr:col>
      <xdr:colOff>165100</xdr:colOff>
      <xdr:row>98</xdr:row>
      <xdr:rowOff>71932</xdr:rowOff>
    </xdr:to>
    <xdr:sp macro="" textlink="">
      <xdr:nvSpPr>
        <xdr:cNvPr id="478" name="楕円 477"/>
        <xdr:cNvSpPr/>
      </xdr:nvSpPr>
      <xdr:spPr>
        <a:xfrm>
          <a:off x="9588500" y="1677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88459</xdr:rowOff>
    </xdr:from>
    <xdr:ext cx="599010" cy="259045"/>
    <xdr:sp macro="" textlink="">
      <xdr:nvSpPr>
        <xdr:cNvPr id="479" name="テキスト ボックス 478"/>
        <xdr:cNvSpPr txBox="1"/>
      </xdr:nvSpPr>
      <xdr:spPr>
        <a:xfrm>
          <a:off x="9339795" y="16547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136792</xdr:rowOff>
    </xdr:from>
    <xdr:to>
      <xdr:col>46</xdr:col>
      <xdr:colOff>38100</xdr:colOff>
      <xdr:row>99</xdr:row>
      <xdr:rowOff>66942</xdr:rowOff>
    </xdr:to>
    <xdr:sp macro="" textlink="">
      <xdr:nvSpPr>
        <xdr:cNvPr id="480" name="楕円 479"/>
        <xdr:cNvSpPr/>
      </xdr:nvSpPr>
      <xdr:spPr>
        <a:xfrm>
          <a:off x="8699500" y="1693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58069</xdr:rowOff>
    </xdr:from>
    <xdr:ext cx="534377" cy="259045"/>
    <xdr:sp macro="" textlink="">
      <xdr:nvSpPr>
        <xdr:cNvPr id="481" name="テキスト ボックス 480"/>
        <xdr:cNvSpPr txBox="1"/>
      </xdr:nvSpPr>
      <xdr:spPr>
        <a:xfrm>
          <a:off x="8483111" y="1703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15689</xdr:rowOff>
    </xdr:from>
    <xdr:to>
      <xdr:col>41</xdr:col>
      <xdr:colOff>101600</xdr:colOff>
      <xdr:row>97</xdr:row>
      <xdr:rowOff>117289</xdr:rowOff>
    </xdr:to>
    <xdr:sp macro="" textlink="">
      <xdr:nvSpPr>
        <xdr:cNvPr id="482" name="楕円 481"/>
        <xdr:cNvSpPr/>
      </xdr:nvSpPr>
      <xdr:spPr>
        <a:xfrm>
          <a:off x="7810500" y="1664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133816</xdr:rowOff>
    </xdr:from>
    <xdr:ext cx="599010" cy="259045"/>
    <xdr:sp macro="" textlink="">
      <xdr:nvSpPr>
        <xdr:cNvPr id="483" name="テキスト ボックス 482"/>
        <xdr:cNvSpPr txBox="1"/>
      </xdr:nvSpPr>
      <xdr:spPr>
        <a:xfrm>
          <a:off x="7561795" y="16421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133539</xdr:rowOff>
    </xdr:from>
    <xdr:to>
      <xdr:col>85</xdr:col>
      <xdr:colOff>127000</xdr:colOff>
      <xdr:row>38</xdr:row>
      <xdr:rowOff>139495</xdr:rowOff>
    </xdr:to>
    <xdr:cxnSp macro="">
      <xdr:nvCxnSpPr>
        <xdr:cNvPr id="510" name="直線コネクタ 509"/>
        <xdr:cNvCxnSpPr/>
      </xdr:nvCxnSpPr>
      <xdr:spPr>
        <a:xfrm>
          <a:off x="15481300" y="6648639"/>
          <a:ext cx="838200" cy="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86508</xdr:rowOff>
    </xdr:from>
    <xdr:ext cx="534377" cy="259045"/>
    <xdr:sp macro="" textlink="">
      <xdr:nvSpPr>
        <xdr:cNvPr id="511" name="災害復旧事業費平均値テキスト"/>
        <xdr:cNvSpPr txBox="1"/>
      </xdr:nvSpPr>
      <xdr:spPr>
        <a:xfrm>
          <a:off x="16370300" y="643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133539</xdr:rowOff>
    </xdr:from>
    <xdr:to>
      <xdr:col>81</xdr:col>
      <xdr:colOff>50800</xdr:colOff>
      <xdr:row>38</xdr:row>
      <xdr:rowOff>139380</xdr:rowOff>
    </xdr:to>
    <xdr:cxnSp macro="">
      <xdr:nvCxnSpPr>
        <xdr:cNvPr id="513" name="直線コネクタ 512"/>
        <xdr:cNvCxnSpPr/>
      </xdr:nvCxnSpPr>
      <xdr:spPr>
        <a:xfrm flipV="1">
          <a:off x="14592300" y="6648639"/>
          <a:ext cx="889000" cy="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15556</xdr:rowOff>
    </xdr:from>
    <xdr:ext cx="469744" cy="259045"/>
    <xdr:sp macro="" textlink="">
      <xdr:nvSpPr>
        <xdr:cNvPr id="515" name="テキスト ボックス 514"/>
        <xdr:cNvSpPr txBox="1"/>
      </xdr:nvSpPr>
      <xdr:spPr>
        <a:xfrm>
          <a:off x="15246428" y="635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138047</xdr:rowOff>
    </xdr:from>
    <xdr:to>
      <xdr:col>76</xdr:col>
      <xdr:colOff>114300</xdr:colOff>
      <xdr:row>38</xdr:row>
      <xdr:rowOff>139380</xdr:rowOff>
    </xdr:to>
    <xdr:cxnSp macro="">
      <xdr:nvCxnSpPr>
        <xdr:cNvPr id="516" name="直線コネクタ 515"/>
        <xdr:cNvCxnSpPr/>
      </xdr:nvCxnSpPr>
      <xdr:spPr>
        <a:xfrm>
          <a:off x="13703300" y="6653147"/>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61253</xdr:rowOff>
    </xdr:from>
    <xdr:to>
      <xdr:col>76</xdr:col>
      <xdr:colOff>165100</xdr:colOff>
      <xdr:row>38</xdr:row>
      <xdr:rowOff>162853</xdr:rowOff>
    </xdr:to>
    <xdr:sp macro="" textlink="">
      <xdr:nvSpPr>
        <xdr:cNvPr id="517" name="フローチャート: 判断 516"/>
        <xdr:cNvSpPr/>
      </xdr:nvSpPr>
      <xdr:spPr>
        <a:xfrm>
          <a:off x="14541500" y="657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7930</xdr:rowOff>
    </xdr:from>
    <xdr:ext cx="534377" cy="259045"/>
    <xdr:sp macro="" textlink="">
      <xdr:nvSpPr>
        <xdr:cNvPr id="518" name="テキスト ボックス 517"/>
        <xdr:cNvSpPr txBox="1"/>
      </xdr:nvSpPr>
      <xdr:spPr>
        <a:xfrm>
          <a:off x="14325111" y="63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138047</xdr:rowOff>
    </xdr:from>
    <xdr:to>
      <xdr:col>71</xdr:col>
      <xdr:colOff>177800</xdr:colOff>
      <xdr:row>38</xdr:row>
      <xdr:rowOff>139700</xdr:rowOff>
    </xdr:to>
    <xdr:cxnSp macro="">
      <xdr:nvCxnSpPr>
        <xdr:cNvPr id="519" name="直線コネクタ 518"/>
        <xdr:cNvCxnSpPr/>
      </xdr:nvCxnSpPr>
      <xdr:spPr>
        <a:xfrm flipV="1">
          <a:off x="12814300" y="6653147"/>
          <a:ext cx="889000" cy="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56327</xdr:rowOff>
    </xdr:from>
    <xdr:to>
      <xdr:col>72</xdr:col>
      <xdr:colOff>38100</xdr:colOff>
      <xdr:row>38</xdr:row>
      <xdr:rowOff>157927</xdr:rowOff>
    </xdr:to>
    <xdr:sp macro="" textlink="">
      <xdr:nvSpPr>
        <xdr:cNvPr id="520" name="フローチャート: 判断 519"/>
        <xdr:cNvSpPr/>
      </xdr:nvSpPr>
      <xdr:spPr>
        <a:xfrm>
          <a:off x="13652500" y="657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3004</xdr:rowOff>
    </xdr:from>
    <xdr:ext cx="534377" cy="259045"/>
    <xdr:sp macro="" textlink="">
      <xdr:nvSpPr>
        <xdr:cNvPr id="521" name="テキスト ボックス 520"/>
        <xdr:cNvSpPr txBox="1"/>
      </xdr:nvSpPr>
      <xdr:spPr>
        <a:xfrm>
          <a:off x="13436111" y="634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52950</xdr:rowOff>
    </xdr:from>
    <xdr:to>
      <xdr:col>67</xdr:col>
      <xdr:colOff>101600</xdr:colOff>
      <xdr:row>38</xdr:row>
      <xdr:rowOff>154550</xdr:rowOff>
    </xdr:to>
    <xdr:sp macro="" textlink="">
      <xdr:nvSpPr>
        <xdr:cNvPr id="522" name="フローチャート: 判断 521"/>
        <xdr:cNvSpPr/>
      </xdr:nvSpPr>
      <xdr:spPr>
        <a:xfrm>
          <a:off x="12763500" y="656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171077</xdr:rowOff>
    </xdr:from>
    <xdr:ext cx="534377" cy="259045"/>
    <xdr:sp macro="" textlink="">
      <xdr:nvSpPr>
        <xdr:cNvPr id="523" name="テキスト ボックス 522"/>
        <xdr:cNvSpPr txBox="1"/>
      </xdr:nvSpPr>
      <xdr:spPr>
        <a:xfrm>
          <a:off x="12547111" y="634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88695</xdr:rowOff>
    </xdr:from>
    <xdr:to>
      <xdr:col>85</xdr:col>
      <xdr:colOff>177800</xdr:colOff>
      <xdr:row>39</xdr:row>
      <xdr:rowOff>18845</xdr:rowOff>
    </xdr:to>
    <xdr:sp macro="" textlink="">
      <xdr:nvSpPr>
        <xdr:cNvPr id="529" name="楕円 528"/>
        <xdr:cNvSpPr/>
      </xdr:nvSpPr>
      <xdr:spPr>
        <a:xfrm>
          <a:off x="16268700" y="66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42058</xdr:rowOff>
    </xdr:from>
    <xdr:ext cx="313932" cy="259045"/>
    <xdr:sp macro="" textlink="">
      <xdr:nvSpPr>
        <xdr:cNvPr id="530" name="災害復旧事業費該当値テキスト"/>
        <xdr:cNvSpPr txBox="1"/>
      </xdr:nvSpPr>
      <xdr:spPr>
        <a:xfrm>
          <a:off x="16370300" y="6557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82739</xdr:rowOff>
    </xdr:from>
    <xdr:to>
      <xdr:col>81</xdr:col>
      <xdr:colOff>101600</xdr:colOff>
      <xdr:row>39</xdr:row>
      <xdr:rowOff>12889</xdr:rowOff>
    </xdr:to>
    <xdr:sp macro="" textlink="">
      <xdr:nvSpPr>
        <xdr:cNvPr id="531" name="楕円 530"/>
        <xdr:cNvSpPr/>
      </xdr:nvSpPr>
      <xdr:spPr>
        <a:xfrm>
          <a:off x="15430500" y="65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4016</xdr:rowOff>
    </xdr:from>
    <xdr:ext cx="469744" cy="259045"/>
    <xdr:sp macro="" textlink="">
      <xdr:nvSpPr>
        <xdr:cNvPr id="532" name="テキスト ボックス 531"/>
        <xdr:cNvSpPr txBox="1"/>
      </xdr:nvSpPr>
      <xdr:spPr>
        <a:xfrm>
          <a:off x="15246428" y="669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88580</xdr:rowOff>
    </xdr:from>
    <xdr:to>
      <xdr:col>76</xdr:col>
      <xdr:colOff>165100</xdr:colOff>
      <xdr:row>39</xdr:row>
      <xdr:rowOff>18730</xdr:rowOff>
    </xdr:to>
    <xdr:sp macro="" textlink="">
      <xdr:nvSpPr>
        <xdr:cNvPr id="533" name="楕円 532"/>
        <xdr:cNvSpPr/>
      </xdr:nvSpPr>
      <xdr:spPr>
        <a:xfrm>
          <a:off x="145415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9857</xdr:rowOff>
    </xdr:from>
    <xdr:ext cx="378565" cy="259045"/>
    <xdr:sp macro="" textlink="">
      <xdr:nvSpPr>
        <xdr:cNvPr id="534" name="テキスト ボックス 533"/>
        <xdr:cNvSpPr txBox="1"/>
      </xdr:nvSpPr>
      <xdr:spPr>
        <a:xfrm>
          <a:off x="14403017" y="6696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87247</xdr:rowOff>
    </xdr:from>
    <xdr:to>
      <xdr:col>72</xdr:col>
      <xdr:colOff>38100</xdr:colOff>
      <xdr:row>39</xdr:row>
      <xdr:rowOff>17397</xdr:rowOff>
    </xdr:to>
    <xdr:sp macro="" textlink="">
      <xdr:nvSpPr>
        <xdr:cNvPr id="535" name="楕円 534"/>
        <xdr:cNvSpPr/>
      </xdr:nvSpPr>
      <xdr:spPr>
        <a:xfrm>
          <a:off x="13652500" y="660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8524</xdr:rowOff>
    </xdr:from>
    <xdr:ext cx="378565" cy="259045"/>
    <xdr:sp macro="" textlink="">
      <xdr:nvSpPr>
        <xdr:cNvPr id="536" name="テキスト ボックス 535"/>
        <xdr:cNvSpPr txBox="1"/>
      </xdr:nvSpPr>
      <xdr:spPr>
        <a:xfrm>
          <a:off x="13514017" y="6695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144434</xdr:rowOff>
    </xdr:from>
    <xdr:ext cx="312906" cy="259045"/>
    <xdr:sp macro="" textlink="">
      <xdr:nvSpPr>
        <xdr:cNvPr id="552" name="テキスト ボックス 551"/>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54</xdr:row>
      <xdr:rowOff>160762</xdr:rowOff>
    </xdr:from>
    <xdr:ext cx="312906" cy="259045"/>
    <xdr:sp macro="" textlink="">
      <xdr:nvSpPr>
        <xdr:cNvPr id="554" name="テキスト ボックス 553"/>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5642</xdr:rowOff>
    </xdr:from>
    <xdr:ext cx="312906" cy="259045"/>
    <xdr:sp macro="" textlink="">
      <xdr:nvSpPr>
        <xdr:cNvPr id="556" name="テキスト ボックス 555"/>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58" name="テキスト ボックス 557"/>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38299</xdr:rowOff>
    </xdr:from>
    <xdr:ext cx="377026" cy="259045"/>
    <xdr:sp macro="" textlink="">
      <xdr:nvSpPr>
        <xdr:cNvPr id="560" name="テキスト ボックス 559"/>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2" name="テキスト ボックス 56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4" name="直線コネクタ 563"/>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5"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6" name="直線コネクタ 56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7"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9" name="直線コネクタ 568"/>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0"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1" name="フローチャート: 判断 570"/>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2" name="直線コネクタ 571"/>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3" name="フローチャート: 判断 572"/>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4" name="テキスト ボックス 573"/>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5" name="直線コネクタ 574"/>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6" name="フローチャート: 判断 575"/>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7" name="テキスト ボックス 576"/>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8" name="直線コネクタ 577"/>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79" name="フローチャート: 判断 578"/>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0" name="テキスト ボックス 579"/>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56243</xdr:rowOff>
    </xdr:from>
    <xdr:to>
      <xdr:col>67</xdr:col>
      <xdr:colOff>101600</xdr:colOff>
      <xdr:row>50</xdr:row>
      <xdr:rowOff>157843</xdr:rowOff>
    </xdr:to>
    <xdr:sp macro="" textlink="">
      <xdr:nvSpPr>
        <xdr:cNvPr id="581" name="フローチャート: 判断 580"/>
        <xdr:cNvSpPr/>
      </xdr:nvSpPr>
      <xdr:spPr>
        <a:xfrm>
          <a:off x="12763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2920</xdr:rowOff>
    </xdr:from>
    <xdr:ext cx="313932" cy="259045"/>
    <xdr:sp macro="" textlink="">
      <xdr:nvSpPr>
        <xdr:cNvPr id="582" name="テキスト ボックス 581"/>
        <xdr:cNvSpPr txBox="1"/>
      </xdr:nvSpPr>
      <xdr:spPr>
        <a:xfrm>
          <a:off x="12657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8" name="楕円 587"/>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9"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0" name="楕円 589"/>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1" name="テキスト ボックス 590"/>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2" name="楕円 591"/>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3" name="テキスト ボックス 592"/>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4" name="楕円 593"/>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5" name="テキスト ボックス 594"/>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6" name="楕円 595"/>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7" name="テキスト ボックス 596"/>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23" name="直線コネクタ 622"/>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24" name="公債費最小値テキスト"/>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25" name="直線コネクタ 624"/>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26" name="公債費最大値テキスト"/>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27" name="直線コネクタ 626"/>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148870</xdr:rowOff>
    </xdr:from>
    <xdr:to>
      <xdr:col>85</xdr:col>
      <xdr:colOff>127000</xdr:colOff>
      <xdr:row>76</xdr:row>
      <xdr:rowOff>157319</xdr:rowOff>
    </xdr:to>
    <xdr:cxnSp macro="">
      <xdr:nvCxnSpPr>
        <xdr:cNvPr id="628" name="直線コネクタ 627"/>
        <xdr:cNvCxnSpPr/>
      </xdr:nvCxnSpPr>
      <xdr:spPr>
        <a:xfrm flipV="1">
          <a:off x="15481300" y="13179070"/>
          <a:ext cx="838200" cy="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23341</xdr:rowOff>
    </xdr:from>
    <xdr:ext cx="599010" cy="259045"/>
    <xdr:sp macro="" textlink="">
      <xdr:nvSpPr>
        <xdr:cNvPr id="629" name="公債費平均値テキスト"/>
        <xdr:cNvSpPr txBox="1"/>
      </xdr:nvSpPr>
      <xdr:spPr>
        <a:xfrm>
          <a:off x="16370300" y="1322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30" name="フローチャート: 判断 629"/>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157319</xdr:rowOff>
    </xdr:from>
    <xdr:to>
      <xdr:col>81</xdr:col>
      <xdr:colOff>50800</xdr:colOff>
      <xdr:row>77</xdr:row>
      <xdr:rowOff>41656</xdr:rowOff>
    </xdr:to>
    <xdr:cxnSp macro="">
      <xdr:nvCxnSpPr>
        <xdr:cNvPr id="631" name="直線コネクタ 630"/>
        <xdr:cNvCxnSpPr/>
      </xdr:nvCxnSpPr>
      <xdr:spPr>
        <a:xfrm flipV="1">
          <a:off x="14592300" y="13187519"/>
          <a:ext cx="889000" cy="5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32" name="フローチャート: 判断 631"/>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135698</xdr:rowOff>
    </xdr:from>
    <xdr:ext cx="599010" cy="259045"/>
    <xdr:sp macro="" textlink="">
      <xdr:nvSpPr>
        <xdr:cNvPr id="633" name="テキスト ボックス 632"/>
        <xdr:cNvSpPr txBox="1"/>
      </xdr:nvSpPr>
      <xdr:spPr>
        <a:xfrm>
          <a:off x="15181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41656</xdr:rowOff>
    </xdr:from>
    <xdr:to>
      <xdr:col>76</xdr:col>
      <xdr:colOff>114300</xdr:colOff>
      <xdr:row>77</xdr:row>
      <xdr:rowOff>113480</xdr:rowOff>
    </xdr:to>
    <xdr:cxnSp macro="">
      <xdr:nvCxnSpPr>
        <xdr:cNvPr id="634" name="直線コネクタ 633"/>
        <xdr:cNvCxnSpPr/>
      </xdr:nvCxnSpPr>
      <xdr:spPr>
        <a:xfrm flipV="1">
          <a:off x="13703300" y="13243306"/>
          <a:ext cx="889000" cy="7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24746</xdr:rowOff>
    </xdr:from>
    <xdr:to>
      <xdr:col>76</xdr:col>
      <xdr:colOff>165100</xdr:colOff>
      <xdr:row>77</xdr:row>
      <xdr:rowOff>126346</xdr:rowOff>
    </xdr:to>
    <xdr:sp macro="" textlink="">
      <xdr:nvSpPr>
        <xdr:cNvPr id="635" name="フローチャート: 判断 634"/>
        <xdr:cNvSpPr/>
      </xdr:nvSpPr>
      <xdr:spPr>
        <a:xfrm>
          <a:off x="14541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117473</xdr:rowOff>
    </xdr:from>
    <xdr:ext cx="599010" cy="259045"/>
    <xdr:sp macro="" textlink="">
      <xdr:nvSpPr>
        <xdr:cNvPr id="636" name="テキスト ボックス 635"/>
        <xdr:cNvSpPr txBox="1"/>
      </xdr:nvSpPr>
      <xdr:spPr>
        <a:xfrm>
          <a:off x="14292795" y="1331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65252</xdr:rowOff>
    </xdr:from>
    <xdr:to>
      <xdr:col>71</xdr:col>
      <xdr:colOff>177800</xdr:colOff>
      <xdr:row>77</xdr:row>
      <xdr:rowOff>113480</xdr:rowOff>
    </xdr:to>
    <xdr:cxnSp macro="">
      <xdr:nvCxnSpPr>
        <xdr:cNvPr id="637" name="直線コネクタ 636"/>
        <xdr:cNvCxnSpPr/>
      </xdr:nvCxnSpPr>
      <xdr:spPr>
        <a:xfrm>
          <a:off x="12814300" y="13266902"/>
          <a:ext cx="889000" cy="4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11619</xdr:rowOff>
    </xdr:from>
    <xdr:to>
      <xdr:col>72</xdr:col>
      <xdr:colOff>38100</xdr:colOff>
      <xdr:row>77</xdr:row>
      <xdr:rowOff>113219</xdr:rowOff>
    </xdr:to>
    <xdr:sp macro="" textlink="">
      <xdr:nvSpPr>
        <xdr:cNvPr id="638" name="フローチャート: 判断 637"/>
        <xdr:cNvSpPr/>
      </xdr:nvSpPr>
      <xdr:spPr>
        <a:xfrm>
          <a:off x="13652500" y="1321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129746</xdr:rowOff>
    </xdr:from>
    <xdr:ext cx="599010" cy="259045"/>
    <xdr:sp macro="" textlink="">
      <xdr:nvSpPr>
        <xdr:cNvPr id="639" name="テキスト ボックス 638"/>
        <xdr:cNvSpPr txBox="1"/>
      </xdr:nvSpPr>
      <xdr:spPr>
        <a:xfrm>
          <a:off x="13403795" y="1298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157336</xdr:rowOff>
    </xdr:from>
    <xdr:to>
      <xdr:col>67</xdr:col>
      <xdr:colOff>101600</xdr:colOff>
      <xdr:row>77</xdr:row>
      <xdr:rowOff>87486</xdr:rowOff>
    </xdr:to>
    <xdr:sp macro="" textlink="">
      <xdr:nvSpPr>
        <xdr:cNvPr id="640" name="フローチャート: 判断 639"/>
        <xdr:cNvSpPr/>
      </xdr:nvSpPr>
      <xdr:spPr>
        <a:xfrm>
          <a:off x="12763500" y="1318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104013</xdr:rowOff>
    </xdr:from>
    <xdr:ext cx="599010" cy="259045"/>
    <xdr:sp macro="" textlink="">
      <xdr:nvSpPr>
        <xdr:cNvPr id="641" name="テキスト ボックス 640"/>
        <xdr:cNvSpPr txBox="1"/>
      </xdr:nvSpPr>
      <xdr:spPr>
        <a:xfrm>
          <a:off x="12514795" y="1296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98070</xdr:rowOff>
    </xdr:from>
    <xdr:to>
      <xdr:col>85</xdr:col>
      <xdr:colOff>177800</xdr:colOff>
      <xdr:row>77</xdr:row>
      <xdr:rowOff>28220</xdr:rowOff>
    </xdr:to>
    <xdr:sp macro="" textlink="">
      <xdr:nvSpPr>
        <xdr:cNvPr id="647" name="楕円 646"/>
        <xdr:cNvSpPr/>
      </xdr:nvSpPr>
      <xdr:spPr>
        <a:xfrm>
          <a:off x="16268700" y="131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120947</xdr:rowOff>
    </xdr:from>
    <xdr:ext cx="599010" cy="259045"/>
    <xdr:sp macro="" textlink="">
      <xdr:nvSpPr>
        <xdr:cNvPr id="648" name="公債費該当値テキスト"/>
        <xdr:cNvSpPr txBox="1"/>
      </xdr:nvSpPr>
      <xdr:spPr>
        <a:xfrm>
          <a:off x="16370300" y="1297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106519</xdr:rowOff>
    </xdr:from>
    <xdr:to>
      <xdr:col>81</xdr:col>
      <xdr:colOff>101600</xdr:colOff>
      <xdr:row>77</xdr:row>
      <xdr:rowOff>36669</xdr:rowOff>
    </xdr:to>
    <xdr:sp macro="" textlink="">
      <xdr:nvSpPr>
        <xdr:cNvPr id="649" name="楕円 648"/>
        <xdr:cNvSpPr/>
      </xdr:nvSpPr>
      <xdr:spPr>
        <a:xfrm>
          <a:off x="15430500" y="1313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53195</xdr:rowOff>
    </xdr:from>
    <xdr:ext cx="599010" cy="259045"/>
    <xdr:sp macro="" textlink="">
      <xdr:nvSpPr>
        <xdr:cNvPr id="650" name="テキスト ボックス 649"/>
        <xdr:cNvSpPr txBox="1"/>
      </xdr:nvSpPr>
      <xdr:spPr>
        <a:xfrm>
          <a:off x="15181795" y="1291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162306</xdr:rowOff>
    </xdr:from>
    <xdr:to>
      <xdr:col>76</xdr:col>
      <xdr:colOff>165100</xdr:colOff>
      <xdr:row>77</xdr:row>
      <xdr:rowOff>92456</xdr:rowOff>
    </xdr:to>
    <xdr:sp macro="" textlink="">
      <xdr:nvSpPr>
        <xdr:cNvPr id="651" name="楕円 650"/>
        <xdr:cNvSpPr/>
      </xdr:nvSpPr>
      <xdr:spPr>
        <a:xfrm>
          <a:off x="14541500" y="1319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108983</xdr:rowOff>
    </xdr:from>
    <xdr:ext cx="599010" cy="259045"/>
    <xdr:sp macro="" textlink="">
      <xdr:nvSpPr>
        <xdr:cNvPr id="652" name="テキスト ボックス 651"/>
        <xdr:cNvSpPr txBox="1"/>
      </xdr:nvSpPr>
      <xdr:spPr>
        <a:xfrm>
          <a:off x="14292795" y="12967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62680</xdr:rowOff>
    </xdr:from>
    <xdr:to>
      <xdr:col>72</xdr:col>
      <xdr:colOff>38100</xdr:colOff>
      <xdr:row>77</xdr:row>
      <xdr:rowOff>164280</xdr:rowOff>
    </xdr:to>
    <xdr:sp macro="" textlink="">
      <xdr:nvSpPr>
        <xdr:cNvPr id="653" name="楕円 652"/>
        <xdr:cNvSpPr/>
      </xdr:nvSpPr>
      <xdr:spPr>
        <a:xfrm>
          <a:off x="13652500" y="1326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155407</xdr:rowOff>
    </xdr:from>
    <xdr:ext cx="599010" cy="259045"/>
    <xdr:sp macro="" textlink="">
      <xdr:nvSpPr>
        <xdr:cNvPr id="654" name="テキスト ボックス 653"/>
        <xdr:cNvSpPr txBox="1"/>
      </xdr:nvSpPr>
      <xdr:spPr>
        <a:xfrm>
          <a:off x="13403795" y="13357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14452</xdr:rowOff>
    </xdr:from>
    <xdr:to>
      <xdr:col>67</xdr:col>
      <xdr:colOff>101600</xdr:colOff>
      <xdr:row>77</xdr:row>
      <xdr:rowOff>116052</xdr:rowOff>
    </xdr:to>
    <xdr:sp macro="" textlink="">
      <xdr:nvSpPr>
        <xdr:cNvPr id="655" name="楕円 654"/>
        <xdr:cNvSpPr/>
      </xdr:nvSpPr>
      <xdr:spPr>
        <a:xfrm>
          <a:off x="12763500" y="1321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107179</xdr:rowOff>
    </xdr:from>
    <xdr:ext cx="599010" cy="259045"/>
    <xdr:sp macro="" textlink="">
      <xdr:nvSpPr>
        <xdr:cNvPr id="656" name="テキスト ボックス 655"/>
        <xdr:cNvSpPr txBox="1"/>
      </xdr:nvSpPr>
      <xdr:spPr>
        <a:xfrm>
          <a:off x="12514795" y="1330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80" name="直線コネクタ 679"/>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81" name="積立金最小値テキスト"/>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82" name="直線コネクタ 681"/>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83" name="積立金最大値テキスト"/>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84" name="直線コネクタ 683"/>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8517</xdr:rowOff>
    </xdr:from>
    <xdr:to>
      <xdr:col>85</xdr:col>
      <xdr:colOff>127000</xdr:colOff>
      <xdr:row>98</xdr:row>
      <xdr:rowOff>72631</xdr:rowOff>
    </xdr:to>
    <xdr:cxnSp macro="">
      <xdr:nvCxnSpPr>
        <xdr:cNvPr id="685" name="直線コネクタ 684"/>
        <xdr:cNvCxnSpPr/>
      </xdr:nvCxnSpPr>
      <xdr:spPr>
        <a:xfrm>
          <a:off x="15481300" y="16810617"/>
          <a:ext cx="838200" cy="6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133642</xdr:rowOff>
    </xdr:from>
    <xdr:ext cx="599010" cy="259045"/>
    <xdr:sp macro="" textlink="">
      <xdr:nvSpPr>
        <xdr:cNvPr id="686" name="積立金平均値テキスト"/>
        <xdr:cNvSpPr txBox="1"/>
      </xdr:nvSpPr>
      <xdr:spPr>
        <a:xfrm>
          <a:off x="16370300" y="16592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87" name="フローチャート: 判断 686"/>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165608</xdr:rowOff>
    </xdr:from>
    <xdr:to>
      <xdr:col>81</xdr:col>
      <xdr:colOff>50800</xdr:colOff>
      <xdr:row>98</xdr:row>
      <xdr:rowOff>8517</xdr:rowOff>
    </xdr:to>
    <xdr:cxnSp macro="">
      <xdr:nvCxnSpPr>
        <xdr:cNvPr id="688" name="直線コネクタ 687"/>
        <xdr:cNvCxnSpPr/>
      </xdr:nvCxnSpPr>
      <xdr:spPr>
        <a:xfrm>
          <a:off x="14592300" y="16796258"/>
          <a:ext cx="889000" cy="1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89" name="フローチャート: 判断 688"/>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135120</xdr:rowOff>
    </xdr:from>
    <xdr:ext cx="534377" cy="259045"/>
    <xdr:sp macro="" textlink="">
      <xdr:nvSpPr>
        <xdr:cNvPr id="690" name="テキスト ボックス 689"/>
        <xdr:cNvSpPr txBox="1"/>
      </xdr:nvSpPr>
      <xdr:spPr>
        <a:xfrm>
          <a:off x="15214111" y="169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165253</xdr:rowOff>
    </xdr:from>
    <xdr:to>
      <xdr:col>76</xdr:col>
      <xdr:colOff>114300</xdr:colOff>
      <xdr:row>97</xdr:row>
      <xdr:rowOff>165608</xdr:rowOff>
    </xdr:to>
    <xdr:cxnSp macro="">
      <xdr:nvCxnSpPr>
        <xdr:cNvPr id="691" name="直線コネクタ 690"/>
        <xdr:cNvCxnSpPr/>
      </xdr:nvCxnSpPr>
      <xdr:spPr>
        <a:xfrm>
          <a:off x="13703300" y="16795903"/>
          <a:ext cx="8890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11088</xdr:rowOff>
    </xdr:from>
    <xdr:to>
      <xdr:col>76</xdr:col>
      <xdr:colOff>165100</xdr:colOff>
      <xdr:row>98</xdr:row>
      <xdr:rowOff>112688</xdr:rowOff>
    </xdr:to>
    <xdr:sp macro="" textlink="">
      <xdr:nvSpPr>
        <xdr:cNvPr id="692" name="フローチャート: 判断 691"/>
        <xdr:cNvSpPr/>
      </xdr:nvSpPr>
      <xdr:spPr>
        <a:xfrm>
          <a:off x="14541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103815</xdr:rowOff>
    </xdr:from>
    <xdr:ext cx="534377" cy="259045"/>
    <xdr:sp macro="" textlink="">
      <xdr:nvSpPr>
        <xdr:cNvPr id="693" name="テキスト ボックス 692"/>
        <xdr:cNvSpPr txBox="1"/>
      </xdr:nvSpPr>
      <xdr:spPr>
        <a:xfrm>
          <a:off x="14325111" y="1690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165253</xdr:rowOff>
    </xdr:from>
    <xdr:to>
      <xdr:col>71</xdr:col>
      <xdr:colOff>177800</xdr:colOff>
      <xdr:row>98</xdr:row>
      <xdr:rowOff>103637</xdr:rowOff>
    </xdr:to>
    <xdr:cxnSp macro="">
      <xdr:nvCxnSpPr>
        <xdr:cNvPr id="694" name="直線コネクタ 693"/>
        <xdr:cNvCxnSpPr/>
      </xdr:nvCxnSpPr>
      <xdr:spPr>
        <a:xfrm flipV="1">
          <a:off x="12814300" y="16795903"/>
          <a:ext cx="889000" cy="10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28614</xdr:rowOff>
    </xdr:from>
    <xdr:to>
      <xdr:col>72</xdr:col>
      <xdr:colOff>38100</xdr:colOff>
      <xdr:row>98</xdr:row>
      <xdr:rowOff>130214</xdr:rowOff>
    </xdr:to>
    <xdr:sp macro="" textlink="">
      <xdr:nvSpPr>
        <xdr:cNvPr id="695" name="フローチャート: 判断 694"/>
        <xdr:cNvSpPr/>
      </xdr:nvSpPr>
      <xdr:spPr>
        <a:xfrm>
          <a:off x="13652500" y="1683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121341</xdr:rowOff>
    </xdr:from>
    <xdr:ext cx="534377" cy="259045"/>
    <xdr:sp macro="" textlink="">
      <xdr:nvSpPr>
        <xdr:cNvPr id="696" name="テキスト ボックス 695"/>
        <xdr:cNvSpPr txBox="1"/>
      </xdr:nvSpPr>
      <xdr:spPr>
        <a:xfrm>
          <a:off x="13436111" y="1692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8620</xdr:rowOff>
    </xdr:from>
    <xdr:to>
      <xdr:col>67</xdr:col>
      <xdr:colOff>101600</xdr:colOff>
      <xdr:row>98</xdr:row>
      <xdr:rowOff>110220</xdr:rowOff>
    </xdr:to>
    <xdr:sp macro="" textlink="">
      <xdr:nvSpPr>
        <xdr:cNvPr id="697" name="フローチャート: 判断 696"/>
        <xdr:cNvSpPr/>
      </xdr:nvSpPr>
      <xdr:spPr>
        <a:xfrm>
          <a:off x="12763500" y="1681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126747</xdr:rowOff>
    </xdr:from>
    <xdr:ext cx="534377" cy="259045"/>
    <xdr:sp macro="" textlink="">
      <xdr:nvSpPr>
        <xdr:cNvPr id="698" name="テキスト ボックス 697"/>
        <xdr:cNvSpPr txBox="1"/>
      </xdr:nvSpPr>
      <xdr:spPr>
        <a:xfrm>
          <a:off x="12547111" y="1658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21831</xdr:rowOff>
    </xdr:from>
    <xdr:to>
      <xdr:col>85</xdr:col>
      <xdr:colOff>177800</xdr:colOff>
      <xdr:row>98</xdr:row>
      <xdr:rowOff>123431</xdr:rowOff>
    </xdr:to>
    <xdr:sp macro="" textlink="">
      <xdr:nvSpPr>
        <xdr:cNvPr id="704" name="楕円 703"/>
        <xdr:cNvSpPr/>
      </xdr:nvSpPr>
      <xdr:spPr>
        <a:xfrm>
          <a:off x="16268700" y="1682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258</xdr:rowOff>
    </xdr:from>
    <xdr:ext cx="534377" cy="259045"/>
    <xdr:sp macro="" textlink="">
      <xdr:nvSpPr>
        <xdr:cNvPr id="705" name="積立金該当値テキスト"/>
        <xdr:cNvSpPr txBox="1"/>
      </xdr:nvSpPr>
      <xdr:spPr>
        <a:xfrm>
          <a:off x="16370300" y="1680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129167</xdr:rowOff>
    </xdr:from>
    <xdr:to>
      <xdr:col>81</xdr:col>
      <xdr:colOff>101600</xdr:colOff>
      <xdr:row>98</xdr:row>
      <xdr:rowOff>59317</xdr:rowOff>
    </xdr:to>
    <xdr:sp macro="" textlink="">
      <xdr:nvSpPr>
        <xdr:cNvPr id="706" name="楕円 705"/>
        <xdr:cNvSpPr/>
      </xdr:nvSpPr>
      <xdr:spPr>
        <a:xfrm>
          <a:off x="15430500" y="1675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75844</xdr:rowOff>
    </xdr:from>
    <xdr:ext cx="599010" cy="259045"/>
    <xdr:sp macro="" textlink="">
      <xdr:nvSpPr>
        <xdr:cNvPr id="707" name="テキスト ボックス 706"/>
        <xdr:cNvSpPr txBox="1"/>
      </xdr:nvSpPr>
      <xdr:spPr>
        <a:xfrm>
          <a:off x="15181795" y="1653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114808</xdr:rowOff>
    </xdr:from>
    <xdr:to>
      <xdr:col>76</xdr:col>
      <xdr:colOff>165100</xdr:colOff>
      <xdr:row>98</xdr:row>
      <xdr:rowOff>44958</xdr:rowOff>
    </xdr:to>
    <xdr:sp macro="" textlink="">
      <xdr:nvSpPr>
        <xdr:cNvPr id="708" name="楕円 707"/>
        <xdr:cNvSpPr/>
      </xdr:nvSpPr>
      <xdr:spPr>
        <a:xfrm>
          <a:off x="14541500" y="167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61485</xdr:rowOff>
    </xdr:from>
    <xdr:ext cx="599010" cy="259045"/>
    <xdr:sp macro="" textlink="">
      <xdr:nvSpPr>
        <xdr:cNvPr id="709" name="テキスト ボックス 708"/>
        <xdr:cNvSpPr txBox="1"/>
      </xdr:nvSpPr>
      <xdr:spPr>
        <a:xfrm>
          <a:off x="14292795" y="1652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114453</xdr:rowOff>
    </xdr:from>
    <xdr:to>
      <xdr:col>72</xdr:col>
      <xdr:colOff>38100</xdr:colOff>
      <xdr:row>98</xdr:row>
      <xdr:rowOff>44603</xdr:rowOff>
    </xdr:to>
    <xdr:sp macro="" textlink="">
      <xdr:nvSpPr>
        <xdr:cNvPr id="710" name="楕円 709"/>
        <xdr:cNvSpPr/>
      </xdr:nvSpPr>
      <xdr:spPr>
        <a:xfrm>
          <a:off x="13652500" y="1674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61130</xdr:rowOff>
    </xdr:from>
    <xdr:ext cx="599010" cy="259045"/>
    <xdr:sp macro="" textlink="">
      <xdr:nvSpPr>
        <xdr:cNvPr id="711" name="テキスト ボックス 710"/>
        <xdr:cNvSpPr txBox="1"/>
      </xdr:nvSpPr>
      <xdr:spPr>
        <a:xfrm>
          <a:off x="13403795" y="16520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52837</xdr:rowOff>
    </xdr:from>
    <xdr:to>
      <xdr:col>67</xdr:col>
      <xdr:colOff>101600</xdr:colOff>
      <xdr:row>98</xdr:row>
      <xdr:rowOff>154437</xdr:rowOff>
    </xdr:to>
    <xdr:sp macro="" textlink="">
      <xdr:nvSpPr>
        <xdr:cNvPr id="712" name="楕円 711"/>
        <xdr:cNvSpPr/>
      </xdr:nvSpPr>
      <xdr:spPr>
        <a:xfrm>
          <a:off x="12763500" y="1685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145564</xdr:rowOff>
    </xdr:from>
    <xdr:ext cx="534377" cy="259045"/>
    <xdr:sp macro="" textlink="">
      <xdr:nvSpPr>
        <xdr:cNvPr id="713" name="テキスト ボックス 712"/>
        <xdr:cNvSpPr txBox="1"/>
      </xdr:nvSpPr>
      <xdr:spPr>
        <a:xfrm>
          <a:off x="12547111" y="1694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9" name="テキスト ボックス 728"/>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33" name="直線コネクタ 732"/>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34" name="投資及び出資金最小値テキスト"/>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36" name="投資及び出資金最大値テキスト"/>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37" name="直線コネクタ 736"/>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8" name="直線コネクタ 737"/>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159497</xdr:rowOff>
    </xdr:from>
    <xdr:ext cx="378565" cy="259045"/>
    <xdr:sp macro="" textlink="">
      <xdr:nvSpPr>
        <xdr:cNvPr id="739" name="投資及び出資金平均値テキスト"/>
        <xdr:cNvSpPr txBox="1"/>
      </xdr:nvSpPr>
      <xdr:spPr>
        <a:xfrm>
          <a:off x="22212300" y="6331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40" name="フローチャート: 判断 739"/>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1" name="直線コネクタ 740"/>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42" name="フローチャート: 判断 741"/>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65009</xdr:rowOff>
    </xdr:from>
    <xdr:ext cx="378565" cy="259045"/>
    <xdr:sp macro="" textlink="">
      <xdr:nvSpPr>
        <xdr:cNvPr id="743" name="テキスト ボックス 742"/>
        <xdr:cNvSpPr txBox="1"/>
      </xdr:nvSpPr>
      <xdr:spPr>
        <a:xfrm>
          <a:off x="21134017" y="6237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9913</xdr:rowOff>
    </xdr:from>
    <xdr:to>
      <xdr:col>107</xdr:col>
      <xdr:colOff>50800</xdr:colOff>
      <xdr:row>38</xdr:row>
      <xdr:rowOff>25400</xdr:rowOff>
    </xdr:to>
    <xdr:cxnSp macro="">
      <xdr:nvCxnSpPr>
        <xdr:cNvPr id="744" name="直線コネクタ 743"/>
        <xdr:cNvCxnSpPr/>
      </xdr:nvCxnSpPr>
      <xdr:spPr>
        <a:xfrm>
          <a:off x="19545300" y="6525013"/>
          <a:ext cx="889000" cy="1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93529</xdr:rowOff>
    </xdr:from>
    <xdr:to>
      <xdr:col>107</xdr:col>
      <xdr:colOff>101600</xdr:colOff>
      <xdr:row>38</xdr:row>
      <xdr:rowOff>23679</xdr:rowOff>
    </xdr:to>
    <xdr:sp macro="" textlink="">
      <xdr:nvSpPr>
        <xdr:cNvPr id="745" name="フローチャート: 判断 744"/>
        <xdr:cNvSpPr/>
      </xdr:nvSpPr>
      <xdr:spPr>
        <a:xfrm>
          <a:off x="20383500" y="64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40206</xdr:rowOff>
    </xdr:from>
    <xdr:ext cx="378565" cy="259045"/>
    <xdr:sp macro="" textlink="">
      <xdr:nvSpPr>
        <xdr:cNvPr id="746" name="テキスト ボックス 745"/>
        <xdr:cNvSpPr txBox="1"/>
      </xdr:nvSpPr>
      <xdr:spPr>
        <a:xfrm>
          <a:off x="20245017" y="6212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9913</xdr:rowOff>
    </xdr:from>
    <xdr:to>
      <xdr:col>102</xdr:col>
      <xdr:colOff>114300</xdr:colOff>
      <xdr:row>38</xdr:row>
      <xdr:rowOff>25400</xdr:rowOff>
    </xdr:to>
    <xdr:cxnSp macro="">
      <xdr:nvCxnSpPr>
        <xdr:cNvPr id="747" name="直線コネクタ 746"/>
        <xdr:cNvCxnSpPr/>
      </xdr:nvCxnSpPr>
      <xdr:spPr>
        <a:xfrm flipV="1">
          <a:off x="18656300" y="6525013"/>
          <a:ext cx="889000" cy="1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133534</xdr:rowOff>
    </xdr:from>
    <xdr:to>
      <xdr:col>102</xdr:col>
      <xdr:colOff>165100</xdr:colOff>
      <xdr:row>38</xdr:row>
      <xdr:rowOff>63684</xdr:rowOff>
    </xdr:to>
    <xdr:sp macro="" textlink="">
      <xdr:nvSpPr>
        <xdr:cNvPr id="748" name="フローチャート: 判断 747"/>
        <xdr:cNvSpPr/>
      </xdr:nvSpPr>
      <xdr:spPr>
        <a:xfrm>
          <a:off x="19494500" y="647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54811</xdr:rowOff>
    </xdr:from>
    <xdr:ext cx="378565" cy="259045"/>
    <xdr:sp macro="" textlink="">
      <xdr:nvSpPr>
        <xdr:cNvPr id="749" name="テキスト ボックス 748"/>
        <xdr:cNvSpPr txBox="1"/>
      </xdr:nvSpPr>
      <xdr:spPr>
        <a:xfrm>
          <a:off x="19356017" y="6569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56210</xdr:rowOff>
    </xdr:from>
    <xdr:to>
      <xdr:col>98</xdr:col>
      <xdr:colOff>38100</xdr:colOff>
      <xdr:row>37</xdr:row>
      <xdr:rowOff>157810</xdr:rowOff>
    </xdr:to>
    <xdr:sp macro="" textlink="">
      <xdr:nvSpPr>
        <xdr:cNvPr id="750" name="フローチャート: 判断 749"/>
        <xdr:cNvSpPr/>
      </xdr:nvSpPr>
      <xdr:spPr>
        <a:xfrm>
          <a:off x="18605500" y="63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2887</xdr:rowOff>
    </xdr:from>
    <xdr:ext cx="469744" cy="259045"/>
    <xdr:sp macro="" textlink="">
      <xdr:nvSpPr>
        <xdr:cNvPr id="751" name="テキスト ボックス 750"/>
        <xdr:cNvSpPr txBox="1"/>
      </xdr:nvSpPr>
      <xdr:spPr>
        <a:xfrm>
          <a:off x="18421428" y="617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7" name="楕円 756"/>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115047</xdr:rowOff>
    </xdr:from>
    <xdr:ext cx="249299" cy="259045"/>
    <xdr:sp macro="" textlink="">
      <xdr:nvSpPr>
        <xdr:cNvPr id="758" name="投資及び出資金該当値テキスト"/>
        <xdr:cNvSpPr txBox="1"/>
      </xdr:nvSpPr>
      <xdr:spPr>
        <a:xfrm>
          <a:off x="22212300" y="6458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9" name="楕円 758"/>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0" name="テキスト ボックス 759"/>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1" name="楕円 760"/>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2" name="テキスト ボックス 761"/>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130562</xdr:rowOff>
    </xdr:from>
    <xdr:to>
      <xdr:col>102</xdr:col>
      <xdr:colOff>165100</xdr:colOff>
      <xdr:row>38</xdr:row>
      <xdr:rowOff>60713</xdr:rowOff>
    </xdr:to>
    <xdr:sp macro="" textlink="">
      <xdr:nvSpPr>
        <xdr:cNvPr id="763" name="楕円 762"/>
        <xdr:cNvSpPr/>
      </xdr:nvSpPr>
      <xdr:spPr>
        <a:xfrm>
          <a:off x="19494500" y="64742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77239</xdr:rowOff>
    </xdr:from>
    <xdr:ext cx="378565" cy="259045"/>
    <xdr:sp macro="" textlink="">
      <xdr:nvSpPr>
        <xdr:cNvPr id="764" name="テキスト ボックス 763"/>
        <xdr:cNvSpPr txBox="1"/>
      </xdr:nvSpPr>
      <xdr:spPr>
        <a:xfrm>
          <a:off x="19356017" y="6249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5" name="楕円 764"/>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6" name="テキスト ボックス 765"/>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2" name="テキスト ボックス 781"/>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4" name="テキスト ボックス 783"/>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88" name="直線コネクタ 787"/>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91" name="貸付金最大値テキスト"/>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92" name="直線コネクタ 791"/>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132970</xdr:rowOff>
    </xdr:from>
    <xdr:to>
      <xdr:col>116</xdr:col>
      <xdr:colOff>63500</xdr:colOff>
      <xdr:row>58</xdr:row>
      <xdr:rowOff>133089</xdr:rowOff>
    </xdr:to>
    <xdr:cxnSp macro="">
      <xdr:nvCxnSpPr>
        <xdr:cNvPr id="793" name="直線コネクタ 792"/>
        <xdr:cNvCxnSpPr/>
      </xdr:nvCxnSpPr>
      <xdr:spPr>
        <a:xfrm flipV="1">
          <a:off x="21323300" y="10077070"/>
          <a:ext cx="8382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13899</xdr:rowOff>
    </xdr:from>
    <xdr:ext cx="534377" cy="259045"/>
    <xdr:sp macro="" textlink="">
      <xdr:nvSpPr>
        <xdr:cNvPr id="794" name="貸付金平均値テキスト"/>
        <xdr:cNvSpPr txBox="1"/>
      </xdr:nvSpPr>
      <xdr:spPr>
        <a:xfrm>
          <a:off x="22212300" y="978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95" name="フローチャート: 判断 794"/>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133089</xdr:rowOff>
    </xdr:from>
    <xdr:to>
      <xdr:col>111</xdr:col>
      <xdr:colOff>177800</xdr:colOff>
      <xdr:row>58</xdr:row>
      <xdr:rowOff>133144</xdr:rowOff>
    </xdr:to>
    <xdr:cxnSp macro="">
      <xdr:nvCxnSpPr>
        <xdr:cNvPr id="796" name="直線コネクタ 795"/>
        <xdr:cNvCxnSpPr/>
      </xdr:nvCxnSpPr>
      <xdr:spPr>
        <a:xfrm flipV="1">
          <a:off x="20434300" y="10077189"/>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97" name="フローチャート: 判断 796"/>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155739</xdr:rowOff>
    </xdr:from>
    <xdr:ext cx="469744" cy="259045"/>
    <xdr:sp macro="" textlink="">
      <xdr:nvSpPr>
        <xdr:cNvPr id="798" name="テキスト ボックス 797"/>
        <xdr:cNvSpPr txBox="1"/>
      </xdr:nvSpPr>
      <xdr:spPr>
        <a:xfrm>
          <a:off x="21088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133144</xdr:rowOff>
    </xdr:from>
    <xdr:to>
      <xdr:col>107</xdr:col>
      <xdr:colOff>50800</xdr:colOff>
      <xdr:row>58</xdr:row>
      <xdr:rowOff>133262</xdr:rowOff>
    </xdr:to>
    <xdr:cxnSp macro="">
      <xdr:nvCxnSpPr>
        <xdr:cNvPr id="799" name="直線コネクタ 798"/>
        <xdr:cNvCxnSpPr/>
      </xdr:nvCxnSpPr>
      <xdr:spPr>
        <a:xfrm flipV="1">
          <a:off x="19545300" y="10077244"/>
          <a:ext cx="8890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14989</xdr:rowOff>
    </xdr:from>
    <xdr:to>
      <xdr:col>107</xdr:col>
      <xdr:colOff>101600</xdr:colOff>
      <xdr:row>58</xdr:row>
      <xdr:rowOff>116589</xdr:rowOff>
    </xdr:to>
    <xdr:sp macro="" textlink="">
      <xdr:nvSpPr>
        <xdr:cNvPr id="800" name="フローチャート: 判断 799"/>
        <xdr:cNvSpPr/>
      </xdr:nvSpPr>
      <xdr:spPr>
        <a:xfrm>
          <a:off x="20383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133116</xdr:rowOff>
    </xdr:from>
    <xdr:ext cx="469744" cy="259045"/>
    <xdr:sp macro="" textlink="">
      <xdr:nvSpPr>
        <xdr:cNvPr id="801" name="テキスト ボックス 800"/>
        <xdr:cNvSpPr txBox="1"/>
      </xdr:nvSpPr>
      <xdr:spPr>
        <a:xfrm>
          <a:off x="20199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133262</xdr:rowOff>
    </xdr:from>
    <xdr:to>
      <xdr:col>102</xdr:col>
      <xdr:colOff>114300</xdr:colOff>
      <xdr:row>58</xdr:row>
      <xdr:rowOff>133372</xdr:rowOff>
    </xdr:to>
    <xdr:cxnSp macro="">
      <xdr:nvCxnSpPr>
        <xdr:cNvPr id="802" name="直線コネクタ 801"/>
        <xdr:cNvCxnSpPr/>
      </xdr:nvCxnSpPr>
      <xdr:spPr>
        <a:xfrm flipV="1">
          <a:off x="18656300" y="10077362"/>
          <a:ext cx="8890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80744</xdr:rowOff>
    </xdr:from>
    <xdr:to>
      <xdr:col>102</xdr:col>
      <xdr:colOff>165100</xdr:colOff>
      <xdr:row>58</xdr:row>
      <xdr:rowOff>10894</xdr:rowOff>
    </xdr:to>
    <xdr:sp macro="" textlink="">
      <xdr:nvSpPr>
        <xdr:cNvPr id="803" name="フローチャート: 判断 802"/>
        <xdr:cNvSpPr/>
      </xdr:nvSpPr>
      <xdr:spPr>
        <a:xfrm>
          <a:off x="19494500" y="985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27421</xdr:rowOff>
    </xdr:from>
    <xdr:ext cx="534377" cy="259045"/>
    <xdr:sp macro="" textlink="">
      <xdr:nvSpPr>
        <xdr:cNvPr id="804" name="テキスト ボックス 803"/>
        <xdr:cNvSpPr txBox="1"/>
      </xdr:nvSpPr>
      <xdr:spPr>
        <a:xfrm>
          <a:off x="19278111" y="962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75285</xdr:rowOff>
    </xdr:from>
    <xdr:to>
      <xdr:col>98</xdr:col>
      <xdr:colOff>38100</xdr:colOff>
      <xdr:row>58</xdr:row>
      <xdr:rowOff>5435</xdr:rowOff>
    </xdr:to>
    <xdr:sp macro="" textlink="">
      <xdr:nvSpPr>
        <xdr:cNvPr id="805" name="フローチャート: 判断 804"/>
        <xdr:cNvSpPr/>
      </xdr:nvSpPr>
      <xdr:spPr>
        <a:xfrm>
          <a:off x="18605500" y="984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21962</xdr:rowOff>
    </xdr:from>
    <xdr:ext cx="534377" cy="259045"/>
    <xdr:sp macro="" textlink="">
      <xdr:nvSpPr>
        <xdr:cNvPr id="806" name="テキスト ボックス 805"/>
        <xdr:cNvSpPr txBox="1"/>
      </xdr:nvSpPr>
      <xdr:spPr>
        <a:xfrm>
          <a:off x="18389111" y="962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82170</xdr:rowOff>
    </xdr:from>
    <xdr:to>
      <xdr:col>116</xdr:col>
      <xdr:colOff>114300</xdr:colOff>
      <xdr:row>59</xdr:row>
      <xdr:rowOff>12320</xdr:rowOff>
    </xdr:to>
    <xdr:sp macro="" textlink="">
      <xdr:nvSpPr>
        <xdr:cNvPr id="812" name="楕円 811"/>
        <xdr:cNvSpPr/>
      </xdr:nvSpPr>
      <xdr:spPr>
        <a:xfrm>
          <a:off x="22110700" y="1002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168547</xdr:rowOff>
    </xdr:from>
    <xdr:ext cx="378565" cy="259045"/>
    <xdr:sp macro="" textlink="">
      <xdr:nvSpPr>
        <xdr:cNvPr id="813" name="貸付金該当値テキスト"/>
        <xdr:cNvSpPr txBox="1"/>
      </xdr:nvSpPr>
      <xdr:spPr>
        <a:xfrm>
          <a:off x="22212300" y="9941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82289</xdr:rowOff>
    </xdr:from>
    <xdr:to>
      <xdr:col>112</xdr:col>
      <xdr:colOff>38100</xdr:colOff>
      <xdr:row>59</xdr:row>
      <xdr:rowOff>12439</xdr:rowOff>
    </xdr:to>
    <xdr:sp macro="" textlink="">
      <xdr:nvSpPr>
        <xdr:cNvPr id="814" name="楕円 813"/>
        <xdr:cNvSpPr/>
      </xdr:nvSpPr>
      <xdr:spPr>
        <a:xfrm>
          <a:off x="21272500" y="10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3566</xdr:rowOff>
    </xdr:from>
    <xdr:ext cx="378565" cy="259045"/>
    <xdr:sp macro="" textlink="">
      <xdr:nvSpPr>
        <xdr:cNvPr id="815" name="テキスト ボックス 814"/>
        <xdr:cNvSpPr txBox="1"/>
      </xdr:nvSpPr>
      <xdr:spPr>
        <a:xfrm>
          <a:off x="21134017" y="10119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82344</xdr:rowOff>
    </xdr:from>
    <xdr:to>
      <xdr:col>107</xdr:col>
      <xdr:colOff>101600</xdr:colOff>
      <xdr:row>59</xdr:row>
      <xdr:rowOff>12494</xdr:rowOff>
    </xdr:to>
    <xdr:sp macro="" textlink="">
      <xdr:nvSpPr>
        <xdr:cNvPr id="816" name="楕円 815"/>
        <xdr:cNvSpPr/>
      </xdr:nvSpPr>
      <xdr:spPr>
        <a:xfrm>
          <a:off x="20383500" y="1002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3621</xdr:rowOff>
    </xdr:from>
    <xdr:ext cx="378565" cy="259045"/>
    <xdr:sp macro="" textlink="">
      <xdr:nvSpPr>
        <xdr:cNvPr id="817" name="テキスト ボックス 816"/>
        <xdr:cNvSpPr txBox="1"/>
      </xdr:nvSpPr>
      <xdr:spPr>
        <a:xfrm>
          <a:off x="20245017" y="10119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82462</xdr:rowOff>
    </xdr:from>
    <xdr:to>
      <xdr:col>102</xdr:col>
      <xdr:colOff>165100</xdr:colOff>
      <xdr:row>59</xdr:row>
      <xdr:rowOff>12612</xdr:rowOff>
    </xdr:to>
    <xdr:sp macro="" textlink="">
      <xdr:nvSpPr>
        <xdr:cNvPr id="818" name="楕円 817"/>
        <xdr:cNvSpPr/>
      </xdr:nvSpPr>
      <xdr:spPr>
        <a:xfrm>
          <a:off x="19494500" y="1002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3739</xdr:rowOff>
    </xdr:from>
    <xdr:ext cx="378565" cy="259045"/>
    <xdr:sp macro="" textlink="">
      <xdr:nvSpPr>
        <xdr:cNvPr id="819" name="テキスト ボックス 818"/>
        <xdr:cNvSpPr txBox="1"/>
      </xdr:nvSpPr>
      <xdr:spPr>
        <a:xfrm>
          <a:off x="19356017" y="10119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82572</xdr:rowOff>
    </xdr:from>
    <xdr:to>
      <xdr:col>98</xdr:col>
      <xdr:colOff>38100</xdr:colOff>
      <xdr:row>59</xdr:row>
      <xdr:rowOff>12722</xdr:rowOff>
    </xdr:to>
    <xdr:sp macro="" textlink="">
      <xdr:nvSpPr>
        <xdr:cNvPr id="820" name="楕円 819"/>
        <xdr:cNvSpPr/>
      </xdr:nvSpPr>
      <xdr:spPr>
        <a:xfrm>
          <a:off x="18605500" y="1002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3849</xdr:rowOff>
    </xdr:from>
    <xdr:ext cx="378565" cy="259045"/>
    <xdr:sp macro="" textlink="">
      <xdr:nvSpPr>
        <xdr:cNvPr id="821" name="テキスト ボックス 820"/>
        <xdr:cNvSpPr txBox="1"/>
      </xdr:nvSpPr>
      <xdr:spPr>
        <a:xfrm>
          <a:off x="18467017" y="10119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3" name="テキスト ボックス 83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7" name="テキスト ボックス 83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45" name="直線コネクタ 844"/>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46" name="繰出金最小値テキスト"/>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47" name="直線コネクタ 846"/>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48" name="繰出金最大値テキスト"/>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49" name="直線コネクタ 848"/>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91922</xdr:rowOff>
    </xdr:from>
    <xdr:to>
      <xdr:col>116</xdr:col>
      <xdr:colOff>63500</xdr:colOff>
      <xdr:row>75</xdr:row>
      <xdr:rowOff>106820</xdr:rowOff>
    </xdr:to>
    <xdr:cxnSp macro="">
      <xdr:nvCxnSpPr>
        <xdr:cNvPr id="850" name="直線コネクタ 849"/>
        <xdr:cNvCxnSpPr/>
      </xdr:nvCxnSpPr>
      <xdr:spPr>
        <a:xfrm flipV="1">
          <a:off x="21323300" y="12950672"/>
          <a:ext cx="838200" cy="1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35768</xdr:rowOff>
    </xdr:from>
    <xdr:ext cx="599010" cy="259045"/>
    <xdr:sp macro="" textlink="">
      <xdr:nvSpPr>
        <xdr:cNvPr id="851" name="繰出金平均値テキスト"/>
        <xdr:cNvSpPr txBox="1"/>
      </xdr:nvSpPr>
      <xdr:spPr>
        <a:xfrm>
          <a:off x="22212300" y="1255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52" name="フローチャート: 判断 851"/>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41684</xdr:rowOff>
    </xdr:from>
    <xdr:to>
      <xdr:col>111</xdr:col>
      <xdr:colOff>177800</xdr:colOff>
      <xdr:row>75</xdr:row>
      <xdr:rowOff>106820</xdr:rowOff>
    </xdr:to>
    <xdr:cxnSp macro="">
      <xdr:nvCxnSpPr>
        <xdr:cNvPr id="853" name="直線コネクタ 852"/>
        <xdr:cNvCxnSpPr/>
      </xdr:nvCxnSpPr>
      <xdr:spPr>
        <a:xfrm>
          <a:off x="20434300" y="12900434"/>
          <a:ext cx="889000" cy="6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54" name="フローチャート: 判断 853"/>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161665</xdr:rowOff>
    </xdr:from>
    <xdr:ext cx="599010" cy="259045"/>
    <xdr:sp macro="" textlink="">
      <xdr:nvSpPr>
        <xdr:cNvPr id="855" name="テキスト ボックス 854"/>
        <xdr:cNvSpPr txBox="1"/>
      </xdr:nvSpPr>
      <xdr:spPr>
        <a:xfrm>
          <a:off x="21023795" y="1250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144524</xdr:rowOff>
    </xdr:from>
    <xdr:to>
      <xdr:col>107</xdr:col>
      <xdr:colOff>50800</xdr:colOff>
      <xdr:row>75</xdr:row>
      <xdr:rowOff>41684</xdr:rowOff>
    </xdr:to>
    <xdr:cxnSp macro="">
      <xdr:nvCxnSpPr>
        <xdr:cNvPr id="856" name="直線コネクタ 855"/>
        <xdr:cNvCxnSpPr/>
      </xdr:nvCxnSpPr>
      <xdr:spPr>
        <a:xfrm>
          <a:off x="19545300" y="12831824"/>
          <a:ext cx="889000" cy="6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60500</xdr:rowOff>
    </xdr:from>
    <xdr:to>
      <xdr:col>107</xdr:col>
      <xdr:colOff>101600</xdr:colOff>
      <xdr:row>74</xdr:row>
      <xdr:rowOff>162100</xdr:rowOff>
    </xdr:to>
    <xdr:sp macro="" textlink="">
      <xdr:nvSpPr>
        <xdr:cNvPr id="857" name="フローチャート: 判断 856"/>
        <xdr:cNvSpPr/>
      </xdr:nvSpPr>
      <xdr:spPr>
        <a:xfrm>
          <a:off x="20383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7177</xdr:rowOff>
    </xdr:from>
    <xdr:ext cx="599010" cy="259045"/>
    <xdr:sp macro="" textlink="">
      <xdr:nvSpPr>
        <xdr:cNvPr id="858" name="テキスト ボックス 857"/>
        <xdr:cNvSpPr txBox="1"/>
      </xdr:nvSpPr>
      <xdr:spPr>
        <a:xfrm>
          <a:off x="20134795" y="125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144524</xdr:rowOff>
    </xdr:from>
    <xdr:to>
      <xdr:col>102</xdr:col>
      <xdr:colOff>114300</xdr:colOff>
      <xdr:row>74</xdr:row>
      <xdr:rowOff>166530</xdr:rowOff>
    </xdr:to>
    <xdr:cxnSp macro="">
      <xdr:nvCxnSpPr>
        <xdr:cNvPr id="859" name="直線コネクタ 858"/>
        <xdr:cNvCxnSpPr/>
      </xdr:nvCxnSpPr>
      <xdr:spPr>
        <a:xfrm flipV="1">
          <a:off x="18656300" y="12831824"/>
          <a:ext cx="889000" cy="2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59098</xdr:rowOff>
    </xdr:from>
    <xdr:to>
      <xdr:col>102</xdr:col>
      <xdr:colOff>165100</xdr:colOff>
      <xdr:row>74</xdr:row>
      <xdr:rowOff>160698</xdr:rowOff>
    </xdr:to>
    <xdr:sp macro="" textlink="">
      <xdr:nvSpPr>
        <xdr:cNvPr id="860" name="フローチャート: 判断 859"/>
        <xdr:cNvSpPr/>
      </xdr:nvSpPr>
      <xdr:spPr>
        <a:xfrm>
          <a:off x="19494500" y="1274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5775</xdr:rowOff>
    </xdr:from>
    <xdr:ext cx="599010" cy="259045"/>
    <xdr:sp macro="" textlink="">
      <xdr:nvSpPr>
        <xdr:cNvPr id="861" name="テキスト ボックス 860"/>
        <xdr:cNvSpPr txBox="1"/>
      </xdr:nvSpPr>
      <xdr:spPr>
        <a:xfrm>
          <a:off x="19245795" y="1252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87788</xdr:rowOff>
    </xdr:from>
    <xdr:to>
      <xdr:col>98</xdr:col>
      <xdr:colOff>38100</xdr:colOff>
      <xdr:row>75</xdr:row>
      <xdr:rowOff>17938</xdr:rowOff>
    </xdr:to>
    <xdr:sp macro="" textlink="">
      <xdr:nvSpPr>
        <xdr:cNvPr id="862" name="フローチャート: 判断 861"/>
        <xdr:cNvSpPr/>
      </xdr:nvSpPr>
      <xdr:spPr>
        <a:xfrm>
          <a:off x="18605500" y="1277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34465</xdr:rowOff>
    </xdr:from>
    <xdr:ext cx="599010" cy="259045"/>
    <xdr:sp macro="" textlink="">
      <xdr:nvSpPr>
        <xdr:cNvPr id="863" name="テキスト ボックス 862"/>
        <xdr:cNvSpPr txBox="1"/>
      </xdr:nvSpPr>
      <xdr:spPr>
        <a:xfrm>
          <a:off x="18356795" y="12550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41122</xdr:rowOff>
    </xdr:from>
    <xdr:to>
      <xdr:col>116</xdr:col>
      <xdr:colOff>114300</xdr:colOff>
      <xdr:row>75</xdr:row>
      <xdr:rowOff>142722</xdr:rowOff>
    </xdr:to>
    <xdr:sp macro="" textlink="">
      <xdr:nvSpPr>
        <xdr:cNvPr id="869" name="楕円 868"/>
        <xdr:cNvSpPr/>
      </xdr:nvSpPr>
      <xdr:spPr>
        <a:xfrm>
          <a:off x="22110700" y="1289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19549</xdr:rowOff>
    </xdr:from>
    <xdr:ext cx="534377" cy="259045"/>
    <xdr:sp macro="" textlink="">
      <xdr:nvSpPr>
        <xdr:cNvPr id="870" name="繰出金該当値テキスト"/>
        <xdr:cNvSpPr txBox="1"/>
      </xdr:nvSpPr>
      <xdr:spPr>
        <a:xfrm>
          <a:off x="22212300" y="1287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56020</xdr:rowOff>
    </xdr:from>
    <xdr:to>
      <xdr:col>112</xdr:col>
      <xdr:colOff>38100</xdr:colOff>
      <xdr:row>75</xdr:row>
      <xdr:rowOff>157620</xdr:rowOff>
    </xdr:to>
    <xdr:sp macro="" textlink="">
      <xdr:nvSpPr>
        <xdr:cNvPr id="871" name="楕円 870"/>
        <xdr:cNvSpPr/>
      </xdr:nvSpPr>
      <xdr:spPr>
        <a:xfrm>
          <a:off x="21272500" y="129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148747</xdr:rowOff>
    </xdr:from>
    <xdr:ext cx="534377" cy="259045"/>
    <xdr:sp macro="" textlink="">
      <xdr:nvSpPr>
        <xdr:cNvPr id="872" name="テキスト ボックス 871"/>
        <xdr:cNvSpPr txBox="1"/>
      </xdr:nvSpPr>
      <xdr:spPr>
        <a:xfrm>
          <a:off x="21056111" y="1300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162334</xdr:rowOff>
    </xdr:from>
    <xdr:to>
      <xdr:col>107</xdr:col>
      <xdr:colOff>101600</xdr:colOff>
      <xdr:row>75</xdr:row>
      <xdr:rowOff>92484</xdr:rowOff>
    </xdr:to>
    <xdr:sp macro="" textlink="">
      <xdr:nvSpPr>
        <xdr:cNvPr id="873" name="楕円 872"/>
        <xdr:cNvSpPr/>
      </xdr:nvSpPr>
      <xdr:spPr>
        <a:xfrm>
          <a:off x="20383500" y="1284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83611</xdr:rowOff>
    </xdr:from>
    <xdr:ext cx="534377" cy="259045"/>
    <xdr:sp macro="" textlink="">
      <xdr:nvSpPr>
        <xdr:cNvPr id="874" name="テキスト ボックス 873"/>
        <xdr:cNvSpPr txBox="1"/>
      </xdr:nvSpPr>
      <xdr:spPr>
        <a:xfrm>
          <a:off x="20167111" y="1294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93724</xdr:rowOff>
    </xdr:from>
    <xdr:to>
      <xdr:col>102</xdr:col>
      <xdr:colOff>165100</xdr:colOff>
      <xdr:row>75</xdr:row>
      <xdr:rowOff>23874</xdr:rowOff>
    </xdr:to>
    <xdr:sp macro="" textlink="">
      <xdr:nvSpPr>
        <xdr:cNvPr id="875" name="楕円 874"/>
        <xdr:cNvSpPr/>
      </xdr:nvSpPr>
      <xdr:spPr>
        <a:xfrm>
          <a:off x="19494500" y="127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15001</xdr:rowOff>
    </xdr:from>
    <xdr:ext cx="534377" cy="259045"/>
    <xdr:sp macro="" textlink="">
      <xdr:nvSpPr>
        <xdr:cNvPr id="876" name="テキスト ボックス 875"/>
        <xdr:cNvSpPr txBox="1"/>
      </xdr:nvSpPr>
      <xdr:spPr>
        <a:xfrm>
          <a:off x="19278111" y="12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115730</xdr:rowOff>
    </xdr:from>
    <xdr:to>
      <xdr:col>98</xdr:col>
      <xdr:colOff>38100</xdr:colOff>
      <xdr:row>75</xdr:row>
      <xdr:rowOff>45880</xdr:rowOff>
    </xdr:to>
    <xdr:sp macro="" textlink="">
      <xdr:nvSpPr>
        <xdr:cNvPr id="877" name="楕円 876"/>
        <xdr:cNvSpPr/>
      </xdr:nvSpPr>
      <xdr:spPr>
        <a:xfrm>
          <a:off x="18605500" y="1280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37007</xdr:rowOff>
    </xdr:from>
    <xdr:ext cx="534377" cy="259045"/>
    <xdr:sp macro="" textlink="">
      <xdr:nvSpPr>
        <xdr:cNvPr id="878" name="テキスト ボックス 877"/>
        <xdr:cNvSpPr txBox="1"/>
      </xdr:nvSpPr>
      <xdr:spPr>
        <a:xfrm>
          <a:off x="18389111" y="1289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住民一人当たりのコストを見た場合、普通建設事業費全体は昨年よりも減少して類似団体以下に落ち着いているものの、維持補修費は昨年度比較で横ばいの状況にあり、類似団体より</a:t>
          </a:r>
          <a:r>
            <a:rPr kumimoji="1" lang="en-US" altLang="ja-JP" sz="1300">
              <a:latin typeface="ＭＳ Ｐゴシック" panose="020B0600070205080204" pitchFamily="50" charset="-128"/>
              <a:ea typeface="ＭＳ Ｐゴシック" panose="020B0600070205080204" pitchFamily="50" charset="-128"/>
            </a:rPr>
            <a:t>12,498</a:t>
          </a:r>
          <a:r>
            <a:rPr kumimoji="1" lang="ja-JP" altLang="en-US" sz="1300">
              <a:latin typeface="ＭＳ Ｐゴシック" panose="020B0600070205080204" pitchFamily="50" charset="-128"/>
              <a:ea typeface="ＭＳ Ｐゴシック" panose="020B0600070205080204" pitchFamily="50" charset="-128"/>
            </a:rPr>
            <a:t>円多くなっている。また、公債費も上昇を続けており、昨年度より</a:t>
          </a:r>
          <a:r>
            <a:rPr kumimoji="1" lang="en-US" altLang="ja-JP" sz="1300">
              <a:latin typeface="ＭＳ Ｐゴシック" panose="020B0600070205080204" pitchFamily="50" charset="-128"/>
              <a:ea typeface="ＭＳ Ｐゴシック" panose="020B0600070205080204" pitchFamily="50" charset="-128"/>
            </a:rPr>
            <a:t>2,587</a:t>
          </a:r>
          <a:r>
            <a:rPr kumimoji="1" lang="ja-JP" altLang="en-US" sz="1300">
              <a:latin typeface="ＭＳ Ｐゴシック" panose="020B0600070205080204" pitchFamily="50" charset="-128"/>
              <a:ea typeface="ＭＳ Ｐゴシック" panose="020B0600070205080204" pitchFamily="50" charset="-128"/>
            </a:rPr>
            <a:t>円多くなっている。</a:t>
          </a:r>
        </a:p>
        <a:p>
          <a:r>
            <a:rPr kumimoji="1" lang="ja-JP" altLang="en-US" sz="1300">
              <a:latin typeface="ＭＳ Ｐゴシック" panose="020B0600070205080204" pitchFamily="50" charset="-128"/>
              <a:ea typeface="ＭＳ Ｐゴシック" panose="020B0600070205080204" pitchFamily="50" charset="-128"/>
            </a:rPr>
            <a:t>　今後は、大型整備事業に投入した起債の元金償還が開始されたことにより公債費も大幅に増加することが見込まれることから、平成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年度に作成された公共施設総合管理計画に基づき、公共施設の維持管理経費の平準化をはかるとともに、事業実施の取捨選択を行ない、事業費の抑制に努めるものとする。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福島県磐梯町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3,533
3,524
59.77
3,981,164
3,834,495
138,618
2,121,757
6,603,835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1364</xdr:rowOff>
    </xdr:from>
    <xdr:to>
      <xdr:col>24</xdr:col>
      <xdr:colOff>63500</xdr:colOff>
      <xdr:row>38</xdr:row>
      <xdr:rowOff>29711</xdr:rowOff>
    </xdr:to>
    <xdr:cxnSp macro="">
      <xdr:nvCxnSpPr>
        <xdr:cNvPr id="62" name="直線コネクタ 61"/>
        <xdr:cNvCxnSpPr/>
      </xdr:nvCxnSpPr>
      <xdr:spPr>
        <a:xfrm flipV="1">
          <a:off x="3797300" y="6516464"/>
          <a:ext cx="8382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103642</xdr:rowOff>
    </xdr:from>
    <xdr:ext cx="534377" cy="259045"/>
    <xdr:sp macro="" textlink="">
      <xdr:nvSpPr>
        <xdr:cNvPr id="63" name="議会費平均値テキスト"/>
        <xdr:cNvSpPr txBox="1"/>
      </xdr:nvSpPr>
      <xdr:spPr>
        <a:xfrm>
          <a:off x="4686300" y="644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168977</xdr:rowOff>
    </xdr:from>
    <xdr:to>
      <xdr:col>19</xdr:col>
      <xdr:colOff>177800</xdr:colOff>
      <xdr:row>38</xdr:row>
      <xdr:rowOff>29711</xdr:rowOff>
    </xdr:to>
    <xdr:cxnSp macro="">
      <xdr:nvCxnSpPr>
        <xdr:cNvPr id="65" name="直線コネクタ 64"/>
        <xdr:cNvCxnSpPr/>
      </xdr:nvCxnSpPr>
      <xdr:spPr>
        <a:xfrm>
          <a:off x="2908300" y="6512627"/>
          <a:ext cx="889000" cy="3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75974</xdr:rowOff>
    </xdr:from>
    <xdr:ext cx="534377" cy="259045"/>
    <xdr:sp macro="" textlink="">
      <xdr:nvSpPr>
        <xdr:cNvPr id="67" name="テキスト ボックス 66"/>
        <xdr:cNvSpPr txBox="1"/>
      </xdr:nvSpPr>
      <xdr:spPr>
        <a:xfrm>
          <a:off x="3530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168977</xdr:rowOff>
    </xdr:from>
    <xdr:to>
      <xdr:col>15</xdr:col>
      <xdr:colOff>50800</xdr:colOff>
      <xdr:row>38</xdr:row>
      <xdr:rowOff>14182</xdr:rowOff>
    </xdr:to>
    <xdr:cxnSp macro="">
      <xdr:nvCxnSpPr>
        <xdr:cNvPr id="68" name="直線コネクタ 67"/>
        <xdr:cNvCxnSpPr/>
      </xdr:nvCxnSpPr>
      <xdr:spPr>
        <a:xfrm flipV="1">
          <a:off x="2019300" y="6512627"/>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127746</xdr:rowOff>
    </xdr:from>
    <xdr:to>
      <xdr:col>15</xdr:col>
      <xdr:colOff>101600</xdr:colOff>
      <xdr:row>38</xdr:row>
      <xdr:rowOff>57896</xdr:rowOff>
    </xdr:to>
    <xdr:sp macro="" textlink="">
      <xdr:nvSpPr>
        <xdr:cNvPr id="69" name="フローチャート: 判断 68"/>
        <xdr:cNvSpPr/>
      </xdr:nvSpPr>
      <xdr:spPr>
        <a:xfrm>
          <a:off x="2857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49023</xdr:rowOff>
    </xdr:from>
    <xdr:ext cx="534377" cy="259045"/>
    <xdr:sp macro="" textlink="">
      <xdr:nvSpPr>
        <xdr:cNvPr id="70" name="テキスト ボックス 69"/>
        <xdr:cNvSpPr txBox="1"/>
      </xdr:nvSpPr>
      <xdr:spPr>
        <a:xfrm>
          <a:off x="2641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14182</xdr:rowOff>
    </xdr:from>
    <xdr:to>
      <xdr:col>10</xdr:col>
      <xdr:colOff>114300</xdr:colOff>
      <xdr:row>38</xdr:row>
      <xdr:rowOff>24078</xdr:rowOff>
    </xdr:to>
    <xdr:cxnSp macro="">
      <xdr:nvCxnSpPr>
        <xdr:cNvPr id="71" name="直線コネクタ 70"/>
        <xdr:cNvCxnSpPr/>
      </xdr:nvCxnSpPr>
      <xdr:spPr>
        <a:xfrm flipV="1">
          <a:off x="1130300" y="6529282"/>
          <a:ext cx="889000" cy="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125101</xdr:rowOff>
    </xdr:from>
    <xdr:to>
      <xdr:col>10</xdr:col>
      <xdr:colOff>165100</xdr:colOff>
      <xdr:row>38</xdr:row>
      <xdr:rowOff>55251</xdr:rowOff>
    </xdr:to>
    <xdr:sp macro="" textlink="">
      <xdr:nvSpPr>
        <xdr:cNvPr id="72" name="フローチャート: 判断 71"/>
        <xdr:cNvSpPr/>
      </xdr:nvSpPr>
      <xdr:spPr>
        <a:xfrm>
          <a:off x="1968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71778</xdr:rowOff>
    </xdr:from>
    <xdr:ext cx="534377" cy="259045"/>
    <xdr:sp macro="" textlink="">
      <xdr:nvSpPr>
        <xdr:cNvPr id="73" name="テキスト ボックス 72"/>
        <xdr:cNvSpPr txBox="1"/>
      </xdr:nvSpPr>
      <xdr:spPr>
        <a:xfrm>
          <a:off x="1752111" y="62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125345</xdr:rowOff>
    </xdr:from>
    <xdr:to>
      <xdr:col>6</xdr:col>
      <xdr:colOff>38100</xdr:colOff>
      <xdr:row>38</xdr:row>
      <xdr:rowOff>55496</xdr:rowOff>
    </xdr:to>
    <xdr:sp macro="" textlink="">
      <xdr:nvSpPr>
        <xdr:cNvPr id="74" name="フローチャート: 判断 73"/>
        <xdr:cNvSpPr/>
      </xdr:nvSpPr>
      <xdr:spPr>
        <a:xfrm>
          <a:off x="1079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72022</xdr:rowOff>
    </xdr:from>
    <xdr:ext cx="534377" cy="259045"/>
    <xdr:sp macro="" textlink="">
      <xdr:nvSpPr>
        <xdr:cNvPr id="75" name="テキスト ボックス 74"/>
        <xdr:cNvSpPr txBox="1"/>
      </xdr:nvSpPr>
      <xdr:spPr>
        <a:xfrm>
          <a:off x="863111" y="624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122014</xdr:rowOff>
    </xdr:from>
    <xdr:to>
      <xdr:col>24</xdr:col>
      <xdr:colOff>114300</xdr:colOff>
      <xdr:row>38</xdr:row>
      <xdr:rowOff>52164</xdr:rowOff>
    </xdr:to>
    <xdr:sp macro="" textlink="">
      <xdr:nvSpPr>
        <xdr:cNvPr id="81" name="楕円 80"/>
        <xdr:cNvSpPr/>
      </xdr:nvSpPr>
      <xdr:spPr>
        <a:xfrm>
          <a:off x="4584700" y="646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144891</xdr:rowOff>
    </xdr:from>
    <xdr:ext cx="534377" cy="259045"/>
    <xdr:sp macro="" textlink="">
      <xdr:nvSpPr>
        <xdr:cNvPr id="82" name="議会費該当値テキスト"/>
        <xdr:cNvSpPr txBox="1"/>
      </xdr:nvSpPr>
      <xdr:spPr>
        <a:xfrm>
          <a:off x="4686300" y="631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150361</xdr:rowOff>
    </xdr:from>
    <xdr:to>
      <xdr:col>20</xdr:col>
      <xdr:colOff>38100</xdr:colOff>
      <xdr:row>38</xdr:row>
      <xdr:rowOff>80511</xdr:rowOff>
    </xdr:to>
    <xdr:sp macro="" textlink="">
      <xdr:nvSpPr>
        <xdr:cNvPr id="83" name="楕円 82"/>
        <xdr:cNvSpPr/>
      </xdr:nvSpPr>
      <xdr:spPr>
        <a:xfrm>
          <a:off x="3746500" y="649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71638</xdr:rowOff>
    </xdr:from>
    <xdr:ext cx="534377" cy="259045"/>
    <xdr:sp macro="" textlink="">
      <xdr:nvSpPr>
        <xdr:cNvPr id="84" name="テキスト ボックス 83"/>
        <xdr:cNvSpPr txBox="1"/>
      </xdr:nvSpPr>
      <xdr:spPr>
        <a:xfrm>
          <a:off x="3530111" y="658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118177</xdr:rowOff>
    </xdr:from>
    <xdr:to>
      <xdr:col>15</xdr:col>
      <xdr:colOff>101600</xdr:colOff>
      <xdr:row>38</xdr:row>
      <xdr:rowOff>48327</xdr:rowOff>
    </xdr:to>
    <xdr:sp macro="" textlink="">
      <xdr:nvSpPr>
        <xdr:cNvPr id="85" name="楕円 84"/>
        <xdr:cNvSpPr/>
      </xdr:nvSpPr>
      <xdr:spPr>
        <a:xfrm>
          <a:off x="2857500" y="646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64854</xdr:rowOff>
    </xdr:from>
    <xdr:ext cx="534377" cy="259045"/>
    <xdr:sp macro="" textlink="">
      <xdr:nvSpPr>
        <xdr:cNvPr id="86" name="テキスト ボックス 85"/>
        <xdr:cNvSpPr txBox="1"/>
      </xdr:nvSpPr>
      <xdr:spPr>
        <a:xfrm>
          <a:off x="2641111" y="623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134832</xdr:rowOff>
    </xdr:from>
    <xdr:to>
      <xdr:col>10</xdr:col>
      <xdr:colOff>165100</xdr:colOff>
      <xdr:row>38</xdr:row>
      <xdr:rowOff>64982</xdr:rowOff>
    </xdr:to>
    <xdr:sp macro="" textlink="">
      <xdr:nvSpPr>
        <xdr:cNvPr id="87" name="楕円 86"/>
        <xdr:cNvSpPr/>
      </xdr:nvSpPr>
      <xdr:spPr>
        <a:xfrm>
          <a:off x="1968500" y="647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56109</xdr:rowOff>
    </xdr:from>
    <xdr:ext cx="534377" cy="259045"/>
    <xdr:sp macro="" textlink="">
      <xdr:nvSpPr>
        <xdr:cNvPr id="88" name="テキスト ボックス 87"/>
        <xdr:cNvSpPr txBox="1"/>
      </xdr:nvSpPr>
      <xdr:spPr>
        <a:xfrm>
          <a:off x="1752111" y="657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144727</xdr:rowOff>
    </xdr:from>
    <xdr:to>
      <xdr:col>6</xdr:col>
      <xdr:colOff>38100</xdr:colOff>
      <xdr:row>38</xdr:row>
      <xdr:rowOff>74878</xdr:rowOff>
    </xdr:to>
    <xdr:sp macro="" textlink="">
      <xdr:nvSpPr>
        <xdr:cNvPr id="89" name="楕円 88"/>
        <xdr:cNvSpPr/>
      </xdr:nvSpPr>
      <xdr:spPr>
        <a:xfrm>
          <a:off x="1079500" y="648837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66005</xdr:rowOff>
    </xdr:from>
    <xdr:ext cx="534377" cy="259045"/>
    <xdr:sp macro="" textlink="">
      <xdr:nvSpPr>
        <xdr:cNvPr id="90" name="テキスト ボックス 89"/>
        <xdr:cNvSpPr txBox="1"/>
      </xdr:nvSpPr>
      <xdr:spPr>
        <a:xfrm>
          <a:off x="863111" y="658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2" name="テキスト ボックス 101"/>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12" name="テキスト ボックス 111"/>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48</xdr:row>
      <xdr:rowOff>168927</xdr:rowOff>
    </xdr:from>
    <xdr:ext cx="685572" cy="259045"/>
    <xdr:sp macro="" textlink="">
      <xdr:nvSpPr>
        <xdr:cNvPr id="114" name="テキスト ボックス 113"/>
        <xdr:cNvSpPr txBox="1"/>
      </xdr:nvSpPr>
      <xdr:spPr>
        <a:xfrm>
          <a:off x="76428" y="8398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133007</xdr:rowOff>
    </xdr:from>
    <xdr:to>
      <xdr:col>24</xdr:col>
      <xdr:colOff>62865</xdr:colOff>
      <xdr:row>59</xdr:row>
      <xdr:rowOff>17568</xdr:rowOff>
    </xdr:to>
    <xdr:cxnSp macro="">
      <xdr:nvCxnSpPr>
        <xdr:cNvPr id="118" name="直線コネクタ 117"/>
        <xdr:cNvCxnSpPr/>
      </xdr:nvCxnSpPr>
      <xdr:spPr>
        <a:xfrm flipV="1">
          <a:off x="4633595" y="8705507"/>
          <a:ext cx="1270" cy="142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21395</xdr:rowOff>
    </xdr:from>
    <xdr:ext cx="534377" cy="259045"/>
    <xdr:sp macro="" textlink="">
      <xdr:nvSpPr>
        <xdr:cNvPr id="119" name="総務費最小値テキスト"/>
        <xdr:cNvSpPr txBox="1"/>
      </xdr:nvSpPr>
      <xdr:spPr>
        <a:xfrm>
          <a:off x="4686300" y="101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17568</xdr:rowOff>
    </xdr:from>
    <xdr:to>
      <xdr:col>24</xdr:col>
      <xdr:colOff>152400</xdr:colOff>
      <xdr:row>59</xdr:row>
      <xdr:rowOff>17568</xdr:rowOff>
    </xdr:to>
    <xdr:cxnSp macro="">
      <xdr:nvCxnSpPr>
        <xdr:cNvPr id="120" name="直線コネクタ 119"/>
        <xdr:cNvCxnSpPr/>
      </xdr:nvCxnSpPr>
      <xdr:spPr>
        <a:xfrm>
          <a:off x="4546600" y="1013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79684</xdr:rowOff>
    </xdr:from>
    <xdr:ext cx="690189" cy="259045"/>
    <xdr:sp macro="" textlink="">
      <xdr:nvSpPr>
        <xdr:cNvPr id="121" name="総務費最大値テキスト"/>
        <xdr:cNvSpPr txBox="1"/>
      </xdr:nvSpPr>
      <xdr:spPr>
        <a:xfrm>
          <a:off x="4686300" y="848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133007</xdr:rowOff>
    </xdr:from>
    <xdr:to>
      <xdr:col>24</xdr:col>
      <xdr:colOff>152400</xdr:colOff>
      <xdr:row>50</xdr:row>
      <xdr:rowOff>133007</xdr:rowOff>
    </xdr:to>
    <xdr:cxnSp macro="">
      <xdr:nvCxnSpPr>
        <xdr:cNvPr id="122" name="直線コネクタ 121"/>
        <xdr:cNvCxnSpPr/>
      </xdr:nvCxnSpPr>
      <xdr:spPr>
        <a:xfrm>
          <a:off x="4546600" y="870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34648</xdr:rowOff>
    </xdr:from>
    <xdr:to>
      <xdr:col>24</xdr:col>
      <xdr:colOff>63500</xdr:colOff>
      <xdr:row>57</xdr:row>
      <xdr:rowOff>124825</xdr:rowOff>
    </xdr:to>
    <xdr:cxnSp macro="">
      <xdr:nvCxnSpPr>
        <xdr:cNvPr id="123" name="直線コネクタ 122"/>
        <xdr:cNvCxnSpPr/>
      </xdr:nvCxnSpPr>
      <xdr:spPr>
        <a:xfrm>
          <a:off x="3797300" y="9807298"/>
          <a:ext cx="838200" cy="9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35379</xdr:rowOff>
    </xdr:from>
    <xdr:ext cx="599010" cy="259045"/>
    <xdr:sp macro="" textlink="">
      <xdr:nvSpPr>
        <xdr:cNvPr id="124" name="総務費平均値テキスト"/>
        <xdr:cNvSpPr txBox="1"/>
      </xdr:nvSpPr>
      <xdr:spPr>
        <a:xfrm>
          <a:off x="4686300" y="9636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xdr:rowOff>
    </xdr:from>
    <xdr:to>
      <xdr:col>24</xdr:col>
      <xdr:colOff>114300</xdr:colOff>
      <xdr:row>57</xdr:row>
      <xdr:rowOff>114102</xdr:rowOff>
    </xdr:to>
    <xdr:sp macro="" textlink="">
      <xdr:nvSpPr>
        <xdr:cNvPr id="125" name="フローチャート: 判断 124"/>
        <xdr:cNvSpPr/>
      </xdr:nvSpPr>
      <xdr:spPr>
        <a:xfrm>
          <a:off x="4584700" y="97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34648</xdr:rowOff>
    </xdr:from>
    <xdr:to>
      <xdr:col>19</xdr:col>
      <xdr:colOff>177800</xdr:colOff>
      <xdr:row>57</xdr:row>
      <xdr:rowOff>111744</xdr:rowOff>
    </xdr:to>
    <xdr:cxnSp macro="">
      <xdr:nvCxnSpPr>
        <xdr:cNvPr id="126" name="直線コネクタ 125"/>
        <xdr:cNvCxnSpPr/>
      </xdr:nvCxnSpPr>
      <xdr:spPr>
        <a:xfrm flipV="1">
          <a:off x="2908300" y="9807298"/>
          <a:ext cx="889000" cy="7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94693</xdr:rowOff>
    </xdr:from>
    <xdr:to>
      <xdr:col>20</xdr:col>
      <xdr:colOff>38100</xdr:colOff>
      <xdr:row>58</xdr:row>
      <xdr:rowOff>24843</xdr:rowOff>
    </xdr:to>
    <xdr:sp macro="" textlink="">
      <xdr:nvSpPr>
        <xdr:cNvPr id="127" name="フローチャート: 判断 126"/>
        <xdr:cNvSpPr/>
      </xdr:nvSpPr>
      <xdr:spPr>
        <a:xfrm>
          <a:off x="3746500" y="98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15970</xdr:rowOff>
    </xdr:from>
    <xdr:ext cx="599010" cy="259045"/>
    <xdr:sp macro="" textlink="">
      <xdr:nvSpPr>
        <xdr:cNvPr id="128" name="テキスト ボックス 127"/>
        <xdr:cNvSpPr txBox="1"/>
      </xdr:nvSpPr>
      <xdr:spPr>
        <a:xfrm>
          <a:off x="3497795" y="996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100631</xdr:rowOff>
    </xdr:from>
    <xdr:to>
      <xdr:col>15</xdr:col>
      <xdr:colOff>50800</xdr:colOff>
      <xdr:row>57</xdr:row>
      <xdr:rowOff>111744</xdr:rowOff>
    </xdr:to>
    <xdr:cxnSp macro="">
      <xdr:nvCxnSpPr>
        <xdr:cNvPr id="129" name="直線コネクタ 128"/>
        <xdr:cNvCxnSpPr/>
      </xdr:nvCxnSpPr>
      <xdr:spPr>
        <a:xfrm>
          <a:off x="2019300" y="9873281"/>
          <a:ext cx="889000" cy="1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106234</xdr:rowOff>
    </xdr:from>
    <xdr:to>
      <xdr:col>15</xdr:col>
      <xdr:colOff>101600</xdr:colOff>
      <xdr:row>58</xdr:row>
      <xdr:rowOff>36384</xdr:rowOff>
    </xdr:to>
    <xdr:sp macro="" textlink="">
      <xdr:nvSpPr>
        <xdr:cNvPr id="130" name="フローチャート: 判断 129"/>
        <xdr:cNvSpPr/>
      </xdr:nvSpPr>
      <xdr:spPr>
        <a:xfrm>
          <a:off x="2857500" y="987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27511</xdr:rowOff>
    </xdr:from>
    <xdr:ext cx="599010" cy="259045"/>
    <xdr:sp macro="" textlink="">
      <xdr:nvSpPr>
        <xdr:cNvPr id="131" name="テキスト ボックス 130"/>
        <xdr:cNvSpPr txBox="1"/>
      </xdr:nvSpPr>
      <xdr:spPr>
        <a:xfrm>
          <a:off x="2608795" y="997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100631</xdr:rowOff>
    </xdr:from>
    <xdr:to>
      <xdr:col>10</xdr:col>
      <xdr:colOff>114300</xdr:colOff>
      <xdr:row>58</xdr:row>
      <xdr:rowOff>31348</xdr:rowOff>
    </xdr:to>
    <xdr:cxnSp macro="">
      <xdr:nvCxnSpPr>
        <xdr:cNvPr id="132" name="直線コネクタ 131"/>
        <xdr:cNvCxnSpPr/>
      </xdr:nvCxnSpPr>
      <xdr:spPr>
        <a:xfrm flipV="1">
          <a:off x="1130300" y="9873281"/>
          <a:ext cx="889000" cy="1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113833</xdr:rowOff>
    </xdr:from>
    <xdr:to>
      <xdr:col>10</xdr:col>
      <xdr:colOff>165100</xdr:colOff>
      <xdr:row>58</xdr:row>
      <xdr:rowOff>43983</xdr:rowOff>
    </xdr:to>
    <xdr:sp macro="" textlink="">
      <xdr:nvSpPr>
        <xdr:cNvPr id="133" name="フローチャート: 判断 132"/>
        <xdr:cNvSpPr/>
      </xdr:nvSpPr>
      <xdr:spPr>
        <a:xfrm>
          <a:off x="1968500" y="988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35110</xdr:rowOff>
    </xdr:from>
    <xdr:ext cx="599010" cy="259045"/>
    <xdr:sp macro="" textlink="">
      <xdr:nvSpPr>
        <xdr:cNvPr id="134" name="テキスト ボックス 133"/>
        <xdr:cNvSpPr txBox="1"/>
      </xdr:nvSpPr>
      <xdr:spPr>
        <a:xfrm>
          <a:off x="1719795" y="997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107888</xdr:rowOff>
    </xdr:from>
    <xdr:to>
      <xdr:col>6</xdr:col>
      <xdr:colOff>38100</xdr:colOff>
      <xdr:row>58</xdr:row>
      <xdr:rowOff>38038</xdr:rowOff>
    </xdr:to>
    <xdr:sp macro="" textlink="">
      <xdr:nvSpPr>
        <xdr:cNvPr id="135" name="フローチャート: 判断 134"/>
        <xdr:cNvSpPr/>
      </xdr:nvSpPr>
      <xdr:spPr>
        <a:xfrm>
          <a:off x="1079500" y="988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54565</xdr:rowOff>
    </xdr:from>
    <xdr:ext cx="599010" cy="259045"/>
    <xdr:sp macro="" textlink="">
      <xdr:nvSpPr>
        <xdr:cNvPr id="136" name="テキスト ボックス 135"/>
        <xdr:cNvSpPr txBox="1"/>
      </xdr:nvSpPr>
      <xdr:spPr>
        <a:xfrm>
          <a:off x="830795" y="9655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74025</xdr:rowOff>
    </xdr:from>
    <xdr:to>
      <xdr:col>24</xdr:col>
      <xdr:colOff>114300</xdr:colOff>
      <xdr:row>58</xdr:row>
      <xdr:rowOff>4175</xdr:rowOff>
    </xdr:to>
    <xdr:sp macro="" textlink="">
      <xdr:nvSpPr>
        <xdr:cNvPr id="142" name="楕円 141"/>
        <xdr:cNvSpPr/>
      </xdr:nvSpPr>
      <xdr:spPr>
        <a:xfrm>
          <a:off x="4584700" y="9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52452</xdr:rowOff>
    </xdr:from>
    <xdr:ext cx="599010" cy="259045"/>
    <xdr:sp macro="" textlink="">
      <xdr:nvSpPr>
        <xdr:cNvPr id="143" name="総務費該当値テキスト"/>
        <xdr:cNvSpPr txBox="1"/>
      </xdr:nvSpPr>
      <xdr:spPr>
        <a:xfrm>
          <a:off x="4686300" y="9825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155298</xdr:rowOff>
    </xdr:from>
    <xdr:to>
      <xdr:col>20</xdr:col>
      <xdr:colOff>38100</xdr:colOff>
      <xdr:row>57</xdr:row>
      <xdr:rowOff>85448</xdr:rowOff>
    </xdr:to>
    <xdr:sp macro="" textlink="">
      <xdr:nvSpPr>
        <xdr:cNvPr id="144" name="楕円 143"/>
        <xdr:cNvSpPr/>
      </xdr:nvSpPr>
      <xdr:spPr>
        <a:xfrm>
          <a:off x="3746500" y="975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101975</xdr:rowOff>
    </xdr:from>
    <xdr:ext cx="599010" cy="259045"/>
    <xdr:sp macro="" textlink="">
      <xdr:nvSpPr>
        <xdr:cNvPr id="145" name="テキスト ボックス 144"/>
        <xdr:cNvSpPr txBox="1"/>
      </xdr:nvSpPr>
      <xdr:spPr>
        <a:xfrm>
          <a:off x="3497795" y="9531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60944</xdr:rowOff>
    </xdr:from>
    <xdr:to>
      <xdr:col>15</xdr:col>
      <xdr:colOff>101600</xdr:colOff>
      <xdr:row>57</xdr:row>
      <xdr:rowOff>162544</xdr:rowOff>
    </xdr:to>
    <xdr:sp macro="" textlink="">
      <xdr:nvSpPr>
        <xdr:cNvPr id="146" name="楕円 145"/>
        <xdr:cNvSpPr/>
      </xdr:nvSpPr>
      <xdr:spPr>
        <a:xfrm>
          <a:off x="2857500" y="983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7621</xdr:rowOff>
    </xdr:from>
    <xdr:ext cx="599010" cy="259045"/>
    <xdr:sp macro="" textlink="">
      <xdr:nvSpPr>
        <xdr:cNvPr id="147" name="テキスト ボックス 146"/>
        <xdr:cNvSpPr txBox="1"/>
      </xdr:nvSpPr>
      <xdr:spPr>
        <a:xfrm>
          <a:off x="2608795" y="9608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49831</xdr:rowOff>
    </xdr:from>
    <xdr:to>
      <xdr:col>10</xdr:col>
      <xdr:colOff>165100</xdr:colOff>
      <xdr:row>57</xdr:row>
      <xdr:rowOff>151431</xdr:rowOff>
    </xdr:to>
    <xdr:sp macro="" textlink="">
      <xdr:nvSpPr>
        <xdr:cNvPr id="148" name="楕円 147"/>
        <xdr:cNvSpPr/>
      </xdr:nvSpPr>
      <xdr:spPr>
        <a:xfrm>
          <a:off x="1968500" y="982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167958</xdr:rowOff>
    </xdr:from>
    <xdr:ext cx="599010" cy="259045"/>
    <xdr:sp macro="" textlink="">
      <xdr:nvSpPr>
        <xdr:cNvPr id="149" name="テキスト ボックス 148"/>
        <xdr:cNvSpPr txBox="1"/>
      </xdr:nvSpPr>
      <xdr:spPr>
        <a:xfrm>
          <a:off x="1719795" y="959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151998</xdr:rowOff>
    </xdr:from>
    <xdr:to>
      <xdr:col>6</xdr:col>
      <xdr:colOff>38100</xdr:colOff>
      <xdr:row>58</xdr:row>
      <xdr:rowOff>82148</xdr:rowOff>
    </xdr:to>
    <xdr:sp macro="" textlink="">
      <xdr:nvSpPr>
        <xdr:cNvPr id="150" name="楕円 149"/>
        <xdr:cNvSpPr/>
      </xdr:nvSpPr>
      <xdr:spPr>
        <a:xfrm>
          <a:off x="1079500" y="992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73275</xdr:rowOff>
    </xdr:from>
    <xdr:ext cx="599010" cy="259045"/>
    <xdr:sp macro="" textlink="">
      <xdr:nvSpPr>
        <xdr:cNvPr id="151" name="テキスト ボックス 150"/>
        <xdr:cNvSpPr txBox="1"/>
      </xdr:nvSpPr>
      <xdr:spPr>
        <a:xfrm>
          <a:off x="830795" y="1001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71" name="テキスト ボックス 170"/>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3" name="テキスト ボックス 172"/>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5" name="テキスト ボックス 17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7" name="直線コネクタ 176"/>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8" name="民生費最小値テキスト"/>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9" name="直線コネクタ 178"/>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80" name="民生費最大値テキスト"/>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81" name="直線コネクタ 180"/>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80753</xdr:rowOff>
    </xdr:from>
    <xdr:to>
      <xdr:col>24</xdr:col>
      <xdr:colOff>63500</xdr:colOff>
      <xdr:row>78</xdr:row>
      <xdr:rowOff>84316</xdr:rowOff>
    </xdr:to>
    <xdr:cxnSp macro="">
      <xdr:nvCxnSpPr>
        <xdr:cNvPr id="182" name="直線コネクタ 181"/>
        <xdr:cNvCxnSpPr/>
      </xdr:nvCxnSpPr>
      <xdr:spPr>
        <a:xfrm flipV="1">
          <a:off x="3797300" y="13453853"/>
          <a:ext cx="838200" cy="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28959</xdr:rowOff>
    </xdr:from>
    <xdr:ext cx="599010" cy="259045"/>
    <xdr:sp macro="" textlink="">
      <xdr:nvSpPr>
        <xdr:cNvPr id="183" name="民生費平均値テキスト"/>
        <xdr:cNvSpPr txBox="1"/>
      </xdr:nvSpPr>
      <xdr:spPr>
        <a:xfrm>
          <a:off x="4686300" y="13230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4" name="フローチャート: 判断 183"/>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80614</xdr:rowOff>
    </xdr:from>
    <xdr:to>
      <xdr:col>19</xdr:col>
      <xdr:colOff>177800</xdr:colOff>
      <xdr:row>78</xdr:row>
      <xdr:rowOff>84316</xdr:rowOff>
    </xdr:to>
    <xdr:cxnSp macro="">
      <xdr:nvCxnSpPr>
        <xdr:cNvPr id="185" name="直線コネクタ 184"/>
        <xdr:cNvCxnSpPr/>
      </xdr:nvCxnSpPr>
      <xdr:spPr>
        <a:xfrm>
          <a:off x="2908300" y="13453714"/>
          <a:ext cx="889000"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6" name="フローチャート: 判断 185"/>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129808</xdr:rowOff>
    </xdr:from>
    <xdr:ext cx="599010" cy="259045"/>
    <xdr:sp macro="" textlink="">
      <xdr:nvSpPr>
        <xdr:cNvPr id="187" name="テキスト ボックス 186"/>
        <xdr:cNvSpPr txBox="1"/>
      </xdr:nvSpPr>
      <xdr:spPr>
        <a:xfrm>
          <a:off x="3497795" y="1316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70405</xdr:rowOff>
    </xdr:from>
    <xdr:to>
      <xdr:col>15</xdr:col>
      <xdr:colOff>50800</xdr:colOff>
      <xdr:row>78</xdr:row>
      <xdr:rowOff>80614</xdr:rowOff>
    </xdr:to>
    <xdr:cxnSp macro="">
      <xdr:nvCxnSpPr>
        <xdr:cNvPr id="188" name="直線コネクタ 187"/>
        <xdr:cNvCxnSpPr/>
      </xdr:nvCxnSpPr>
      <xdr:spPr>
        <a:xfrm>
          <a:off x="2019300" y="13443505"/>
          <a:ext cx="889000" cy="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19621</xdr:rowOff>
    </xdr:from>
    <xdr:to>
      <xdr:col>15</xdr:col>
      <xdr:colOff>101600</xdr:colOff>
      <xdr:row>78</xdr:row>
      <xdr:rowOff>121221</xdr:rowOff>
    </xdr:to>
    <xdr:sp macro="" textlink="">
      <xdr:nvSpPr>
        <xdr:cNvPr id="189" name="フローチャート: 判断 188"/>
        <xdr:cNvSpPr/>
      </xdr:nvSpPr>
      <xdr:spPr>
        <a:xfrm>
          <a:off x="2857500" y="1339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137748</xdr:rowOff>
    </xdr:from>
    <xdr:ext cx="599010" cy="259045"/>
    <xdr:sp macro="" textlink="">
      <xdr:nvSpPr>
        <xdr:cNvPr id="190" name="テキスト ボックス 189"/>
        <xdr:cNvSpPr txBox="1"/>
      </xdr:nvSpPr>
      <xdr:spPr>
        <a:xfrm>
          <a:off x="2608795" y="1316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70405</xdr:rowOff>
    </xdr:from>
    <xdr:to>
      <xdr:col>10</xdr:col>
      <xdr:colOff>114300</xdr:colOff>
      <xdr:row>78</xdr:row>
      <xdr:rowOff>85688</xdr:rowOff>
    </xdr:to>
    <xdr:cxnSp macro="">
      <xdr:nvCxnSpPr>
        <xdr:cNvPr id="191" name="直線コネクタ 190"/>
        <xdr:cNvCxnSpPr/>
      </xdr:nvCxnSpPr>
      <xdr:spPr>
        <a:xfrm flipV="1">
          <a:off x="1130300" y="13443505"/>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5446</xdr:rowOff>
    </xdr:from>
    <xdr:to>
      <xdr:col>10</xdr:col>
      <xdr:colOff>165100</xdr:colOff>
      <xdr:row>78</xdr:row>
      <xdr:rowOff>107046</xdr:rowOff>
    </xdr:to>
    <xdr:sp macro="" textlink="">
      <xdr:nvSpPr>
        <xdr:cNvPr id="192" name="フローチャート: 判断 191"/>
        <xdr:cNvSpPr/>
      </xdr:nvSpPr>
      <xdr:spPr>
        <a:xfrm>
          <a:off x="1968500" y="1337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123573</xdr:rowOff>
    </xdr:from>
    <xdr:ext cx="599010" cy="259045"/>
    <xdr:sp macro="" textlink="">
      <xdr:nvSpPr>
        <xdr:cNvPr id="193" name="テキスト ボックス 192"/>
        <xdr:cNvSpPr txBox="1"/>
      </xdr:nvSpPr>
      <xdr:spPr>
        <a:xfrm>
          <a:off x="1719795" y="1315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139666</xdr:rowOff>
    </xdr:from>
    <xdr:to>
      <xdr:col>6</xdr:col>
      <xdr:colOff>38100</xdr:colOff>
      <xdr:row>78</xdr:row>
      <xdr:rowOff>69816</xdr:rowOff>
    </xdr:to>
    <xdr:sp macro="" textlink="">
      <xdr:nvSpPr>
        <xdr:cNvPr id="194" name="フローチャート: 判断 193"/>
        <xdr:cNvSpPr/>
      </xdr:nvSpPr>
      <xdr:spPr>
        <a:xfrm>
          <a:off x="1079500" y="1334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86343</xdr:rowOff>
    </xdr:from>
    <xdr:ext cx="599010" cy="259045"/>
    <xdr:sp macro="" textlink="">
      <xdr:nvSpPr>
        <xdr:cNvPr id="195" name="テキスト ボックス 194"/>
        <xdr:cNvSpPr txBox="1"/>
      </xdr:nvSpPr>
      <xdr:spPr>
        <a:xfrm>
          <a:off x="830795" y="1311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29953</xdr:rowOff>
    </xdr:from>
    <xdr:to>
      <xdr:col>24</xdr:col>
      <xdr:colOff>114300</xdr:colOff>
      <xdr:row>78</xdr:row>
      <xdr:rowOff>131553</xdr:rowOff>
    </xdr:to>
    <xdr:sp macro="" textlink="">
      <xdr:nvSpPr>
        <xdr:cNvPr id="201" name="楕円 200"/>
        <xdr:cNvSpPr/>
      </xdr:nvSpPr>
      <xdr:spPr>
        <a:xfrm>
          <a:off x="4584700" y="1340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155959</xdr:rowOff>
    </xdr:from>
    <xdr:ext cx="599010" cy="259045"/>
    <xdr:sp macro="" textlink="">
      <xdr:nvSpPr>
        <xdr:cNvPr id="202" name="民生費該当値テキスト"/>
        <xdr:cNvSpPr txBox="1"/>
      </xdr:nvSpPr>
      <xdr:spPr>
        <a:xfrm>
          <a:off x="4686300" y="1335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33516</xdr:rowOff>
    </xdr:from>
    <xdr:to>
      <xdr:col>20</xdr:col>
      <xdr:colOff>38100</xdr:colOff>
      <xdr:row>78</xdr:row>
      <xdr:rowOff>135116</xdr:rowOff>
    </xdr:to>
    <xdr:sp macro="" textlink="">
      <xdr:nvSpPr>
        <xdr:cNvPr id="203" name="楕円 202"/>
        <xdr:cNvSpPr/>
      </xdr:nvSpPr>
      <xdr:spPr>
        <a:xfrm>
          <a:off x="3746500" y="134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126243</xdr:rowOff>
    </xdr:from>
    <xdr:ext cx="599010" cy="259045"/>
    <xdr:sp macro="" textlink="">
      <xdr:nvSpPr>
        <xdr:cNvPr id="204" name="テキスト ボックス 203"/>
        <xdr:cNvSpPr txBox="1"/>
      </xdr:nvSpPr>
      <xdr:spPr>
        <a:xfrm>
          <a:off x="3497795" y="13499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29814</xdr:rowOff>
    </xdr:from>
    <xdr:to>
      <xdr:col>15</xdr:col>
      <xdr:colOff>101600</xdr:colOff>
      <xdr:row>78</xdr:row>
      <xdr:rowOff>131414</xdr:rowOff>
    </xdr:to>
    <xdr:sp macro="" textlink="">
      <xdr:nvSpPr>
        <xdr:cNvPr id="205" name="楕円 204"/>
        <xdr:cNvSpPr/>
      </xdr:nvSpPr>
      <xdr:spPr>
        <a:xfrm>
          <a:off x="2857500" y="1340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122541</xdr:rowOff>
    </xdr:from>
    <xdr:ext cx="599010" cy="259045"/>
    <xdr:sp macro="" textlink="">
      <xdr:nvSpPr>
        <xdr:cNvPr id="206" name="テキスト ボックス 205"/>
        <xdr:cNvSpPr txBox="1"/>
      </xdr:nvSpPr>
      <xdr:spPr>
        <a:xfrm>
          <a:off x="2608795" y="13495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19605</xdr:rowOff>
    </xdr:from>
    <xdr:to>
      <xdr:col>10</xdr:col>
      <xdr:colOff>165100</xdr:colOff>
      <xdr:row>78</xdr:row>
      <xdr:rowOff>121205</xdr:rowOff>
    </xdr:to>
    <xdr:sp macro="" textlink="">
      <xdr:nvSpPr>
        <xdr:cNvPr id="207" name="楕円 206"/>
        <xdr:cNvSpPr/>
      </xdr:nvSpPr>
      <xdr:spPr>
        <a:xfrm>
          <a:off x="1968500" y="1339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112332</xdr:rowOff>
    </xdr:from>
    <xdr:ext cx="599010" cy="259045"/>
    <xdr:sp macro="" textlink="">
      <xdr:nvSpPr>
        <xdr:cNvPr id="208" name="テキスト ボックス 207"/>
        <xdr:cNvSpPr txBox="1"/>
      </xdr:nvSpPr>
      <xdr:spPr>
        <a:xfrm>
          <a:off x="1719795" y="1348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34888</xdr:rowOff>
    </xdr:from>
    <xdr:to>
      <xdr:col>6</xdr:col>
      <xdr:colOff>38100</xdr:colOff>
      <xdr:row>78</xdr:row>
      <xdr:rowOff>136488</xdr:rowOff>
    </xdr:to>
    <xdr:sp macro="" textlink="">
      <xdr:nvSpPr>
        <xdr:cNvPr id="209" name="楕円 208"/>
        <xdr:cNvSpPr/>
      </xdr:nvSpPr>
      <xdr:spPr>
        <a:xfrm>
          <a:off x="1079500" y="134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127615</xdr:rowOff>
    </xdr:from>
    <xdr:ext cx="599010" cy="259045"/>
    <xdr:sp macro="" textlink="">
      <xdr:nvSpPr>
        <xdr:cNvPr id="210" name="テキスト ボックス 209"/>
        <xdr:cNvSpPr txBox="1"/>
      </xdr:nvSpPr>
      <xdr:spPr>
        <a:xfrm>
          <a:off x="830795" y="1350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86706</xdr:rowOff>
    </xdr:from>
    <xdr:to>
      <xdr:col>24</xdr:col>
      <xdr:colOff>62865</xdr:colOff>
      <xdr:row>97</xdr:row>
      <xdr:rowOff>135558</xdr:rowOff>
    </xdr:to>
    <xdr:cxnSp macro="">
      <xdr:nvCxnSpPr>
        <xdr:cNvPr id="232" name="直線コネクタ 231"/>
        <xdr:cNvCxnSpPr/>
      </xdr:nvCxnSpPr>
      <xdr:spPr>
        <a:xfrm flipV="1">
          <a:off x="4633595" y="15688656"/>
          <a:ext cx="1270" cy="107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139385</xdr:rowOff>
    </xdr:from>
    <xdr:ext cx="534377" cy="259045"/>
    <xdr:sp macro="" textlink="">
      <xdr:nvSpPr>
        <xdr:cNvPr id="233" name="衛生費最小値テキスト"/>
        <xdr:cNvSpPr txBox="1"/>
      </xdr:nvSpPr>
      <xdr:spPr>
        <a:xfrm>
          <a:off x="4686300" y="167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135558</xdr:rowOff>
    </xdr:from>
    <xdr:to>
      <xdr:col>24</xdr:col>
      <xdr:colOff>152400</xdr:colOff>
      <xdr:row>97</xdr:row>
      <xdr:rowOff>135558</xdr:rowOff>
    </xdr:to>
    <xdr:cxnSp macro="">
      <xdr:nvCxnSpPr>
        <xdr:cNvPr id="234" name="直線コネクタ 233"/>
        <xdr:cNvCxnSpPr/>
      </xdr:nvCxnSpPr>
      <xdr:spPr>
        <a:xfrm>
          <a:off x="4546600" y="1676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33383</xdr:rowOff>
    </xdr:from>
    <xdr:ext cx="599010" cy="259045"/>
    <xdr:sp macro="" textlink="">
      <xdr:nvSpPr>
        <xdr:cNvPr id="235" name="衛生費最大値テキスト"/>
        <xdr:cNvSpPr txBox="1"/>
      </xdr:nvSpPr>
      <xdr:spPr>
        <a:xfrm>
          <a:off x="4686300" y="154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86706</xdr:rowOff>
    </xdr:from>
    <xdr:to>
      <xdr:col>24</xdr:col>
      <xdr:colOff>152400</xdr:colOff>
      <xdr:row>91</xdr:row>
      <xdr:rowOff>86706</xdr:rowOff>
    </xdr:to>
    <xdr:cxnSp macro="">
      <xdr:nvCxnSpPr>
        <xdr:cNvPr id="236" name="直線コネクタ 235"/>
        <xdr:cNvCxnSpPr/>
      </xdr:nvCxnSpPr>
      <xdr:spPr>
        <a:xfrm>
          <a:off x="4546600" y="1568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61807</xdr:rowOff>
    </xdr:from>
    <xdr:to>
      <xdr:col>24</xdr:col>
      <xdr:colOff>63500</xdr:colOff>
      <xdr:row>97</xdr:row>
      <xdr:rowOff>132865</xdr:rowOff>
    </xdr:to>
    <xdr:cxnSp macro="">
      <xdr:nvCxnSpPr>
        <xdr:cNvPr id="237" name="直線コネクタ 236"/>
        <xdr:cNvCxnSpPr/>
      </xdr:nvCxnSpPr>
      <xdr:spPr>
        <a:xfrm flipV="1">
          <a:off x="3797300" y="16692457"/>
          <a:ext cx="838200" cy="7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71296</xdr:rowOff>
    </xdr:from>
    <xdr:ext cx="534377" cy="259045"/>
    <xdr:sp macro="" textlink="">
      <xdr:nvSpPr>
        <xdr:cNvPr id="238" name="衛生費平均値テキスト"/>
        <xdr:cNvSpPr txBox="1"/>
      </xdr:nvSpPr>
      <xdr:spPr>
        <a:xfrm>
          <a:off x="4686300" y="16359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48419</xdr:rowOff>
    </xdr:from>
    <xdr:to>
      <xdr:col>24</xdr:col>
      <xdr:colOff>114300</xdr:colOff>
      <xdr:row>96</xdr:row>
      <xdr:rowOff>150019</xdr:rowOff>
    </xdr:to>
    <xdr:sp macro="" textlink="">
      <xdr:nvSpPr>
        <xdr:cNvPr id="239" name="フローチャート: 判断 238"/>
        <xdr:cNvSpPr/>
      </xdr:nvSpPr>
      <xdr:spPr>
        <a:xfrm>
          <a:off x="4584700" y="165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97358</xdr:rowOff>
    </xdr:from>
    <xdr:to>
      <xdr:col>19</xdr:col>
      <xdr:colOff>177800</xdr:colOff>
      <xdr:row>97</xdr:row>
      <xdr:rowOff>132865</xdr:rowOff>
    </xdr:to>
    <xdr:cxnSp macro="">
      <xdr:nvCxnSpPr>
        <xdr:cNvPr id="240" name="直線コネクタ 239"/>
        <xdr:cNvCxnSpPr/>
      </xdr:nvCxnSpPr>
      <xdr:spPr>
        <a:xfrm>
          <a:off x="2908300" y="16728008"/>
          <a:ext cx="889000" cy="3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38750</xdr:rowOff>
    </xdr:from>
    <xdr:to>
      <xdr:col>20</xdr:col>
      <xdr:colOff>38100</xdr:colOff>
      <xdr:row>96</xdr:row>
      <xdr:rowOff>140350</xdr:rowOff>
    </xdr:to>
    <xdr:sp macro="" textlink="">
      <xdr:nvSpPr>
        <xdr:cNvPr id="241" name="フローチャート: 判断 240"/>
        <xdr:cNvSpPr/>
      </xdr:nvSpPr>
      <xdr:spPr>
        <a:xfrm>
          <a:off x="3746500" y="1649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156877</xdr:rowOff>
    </xdr:from>
    <xdr:ext cx="534377" cy="259045"/>
    <xdr:sp macro="" textlink="">
      <xdr:nvSpPr>
        <xdr:cNvPr id="242" name="テキスト ボックス 241"/>
        <xdr:cNvSpPr txBox="1"/>
      </xdr:nvSpPr>
      <xdr:spPr>
        <a:xfrm>
          <a:off x="3530111" y="1627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164869</xdr:rowOff>
    </xdr:from>
    <xdr:to>
      <xdr:col>15</xdr:col>
      <xdr:colOff>50800</xdr:colOff>
      <xdr:row>97</xdr:row>
      <xdr:rowOff>97358</xdr:rowOff>
    </xdr:to>
    <xdr:cxnSp macro="">
      <xdr:nvCxnSpPr>
        <xdr:cNvPr id="243" name="直線コネクタ 242"/>
        <xdr:cNvCxnSpPr/>
      </xdr:nvCxnSpPr>
      <xdr:spPr>
        <a:xfrm>
          <a:off x="2019300" y="16624069"/>
          <a:ext cx="889000" cy="10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48689</xdr:rowOff>
    </xdr:from>
    <xdr:to>
      <xdr:col>15</xdr:col>
      <xdr:colOff>101600</xdr:colOff>
      <xdr:row>96</xdr:row>
      <xdr:rowOff>150289</xdr:rowOff>
    </xdr:to>
    <xdr:sp macro="" textlink="">
      <xdr:nvSpPr>
        <xdr:cNvPr id="244" name="フローチャート: 判断 243"/>
        <xdr:cNvSpPr/>
      </xdr:nvSpPr>
      <xdr:spPr>
        <a:xfrm>
          <a:off x="2857500" y="1650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166816</xdr:rowOff>
    </xdr:from>
    <xdr:ext cx="534377" cy="259045"/>
    <xdr:sp macro="" textlink="">
      <xdr:nvSpPr>
        <xdr:cNvPr id="245" name="テキスト ボックス 244"/>
        <xdr:cNvSpPr txBox="1"/>
      </xdr:nvSpPr>
      <xdr:spPr>
        <a:xfrm>
          <a:off x="2641111" y="162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164869</xdr:rowOff>
    </xdr:from>
    <xdr:to>
      <xdr:col>10</xdr:col>
      <xdr:colOff>114300</xdr:colOff>
      <xdr:row>97</xdr:row>
      <xdr:rowOff>124101</xdr:rowOff>
    </xdr:to>
    <xdr:cxnSp macro="">
      <xdr:nvCxnSpPr>
        <xdr:cNvPr id="246" name="直線コネクタ 245"/>
        <xdr:cNvCxnSpPr/>
      </xdr:nvCxnSpPr>
      <xdr:spPr>
        <a:xfrm flipV="1">
          <a:off x="1130300" y="16624069"/>
          <a:ext cx="889000" cy="13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69729</xdr:rowOff>
    </xdr:from>
    <xdr:to>
      <xdr:col>10</xdr:col>
      <xdr:colOff>165100</xdr:colOff>
      <xdr:row>96</xdr:row>
      <xdr:rowOff>171329</xdr:rowOff>
    </xdr:to>
    <xdr:sp macro="" textlink="">
      <xdr:nvSpPr>
        <xdr:cNvPr id="247" name="フローチャート: 判断 246"/>
        <xdr:cNvSpPr/>
      </xdr:nvSpPr>
      <xdr:spPr>
        <a:xfrm>
          <a:off x="1968500" y="1652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16406</xdr:rowOff>
    </xdr:from>
    <xdr:ext cx="534377" cy="259045"/>
    <xdr:sp macro="" textlink="">
      <xdr:nvSpPr>
        <xdr:cNvPr id="248" name="テキスト ボックス 247"/>
        <xdr:cNvSpPr txBox="1"/>
      </xdr:nvSpPr>
      <xdr:spPr>
        <a:xfrm>
          <a:off x="1752111" y="1630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85855</xdr:rowOff>
    </xdr:from>
    <xdr:to>
      <xdr:col>6</xdr:col>
      <xdr:colOff>38100</xdr:colOff>
      <xdr:row>97</xdr:row>
      <xdr:rowOff>16005</xdr:rowOff>
    </xdr:to>
    <xdr:sp macro="" textlink="">
      <xdr:nvSpPr>
        <xdr:cNvPr id="249" name="フローチャート: 判断 248"/>
        <xdr:cNvSpPr/>
      </xdr:nvSpPr>
      <xdr:spPr>
        <a:xfrm>
          <a:off x="1079500" y="1654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32532</xdr:rowOff>
    </xdr:from>
    <xdr:ext cx="534377" cy="259045"/>
    <xdr:sp macro="" textlink="">
      <xdr:nvSpPr>
        <xdr:cNvPr id="250" name="テキスト ボックス 249"/>
        <xdr:cNvSpPr txBox="1"/>
      </xdr:nvSpPr>
      <xdr:spPr>
        <a:xfrm>
          <a:off x="863111" y="1632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11007</xdr:rowOff>
    </xdr:from>
    <xdr:to>
      <xdr:col>24</xdr:col>
      <xdr:colOff>114300</xdr:colOff>
      <xdr:row>97</xdr:row>
      <xdr:rowOff>112607</xdr:rowOff>
    </xdr:to>
    <xdr:sp macro="" textlink="">
      <xdr:nvSpPr>
        <xdr:cNvPr id="256" name="楕円 255"/>
        <xdr:cNvSpPr/>
      </xdr:nvSpPr>
      <xdr:spPr>
        <a:xfrm>
          <a:off x="4584700" y="1664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97384</xdr:rowOff>
    </xdr:from>
    <xdr:ext cx="534377" cy="259045"/>
    <xdr:sp macro="" textlink="">
      <xdr:nvSpPr>
        <xdr:cNvPr id="257" name="衛生費該当値テキスト"/>
        <xdr:cNvSpPr txBox="1"/>
      </xdr:nvSpPr>
      <xdr:spPr>
        <a:xfrm>
          <a:off x="4686300" y="1655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82065</xdr:rowOff>
    </xdr:from>
    <xdr:to>
      <xdr:col>20</xdr:col>
      <xdr:colOff>38100</xdr:colOff>
      <xdr:row>98</xdr:row>
      <xdr:rowOff>12215</xdr:rowOff>
    </xdr:to>
    <xdr:sp macro="" textlink="">
      <xdr:nvSpPr>
        <xdr:cNvPr id="258" name="楕円 257"/>
        <xdr:cNvSpPr/>
      </xdr:nvSpPr>
      <xdr:spPr>
        <a:xfrm>
          <a:off x="3746500" y="1671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3342</xdr:rowOff>
    </xdr:from>
    <xdr:ext cx="534377" cy="259045"/>
    <xdr:sp macro="" textlink="">
      <xdr:nvSpPr>
        <xdr:cNvPr id="259" name="テキスト ボックス 258"/>
        <xdr:cNvSpPr txBox="1"/>
      </xdr:nvSpPr>
      <xdr:spPr>
        <a:xfrm>
          <a:off x="3530111" y="1680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46558</xdr:rowOff>
    </xdr:from>
    <xdr:to>
      <xdr:col>15</xdr:col>
      <xdr:colOff>101600</xdr:colOff>
      <xdr:row>97</xdr:row>
      <xdr:rowOff>148158</xdr:rowOff>
    </xdr:to>
    <xdr:sp macro="" textlink="">
      <xdr:nvSpPr>
        <xdr:cNvPr id="260" name="楕円 259"/>
        <xdr:cNvSpPr/>
      </xdr:nvSpPr>
      <xdr:spPr>
        <a:xfrm>
          <a:off x="2857500" y="1667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139285</xdr:rowOff>
    </xdr:from>
    <xdr:ext cx="534377" cy="259045"/>
    <xdr:sp macro="" textlink="">
      <xdr:nvSpPr>
        <xdr:cNvPr id="261" name="テキスト ボックス 260"/>
        <xdr:cNvSpPr txBox="1"/>
      </xdr:nvSpPr>
      <xdr:spPr>
        <a:xfrm>
          <a:off x="2641111" y="1676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114069</xdr:rowOff>
    </xdr:from>
    <xdr:to>
      <xdr:col>10</xdr:col>
      <xdr:colOff>165100</xdr:colOff>
      <xdr:row>97</xdr:row>
      <xdr:rowOff>44219</xdr:rowOff>
    </xdr:to>
    <xdr:sp macro="" textlink="">
      <xdr:nvSpPr>
        <xdr:cNvPr id="262" name="楕円 261"/>
        <xdr:cNvSpPr/>
      </xdr:nvSpPr>
      <xdr:spPr>
        <a:xfrm>
          <a:off x="1968500" y="1657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35346</xdr:rowOff>
    </xdr:from>
    <xdr:ext cx="534377" cy="259045"/>
    <xdr:sp macro="" textlink="">
      <xdr:nvSpPr>
        <xdr:cNvPr id="263" name="テキスト ボックス 262"/>
        <xdr:cNvSpPr txBox="1"/>
      </xdr:nvSpPr>
      <xdr:spPr>
        <a:xfrm>
          <a:off x="1752111" y="1666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73301</xdr:rowOff>
    </xdr:from>
    <xdr:to>
      <xdr:col>6</xdr:col>
      <xdr:colOff>38100</xdr:colOff>
      <xdr:row>98</xdr:row>
      <xdr:rowOff>3451</xdr:rowOff>
    </xdr:to>
    <xdr:sp macro="" textlink="">
      <xdr:nvSpPr>
        <xdr:cNvPr id="264" name="楕円 263"/>
        <xdr:cNvSpPr/>
      </xdr:nvSpPr>
      <xdr:spPr>
        <a:xfrm>
          <a:off x="1079500" y="1670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166028</xdr:rowOff>
    </xdr:from>
    <xdr:ext cx="534377" cy="259045"/>
    <xdr:sp macro="" textlink="">
      <xdr:nvSpPr>
        <xdr:cNvPr id="265" name="テキスト ボックス 264"/>
        <xdr:cNvSpPr txBox="1"/>
      </xdr:nvSpPr>
      <xdr:spPr>
        <a:xfrm>
          <a:off x="863111" y="1679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72916</xdr:rowOff>
    </xdr:from>
    <xdr:to>
      <xdr:col>54</xdr:col>
      <xdr:colOff>189865</xdr:colOff>
      <xdr:row>39</xdr:row>
      <xdr:rowOff>98878</xdr:rowOff>
    </xdr:to>
    <xdr:cxnSp macro="">
      <xdr:nvCxnSpPr>
        <xdr:cNvPr id="291" name="直線コネクタ 290"/>
        <xdr:cNvCxnSpPr/>
      </xdr:nvCxnSpPr>
      <xdr:spPr>
        <a:xfrm flipV="1">
          <a:off x="10475595" y="5216416"/>
          <a:ext cx="1270" cy="156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19593</xdr:rowOff>
    </xdr:from>
    <xdr:ext cx="469744" cy="259045"/>
    <xdr:sp macro="" textlink="">
      <xdr:nvSpPr>
        <xdr:cNvPr id="294" name="労働費最大値テキスト"/>
        <xdr:cNvSpPr txBox="1"/>
      </xdr:nvSpPr>
      <xdr:spPr>
        <a:xfrm>
          <a:off x="10528300" y="499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72916</xdr:rowOff>
    </xdr:from>
    <xdr:to>
      <xdr:col>55</xdr:col>
      <xdr:colOff>88900</xdr:colOff>
      <xdr:row>30</xdr:row>
      <xdr:rowOff>72916</xdr:rowOff>
    </xdr:to>
    <xdr:cxnSp macro="">
      <xdr:nvCxnSpPr>
        <xdr:cNvPr id="295" name="直線コネクタ 294"/>
        <xdr:cNvCxnSpPr/>
      </xdr:nvCxnSpPr>
      <xdr:spPr>
        <a:xfrm>
          <a:off x="10388600" y="521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34706</xdr:rowOff>
    </xdr:from>
    <xdr:ext cx="469744" cy="259045"/>
    <xdr:sp macro="" textlink="">
      <xdr:nvSpPr>
        <xdr:cNvPr id="297" name="労働費平均値テキスト"/>
        <xdr:cNvSpPr txBox="1"/>
      </xdr:nvSpPr>
      <xdr:spPr>
        <a:xfrm>
          <a:off x="10528300" y="6378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11830</xdr:rowOff>
    </xdr:from>
    <xdr:to>
      <xdr:col>55</xdr:col>
      <xdr:colOff>50800</xdr:colOff>
      <xdr:row>38</xdr:row>
      <xdr:rowOff>113430</xdr:rowOff>
    </xdr:to>
    <xdr:sp macro="" textlink="">
      <xdr:nvSpPr>
        <xdr:cNvPr id="298" name="フローチャート: 判断 297"/>
        <xdr:cNvSpPr/>
      </xdr:nvSpPr>
      <xdr:spPr>
        <a:xfrm>
          <a:off x="10426700" y="65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102798</xdr:rowOff>
    </xdr:from>
    <xdr:to>
      <xdr:col>50</xdr:col>
      <xdr:colOff>114300</xdr:colOff>
      <xdr:row>39</xdr:row>
      <xdr:rowOff>98878</xdr:rowOff>
    </xdr:to>
    <xdr:cxnSp macro="">
      <xdr:nvCxnSpPr>
        <xdr:cNvPr id="299" name="直線コネクタ 298"/>
        <xdr:cNvCxnSpPr/>
      </xdr:nvCxnSpPr>
      <xdr:spPr>
        <a:xfrm>
          <a:off x="8750300" y="6446448"/>
          <a:ext cx="889000" cy="33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139355</xdr:rowOff>
    </xdr:from>
    <xdr:to>
      <xdr:col>50</xdr:col>
      <xdr:colOff>165100</xdr:colOff>
      <xdr:row>38</xdr:row>
      <xdr:rowOff>69506</xdr:rowOff>
    </xdr:to>
    <xdr:sp macro="" textlink="">
      <xdr:nvSpPr>
        <xdr:cNvPr id="300" name="フローチャート: 判断 299"/>
        <xdr:cNvSpPr/>
      </xdr:nvSpPr>
      <xdr:spPr>
        <a:xfrm>
          <a:off x="9588500" y="648300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86032</xdr:rowOff>
    </xdr:from>
    <xdr:ext cx="469744" cy="259045"/>
    <xdr:sp macro="" textlink="">
      <xdr:nvSpPr>
        <xdr:cNvPr id="301" name="テキスト ボックス 300"/>
        <xdr:cNvSpPr txBox="1"/>
      </xdr:nvSpPr>
      <xdr:spPr>
        <a:xfrm>
          <a:off x="9404428" y="625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3846</xdr:rowOff>
    </xdr:from>
    <xdr:to>
      <xdr:col>45</xdr:col>
      <xdr:colOff>177800</xdr:colOff>
      <xdr:row>37</xdr:row>
      <xdr:rowOff>102798</xdr:rowOff>
    </xdr:to>
    <xdr:cxnSp macro="">
      <xdr:nvCxnSpPr>
        <xdr:cNvPr id="302" name="直線コネクタ 301"/>
        <xdr:cNvCxnSpPr/>
      </xdr:nvCxnSpPr>
      <xdr:spPr>
        <a:xfrm>
          <a:off x="7861300" y="6004596"/>
          <a:ext cx="889000" cy="44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134783</xdr:rowOff>
    </xdr:from>
    <xdr:to>
      <xdr:col>46</xdr:col>
      <xdr:colOff>38100</xdr:colOff>
      <xdr:row>37</xdr:row>
      <xdr:rowOff>64933</xdr:rowOff>
    </xdr:to>
    <xdr:sp macro="" textlink="">
      <xdr:nvSpPr>
        <xdr:cNvPr id="303" name="フローチャート: 判断 302"/>
        <xdr:cNvSpPr/>
      </xdr:nvSpPr>
      <xdr:spPr>
        <a:xfrm>
          <a:off x="8699500" y="630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81460</xdr:rowOff>
    </xdr:from>
    <xdr:ext cx="469744" cy="259045"/>
    <xdr:sp macro="" textlink="">
      <xdr:nvSpPr>
        <xdr:cNvPr id="304" name="テキスト ボックス 303"/>
        <xdr:cNvSpPr txBox="1"/>
      </xdr:nvSpPr>
      <xdr:spPr>
        <a:xfrm>
          <a:off x="8515428" y="60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6132</xdr:rowOff>
    </xdr:from>
    <xdr:to>
      <xdr:col>41</xdr:col>
      <xdr:colOff>50800</xdr:colOff>
      <xdr:row>35</xdr:row>
      <xdr:rowOff>3846</xdr:rowOff>
    </xdr:to>
    <xdr:cxnSp macro="">
      <xdr:nvCxnSpPr>
        <xdr:cNvPr id="305" name="直線コネクタ 304"/>
        <xdr:cNvCxnSpPr/>
      </xdr:nvCxnSpPr>
      <xdr:spPr>
        <a:xfrm>
          <a:off x="6972300" y="583543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30607</xdr:rowOff>
    </xdr:from>
    <xdr:to>
      <xdr:col>41</xdr:col>
      <xdr:colOff>101600</xdr:colOff>
      <xdr:row>36</xdr:row>
      <xdr:rowOff>132207</xdr:rowOff>
    </xdr:to>
    <xdr:sp macro="" textlink="">
      <xdr:nvSpPr>
        <xdr:cNvPr id="306" name="フローチャート: 判断 305"/>
        <xdr:cNvSpPr/>
      </xdr:nvSpPr>
      <xdr:spPr>
        <a:xfrm>
          <a:off x="7810500" y="620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123334</xdr:rowOff>
    </xdr:from>
    <xdr:ext cx="469744" cy="259045"/>
    <xdr:sp macro="" textlink="">
      <xdr:nvSpPr>
        <xdr:cNvPr id="307" name="テキスト ボックス 306"/>
        <xdr:cNvSpPr txBox="1"/>
      </xdr:nvSpPr>
      <xdr:spPr>
        <a:xfrm>
          <a:off x="7626428" y="62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20810</xdr:rowOff>
    </xdr:from>
    <xdr:to>
      <xdr:col>36</xdr:col>
      <xdr:colOff>165100</xdr:colOff>
      <xdr:row>36</xdr:row>
      <xdr:rowOff>122410</xdr:rowOff>
    </xdr:to>
    <xdr:sp macro="" textlink="">
      <xdr:nvSpPr>
        <xdr:cNvPr id="308" name="フローチャート: 判断 307"/>
        <xdr:cNvSpPr/>
      </xdr:nvSpPr>
      <xdr:spPr>
        <a:xfrm>
          <a:off x="6921500" y="61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113537</xdr:rowOff>
    </xdr:from>
    <xdr:ext cx="469744" cy="259045"/>
    <xdr:sp macro="" textlink="">
      <xdr:nvSpPr>
        <xdr:cNvPr id="309" name="テキスト ボックス 308"/>
        <xdr:cNvSpPr txBox="1"/>
      </xdr:nvSpPr>
      <xdr:spPr>
        <a:xfrm>
          <a:off x="6737428" y="628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5" name="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6"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7" name="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8" name="テキスト ボックス 317"/>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51998</xdr:rowOff>
    </xdr:from>
    <xdr:to>
      <xdr:col>46</xdr:col>
      <xdr:colOff>38100</xdr:colOff>
      <xdr:row>37</xdr:row>
      <xdr:rowOff>153598</xdr:rowOff>
    </xdr:to>
    <xdr:sp macro="" textlink="">
      <xdr:nvSpPr>
        <xdr:cNvPr id="319" name="楕円 318"/>
        <xdr:cNvSpPr/>
      </xdr:nvSpPr>
      <xdr:spPr>
        <a:xfrm>
          <a:off x="8699500" y="639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144725</xdr:rowOff>
    </xdr:from>
    <xdr:ext cx="469744" cy="259045"/>
    <xdr:sp macro="" textlink="">
      <xdr:nvSpPr>
        <xdr:cNvPr id="320" name="テキスト ボックス 319"/>
        <xdr:cNvSpPr txBox="1"/>
      </xdr:nvSpPr>
      <xdr:spPr>
        <a:xfrm>
          <a:off x="8515428" y="648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124496</xdr:rowOff>
    </xdr:from>
    <xdr:to>
      <xdr:col>41</xdr:col>
      <xdr:colOff>101600</xdr:colOff>
      <xdr:row>35</xdr:row>
      <xdr:rowOff>54646</xdr:rowOff>
    </xdr:to>
    <xdr:sp macro="" textlink="">
      <xdr:nvSpPr>
        <xdr:cNvPr id="321" name="楕円 320"/>
        <xdr:cNvSpPr/>
      </xdr:nvSpPr>
      <xdr:spPr>
        <a:xfrm>
          <a:off x="7810500" y="595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71173</xdr:rowOff>
    </xdr:from>
    <xdr:ext cx="469744" cy="259045"/>
    <xdr:sp macro="" textlink="">
      <xdr:nvSpPr>
        <xdr:cNvPr id="322" name="テキスト ボックス 321"/>
        <xdr:cNvSpPr txBox="1"/>
      </xdr:nvSpPr>
      <xdr:spPr>
        <a:xfrm>
          <a:off x="7626428" y="572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126782</xdr:rowOff>
    </xdr:from>
    <xdr:to>
      <xdr:col>36</xdr:col>
      <xdr:colOff>165100</xdr:colOff>
      <xdr:row>34</xdr:row>
      <xdr:rowOff>56932</xdr:rowOff>
    </xdr:to>
    <xdr:sp macro="" textlink="">
      <xdr:nvSpPr>
        <xdr:cNvPr id="323" name="楕円 322"/>
        <xdr:cNvSpPr/>
      </xdr:nvSpPr>
      <xdr:spPr>
        <a:xfrm>
          <a:off x="6921500" y="578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73459</xdr:rowOff>
    </xdr:from>
    <xdr:ext cx="469744" cy="259045"/>
    <xdr:sp macro="" textlink="">
      <xdr:nvSpPr>
        <xdr:cNvPr id="324" name="テキスト ボックス 323"/>
        <xdr:cNvSpPr txBox="1"/>
      </xdr:nvSpPr>
      <xdr:spPr>
        <a:xfrm>
          <a:off x="6737428" y="55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4" name="直線コネクタ 343"/>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5" name="農林水産業費最小値テキスト"/>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6" name="直線コネクタ 345"/>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7" name="農林水産業費最大値テキスト"/>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8" name="直線コネクタ 347"/>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152043</xdr:rowOff>
    </xdr:from>
    <xdr:to>
      <xdr:col>55</xdr:col>
      <xdr:colOff>0</xdr:colOff>
      <xdr:row>57</xdr:row>
      <xdr:rowOff>155722</xdr:rowOff>
    </xdr:to>
    <xdr:cxnSp macro="">
      <xdr:nvCxnSpPr>
        <xdr:cNvPr id="349" name="直線コネクタ 348"/>
        <xdr:cNvCxnSpPr/>
      </xdr:nvCxnSpPr>
      <xdr:spPr>
        <a:xfrm flipV="1">
          <a:off x="9639300" y="9924693"/>
          <a:ext cx="838200" cy="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106401</xdr:rowOff>
    </xdr:from>
    <xdr:ext cx="599010" cy="259045"/>
    <xdr:sp macro="" textlink="">
      <xdr:nvSpPr>
        <xdr:cNvPr id="350" name="農林水産業費平均値テキスト"/>
        <xdr:cNvSpPr txBox="1"/>
      </xdr:nvSpPr>
      <xdr:spPr>
        <a:xfrm>
          <a:off x="10528300" y="9707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51" name="フローチャート: 判断 350"/>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155722</xdr:rowOff>
    </xdr:from>
    <xdr:to>
      <xdr:col>50</xdr:col>
      <xdr:colOff>114300</xdr:colOff>
      <xdr:row>57</xdr:row>
      <xdr:rowOff>162064</xdr:rowOff>
    </xdr:to>
    <xdr:cxnSp macro="">
      <xdr:nvCxnSpPr>
        <xdr:cNvPr id="352" name="直線コネクタ 351"/>
        <xdr:cNvCxnSpPr/>
      </xdr:nvCxnSpPr>
      <xdr:spPr>
        <a:xfrm flipV="1">
          <a:off x="8750300" y="9928372"/>
          <a:ext cx="889000" cy="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53" name="フローチャート: 判断 352"/>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34116</xdr:rowOff>
    </xdr:from>
    <xdr:ext cx="599010" cy="259045"/>
    <xdr:sp macro="" textlink="">
      <xdr:nvSpPr>
        <xdr:cNvPr id="354" name="テキスト ボックス 353"/>
        <xdr:cNvSpPr txBox="1"/>
      </xdr:nvSpPr>
      <xdr:spPr>
        <a:xfrm>
          <a:off x="9339795" y="96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151989</xdr:rowOff>
    </xdr:from>
    <xdr:to>
      <xdr:col>45</xdr:col>
      <xdr:colOff>177800</xdr:colOff>
      <xdr:row>57</xdr:row>
      <xdr:rowOff>162064</xdr:rowOff>
    </xdr:to>
    <xdr:cxnSp macro="">
      <xdr:nvCxnSpPr>
        <xdr:cNvPr id="355" name="直線コネクタ 354"/>
        <xdr:cNvCxnSpPr/>
      </xdr:nvCxnSpPr>
      <xdr:spPr>
        <a:xfrm>
          <a:off x="7861300" y="9924639"/>
          <a:ext cx="889000" cy="1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88126</xdr:rowOff>
    </xdr:from>
    <xdr:to>
      <xdr:col>46</xdr:col>
      <xdr:colOff>38100</xdr:colOff>
      <xdr:row>58</xdr:row>
      <xdr:rowOff>18276</xdr:rowOff>
    </xdr:to>
    <xdr:sp macro="" textlink="">
      <xdr:nvSpPr>
        <xdr:cNvPr id="356" name="フローチャート: 判断 355"/>
        <xdr:cNvSpPr/>
      </xdr:nvSpPr>
      <xdr:spPr>
        <a:xfrm>
          <a:off x="8699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34803</xdr:rowOff>
    </xdr:from>
    <xdr:ext cx="599010" cy="259045"/>
    <xdr:sp macro="" textlink="">
      <xdr:nvSpPr>
        <xdr:cNvPr id="357" name="テキスト ボックス 356"/>
        <xdr:cNvSpPr txBox="1"/>
      </xdr:nvSpPr>
      <xdr:spPr>
        <a:xfrm>
          <a:off x="8450795" y="96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143557</xdr:rowOff>
    </xdr:from>
    <xdr:to>
      <xdr:col>41</xdr:col>
      <xdr:colOff>50800</xdr:colOff>
      <xdr:row>57</xdr:row>
      <xdr:rowOff>151989</xdr:rowOff>
    </xdr:to>
    <xdr:cxnSp macro="">
      <xdr:nvCxnSpPr>
        <xdr:cNvPr id="358" name="直線コネクタ 357"/>
        <xdr:cNvCxnSpPr/>
      </xdr:nvCxnSpPr>
      <xdr:spPr>
        <a:xfrm>
          <a:off x="6972300" y="9916207"/>
          <a:ext cx="889000" cy="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78256</xdr:rowOff>
    </xdr:from>
    <xdr:to>
      <xdr:col>41</xdr:col>
      <xdr:colOff>101600</xdr:colOff>
      <xdr:row>58</xdr:row>
      <xdr:rowOff>8406</xdr:rowOff>
    </xdr:to>
    <xdr:sp macro="" textlink="">
      <xdr:nvSpPr>
        <xdr:cNvPr id="359" name="フローチャート: 判断 358"/>
        <xdr:cNvSpPr/>
      </xdr:nvSpPr>
      <xdr:spPr>
        <a:xfrm>
          <a:off x="7810500" y="98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24933</xdr:rowOff>
    </xdr:from>
    <xdr:ext cx="599010" cy="259045"/>
    <xdr:sp macro="" textlink="">
      <xdr:nvSpPr>
        <xdr:cNvPr id="360" name="テキスト ボックス 359"/>
        <xdr:cNvSpPr txBox="1"/>
      </xdr:nvSpPr>
      <xdr:spPr>
        <a:xfrm>
          <a:off x="7561795" y="962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70542</xdr:rowOff>
    </xdr:from>
    <xdr:to>
      <xdr:col>36</xdr:col>
      <xdr:colOff>165100</xdr:colOff>
      <xdr:row>58</xdr:row>
      <xdr:rowOff>692</xdr:rowOff>
    </xdr:to>
    <xdr:sp macro="" textlink="">
      <xdr:nvSpPr>
        <xdr:cNvPr id="361" name="フローチャート: 判断 360"/>
        <xdr:cNvSpPr/>
      </xdr:nvSpPr>
      <xdr:spPr>
        <a:xfrm>
          <a:off x="6921500" y="98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17219</xdr:rowOff>
    </xdr:from>
    <xdr:ext cx="599010" cy="259045"/>
    <xdr:sp macro="" textlink="">
      <xdr:nvSpPr>
        <xdr:cNvPr id="362" name="テキスト ボックス 361"/>
        <xdr:cNvSpPr txBox="1"/>
      </xdr:nvSpPr>
      <xdr:spPr>
        <a:xfrm>
          <a:off x="6672795" y="9618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101243</xdr:rowOff>
    </xdr:from>
    <xdr:to>
      <xdr:col>55</xdr:col>
      <xdr:colOff>50800</xdr:colOff>
      <xdr:row>58</xdr:row>
      <xdr:rowOff>31393</xdr:rowOff>
    </xdr:to>
    <xdr:sp macro="" textlink="">
      <xdr:nvSpPr>
        <xdr:cNvPr id="368" name="楕円 367"/>
        <xdr:cNvSpPr/>
      </xdr:nvSpPr>
      <xdr:spPr>
        <a:xfrm>
          <a:off x="10426700" y="987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61951</xdr:rowOff>
    </xdr:from>
    <xdr:ext cx="534377" cy="259045"/>
    <xdr:sp macro="" textlink="">
      <xdr:nvSpPr>
        <xdr:cNvPr id="369" name="農林水産業費該当値テキスト"/>
        <xdr:cNvSpPr txBox="1"/>
      </xdr:nvSpPr>
      <xdr:spPr>
        <a:xfrm>
          <a:off x="10528300" y="983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104922</xdr:rowOff>
    </xdr:from>
    <xdr:to>
      <xdr:col>50</xdr:col>
      <xdr:colOff>165100</xdr:colOff>
      <xdr:row>58</xdr:row>
      <xdr:rowOff>35072</xdr:rowOff>
    </xdr:to>
    <xdr:sp macro="" textlink="">
      <xdr:nvSpPr>
        <xdr:cNvPr id="370" name="楕円 369"/>
        <xdr:cNvSpPr/>
      </xdr:nvSpPr>
      <xdr:spPr>
        <a:xfrm>
          <a:off x="9588500" y="987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26199</xdr:rowOff>
    </xdr:from>
    <xdr:ext cx="534377" cy="259045"/>
    <xdr:sp macro="" textlink="">
      <xdr:nvSpPr>
        <xdr:cNvPr id="371" name="テキスト ボックス 370"/>
        <xdr:cNvSpPr txBox="1"/>
      </xdr:nvSpPr>
      <xdr:spPr>
        <a:xfrm>
          <a:off x="9372111" y="997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111264</xdr:rowOff>
    </xdr:from>
    <xdr:to>
      <xdr:col>46</xdr:col>
      <xdr:colOff>38100</xdr:colOff>
      <xdr:row>58</xdr:row>
      <xdr:rowOff>41414</xdr:rowOff>
    </xdr:to>
    <xdr:sp macro="" textlink="">
      <xdr:nvSpPr>
        <xdr:cNvPr id="372" name="楕円 371"/>
        <xdr:cNvSpPr/>
      </xdr:nvSpPr>
      <xdr:spPr>
        <a:xfrm>
          <a:off x="8699500" y="988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32541</xdr:rowOff>
    </xdr:from>
    <xdr:ext cx="534377" cy="259045"/>
    <xdr:sp macro="" textlink="">
      <xdr:nvSpPr>
        <xdr:cNvPr id="373" name="テキスト ボックス 372"/>
        <xdr:cNvSpPr txBox="1"/>
      </xdr:nvSpPr>
      <xdr:spPr>
        <a:xfrm>
          <a:off x="8483111" y="997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101189</xdr:rowOff>
    </xdr:from>
    <xdr:to>
      <xdr:col>41</xdr:col>
      <xdr:colOff>101600</xdr:colOff>
      <xdr:row>58</xdr:row>
      <xdr:rowOff>31339</xdr:rowOff>
    </xdr:to>
    <xdr:sp macro="" textlink="">
      <xdr:nvSpPr>
        <xdr:cNvPr id="374" name="楕円 373"/>
        <xdr:cNvSpPr/>
      </xdr:nvSpPr>
      <xdr:spPr>
        <a:xfrm>
          <a:off x="7810500" y="987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22466</xdr:rowOff>
    </xdr:from>
    <xdr:ext cx="534377" cy="259045"/>
    <xdr:sp macro="" textlink="">
      <xdr:nvSpPr>
        <xdr:cNvPr id="375" name="テキスト ボックス 374"/>
        <xdr:cNvSpPr txBox="1"/>
      </xdr:nvSpPr>
      <xdr:spPr>
        <a:xfrm>
          <a:off x="7594111" y="996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92757</xdr:rowOff>
    </xdr:from>
    <xdr:to>
      <xdr:col>36</xdr:col>
      <xdr:colOff>165100</xdr:colOff>
      <xdr:row>58</xdr:row>
      <xdr:rowOff>22907</xdr:rowOff>
    </xdr:to>
    <xdr:sp macro="" textlink="">
      <xdr:nvSpPr>
        <xdr:cNvPr id="376" name="楕円 375"/>
        <xdr:cNvSpPr/>
      </xdr:nvSpPr>
      <xdr:spPr>
        <a:xfrm>
          <a:off x="6921500" y="986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14034</xdr:rowOff>
    </xdr:from>
    <xdr:ext cx="534377" cy="259045"/>
    <xdr:sp macro="" textlink="">
      <xdr:nvSpPr>
        <xdr:cNvPr id="377" name="テキスト ボックス 376"/>
        <xdr:cNvSpPr txBox="1"/>
      </xdr:nvSpPr>
      <xdr:spPr>
        <a:xfrm>
          <a:off x="6705111" y="995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401" name="直線コネクタ 400"/>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402" name="商工費最小値テキスト"/>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403" name="直線コネクタ 402"/>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404" name="商工費最大値テキスト"/>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405" name="直線コネクタ 404"/>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152197</xdr:rowOff>
    </xdr:from>
    <xdr:to>
      <xdr:col>55</xdr:col>
      <xdr:colOff>0</xdr:colOff>
      <xdr:row>78</xdr:row>
      <xdr:rowOff>155687</xdr:rowOff>
    </xdr:to>
    <xdr:cxnSp macro="">
      <xdr:nvCxnSpPr>
        <xdr:cNvPr id="406" name="直線コネクタ 405"/>
        <xdr:cNvCxnSpPr/>
      </xdr:nvCxnSpPr>
      <xdr:spPr>
        <a:xfrm flipV="1">
          <a:off x="9639300" y="13525297"/>
          <a:ext cx="838200" cy="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136492</xdr:rowOff>
    </xdr:from>
    <xdr:ext cx="534377" cy="259045"/>
    <xdr:sp macro="" textlink="">
      <xdr:nvSpPr>
        <xdr:cNvPr id="407" name="商工費平均値テキスト"/>
        <xdr:cNvSpPr txBox="1"/>
      </xdr:nvSpPr>
      <xdr:spPr>
        <a:xfrm>
          <a:off x="10528300" y="1316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8" name="フローチャート: 判断 407"/>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153012</xdr:rowOff>
    </xdr:from>
    <xdr:to>
      <xdr:col>50</xdr:col>
      <xdr:colOff>114300</xdr:colOff>
      <xdr:row>78</xdr:row>
      <xdr:rowOff>155687</xdr:rowOff>
    </xdr:to>
    <xdr:cxnSp macro="">
      <xdr:nvCxnSpPr>
        <xdr:cNvPr id="409" name="直線コネクタ 408"/>
        <xdr:cNvCxnSpPr/>
      </xdr:nvCxnSpPr>
      <xdr:spPr>
        <a:xfrm>
          <a:off x="8750300" y="13526112"/>
          <a:ext cx="8890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10" name="フローチャート: 判断 409"/>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119687</xdr:rowOff>
    </xdr:from>
    <xdr:ext cx="534377" cy="259045"/>
    <xdr:sp macro="" textlink="">
      <xdr:nvSpPr>
        <xdr:cNvPr id="411" name="テキスト ボックス 410"/>
        <xdr:cNvSpPr txBox="1"/>
      </xdr:nvSpPr>
      <xdr:spPr>
        <a:xfrm>
          <a:off x="9372111" y="131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153012</xdr:rowOff>
    </xdr:from>
    <xdr:to>
      <xdr:col>45</xdr:col>
      <xdr:colOff>177800</xdr:colOff>
      <xdr:row>78</xdr:row>
      <xdr:rowOff>163829</xdr:rowOff>
    </xdr:to>
    <xdr:cxnSp macro="">
      <xdr:nvCxnSpPr>
        <xdr:cNvPr id="412" name="直線コネクタ 411"/>
        <xdr:cNvCxnSpPr/>
      </xdr:nvCxnSpPr>
      <xdr:spPr>
        <a:xfrm flipV="1">
          <a:off x="7861300" y="13526112"/>
          <a:ext cx="889000" cy="1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6238</xdr:rowOff>
    </xdr:from>
    <xdr:to>
      <xdr:col>46</xdr:col>
      <xdr:colOff>38100</xdr:colOff>
      <xdr:row>78</xdr:row>
      <xdr:rowOff>107838</xdr:rowOff>
    </xdr:to>
    <xdr:sp macro="" textlink="">
      <xdr:nvSpPr>
        <xdr:cNvPr id="413" name="フローチャート: 判断 412"/>
        <xdr:cNvSpPr/>
      </xdr:nvSpPr>
      <xdr:spPr>
        <a:xfrm>
          <a:off x="8699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124365</xdr:rowOff>
    </xdr:from>
    <xdr:ext cx="534377" cy="259045"/>
    <xdr:sp macro="" textlink="">
      <xdr:nvSpPr>
        <xdr:cNvPr id="414" name="テキスト ボックス 413"/>
        <xdr:cNvSpPr txBox="1"/>
      </xdr:nvSpPr>
      <xdr:spPr>
        <a:xfrm>
          <a:off x="8483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158724</xdr:rowOff>
    </xdr:from>
    <xdr:to>
      <xdr:col>41</xdr:col>
      <xdr:colOff>50800</xdr:colOff>
      <xdr:row>78</xdr:row>
      <xdr:rowOff>163829</xdr:rowOff>
    </xdr:to>
    <xdr:cxnSp macro="">
      <xdr:nvCxnSpPr>
        <xdr:cNvPr id="415" name="直線コネクタ 414"/>
        <xdr:cNvCxnSpPr/>
      </xdr:nvCxnSpPr>
      <xdr:spPr>
        <a:xfrm>
          <a:off x="6972300" y="13531824"/>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139071</xdr:rowOff>
    </xdr:from>
    <xdr:to>
      <xdr:col>41</xdr:col>
      <xdr:colOff>101600</xdr:colOff>
      <xdr:row>78</xdr:row>
      <xdr:rowOff>69221</xdr:rowOff>
    </xdr:to>
    <xdr:sp macro="" textlink="">
      <xdr:nvSpPr>
        <xdr:cNvPr id="416" name="フローチャート: 判断 415"/>
        <xdr:cNvSpPr/>
      </xdr:nvSpPr>
      <xdr:spPr>
        <a:xfrm>
          <a:off x="7810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85748</xdr:rowOff>
    </xdr:from>
    <xdr:ext cx="534377" cy="259045"/>
    <xdr:sp macro="" textlink="">
      <xdr:nvSpPr>
        <xdr:cNvPr id="417" name="テキスト ボックス 416"/>
        <xdr:cNvSpPr txBox="1"/>
      </xdr:nvSpPr>
      <xdr:spPr>
        <a:xfrm>
          <a:off x="7594111" y="131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8630</xdr:rowOff>
    </xdr:from>
    <xdr:to>
      <xdr:col>36</xdr:col>
      <xdr:colOff>165100</xdr:colOff>
      <xdr:row>78</xdr:row>
      <xdr:rowOff>110230</xdr:rowOff>
    </xdr:to>
    <xdr:sp macro="" textlink="">
      <xdr:nvSpPr>
        <xdr:cNvPr id="418" name="フローチャート: 判断 417"/>
        <xdr:cNvSpPr/>
      </xdr:nvSpPr>
      <xdr:spPr>
        <a:xfrm>
          <a:off x="6921500" y="13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126757</xdr:rowOff>
    </xdr:from>
    <xdr:ext cx="534377" cy="259045"/>
    <xdr:sp macro="" textlink="">
      <xdr:nvSpPr>
        <xdr:cNvPr id="419" name="テキスト ボックス 418"/>
        <xdr:cNvSpPr txBox="1"/>
      </xdr:nvSpPr>
      <xdr:spPr>
        <a:xfrm>
          <a:off x="6705111" y="1315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101397</xdr:rowOff>
    </xdr:from>
    <xdr:to>
      <xdr:col>55</xdr:col>
      <xdr:colOff>50800</xdr:colOff>
      <xdr:row>79</xdr:row>
      <xdr:rowOff>31547</xdr:rowOff>
    </xdr:to>
    <xdr:sp macro="" textlink="">
      <xdr:nvSpPr>
        <xdr:cNvPr id="425" name="楕円 424"/>
        <xdr:cNvSpPr/>
      </xdr:nvSpPr>
      <xdr:spPr>
        <a:xfrm>
          <a:off x="10426700" y="1347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16324</xdr:rowOff>
    </xdr:from>
    <xdr:ext cx="534377" cy="259045"/>
    <xdr:sp macro="" textlink="">
      <xdr:nvSpPr>
        <xdr:cNvPr id="426" name="商工費該当値テキスト"/>
        <xdr:cNvSpPr txBox="1"/>
      </xdr:nvSpPr>
      <xdr:spPr>
        <a:xfrm>
          <a:off x="10528300" y="1338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104887</xdr:rowOff>
    </xdr:from>
    <xdr:to>
      <xdr:col>50</xdr:col>
      <xdr:colOff>165100</xdr:colOff>
      <xdr:row>79</xdr:row>
      <xdr:rowOff>35037</xdr:rowOff>
    </xdr:to>
    <xdr:sp macro="" textlink="">
      <xdr:nvSpPr>
        <xdr:cNvPr id="427" name="楕円 426"/>
        <xdr:cNvSpPr/>
      </xdr:nvSpPr>
      <xdr:spPr>
        <a:xfrm>
          <a:off x="9588500" y="1347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26164</xdr:rowOff>
    </xdr:from>
    <xdr:ext cx="534377" cy="259045"/>
    <xdr:sp macro="" textlink="">
      <xdr:nvSpPr>
        <xdr:cNvPr id="428" name="テキスト ボックス 427"/>
        <xdr:cNvSpPr txBox="1"/>
      </xdr:nvSpPr>
      <xdr:spPr>
        <a:xfrm>
          <a:off x="9372111" y="135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102212</xdr:rowOff>
    </xdr:from>
    <xdr:to>
      <xdr:col>46</xdr:col>
      <xdr:colOff>38100</xdr:colOff>
      <xdr:row>79</xdr:row>
      <xdr:rowOff>32362</xdr:rowOff>
    </xdr:to>
    <xdr:sp macro="" textlink="">
      <xdr:nvSpPr>
        <xdr:cNvPr id="429" name="楕円 428"/>
        <xdr:cNvSpPr/>
      </xdr:nvSpPr>
      <xdr:spPr>
        <a:xfrm>
          <a:off x="8699500" y="1347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23489</xdr:rowOff>
    </xdr:from>
    <xdr:ext cx="534377" cy="259045"/>
    <xdr:sp macro="" textlink="">
      <xdr:nvSpPr>
        <xdr:cNvPr id="430" name="テキスト ボックス 429"/>
        <xdr:cNvSpPr txBox="1"/>
      </xdr:nvSpPr>
      <xdr:spPr>
        <a:xfrm>
          <a:off x="8483111" y="1356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113029</xdr:rowOff>
    </xdr:from>
    <xdr:to>
      <xdr:col>41</xdr:col>
      <xdr:colOff>101600</xdr:colOff>
      <xdr:row>79</xdr:row>
      <xdr:rowOff>43179</xdr:rowOff>
    </xdr:to>
    <xdr:sp macro="" textlink="">
      <xdr:nvSpPr>
        <xdr:cNvPr id="431" name="楕円 430"/>
        <xdr:cNvSpPr/>
      </xdr:nvSpPr>
      <xdr:spPr>
        <a:xfrm>
          <a:off x="7810500" y="1348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34306</xdr:rowOff>
    </xdr:from>
    <xdr:ext cx="534377" cy="259045"/>
    <xdr:sp macro="" textlink="">
      <xdr:nvSpPr>
        <xdr:cNvPr id="432" name="テキスト ボックス 431"/>
        <xdr:cNvSpPr txBox="1"/>
      </xdr:nvSpPr>
      <xdr:spPr>
        <a:xfrm>
          <a:off x="7594111" y="1357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107924</xdr:rowOff>
    </xdr:from>
    <xdr:to>
      <xdr:col>36</xdr:col>
      <xdr:colOff>165100</xdr:colOff>
      <xdr:row>79</xdr:row>
      <xdr:rowOff>38074</xdr:rowOff>
    </xdr:to>
    <xdr:sp macro="" textlink="">
      <xdr:nvSpPr>
        <xdr:cNvPr id="433" name="楕円 432"/>
        <xdr:cNvSpPr/>
      </xdr:nvSpPr>
      <xdr:spPr>
        <a:xfrm>
          <a:off x="6921500" y="134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29201</xdr:rowOff>
    </xdr:from>
    <xdr:ext cx="534377" cy="259045"/>
    <xdr:sp macro="" textlink="">
      <xdr:nvSpPr>
        <xdr:cNvPr id="434" name="テキスト ボックス 433"/>
        <xdr:cNvSpPr txBox="1"/>
      </xdr:nvSpPr>
      <xdr:spPr>
        <a:xfrm>
          <a:off x="6705111" y="135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108765</xdr:rowOff>
    </xdr:from>
    <xdr:to>
      <xdr:col>54</xdr:col>
      <xdr:colOff>189865</xdr:colOff>
      <xdr:row>98</xdr:row>
      <xdr:rowOff>143571</xdr:rowOff>
    </xdr:to>
    <xdr:cxnSp macro="">
      <xdr:nvCxnSpPr>
        <xdr:cNvPr id="458" name="直線コネクタ 457"/>
        <xdr:cNvCxnSpPr/>
      </xdr:nvCxnSpPr>
      <xdr:spPr>
        <a:xfrm flipV="1">
          <a:off x="10475595" y="16053615"/>
          <a:ext cx="1270" cy="892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147398</xdr:rowOff>
    </xdr:from>
    <xdr:ext cx="534377" cy="259045"/>
    <xdr:sp macro="" textlink="">
      <xdr:nvSpPr>
        <xdr:cNvPr id="459" name="土木費最小値テキスト"/>
        <xdr:cNvSpPr txBox="1"/>
      </xdr:nvSpPr>
      <xdr:spPr>
        <a:xfrm>
          <a:off x="10528300" y="1694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143571</xdr:rowOff>
    </xdr:from>
    <xdr:to>
      <xdr:col>55</xdr:col>
      <xdr:colOff>88900</xdr:colOff>
      <xdr:row>98</xdr:row>
      <xdr:rowOff>143571</xdr:rowOff>
    </xdr:to>
    <xdr:cxnSp macro="">
      <xdr:nvCxnSpPr>
        <xdr:cNvPr id="460" name="直線コネクタ 459"/>
        <xdr:cNvCxnSpPr/>
      </xdr:nvCxnSpPr>
      <xdr:spPr>
        <a:xfrm>
          <a:off x="10388600" y="16945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55442</xdr:rowOff>
    </xdr:from>
    <xdr:ext cx="599010" cy="259045"/>
    <xdr:sp macro="" textlink="">
      <xdr:nvSpPr>
        <xdr:cNvPr id="461" name="土木費最大値テキスト"/>
        <xdr:cNvSpPr txBox="1"/>
      </xdr:nvSpPr>
      <xdr:spPr>
        <a:xfrm>
          <a:off x="10528300" y="15828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108765</xdr:rowOff>
    </xdr:from>
    <xdr:to>
      <xdr:col>55</xdr:col>
      <xdr:colOff>88900</xdr:colOff>
      <xdr:row>93</xdr:row>
      <xdr:rowOff>108765</xdr:rowOff>
    </xdr:to>
    <xdr:cxnSp macro="">
      <xdr:nvCxnSpPr>
        <xdr:cNvPr id="462" name="直線コネクタ 461"/>
        <xdr:cNvCxnSpPr/>
      </xdr:nvCxnSpPr>
      <xdr:spPr>
        <a:xfrm>
          <a:off x="10388600" y="1605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21464</xdr:rowOff>
    </xdr:from>
    <xdr:to>
      <xdr:col>55</xdr:col>
      <xdr:colOff>0</xdr:colOff>
      <xdr:row>97</xdr:row>
      <xdr:rowOff>35909</xdr:rowOff>
    </xdr:to>
    <xdr:cxnSp macro="">
      <xdr:nvCxnSpPr>
        <xdr:cNvPr id="463" name="直線コネクタ 462"/>
        <xdr:cNvCxnSpPr/>
      </xdr:nvCxnSpPr>
      <xdr:spPr>
        <a:xfrm>
          <a:off x="9639300" y="16652114"/>
          <a:ext cx="838200" cy="1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28408</xdr:rowOff>
    </xdr:from>
    <xdr:ext cx="599010" cy="259045"/>
    <xdr:sp macro="" textlink="">
      <xdr:nvSpPr>
        <xdr:cNvPr id="464" name="土木費平均値テキスト"/>
        <xdr:cNvSpPr txBox="1"/>
      </xdr:nvSpPr>
      <xdr:spPr>
        <a:xfrm>
          <a:off x="10528300" y="166590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49981</xdr:rowOff>
    </xdr:from>
    <xdr:to>
      <xdr:col>55</xdr:col>
      <xdr:colOff>50800</xdr:colOff>
      <xdr:row>97</xdr:row>
      <xdr:rowOff>151581</xdr:rowOff>
    </xdr:to>
    <xdr:sp macro="" textlink="">
      <xdr:nvSpPr>
        <xdr:cNvPr id="465" name="フローチャート: 判断 464"/>
        <xdr:cNvSpPr/>
      </xdr:nvSpPr>
      <xdr:spPr>
        <a:xfrm>
          <a:off x="10426700" y="166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111010</xdr:rowOff>
    </xdr:from>
    <xdr:to>
      <xdr:col>50</xdr:col>
      <xdr:colOff>114300</xdr:colOff>
      <xdr:row>97</xdr:row>
      <xdr:rowOff>21464</xdr:rowOff>
    </xdr:to>
    <xdr:cxnSp macro="">
      <xdr:nvCxnSpPr>
        <xdr:cNvPr id="466" name="直線コネクタ 465"/>
        <xdr:cNvCxnSpPr/>
      </xdr:nvCxnSpPr>
      <xdr:spPr>
        <a:xfrm>
          <a:off x="8750300" y="15712960"/>
          <a:ext cx="889000" cy="93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87402</xdr:rowOff>
    </xdr:from>
    <xdr:to>
      <xdr:col>50</xdr:col>
      <xdr:colOff>165100</xdr:colOff>
      <xdr:row>98</xdr:row>
      <xdr:rowOff>17552</xdr:rowOff>
    </xdr:to>
    <xdr:sp macro="" textlink="">
      <xdr:nvSpPr>
        <xdr:cNvPr id="467" name="フローチャート: 判断 466"/>
        <xdr:cNvSpPr/>
      </xdr:nvSpPr>
      <xdr:spPr>
        <a:xfrm>
          <a:off x="95885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8679</xdr:rowOff>
    </xdr:from>
    <xdr:ext cx="599010" cy="259045"/>
    <xdr:sp macro="" textlink="">
      <xdr:nvSpPr>
        <xdr:cNvPr id="468" name="テキスト ボックス 467"/>
        <xdr:cNvSpPr txBox="1"/>
      </xdr:nvSpPr>
      <xdr:spPr>
        <a:xfrm>
          <a:off x="9339795" y="1681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111010</xdr:rowOff>
    </xdr:from>
    <xdr:to>
      <xdr:col>45</xdr:col>
      <xdr:colOff>177800</xdr:colOff>
      <xdr:row>97</xdr:row>
      <xdr:rowOff>120551</xdr:rowOff>
    </xdr:to>
    <xdr:cxnSp macro="">
      <xdr:nvCxnSpPr>
        <xdr:cNvPr id="469" name="直線コネクタ 468"/>
        <xdr:cNvCxnSpPr/>
      </xdr:nvCxnSpPr>
      <xdr:spPr>
        <a:xfrm flipV="1">
          <a:off x="7861300" y="15712960"/>
          <a:ext cx="889000" cy="103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69743</xdr:rowOff>
    </xdr:from>
    <xdr:to>
      <xdr:col>46</xdr:col>
      <xdr:colOff>38100</xdr:colOff>
      <xdr:row>97</xdr:row>
      <xdr:rowOff>171343</xdr:rowOff>
    </xdr:to>
    <xdr:sp macro="" textlink="">
      <xdr:nvSpPr>
        <xdr:cNvPr id="470" name="フローチャート: 判断 469"/>
        <xdr:cNvSpPr/>
      </xdr:nvSpPr>
      <xdr:spPr>
        <a:xfrm>
          <a:off x="86995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162470</xdr:rowOff>
    </xdr:from>
    <xdr:ext cx="599010" cy="259045"/>
    <xdr:sp macro="" textlink="">
      <xdr:nvSpPr>
        <xdr:cNvPr id="471" name="テキスト ボックス 470"/>
        <xdr:cNvSpPr txBox="1"/>
      </xdr:nvSpPr>
      <xdr:spPr>
        <a:xfrm>
          <a:off x="8450795" y="1679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120551</xdr:rowOff>
    </xdr:from>
    <xdr:to>
      <xdr:col>41</xdr:col>
      <xdr:colOff>50800</xdr:colOff>
      <xdr:row>98</xdr:row>
      <xdr:rowOff>62081</xdr:rowOff>
    </xdr:to>
    <xdr:cxnSp macro="">
      <xdr:nvCxnSpPr>
        <xdr:cNvPr id="472" name="直線コネクタ 471"/>
        <xdr:cNvCxnSpPr/>
      </xdr:nvCxnSpPr>
      <xdr:spPr>
        <a:xfrm flipV="1">
          <a:off x="6972300" y="16751201"/>
          <a:ext cx="889000" cy="11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18735</xdr:rowOff>
    </xdr:from>
    <xdr:to>
      <xdr:col>41</xdr:col>
      <xdr:colOff>101600</xdr:colOff>
      <xdr:row>97</xdr:row>
      <xdr:rowOff>120335</xdr:rowOff>
    </xdr:to>
    <xdr:sp macro="" textlink="">
      <xdr:nvSpPr>
        <xdr:cNvPr id="473" name="フローチャート: 判断 472"/>
        <xdr:cNvSpPr/>
      </xdr:nvSpPr>
      <xdr:spPr>
        <a:xfrm>
          <a:off x="7810500" y="1664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136862</xdr:rowOff>
    </xdr:from>
    <xdr:ext cx="599010" cy="259045"/>
    <xdr:sp macro="" textlink="">
      <xdr:nvSpPr>
        <xdr:cNvPr id="474" name="テキスト ボックス 473"/>
        <xdr:cNvSpPr txBox="1"/>
      </xdr:nvSpPr>
      <xdr:spPr>
        <a:xfrm>
          <a:off x="7561795" y="1642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72549</xdr:rowOff>
    </xdr:from>
    <xdr:to>
      <xdr:col>36</xdr:col>
      <xdr:colOff>165100</xdr:colOff>
      <xdr:row>98</xdr:row>
      <xdr:rowOff>2699</xdr:rowOff>
    </xdr:to>
    <xdr:sp macro="" textlink="">
      <xdr:nvSpPr>
        <xdr:cNvPr id="475" name="フローチャート: 判断 474"/>
        <xdr:cNvSpPr/>
      </xdr:nvSpPr>
      <xdr:spPr>
        <a:xfrm>
          <a:off x="6921500" y="1670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19226</xdr:rowOff>
    </xdr:from>
    <xdr:ext cx="599010" cy="259045"/>
    <xdr:sp macro="" textlink="">
      <xdr:nvSpPr>
        <xdr:cNvPr id="476" name="テキスト ボックス 475"/>
        <xdr:cNvSpPr txBox="1"/>
      </xdr:nvSpPr>
      <xdr:spPr>
        <a:xfrm>
          <a:off x="6672795" y="1647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156559</xdr:rowOff>
    </xdr:from>
    <xdr:to>
      <xdr:col>55</xdr:col>
      <xdr:colOff>50800</xdr:colOff>
      <xdr:row>97</xdr:row>
      <xdr:rowOff>86709</xdr:rowOff>
    </xdr:to>
    <xdr:sp macro="" textlink="">
      <xdr:nvSpPr>
        <xdr:cNvPr id="482" name="楕円 481"/>
        <xdr:cNvSpPr/>
      </xdr:nvSpPr>
      <xdr:spPr>
        <a:xfrm>
          <a:off x="10426700" y="1661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7986</xdr:rowOff>
    </xdr:from>
    <xdr:ext cx="599010" cy="259045"/>
    <xdr:sp macro="" textlink="">
      <xdr:nvSpPr>
        <xdr:cNvPr id="483" name="土木費該当値テキスト"/>
        <xdr:cNvSpPr txBox="1"/>
      </xdr:nvSpPr>
      <xdr:spPr>
        <a:xfrm>
          <a:off x="10528300" y="1646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142114</xdr:rowOff>
    </xdr:from>
    <xdr:to>
      <xdr:col>50</xdr:col>
      <xdr:colOff>165100</xdr:colOff>
      <xdr:row>97</xdr:row>
      <xdr:rowOff>72264</xdr:rowOff>
    </xdr:to>
    <xdr:sp macro="" textlink="">
      <xdr:nvSpPr>
        <xdr:cNvPr id="484" name="楕円 483"/>
        <xdr:cNvSpPr/>
      </xdr:nvSpPr>
      <xdr:spPr>
        <a:xfrm>
          <a:off x="9588500" y="1660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88791</xdr:rowOff>
    </xdr:from>
    <xdr:ext cx="599010" cy="259045"/>
    <xdr:sp macro="" textlink="">
      <xdr:nvSpPr>
        <xdr:cNvPr id="485" name="テキスト ボックス 484"/>
        <xdr:cNvSpPr txBox="1"/>
      </xdr:nvSpPr>
      <xdr:spPr>
        <a:xfrm>
          <a:off x="9339795" y="16376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60210</xdr:rowOff>
    </xdr:from>
    <xdr:to>
      <xdr:col>46</xdr:col>
      <xdr:colOff>38100</xdr:colOff>
      <xdr:row>91</xdr:row>
      <xdr:rowOff>161810</xdr:rowOff>
    </xdr:to>
    <xdr:sp macro="" textlink="">
      <xdr:nvSpPr>
        <xdr:cNvPr id="486" name="楕円 485"/>
        <xdr:cNvSpPr/>
      </xdr:nvSpPr>
      <xdr:spPr>
        <a:xfrm>
          <a:off x="8699500" y="15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6887</xdr:rowOff>
    </xdr:from>
    <xdr:ext cx="599010" cy="259045"/>
    <xdr:sp macro="" textlink="">
      <xdr:nvSpPr>
        <xdr:cNvPr id="487" name="テキスト ボックス 486"/>
        <xdr:cNvSpPr txBox="1"/>
      </xdr:nvSpPr>
      <xdr:spPr>
        <a:xfrm>
          <a:off x="8450795" y="15437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69751</xdr:rowOff>
    </xdr:from>
    <xdr:to>
      <xdr:col>41</xdr:col>
      <xdr:colOff>101600</xdr:colOff>
      <xdr:row>97</xdr:row>
      <xdr:rowOff>171351</xdr:rowOff>
    </xdr:to>
    <xdr:sp macro="" textlink="">
      <xdr:nvSpPr>
        <xdr:cNvPr id="488" name="楕円 487"/>
        <xdr:cNvSpPr/>
      </xdr:nvSpPr>
      <xdr:spPr>
        <a:xfrm>
          <a:off x="7810500" y="1670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162478</xdr:rowOff>
    </xdr:from>
    <xdr:ext cx="599010" cy="259045"/>
    <xdr:sp macro="" textlink="">
      <xdr:nvSpPr>
        <xdr:cNvPr id="489" name="テキスト ボックス 488"/>
        <xdr:cNvSpPr txBox="1"/>
      </xdr:nvSpPr>
      <xdr:spPr>
        <a:xfrm>
          <a:off x="7561795" y="1679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11281</xdr:rowOff>
    </xdr:from>
    <xdr:to>
      <xdr:col>36</xdr:col>
      <xdr:colOff>165100</xdr:colOff>
      <xdr:row>98</xdr:row>
      <xdr:rowOff>112881</xdr:rowOff>
    </xdr:to>
    <xdr:sp macro="" textlink="">
      <xdr:nvSpPr>
        <xdr:cNvPr id="490" name="楕円 489"/>
        <xdr:cNvSpPr/>
      </xdr:nvSpPr>
      <xdr:spPr>
        <a:xfrm>
          <a:off x="6921500" y="1681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104008</xdr:rowOff>
    </xdr:from>
    <xdr:ext cx="534377" cy="259045"/>
    <xdr:sp macro="" textlink="">
      <xdr:nvSpPr>
        <xdr:cNvPr id="491" name="テキスト ボックス 490"/>
        <xdr:cNvSpPr txBox="1"/>
      </xdr:nvSpPr>
      <xdr:spPr>
        <a:xfrm>
          <a:off x="6705111" y="169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107221</xdr:rowOff>
    </xdr:from>
    <xdr:to>
      <xdr:col>85</xdr:col>
      <xdr:colOff>126364</xdr:colOff>
      <xdr:row>38</xdr:row>
      <xdr:rowOff>68720</xdr:rowOff>
    </xdr:to>
    <xdr:cxnSp macro="">
      <xdr:nvCxnSpPr>
        <xdr:cNvPr id="513" name="直線コネクタ 512"/>
        <xdr:cNvCxnSpPr/>
      </xdr:nvCxnSpPr>
      <xdr:spPr>
        <a:xfrm flipV="1">
          <a:off x="16317595" y="5422171"/>
          <a:ext cx="1269" cy="116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72547</xdr:rowOff>
    </xdr:from>
    <xdr:ext cx="534377" cy="259045"/>
    <xdr:sp macro="" textlink="">
      <xdr:nvSpPr>
        <xdr:cNvPr id="514" name="消防費最小値テキスト"/>
        <xdr:cNvSpPr txBox="1"/>
      </xdr:nvSpPr>
      <xdr:spPr>
        <a:xfrm>
          <a:off x="16370300"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68720</xdr:rowOff>
    </xdr:from>
    <xdr:to>
      <xdr:col>86</xdr:col>
      <xdr:colOff>25400</xdr:colOff>
      <xdr:row>38</xdr:row>
      <xdr:rowOff>68720</xdr:rowOff>
    </xdr:to>
    <xdr:cxnSp macro="">
      <xdr:nvCxnSpPr>
        <xdr:cNvPr id="515" name="直線コネクタ 514"/>
        <xdr:cNvCxnSpPr/>
      </xdr:nvCxnSpPr>
      <xdr:spPr>
        <a:xfrm>
          <a:off x="16230600" y="65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53898</xdr:rowOff>
    </xdr:from>
    <xdr:ext cx="599010" cy="259045"/>
    <xdr:sp macro="" textlink="">
      <xdr:nvSpPr>
        <xdr:cNvPr id="516" name="消防費最大値テキスト"/>
        <xdr:cNvSpPr txBox="1"/>
      </xdr:nvSpPr>
      <xdr:spPr>
        <a:xfrm>
          <a:off x="16370300" y="51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107221</xdr:rowOff>
    </xdr:from>
    <xdr:to>
      <xdr:col>86</xdr:col>
      <xdr:colOff>25400</xdr:colOff>
      <xdr:row>31</xdr:row>
      <xdr:rowOff>107221</xdr:rowOff>
    </xdr:to>
    <xdr:cxnSp macro="">
      <xdr:nvCxnSpPr>
        <xdr:cNvPr id="517" name="直線コネクタ 516"/>
        <xdr:cNvCxnSpPr/>
      </xdr:nvCxnSpPr>
      <xdr:spPr>
        <a:xfrm>
          <a:off x="16230600" y="542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69209</xdr:rowOff>
    </xdr:from>
    <xdr:to>
      <xdr:col>85</xdr:col>
      <xdr:colOff>127000</xdr:colOff>
      <xdr:row>37</xdr:row>
      <xdr:rowOff>129591</xdr:rowOff>
    </xdr:to>
    <xdr:cxnSp macro="">
      <xdr:nvCxnSpPr>
        <xdr:cNvPr id="518" name="直線コネクタ 517"/>
        <xdr:cNvCxnSpPr/>
      </xdr:nvCxnSpPr>
      <xdr:spPr>
        <a:xfrm>
          <a:off x="15481300" y="6412859"/>
          <a:ext cx="838200" cy="6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83902</xdr:rowOff>
    </xdr:from>
    <xdr:ext cx="534377" cy="259045"/>
    <xdr:sp macro="" textlink="">
      <xdr:nvSpPr>
        <xdr:cNvPr id="519" name="消防費平均値テキスト"/>
        <xdr:cNvSpPr txBox="1"/>
      </xdr:nvSpPr>
      <xdr:spPr>
        <a:xfrm>
          <a:off x="16370300" y="6256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61025</xdr:rowOff>
    </xdr:from>
    <xdr:to>
      <xdr:col>85</xdr:col>
      <xdr:colOff>177800</xdr:colOff>
      <xdr:row>37</xdr:row>
      <xdr:rowOff>162624</xdr:rowOff>
    </xdr:to>
    <xdr:sp macro="" textlink="">
      <xdr:nvSpPr>
        <xdr:cNvPr id="520" name="フローチャート: 判断 519"/>
        <xdr:cNvSpPr/>
      </xdr:nvSpPr>
      <xdr:spPr>
        <a:xfrm>
          <a:off x="162687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69209</xdr:rowOff>
    </xdr:from>
    <xdr:to>
      <xdr:col>81</xdr:col>
      <xdr:colOff>50800</xdr:colOff>
      <xdr:row>37</xdr:row>
      <xdr:rowOff>106238</xdr:rowOff>
    </xdr:to>
    <xdr:cxnSp macro="">
      <xdr:nvCxnSpPr>
        <xdr:cNvPr id="521" name="直線コネクタ 520"/>
        <xdr:cNvCxnSpPr/>
      </xdr:nvCxnSpPr>
      <xdr:spPr>
        <a:xfrm flipV="1">
          <a:off x="14592300" y="6412859"/>
          <a:ext cx="889000" cy="3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37397</xdr:rowOff>
    </xdr:from>
    <xdr:to>
      <xdr:col>81</xdr:col>
      <xdr:colOff>101600</xdr:colOff>
      <xdr:row>37</xdr:row>
      <xdr:rowOff>138997</xdr:rowOff>
    </xdr:to>
    <xdr:sp macro="" textlink="">
      <xdr:nvSpPr>
        <xdr:cNvPr id="522" name="フローチャート: 判断 521"/>
        <xdr:cNvSpPr/>
      </xdr:nvSpPr>
      <xdr:spPr>
        <a:xfrm>
          <a:off x="15430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130123</xdr:rowOff>
    </xdr:from>
    <xdr:ext cx="534377" cy="259045"/>
    <xdr:sp macro="" textlink="">
      <xdr:nvSpPr>
        <xdr:cNvPr id="523" name="テキスト ボックス 522"/>
        <xdr:cNvSpPr txBox="1"/>
      </xdr:nvSpPr>
      <xdr:spPr>
        <a:xfrm>
          <a:off x="15214111" y="647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53527</xdr:rowOff>
    </xdr:from>
    <xdr:to>
      <xdr:col>76</xdr:col>
      <xdr:colOff>114300</xdr:colOff>
      <xdr:row>37</xdr:row>
      <xdr:rowOff>106238</xdr:rowOff>
    </xdr:to>
    <xdr:cxnSp macro="">
      <xdr:nvCxnSpPr>
        <xdr:cNvPr id="524" name="直線コネクタ 523"/>
        <xdr:cNvCxnSpPr/>
      </xdr:nvCxnSpPr>
      <xdr:spPr>
        <a:xfrm>
          <a:off x="13703300" y="6397177"/>
          <a:ext cx="889000" cy="5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147659</xdr:rowOff>
    </xdr:from>
    <xdr:to>
      <xdr:col>76</xdr:col>
      <xdr:colOff>165100</xdr:colOff>
      <xdr:row>37</xdr:row>
      <xdr:rowOff>77809</xdr:rowOff>
    </xdr:to>
    <xdr:sp macro="" textlink="">
      <xdr:nvSpPr>
        <xdr:cNvPr id="525" name="フローチャート: 判断 524"/>
        <xdr:cNvSpPr/>
      </xdr:nvSpPr>
      <xdr:spPr>
        <a:xfrm>
          <a:off x="14541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94336</xdr:rowOff>
    </xdr:from>
    <xdr:ext cx="534377" cy="259045"/>
    <xdr:sp macro="" textlink="">
      <xdr:nvSpPr>
        <xdr:cNvPr id="526" name="テキスト ボックス 525"/>
        <xdr:cNvSpPr txBox="1"/>
      </xdr:nvSpPr>
      <xdr:spPr>
        <a:xfrm>
          <a:off x="14325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53527</xdr:rowOff>
    </xdr:from>
    <xdr:to>
      <xdr:col>71</xdr:col>
      <xdr:colOff>177800</xdr:colOff>
      <xdr:row>37</xdr:row>
      <xdr:rowOff>165920</xdr:rowOff>
    </xdr:to>
    <xdr:cxnSp macro="">
      <xdr:nvCxnSpPr>
        <xdr:cNvPr id="527" name="直線コネクタ 526"/>
        <xdr:cNvCxnSpPr/>
      </xdr:nvCxnSpPr>
      <xdr:spPr>
        <a:xfrm flipV="1">
          <a:off x="12814300" y="6397177"/>
          <a:ext cx="889000" cy="11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7596</xdr:rowOff>
    </xdr:from>
    <xdr:to>
      <xdr:col>72</xdr:col>
      <xdr:colOff>38100</xdr:colOff>
      <xdr:row>37</xdr:row>
      <xdr:rowOff>109196</xdr:rowOff>
    </xdr:to>
    <xdr:sp macro="" textlink="">
      <xdr:nvSpPr>
        <xdr:cNvPr id="528" name="フローチャート: 判断 527"/>
        <xdr:cNvSpPr/>
      </xdr:nvSpPr>
      <xdr:spPr>
        <a:xfrm>
          <a:off x="13652500" y="635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100323</xdr:rowOff>
    </xdr:from>
    <xdr:ext cx="534377" cy="259045"/>
    <xdr:sp macro="" textlink="">
      <xdr:nvSpPr>
        <xdr:cNvPr id="529" name="テキスト ボックス 528"/>
        <xdr:cNvSpPr txBox="1"/>
      </xdr:nvSpPr>
      <xdr:spPr>
        <a:xfrm>
          <a:off x="13436111" y="644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9553</xdr:rowOff>
    </xdr:from>
    <xdr:to>
      <xdr:col>67</xdr:col>
      <xdr:colOff>101600</xdr:colOff>
      <xdr:row>37</xdr:row>
      <xdr:rowOff>111153</xdr:rowOff>
    </xdr:to>
    <xdr:sp macro="" textlink="">
      <xdr:nvSpPr>
        <xdr:cNvPr id="530" name="フローチャート: 判断 529"/>
        <xdr:cNvSpPr/>
      </xdr:nvSpPr>
      <xdr:spPr>
        <a:xfrm>
          <a:off x="12763500" y="635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127680</xdr:rowOff>
    </xdr:from>
    <xdr:ext cx="534377" cy="259045"/>
    <xdr:sp macro="" textlink="">
      <xdr:nvSpPr>
        <xdr:cNvPr id="531" name="テキスト ボックス 530"/>
        <xdr:cNvSpPr txBox="1"/>
      </xdr:nvSpPr>
      <xdr:spPr>
        <a:xfrm>
          <a:off x="12547111" y="61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78791</xdr:rowOff>
    </xdr:from>
    <xdr:to>
      <xdr:col>85</xdr:col>
      <xdr:colOff>177800</xdr:colOff>
      <xdr:row>38</xdr:row>
      <xdr:rowOff>8941</xdr:rowOff>
    </xdr:to>
    <xdr:sp macro="" textlink="">
      <xdr:nvSpPr>
        <xdr:cNvPr id="537" name="楕円 536"/>
        <xdr:cNvSpPr/>
      </xdr:nvSpPr>
      <xdr:spPr>
        <a:xfrm>
          <a:off x="16268700" y="642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39451</xdr:rowOff>
    </xdr:from>
    <xdr:ext cx="534377" cy="259045"/>
    <xdr:sp macro="" textlink="">
      <xdr:nvSpPr>
        <xdr:cNvPr id="538" name="消防費該当値テキスト"/>
        <xdr:cNvSpPr txBox="1"/>
      </xdr:nvSpPr>
      <xdr:spPr>
        <a:xfrm>
          <a:off x="16370300" y="638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18409</xdr:rowOff>
    </xdr:from>
    <xdr:to>
      <xdr:col>81</xdr:col>
      <xdr:colOff>101600</xdr:colOff>
      <xdr:row>37</xdr:row>
      <xdr:rowOff>120009</xdr:rowOff>
    </xdr:to>
    <xdr:sp macro="" textlink="">
      <xdr:nvSpPr>
        <xdr:cNvPr id="539" name="楕円 538"/>
        <xdr:cNvSpPr/>
      </xdr:nvSpPr>
      <xdr:spPr>
        <a:xfrm>
          <a:off x="15430500" y="636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136536</xdr:rowOff>
    </xdr:from>
    <xdr:ext cx="534377" cy="259045"/>
    <xdr:sp macro="" textlink="">
      <xdr:nvSpPr>
        <xdr:cNvPr id="540" name="テキスト ボックス 539"/>
        <xdr:cNvSpPr txBox="1"/>
      </xdr:nvSpPr>
      <xdr:spPr>
        <a:xfrm>
          <a:off x="15214111" y="613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55438</xdr:rowOff>
    </xdr:from>
    <xdr:to>
      <xdr:col>76</xdr:col>
      <xdr:colOff>165100</xdr:colOff>
      <xdr:row>37</xdr:row>
      <xdr:rowOff>157038</xdr:rowOff>
    </xdr:to>
    <xdr:sp macro="" textlink="">
      <xdr:nvSpPr>
        <xdr:cNvPr id="541" name="楕円 540"/>
        <xdr:cNvSpPr/>
      </xdr:nvSpPr>
      <xdr:spPr>
        <a:xfrm>
          <a:off x="14541500" y="639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148165</xdr:rowOff>
    </xdr:from>
    <xdr:ext cx="534377" cy="259045"/>
    <xdr:sp macro="" textlink="">
      <xdr:nvSpPr>
        <xdr:cNvPr id="542" name="テキスト ボックス 541"/>
        <xdr:cNvSpPr txBox="1"/>
      </xdr:nvSpPr>
      <xdr:spPr>
        <a:xfrm>
          <a:off x="14325111" y="649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2727</xdr:rowOff>
    </xdr:from>
    <xdr:to>
      <xdr:col>72</xdr:col>
      <xdr:colOff>38100</xdr:colOff>
      <xdr:row>37</xdr:row>
      <xdr:rowOff>104327</xdr:rowOff>
    </xdr:to>
    <xdr:sp macro="" textlink="">
      <xdr:nvSpPr>
        <xdr:cNvPr id="543" name="楕円 542"/>
        <xdr:cNvSpPr/>
      </xdr:nvSpPr>
      <xdr:spPr>
        <a:xfrm>
          <a:off x="13652500" y="634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120854</xdr:rowOff>
    </xdr:from>
    <xdr:ext cx="534377" cy="259045"/>
    <xdr:sp macro="" textlink="">
      <xdr:nvSpPr>
        <xdr:cNvPr id="544" name="テキスト ボックス 543"/>
        <xdr:cNvSpPr txBox="1"/>
      </xdr:nvSpPr>
      <xdr:spPr>
        <a:xfrm>
          <a:off x="13436111" y="612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115120</xdr:rowOff>
    </xdr:from>
    <xdr:to>
      <xdr:col>67</xdr:col>
      <xdr:colOff>101600</xdr:colOff>
      <xdr:row>38</xdr:row>
      <xdr:rowOff>45270</xdr:rowOff>
    </xdr:to>
    <xdr:sp macro="" textlink="">
      <xdr:nvSpPr>
        <xdr:cNvPr id="545" name="楕円 544"/>
        <xdr:cNvSpPr/>
      </xdr:nvSpPr>
      <xdr:spPr>
        <a:xfrm>
          <a:off x="12763500" y="64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36397</xdr:rowOff>
    </xdr:from>
    <xdr:ext cx="534377" cy="259045"/>
    <xdr:sp macro="" textlink="">
      <xdr:nvSpPr>
        <xdr:cNvPr id="546" name="テキスト ボックス 545"/>
        <xdr:cNvSpPr txBox="1"/>
      </xdr:nvSpPr>
      <xdr:spPr>
        <a:xfrm>
          <a:off x="12547111" y="655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68" name="直線コネクタ 567"/>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69" name="教育費最小値テキスト"/>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70" name="直線コネクタ 569"/>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71" name="教育費最大値テキスト"/>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72" name="直線コネクタ 571"/>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18160</xdr:rowOff>
    </xdr:from>
    <xdr:to>
      <xdr:col>85</xdr:col>
      <xdr:colOff>127000</xdr:colOff>
      <xdr:row>57</xdr:row>
      <xdr:rowOff>54062</xdr:rowOff>
    </xdr:to>
    <xdr:cxnSp macro="">
      <xdr:nvCxnSpPr>
        <xdr:cNvPr id="573" name="直線コネクタ 572"/>
        <xdr:cNvCxnSpPr/>
      </xdr:nvCxnSpPr>
      <xdr:spPr>
        <a:xfrm flipV="1">
          <a:off x="15481300" y="9790810"/>
          <a:ext cx="838200" cy="3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129927</xdr:rowOff>
    </xdr:from>
    <xdr:ext cx="599010" cy="259045"/>
    <xdr:sp macro="" textlink="">
      <xdr:nvSpPr>
        <xdr:cNvPr id="574" name="教育費平均値テキスト"/>
        <xdr:cNvSpPr txBox="1"/>
      </xdr:nvSpPr>
      <xdr:spPr>
        <a:xfrm>
          <a:off x="16370300" y="9731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5" name="フローチャート: 判断 574"/>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52963</xdr:rowOff>
    </xdr:from>
    <xdr:to>
      <xdr:col>81</xdr:col>
      <xdr:colOff>50800</xdr:colOff>
      <xdr:row>57</xdr:row>
      <xdr:rowOff>54062</xdr:rowOff>
    </xdr:to>
    <xdr:cxnSp macro="">
      <xdr:nvCxnSpPr>
        <xdr:cNvPr id="576" name="直線コネクタ 575"/>
        <xdr:cNvCxnSpPr/>
      </xdr:nvCxnSpPr>
      <xdr:spPr>
        <a:xfrm>
          <a:off x="14592300" y="9654163"/>
          <a:ext cx="889000" cy="17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77" name="フローチャート: 判断 576"/>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108903</xdr:rowOff>
    </xdr:from>
    <xdr:ext cx="599010" cy="259045"/>
    <xdr:sp macro="" textlink="">
      <xdr:nvSpPr>
        <xdr:cNvPr id="578" name="テキスト ボックス 577"/>
        <xdr:cNvSpPr txBox="1"/>
      </xdr:nvSpPr>
      <xdr:spPr>
        <a:xfrm>
          <a:off x="15181795" y="988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88237</xdr:rowOff>
    </xdr:from>
    <xdr:to>
      <xdr:col>76</xdr:col>
      <xdr:colOff>114300</xdr:colOff>
      <xdr:row>56</xdr:row>
      <xdr:rowOff>52963</xdr:rowOff>
    </xdr:to>
    <xdr:cxnSp macro="">
      <xdr:nvCxnSpPr>
        <xdr:cNvPr id="579" name="直線コネクタ 578"/>
        <xdr:cNvCxnSpPr/>
      </xdr:nvCxnSpPr>
      <xdr:spPr>
        <a:xfrm>
          <a:off x="13703300" y="9517987"/>
          <a:ext cx="889000" cy="13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39922</xdr:rowOff>
    </xdr:from>
    <xdr:to>
      <xdr:col>76</xdr:col>
      <xdr:colOff>165100</xdr:colOff>
      <xdr:row>57</xdr:row>
      <xdr:rowOff>141522</xdr:rowOff>
    </xdr:to>
    <xdr:sp macro="" textlink="">
      <xdr:nvSpPr>
        <xdr:cNvPr id="580" name="フローチャート: 判断 579"/>
        <xdr:cNvSpPr/>
      </xdr:nvSpPr>
      <xdr:spPr>
        <a:xfrm>
          <a:off x="14541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132649</xdr:rowOff>
    </xdr:from>
    <xdr:ext cx="534377" cy="259045"/>
    <xdr:sp macro="" textlink="">
      <xdr:nvSpPr>
        <xdr:cNvPr id="581" name="テキスト ボックス 580"/>
        <xdr:cNvSpPr txBox="1"/>
      </xdr:nvSpPr>
      <xdr:spPr>
        <a:xfrm>
          <a:off x="14325111" y="990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53312</xdr:rowOff>
    </xdr:from>
    <xdr:to>
      <xdr:col>71</xdr:col>
      <xdr:colOff>177800</xdr:colOff>
      <xdr:row>55</xdr:row>
      <xdr:rowOff>88237</xdr:rowOff>
    </xdr:to>
    <xdr:cxnSp macro="">
      <xdr:nvCxnSpPr>
        <xdr:cNvPr id="582" name="直線コネクタ 581"/>
        <xdr:cNvCxnSpPr/>
      </xdr:nvCxnSpPr>
      <xdr:spPr>
        <a:xfrm>
          <a:off x="12814300" y="9483062"/>
          <a:ext cx="889000" cy="3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26629</xdr:rowOff>
    </xdr:from>
    <xdr:to>
      <xdr:col>72</xdr:col>
      <xdr:colOff>38100</xdr:colOff>
      <xdr:row>57</xdr:row>
      <xdr:rowOff>128229</xdr:rowOff>
    </xdr:to>
    <xdr:sp macro="" textlink="">
      <xdr:nvSpPr>
        <xdr:cNvPr id="583" name="フローチャート: 判断 582"/>
        <xdr:cNvSpPr/>
      </xdr:nvSpPr>
      <xdr:spPr>
        <a:xfrm>
          <a:off x="13652500" y="979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119356</xdr:rowOff>
    </xdr:from>
    <xdr:ext cx="599010" cy="259045"/>
    <xdr:sp macro="" textlink="">
      <xdr:nvSpPr>
        <xdr:cNvPr id="584" name="テキスト ボックス 583"/>
        <xdr:cNvSpPr txBox="1"/>
      </xdr:nvSpPr>
      <xdr:spPr>
        <a:xfrm>
          <a:off x="13403795" y="989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38354</xdr:rowOff>
    </xdr:from>
    <xdr:to>
      <xdr:col>67</xdr:col>
      <xdr:colOff>101600</xdr:colOff>
      <xdr:row>57</xdr:row>
      <xdr:rowOff>139954</xdr:rowOff>
    </xdr:to>
    <xdr:sp macro="" textlink="">
      <xdr:nvSpPr>
        <xdr:cNvPr id="585" name="フローチャート: 判断 584"/>
        <xdr:cNvSpPr/>
      </xdr:nvSpPr>
      <xdr:spPr>
        <a:xfrm>
          <a:off x="12763500" y="981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131081</xdr:rowOff>
    </xdr:from>
    <xdr:ext cx="534377" cy="259045"/>
    <xdr:sp macro="" textlink="">
      <xdr:nvSpPr>
        <xdr:cNvPr id="586" name="テキスト ボックス 585"/>
        <xdr:cNvSpPr txBox="1"/>
      </xdr:nvSpPr>
      <xdr:spPr>
        <a:xfrm>
          <a:off x="12547111" y="990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138810</xdr:rowOff>
    </xdr:from>
    <xdr:to>
      <xdr:col>85</xdr:col>
      <xdr:colOff>177800</xdr:colOff>
      <xdr:row>57</xdr:row>
      <xdr:rowOff>68960</xdr:rowOff>
    </xdr:to>
    <xdr:sp macro="" textlink="">
      <xdr:nvSpPr>
        <xdr:cNvPr id="592" name="楕円 591"/>
        <xdr:cNvSpPr/>
      </xdr:nvSpPr>
      <xdr:spPr>
        <a:xfrm>
          <a:off x="16268700" y="97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161687</xdr:rowOff>
    </xdr:from>
    <xdr:ext cx="599010" cy="259045"/>
    <xdr:sp macro="" textlink="">
      <xdr:nvSpPr>
        <xdr:cNvPr id="593" name="教育費該当値テキスト"/>
        <xdr:cNvSpPr txBox="1"/>
      </xdr:nvSpPr>
      <xdr:spPr>
        <a:xfrm>
          <a:off x="16370300" y="959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3262</xdr:rowOff>
    </xdr:from>
    <xdr:to>
      <xdr:col>81</xdr:col>
      <xdr:colOff>101600</xdr:colOff>
      <xdr:row>57</xdr:row>
      <xdr:rowOff>104862</xdr:rowOff>
    </xdr:to>
    <xdr:sp macro="" textlink="">
      <xdr:nvSpPr>
        <xdr:cNvPr id="594" name="楕円 593"/>
        <xdr:cNvSpPr/>
      </xdr:nvSpPr>
      <xdr:spPr>
        <a:xfrm>
          <a:off x="15430500" y="977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121389</xdr:rowOff>
    </xdr:from>
    <xdr:ext cx="599010" cy="259045"/>
    <xdr:sp macro="" textlink="">
      <xdr:nvSpPr>
        <xdr:cNvPr id="595" name="テキスト ボックス 594"/>
        <xdr:cNvSpPr txBox="1"/>
      </xdr:nvSpPr>
      <xdr:spPr>
        <a:xfrm>
          <a:off x="15181795" y="9551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2163</xdr:rowOff>
    </xdr:from>
    <xdr:to>
      <xdr:col>76</xdr:col>
      <xdr:colOff>165100</xdr:colOff>
      <xdr:row>56</xdr:row>
      <xdr:rowOff>103763</xdr:rowOff>
    </xdr:to>
    <xdr:sp macro="" textlink="">
      <xdr:nvSpPr>
        <xdr:cNvPr id="596" name="楕円 595"/>
        <xdr:cNvSpPr/>
      </xdr:nvSpPr>
      <xdr:spPr>
        <a:xfrm>
          <a:off x="14541500" y="960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120290</xdr:rowOff>
    </xdr:from>
    <xdr:ext cx="599010" cy="259045"/>
    <xdr:sp macro="" textlink="">
      <xdr:nvSpPr>
        <xdr:cNvPr id="597" name="テキスト ボックス 596"/>
        <xdr:cNvSpPr txBox="1"/>
      </xdr:nvSpPr>
      <xdr:spPr>
        <a:xfrm>
          <a:off x="14292795" y="937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37437</xdr:rowOff>
    </xdr:from>
    <xdr:to>
      <xdr:col>72</xdr:col>
      <xdr:colOff>38100</xdr:colOff>
      <xdr:row>55</xdr:row>
      <xdr:rowOff>139037</xdr:rowOff>
    </xdr:to>
    <xdr:sp macro="" textlink="">
      <xdr:nvSpPr>
        <xdr:cNvPr id="598" name="楕円 597"/>
        <xdr:cNvSpPr/>
      </xdr:nvSpPr>
      <xdr:spPr>
        <a:xfrm>
          <a:off x="13652500" y="946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155564</xdr:rowOff>
    </xdr:from>
    <xdr:ext cx="599010" cy="259045"/>
    <xdr:sp macro="" textlink="">
      <xdr:nvSpPr>
        <xdr:cNvPr id="599" name="テキスト ボックス 598"/>
        <xdr:cNvSpPr txBox="1"/>
      </xdr:nvSpPr>
      <xdr:spPr>
        <a:xfrm>
          <a:off x="13403795" y="924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2512</xdr:rowOff>
    </xdr:from>
    <xdr:to>
      <xdr:col>67</xdr:col>
      <xdr:colOff>101600</xdr:colOff>
      <xdr:row>55</xdr:row>
      <xdr:rowOff>104112</xdr:rowOff>
    </xdr:to>
    <xdr:sp macro="" textlink="">
      <xdr:nvSpPr>
        <xdr:cNvPr id="600" name="楕円 599"/>
        <xdr:cNvSpPr/>
      </xdr:nvSpPr>
      <xdr:spPr>
        <a:xfrm>
          <a:off x="12763500" y="94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120639</xdr:rowOff>
    </xdr:from>
    <xdr:ext cx="599010" cy="259045"/>
    <xdr:sp macro="" textlink="">
      <xdr:nvSpPr>
        <xdr:cNvPr id="601" name="テキスト ボックス 600"/>
        <xdr:cNvSpPr txBox="1"/>
      </xdr:nvSpPr>
      <xdr:spPr>
        <a:xfrm>
          <a:off x="12514795" y="9207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3" name="直線コネクタ 622"/>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4" name="災害復旧費最小値テキスト"/>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26" name="災害復旧費最大値テキスト"/>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27" name="直線コネクタ 626"/>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133539</xdr:rowOff>
    </xdr:from>
    <xdr:to>
      <xdr:col>85</xdr:col>
      <xdr:colOff>127000</xdr:colOff>
      <xdr:row>78</xdr:row>
      <xdr:rowOff>139494</xdr:rowOff>
    </xdr:to>
    <xdr:cxnSp macro="">
      <xdr:nvCxnSpPr>
        <xdr:cNvPr id="628" name="直線コネクタ 627"/>
        <xdr:cNvCxnSpPr/>
      </xdr:nvCxnSpPr>
      <xdr:spPr>
        <a:xfrm>
          <a:off x="15481300" y="13506639"/>
          <a:ext cx="838200" cy="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86507</xdr:rowOff>
    </xdr:from>
    <xdr:ext cx="534377" cy="259045"/>
    <xdr:sp macro="" textlink="">
      <xdr:nvSpPr>
        <xdr:cNvPr id="629" name="災害復旧費平均値テキスト"/>
        <xdr:cNvSpPr txBox="1"/>
      </xdr:nvSpPr>
      <xdr:spPr>
        <a:xfrm>
          <a:off x="16370300" y="13288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30" name="フローチャート: 判断 629"/>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133539</xdr:rowOff>
    </xdr:from>
    <xdr:to>
      <xdr:col>81</xdr:col>
      <xdr:colOff>50800</xdr:colOff>
      <xdr:row>78</xdr:row>
      <xdr:rowOff>139381</xdr:rowOff>
    </xdr:to>
    <xdr:cxnSp macro="">
      <xdr:nvCxnSpPr>
        <xdr:cNvPr id="631" name="直線コネクタ 630"/>
        <xdr:cNvCxnSpPr/>
      </xdr:nvCxnSpPr>
      <xdr:spPr>
        <a:xfrm flipV="1">
          <a:off x="14592300" y="13506639"/>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2" name="フローチャート: 判断 631"/>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15557</xdr:rowOff>
    </xdr:from>
    <xdr:ext cx="469744" cy="259045"/>
    <xdr:sp macro="" textlink="">
      <xdr:nvSpPr>
        <xdr:cNvPr id="633" name="テキスト ボックス 632"/>
        <xdr:cNvSpPr txBox="1"/>
      </xdr:nvSpPr>
      <xdr:spPr>
        <a:xfrm>
          <a:off x="15246428" y="1321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138047</xdr:rowOff>
    </xdr:from>
    <xdr:to>
      <xdr:col>76</xdr:col>
      <xdr:colOff>114300</xdr:colOff>
      <xdr:row>78</xdr:row>
      <xdr:rowOff>139381</xdr:rowOff>
    </xdr:to>
    <xdr:cxnSp macro="">
      <xdr:nvCxnSpPr>
        <xdr:cNvPr id="634" name="直線コネクタ 633"/>
        <xdr:cNvCxnSpPr/>
      </xdr:nvCxnSpPr>
      <xdr:spPr>
        <a:xfrm>
          <a:off x="13703300" y="13511147"/>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61254</xdr:rowOff>
    </xdr:from>
    <xdr:to>
      <xdr:col>76</xdr:col>
      <xdr:colOff>165100</xdr:colOff>
      <xdr:row>78</xdr:row>
      <xdr:rowOff>162854</xdr:rowOff>
    </xdr:to>
    <xdr:sp macro="" textlink="">
      <xdr:nvSpPr>
        <xdr:cNvPr id="635" name="フローチャート: 判断 634"/>
        <xdr:cNvSpPr/>
      </xdr:nvSpPr>
      <xdr:spPr>
        <a:xfrm>
          <a:off x="14541500" y="134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7931</xdr:rowOff>
    </xdr:from>
    <xdr:ext cx="534377" cy="259045"/>
    <xdr:sp macro="" textlink="">
      <xdr:nvSpPr>
        <xdr:cNvPr id="636" name="テキスト ボックス 635"/>
        <xdr:cNvSpPr txBox="1"/>
      </xdr:nvSpPr>
      <xdr:spPr>
        <a:xfrm>
          <a:off x="14325111" y="132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138047</xdr:rowOff>
    </xdr:from>
    <xdr:to>
      <xdr:col>71</xdr:col>
      <xdr:colOff>177800</xdr:colOff>
      <xdr:row>78</xdr:row>
      <xdr:rowOff>139700</xdr:rowOff>
    </xdr:to>
    <xdr:cxnSp macro="">
      <xdr:nvCxnSpPr>
        <xdr:cNvPr id="637" name="直線コネクタ 636"/>
        <xdr:cNvCxnSpPr/>
      </xdr:nvCxnSpPr>
      <xdr:spPr>
        <a:xfrm flipV="1">
          <a:off x="12814300" y="13511147"/>
          <a:ext cx="889000" cy="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56327</xdr:rowOff>
    </xdr:from>
    <xdr:to>
      <xdr:col>72</xdr:col>
      <xdr:colOff>38100</xdr:colOff>
      <xdr:row>78</xdr:row>
      <xdr:rowOff>157927</xdr:rowOff>
    </xdr:to>
    <xdr:sp macro="" textlink="">
      <xdr:nvSpPr>
        <xdr:cNvPr id="638" name="フローチャート: 判断 637"/>
        <xdr:cNvSpPr/>
      </xdr:nvSpPr>
      <xdr:spPr>
        <a:xfrm>
          <a:off x="13652500" y="134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3004</xdr:rowOff>
    </xdr:from>
    <xdr:ext cx="534377" cy="259045"/>
    <xdr:sp macro="" textlink="">
      <xdr:nvSpPr>
        <xdr:cNvPr id="639" name="テキスト ボックス 638"/>
        <xdr:cNvSpPr txBox="1"/>
      </xdr:nvSpPr>
      <xdr:spPr>
        <a:xfrm>
          <a:off x="13436111" y="1320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52950</xdr:rowOff>
    </xdr:from>
    <xdr:to>
      <xdr:col>67</xdr:col>
      <xdr:colOff>101600</xdr:colOff>
      <xdr:row>78</xdr:row>
      <xdr:rowOff>154550</xdr:rowOff>
    </xdr:to>
    <xdr:sp macro="" textlink="">
      <xdr:nvSpPr>
        <xdr:cNvPr id="640" name="フローチャート: 判断 639"/>
        <xdr:cNvSpPr/>
      </xdr:nvSpPr>
      <xdr:spPr>
        <a:xfrm>
          <a:off x="12763500" y="134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171077</xdr:rowOff>
    </xdr:from>
    <xdr:ext cx="534377" cy="259045"/>
    <xdr:sp macro="" textlink="">
      <xdr:nvSpPr>
        <xdr:cNvPr id="641" name="テキスト ボックス 640"/>
        <xdr:cNvSpPr txBox="1"/>
      </xdr:nvSpPr>
      <xdr:spPr>
        <a:xfrm>
          <a:off x="12547111" y="1320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88694</xdr:rowOff>
    </xdr:from>
    <xdr:to>
      <xdr:col>85</xdr:col>
      <xdr:colOff>177800</xdr:colOff>
      <xdr:row>79</xdr:row>
      <xdr:rowOff>18844</xdr:rowOff>
    </xdr:to>
    <xdr:sp macro="" textlink="">
      <xdr:nvSpPr>
        <xdr:cNvPr id="647" name="楕円 646"/>
        <xdr:cNvSpPr/>
      </xdr:nvSpPr>
      <xdr:spPr>
        <a:xfrm>
          <a:off x="16268700" y="1346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42057</xdr:rowOff>
    </xdr:from>
    <xdr:ext cx="313932" cy="259045"/>
    <xdr:sp macro="" textlink="">
      <xdr:nvSpPr>
        <xdr:cNvPr id="648" name="災害復旧費該当値テキスト"/>
        <xdr:cNvSpPr txBox="1"/>
      </xdr:nvSpPr>
      <xdr:spPr>
        <a:xfrm>
          <a:off x="16370300" y="134151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82739</xdr:rowOff>
    </xdr:from>
    <xdr:to>
      <xdr:col>81</xdr:col>
      <xdr:colOff>101600</xdr:colOff>
      <xdr:row>79</xdr:row>
      <xdr:rowOff>12889</xdr:rowOff>
    </xdr:to>
    <xdr:sp macro="" textlink="">
      <xdr:nvSpPr>
        <xdr:cNvPr id="649" name="楕円 648"/>
        <xdr:cNvSpPr/>
      </xdr:nvSpPr>
      <xdr:spPr>
        <a:xfrm>
          <a:off x="15430500" y="1345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4016</xdr:rowOff>
    </xdr:from>
    <xdr:ext cx="469744" cy="259045"/>
    <xdr:sp macro="" textlink="">
      <xdr:nvSpPr>
        <xdr:cNvPr id="650" name="テキスト ボックス 649"/>
        <xdr:cNvSpPr txBox="1"/>
      </xdr:nvSpPr>
      <xdr:spPr>
        <a:xfrm>
          <a:off x="15246428" y="1354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88581</xdr:rowOff>
    </xdr:from>
    <xdr:to>
      <xdr:col>76</xdr:col>
      <xdr:colOff>165100</xdr:colOff>
      <xdr:row>79</xdr:row>
      <xdr:rowOff>18731</xdr:rowOff>
    </xdr:to>
    <xdr:sp macro="" textlink="">
      <xdr:nvSpPr>
        <xdr:cNvPr id="651" name="楕円 650"/>
        <xdr:cNvSpPr/>
      </xdr:nvSpPr>
      <xdr:spPr>
        <a:xfrm>
          <a:off x="14541500" y="1346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9858</xdr:rowOff>
    </xdr:from>
    <xdr:ext cx="378565" cy="259045"/>
    <xdr:sp macro="" textlink="">
      <xdr:nvSpPr>
        <xdr:cNvPr id="652" name="テキスト ボックス 651"/>
        <xdr:cNvSpPr txBox="1"/>
      </xdr:nvSpPr>
      <xdr:spPr>
        <a:xfrm>
          <a:off x="14403017" y="13554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87247</xdr:rowOff>
    </xdr:from>
    <xdr:to>
      <xdr:col>72</xdr:col>
      <xdr:colOff>38100</xdr:colOff>
      <xdr:row>79</xdr:row>
      <xdr:rowOff>17397</xdr:rowOff>
    </xdr:to>
    <xdr:sp macro="" textlink="">
      <xdr:nvSpPr>
        <xdr:cNvPr id="653" name="楕円 652"/>
        <xdr:cNvSpPr/>
      </xdr:nvSpPr>
      <xdr:spPr>
        <a:xfrm>
          <a:off x="13652500" y="1346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8524</xdr:rowOff>
    </xdr:from>
    <xdr:ext cx="378565" cy="259045"/>
    <xdr:sp macro="" textlink="">
      <xdr:nvSpPr>
        <xdr:cNvPr id="654" name="テキスト ボックス 653"/>
        <xdr:cNvSpPr txBox="1"/>
      </xdr:nvSpPr>
      <xdr:spPr>
        <a:xfrm>
          <a:off x="13514017" y="13553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5" name="楕円 654"/>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6" name="テキスト ボックス 655"/>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2" name="直線コネクタ 681"/>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3" name="公債費最小値テキスト"/>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4" name="直線コネクタ 683"/>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5" name="公債費最大値テキスト"/>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86" name="直線コネクタ 685"/>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148870</xdr:rowOff>
    </xdr:from>
    <xdr:to>
      <xdr:col>85</xdr:col>
      <xdr:colOff>127000</xdr:colOff>
      <xdr:row>96</xdr:row>
      <xdr:rowOff>157319</xdr:rowOff>
    </xdr:to>
    <xdr:cxnSp macro="">
      <xdr:nvCxnSpPr>
        <xdr:cNvPr id="687" name="直線コネクタ 686"/>
        <xdr:cNvCxnSpPr/>
      </xdr:nvCxnSpPr>
      <xdr:spPr>
        <a:xfrm flipV="1">
          <a:off x="15481300" y="16608070"/>
          <a:ext cx="838200" cy="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23341</xdr:rowOff>
    </xdr:from>
    <xdr:ext cx="599010" cy="259045"/>
    <xdr:sp macro="" textlink="">
      <xdr:nvSpPr>
        <xdr:cNvPr id="688" name="公債費平均値テキスト"/>
        <xdr:cNvSpPr txBox="1"/>
      </xdr:nvSpPr>
      <xdr:spPr>
        <a:xfrm>
          <a:off x="16370300" y="16653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89" name="フローチャート: 判断 688"/>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157319</xdr:rowOff>
    </xdr:from>
    <xdr:to>
      <xdr:col>81</xdr:col>
      <xdr:colOff>50800</xdr:colOff>
      <xdr:row>97</xdr:row>
      <xdr:rowOff>41656</xdr:rowOff>
    </xdr:to>
    <xdr:cxnSp macro="">
      <xdr:nvCxnSpPr>
        <xdr:cNvPr id="690" name="直線コネクタ 689"/>
        <xdr:cNvCxnSpPr/>
      </xdr:nvCxnSpPr>
      <xdr:spPr>
        <a:xfrm flipV="1">
          <a:off x="14592300" y="16616519"/>
          <a:ext cx="889000" cy="5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91" name="フローチャート: 判断 690"/>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135695</xdr:rowOff>
    </xdr:from>
    <xdr:ext cx="599010" cy="259045"/>
    <xdr:sp macro="" textlink="">
      <xdr:nvSpPr>
        <xdr:cNvPr id="692" name="テキスト ボックス 691"/>
        <xdr:cNvSpPr txBox="1"/>
      </xdr:nvSpPr>
      <xdr:spPr>
        <a:xfrm>
          <a:off x="15181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41656</xdr:rowOff>
    </xdr:from>
    <xdr:to>
      <xdr:col>76</xdr:col>
      <xdr:colOff>114300</xdr:colOff>
      <xdr:row>97</xdr:row>
      <xdr:rowOff>113480</xdr:rowOff>
    </xdr:to>
    <xdr:cxnSp macro="">
      <xdr:nvCxnSpPr>
        <xdr:cNvPr id="693" name="直線コネクタ 692"/>
        <xdr:cNvCxnSpPr/>
      </xdr:nvCxnSpPr>
      <xdr:spPr>
        <a:xfrm flipV="1">
          <a:off x="13703300" y="16672306"/>
          <a:ext cx="889000" cy="7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24746</xdr:rowOff>
    </xdr:from>
    <xdr:to>
      <xdr:col>76</xdr:col>
      <xdr:colOff>165100</xdr:colOff>
      <xdr:row>97</xdr:row>
      <xdr:rowOff>126346</xdr:rowOff>
    </xdr:to>
    <xdr:sp macro="" textlink="">
      <xdr:nvSpPr>
        <xdr:cNvPr id="694" name="フローチャート: 判断 693"/>
        <xdr:cNvSpPr/>
      </xdr:nvSpPr>
      <xdr:spPr>
        <a:xfrm>
          <a:off x="14541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117473</xdr:rowOff>
    </xdr:from>
    <xdr:ext cx="599010" cy="259045"/>
    <xdr:sp macro="" textlink="">
      <xdr:nvSpPr>
        <xdr:cNvPr id="695" name="テキスト ボックス 694"/>
        <xdr:cNvSpPr txBox="1"/>
      </xdr:nvSpPr>
      <xdr:spPr>
        <a:xfrm>
          <a:off x="14292795" y="1674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65252</xdr:rowOff>
    </xdr:from>
    <xdr:to>
      <xdr:col>71</xdr:col>
      <xdr:colOff>177800</xdr:colOff>
      <xdr:row>97</xdr:row>
      <xdr:rowOff>113480</xdr:rowOff>
    </xdr:to>
    <xdr:cxnSp macro="">
      <xdr:nvCxnSpPr>
        <xdr:cNvPr id="696" name="直線コネクタ 695"/>
        <xdr:cNvCxnSpPr/>
      </xdr:nvCxnSpPr>
      <xdr:spPr>
        <a:xfrm>
          <a:off x="12814300" y="16695902"/>
          <a:ext cx="889000" cy="4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11619</xdr:rowOff>
    </xdr:from>
    <xdr:to>
      <xdr:col>72</xdr:col>
      <xdr:colOff>38100</xdr:colOff>
      <xdr:row>97</xdr:row>
      <xdr:rowOff>113219</xdr:rowOff>
    </xdr:to>
    <xdr:sp macro="" textlink="">
      <xdr:nvSpPr>
        <xdr:cNvPr id="697" name="フローチャート: 判断 696"/>
        <xdr:cNvSpPr/>
      </xdr:nvSpPr>
      <xdr:spPr>
        <a:xfrm>
          <a:off x="13652500" y="1664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129746</xdr:rowOff>
    </xdr:from>
    <xdr:ext cx="599010" cy="259045"/>
    <xdr:sp macro="" textlink="">
      <xdr:nvSpPr>
        <xdr:cNvPr id="698" name="テキスト ボックス 697"/>
        <xdr:cNvSpPr txBox="1"/>
      </xdr:nvSpPr>
      <xdr:spPr>
        <a:xfrm>
          <a:off x="13403795" y="16417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157333</xdr:rowOff>
    </xdr:from>
    <xdr:to>
      <xdr:col>67</xdr:col>
      <xdr:colOff>101600</xdr:colOff>
      <xdr:row>97</xdr:row>
      <xdr:rowOff>87483</xdr:rowOff>
    </xdr:to>
    <xdr:sp macro="" textlink="">
      <xdr:nvSpPr>
        <xdr:cNvPr id="699" name="フローチャート: 判断 698"/>
        <xdr:cNvSpPr/>
      </xdr:nvSpPr>
      <xdr:spPr>
        <a:xfrm>
          <a:off x="12763500" y="1661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104010</xdr:rowOff>
    </xdr:from>
    <xdr:ext cx="599010" cy="259045"/>
    <xdr:sp macro="" textlink="">
      <xdr:nvSpPr>
        <xdr:cNvPr id="700" name="テキスト ボックス 699"/>
        <xdr:cNvSpPr txBox="1"/>
      </xdr:nvSpPr>
      <xdr:spPr>
        <a:xfrm>
          <a:off x="12514795" y="16391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98070</xdr:rowOff>
    </xdr:from>
    <xdr:to>
      <xdr:col>85</xdr:col>
      <xdr:colOff>177800</xdr:colOff>
      <xdr:row>97</xdr:row>
      <xdr:rowOff>28220</xdr:rowOff>
    </xdr:to>
    <xdr:sp macro="" textlink="">
      <xdr:nvSpPr>
        <xdr:cNvPr id="706" name="楕円 705"/>
        <xdr:cNvSpPr/>
      </xdr:nvSpPr>
      <xdr:spPr>
        <a:xfrm>
          <a:off x="16268700" y="1655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120947</xdr:rowOff>
    </xdr:from>
    <xdr:ext cx="599010" cy="259045"/>
    <xdr:sp macro="" textlink="">
      <xdr:nvSpPr>
        <xdr:cNvPr id="707" name="公債費該当値テキスト"/>
        <xdr:cNvSpPr txBox="1"/>
      </xdr:nvSpPr>
      <xdr:spPr>
        <a:xfrm>
          <a:off x="16370300" y="1640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106519</xdr:rowOff>
    </xdr:from>
    <xdr:to>
      <xdr:col>81</xdr:col>
      <xdr:colOff>101600</xdr:colOff>
      <xdr:row>97</xdr:row>
      <xdr:rowOff>36669</xdr:rowOff>
    </xdr:to>
    <xdr:sp macro="" textlink="">
      <xdr:nvSpPr>
        <xdr:cNvPr id="708" name="楕円 707"/>
        <xdr:cNvSpPr/>
      </xdr:nvSpPr>
      <xdr:spPr>
        <a:xfrm>
          <a:off x="15430500" y="1656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53196</xdr:rowOff>
    </xdr:from>
    <xdr:ext cx="599010" cy="259045"/>
    <xdr:sp macro="" textlink="">
      <xdr:nvSpPr>
        <xdr:cNvPr id="709" name="テキスト ボックス 708"/>
        <xdr:cNvSpPr txBox="1"/>
      </xdr:nvSpPr>
      <xdr:spPr>
        <a:xfrm>
          <a:off x="15181795" y="16340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162306</xdr:rowOff>
    </xdr:from>
    <xdr:to>
      <xdr:col>76</xdr:col>
      <xdr:colOff>165100</xdr:colOff>
      <xdr:row>97</xdr:row>
      <xdr:rowOff>92456</xdr:rowOff>
    </xdr:to>
    <xdr:sp macro="" textlink="">
      <xdr:nvSpPr>
        <xdr:cNvPr id="710" name="楕円 709"/>
        <xdr:cNvSpPr/>
      </xdr:nvSpPr>
      <xdr:spPr>
        <a:xfrm>
          <a:off x="14541500" y="1662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108983</xdr:rowOff>
    </xdr:from>
    <xdr:ext cx="599010" cy="259045"/>
    <xdr:sp macro="" textlink="">
      <xdr:nvSpPr>
        <xdr:cNvPr id="711" name="テキスト ボックス 710"/>
        <xdr:cNvSpPr txBox="1"/>
      </xdr:nvSpPr>
      <xdr:spPr>
        <a:xfrm>
          <a:off x="14292795" y="1639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62680</xdr:rowOff>
    </xdr:from>
    <xdr:to>
      <xdr:col>72</xdr:col>
      <xdr:colOff>38100</xdr:colOff>
      <xdr:row>97</xdr:row>
      <xdr:rowOff>164280</xdr:rowOff>
    </xdr:to>
    <xdr:sp macro="" textlink="">
      <xdr:nvSpPr>
        <xdr:cNvPr id="712" name="楕円 711"/>
        <xdr:cNvSpPr/>
      </xdr:nvSpPr>
      <xdr:spPr>
        <a:xfrm>
          <a:off x="13652500" y="1669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155407</xdr:rowOff>
    </xdr:from>
    <xdr:ext cx="599010" cy="259045"/>
    <xdr:sp macro="" textlink="">
      <xdr:nvSpPr>
        <xdr:cNvPr id="713" name="テキスト ボックス 712"/>
        <xdr:cNvSpPr txBox="1"/>
      </xdr:nvSpPr>
      <xdr:spPr>
        <a:xfrm>
          <a:off x="13403795" y="167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14452</xdr:rowOff>
    </xdr:from>
    <xdr:to>
      <xdr:col>67</xdr:col>
      <xdr:colOff>101600</xdr:colOff>
      <xdr:row>97</xdr:row>
      <xdr:rowOff>116052</xdr:rowOff>
    </xdr:to>
    <xdr:sp macro="" textlink="">
      <xdr:nvSpPr>
        <xdr:cNvPr id="714" name="楕円 713"/>
        <xdr:cNvSpPr/>
      </xdr:nvSpPr>
      <xdr:spPr>
        <a:xfrm>
          <a:off x="12763500" y="1664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107179</xdr:rowOff>
    </xdr:from>
    <xdr:ext cx="599010" cy="259045"/>
    <xdr:sp macro="" textlink="">
      <xdr:nvSpPr>
        <xdr:cNvPr id="715" name="テキスト ボックス 714"/>
        <xdr:cNvSpPr txBox="1"/>
      </xdr:nvSpPr>
      <xdr:spPr>
        <a:xfrm>
          <a:off x="12514795" y="1673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9" name="テキスト ボックス 72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1" name="テキスト ボックス 73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3" name="テキスト ボックス 73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5" name="テキスト ボックス 73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7" name="テキスト ボックス 736"/>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9" name="テキスト ボックス 73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41" name="直線コネクタ 740"/>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2" name="諸支出金最小値テキスト"/>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4" name="諸支出金最大値テキスト"/>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5" name="直線コネクタ 744"/>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47" name="諸支出金平均値テキスト"/>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48" name="フローチャート: 判断 747"/>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50" name="フローチャート: 判断 749"/>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163234</xdr:rowOff>
    </xdr:from>
    <xdr:ext cx="378565" cy="259045"/>
    <xdr:sp macro="" textlink="">
      <xdr:nvSpPr>
        <xdr:cNvPr id="751" name="テキスト ボックス 750"/>
        <xdr:cNvSpPr txBox="1"/>
      </xdr:nvSpPr>
      <xdr:spPr>
        <a:xfrm>
          <a:off x="21134017" y="65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45645</xdr:rowOff>
    </xdr:from>
    <xdr:to>
      <xdr:col>107</xdr:col>
      <xdr:colOff>101600</xdr:colOff>
      <xdr:row>39</xdr:row>
      <xdr:rowOff>147245</xdr:rowOff>
    </xdr:to>
    <xdr:sp macro="" textlink="">
      <xdr:nvSpPr>
        <xdr:cNvPr id="753" name="フローチャート: 判断 752"/>
        <xdr:cNvSpPr/>
      </xdr:nvSpPr>
      <xdr:spPr>
        <a:xfrm>
          <a:off x="20383500" y="67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163772</xdr:rowOff>
    </xdr:from>
    <xdr:ext cx="378565" cy="259045"/>
    <xdr:sp macro="" textlink="">
      <xdr:nvSpPr>
        <xdr:cNvPr id="754" name="テキスト ボックス 753"/>
        <xdr:cNvSpPr txBox="1"/>
      </xdr:nvSpPr>
      <xdr:spPr>
        <a:xfrm>
          <a:off x="20245017" y="650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45695</xdr:rowOff>
    </xdr:from>
    <xdr:to>
      <xdr:col>102</xdr:col>
      <xdr:colOff>165100</xdr:colOff>
      <xdr:row>39</xdr:row>
      <xdr:rowOff>147295</xdr:rowOff>
    </xdr:to>
    <xdr:sp macro="" textlink="">
      <xdr:nvSpPr>
        <xdr:cNvPr id="756" name="フローチャート: 判断 755"/>
        <xdr:cNvSpPr/>
      </xdr:nvSpPr>
      <xdr:spPr>
        <a:xfrm>
          <a:off x="19494500" y="673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163822</xdr:rowOff>
    </xdr:from>
    <xdr:ext cx="378565" cy="259045"/>
    <xdr:sp macro="" textlink="">
      <xdr:nvSpPr>
        <xdr:cNvPr id="757" name="テキスト ボックス 756"/>
        <xdr:cNvSpPr txBox="1"/>
      </xdr:nvSpPr>
      <xdr:spPr>
        <a:xfrm>
          <a:off x="19356017" y="6507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37710</xdr:rowOff>
    </xdr:from>
    <xdr:to>
      <xdr:col>98</xdr:col>
      <xdr:colOff>38100</xdr:colOff>
      <xdr:row>39</xdr:row>
      <xdr:rowOff>139310</xdr:rowOff>
    </xdr:to>
    <xdr:sp macro="" textlink="">
      <xdr:nvSpPr>
        <xdr:cNvPr id="758" name="フローチャート: 判断 757"/>
        <xdr:cNvSpPr/>
      </xdr:nvSpPr>
      <xdr:spPr>
        <a:xfrm>
          <a:off x="18605500" y="67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155837</xdr:rowOff>
    </xdr:from>
    <xdr:ext cx="378565" cy="259045"/>
    <xdr:sp macro="" textlink="">
      <xdr:nvSpPr>
        <xdr:cNvPr id="759" name="テキスト ボックス 758"/>
        <xdr:cNvSpPr txBox="1"/>
      </xdr:nvSpPr>
      <xdr:spPr>
        <a:xfrm>
          <a:off x="18467017" y="6499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66" name="諸支出金該当値テキスト"/>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住民一人当たりのコストを見た場合、土木費が類似団体と比較して</a:t>
          </a:r>
          <a:r>
            <a:rPr kumimoji="1" lang="en-US" altLang="ja-JP" sz="1300">
              <a:latin typeface="ＭＳ Ｐゴシック" panose="020B0600070205080204" pitchFamily="50" charset="-128"/>
              <a:ea typeface="ＭＳ Ｐゴシック" panose="020B0600070205080204" pitchFamily="50" charset="-128"/>
            </a:rPr>
            <a:t>34,053</a:t>
          </a:r>
          <a:r>
            <a:rPr kumimoji="1" lang="ja-JP" altLang="en-US" sz="1300">
              <a:latin typeface="ＭＳ Ｐゴシック" panose="020B0600070205080204" pitchFamily="50" charset="-128"/>
              <a:ea typeface="ＭＳ Ｐゴシック" panose="020B0600070205080204" pitchFamily="50" charset="-128"/>
            </a:rPr>
            <a:t>円高い状況となっていが、これは、橋梁等の改修事業に取り組んでいるのが主な要因である。</a:t>
          </a:r>
        </a:p>
        <a:p>
          <a:r>
            <a:rPr kumimoji="1" lang="ja-JP" altLang="en-US" sz="1300">
              <a:latin typeface="ＭＳ Ｐゴシック" panose="020B0600070205080204" pitchFamily="50" charset="-128"/>
              <a:ea typeface="ＭＳ Ｐゴシック" panose="020B0600070205080204" pitchFamily="50" charset="-128"/>
            </a:rPr>
            <a:t>　また、教育費についても類似団体と比較して</a:t>
          </a:r>
          <a:r>
            <a:rPr kumimoji="1" lang="en-US" altLang="ja-JP" sz="1300">
              <a:latin typeface="ＭＳ Ｐゴシック" panose="020B0600070205080204" pitchFamily="50" charset="-128"/>
              <a:ea typeface="ＭＳ Ｐゴシック" panose="020B0600070205080204" pitchFamily="50" charset="-128"/>
            </a:rPr>
            <a:t>5,551</a:t>
          </a:r>
          <a:r>
            <a:rPr kumimoji="1" lang="ja-JP" altLang="en-US" sz="1300">
              <a:latin typeface="ＭＳ Ｐゴシック" panose="020B0600070205080204" pitchFamily="50" charset="-128"/>
              <a:ea typeface="ＭＳ Ｐゴシック" panose="020B0600070205080204" pitchFamily="50" charset="-128"/>
            </a:rPr>
            <a:t>円高い状況にあるが、これは町振興計画に掲げる「次の世代をはぐくむまちづくり」のもと教育環境の充実と振興をはかっており、建設事業費等が増高しているためである。</a:t>
          </a:r>
        </a:p>
        <a:p>
          <a:r>
            <a:rPr kumimoji="1" lang="ja-JP" altLang="en-US" sz="1300">
              <a:latin typeface="ＭＳ Ｐゴシック" panose="020B0600070205080204" pitchFamily="50" charset="-128"/>
              <a:ea typeface="ＭＳ Ｐゴシック" panose="020B0600070205080204" pitchFamily="50" charset="-128"/>
            </a:rPr>
            <a:t>　更に、公債費についても類似団体と比較して</a:t>
          </a:r>
          <a:r>
            <a:rPr kumimoji="1" lang="en-US" altLang="ja-JP" sz="1300">
              <a:latin typeface="ＭＳ Ｐゴシック" panose="020B0600070205080204" pitchFamily="50" charset="-128"/>
              <a:ea typeface="ＭＳ Ｐゴシック" panose="020B0600070205080204" pitchFamily="50" charset="-128"/>
            </a:rPr>
            <a:t>36,223</a:t>
          </a:r>
          <a:r>
            <a:rPr kumimoji="1" lang="ja-JP" altLang="en-US" sz="1300">
              <a:latin typeface="ＭＳ Ｐゴシック" panose="020B0600070205080204" pitchFamily="50" charset="-128"/>
              <a:ea typeface="ＭＳ Ｐゴシック" panose="020B0600070205080204" pitchFamily="50" charset="-128"/>
            </a:rPr>
            <a:t>円高い状況にあり、今後増高することが見込まれるので、他の経費の削減に積極的に努める。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福島県磐梯町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年度は、翌年度への繰越額が昨年比で</a:t>
          </a:r>
          <a:r>
            <a:rPr kumimoji="1" lang="en-US" altLang="ja-JP" sz="1200">
              <a:latin typeface="ＭＳ ゴシック" pitchFamily="49" charset="-128"/>
              <a:ea typeface="ＭＳ ゴシック" pitchFamily="49" charset="-128"/>
            </a:rPr>
            <a:t>48,211</a:t>
          </a:r>
          <a:r>
            <a:rPr kumimoji="1" lang="ja-JP" altLang="en-US" sz="1200">
              <a:latin typeface="ＭＳ ゴシック" pitchFamily="49" charset="-128"/>
              <a:ea typeface="ＭＳ ゴシック" pitchFamily="49" charset="-128"/>
            </a:rPr>
            <a:t>千円減少したこともあり、実質収支額は昨年度比で</a:t>
          </a:r>
          <a:r>
            <a:rPr kumimoji="1" lang="en-US" altLang="ja-JP" sz="1200">
              <a:latin typeface="ＭＳ ゴシック" pitchFamily="49" charset="-128"/>
              <a:ea typeface="ＭＳ ゴシック" pitchFamily="49" charset="-128"/>
            </a:rPr>
            <a:t>4,810</a:t>
          </a:r>
          <a:r>
            <a:rPr kumimoji="1" lang="ja-JP" altLang="en-US" sz="1200">
              <a:latin typeface="ＭＳ ゴシック" pitchFamily="49" charset="-128"/>
              <a:ea typeface="ＭＳ ゴシック" pitchFamily="49" charset="-128"/>
            </a:rPr>
            <a:t>千円増加したが、財政調整基金を取り崩し財源に充てる財政運営を迫られため、財政調整基金残高は減少し、昨年度比で</a:t>
          </a:r>
          <a:r>
            <a:rPr kumimoji="1" lang="en-US" altLang="ja-JP" sz="1200">
              <a:latin typeface="ＭＳ ゴシック" pitchFamily="49" charset="-128"/>
              <a:ea typeface="ＭＳ ゴシック" pitchFamily="49" charset="-128"/>
            </a:rPr>
            <a:t>63,862</a:t>
          </a:r>
          <a:r>
            <a:rPr kumimoji="1" lang="ja-JP" altLang="en-US" sz="1200">
              <a:latin typeface="ＭＳ ゴシック" pitchFamily="49" charset="-128"/>
              <a:ea typeface="ＭＳ ゴシック" pitchFamily="49" charset="-128"/>
            </a:rPr>
            <a:t>千円の減となった。しかしながら、単年度収支が黒字であることもあり、実質単年度収支は若干改善する結果となった。</a:t>
          </a:r>
        </a:p>
        <a:p>
          <a:r>
            <a:rPr kumimoji="1" lang="ja-JP" altLang="en-US" sz="1200">
              <a:latin typeface="ＭＳ ゴシック" pitchFamily="49" charset="-128"/>
              <a:ea typeface="ＭＳ ゴシック" pitchFamily="49" charset="-128"/>
            </a:rPr>
            <a:t>　今後は、公債費の増高が見込まれるので、他の経費の削減に努めて健全な財政運営に努めなけらばならない。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福島県磐梯町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連結実質赤字比率は黒字であり、一般会計等以外の会計でも赤字はなく、構成については、一般会計以外は構成率が減少している。</a:t>
          </a:r>
        </a:p>
        <a:p>
          <a:r>
            <a:rPr kumimoji="1" lang="ja-JP" altLang="en-US" sz="1400">
              <a:latin typeface="ＭＳ ゴシック" pitchFamily="49" charset="-128"/>
              <a:ea typeface="ＭＳ ゴシック" pitchFamily="49" charset="-128"/>
            </a:rPr>
            <a:t>　今後も、事業会計・公営企業会計とも、独立した会計の中で運営ができるよう、受益者負担の適正な見直しを図るなど、計画的な財政運営を行わなければならない。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3981164</v>
      </c>
      <c r="BO4" s="410"/>
      <c r="BP4" s="410"/>
      <c r="BQ4" s="410"/>
      <c r="BR4" s="410"/>
      <c r="BS4" s="410"/>
      <c r="BT4" s="410"/>
      <c r="BU4" s="411"/>
      <c r="BV4" s="409">
        <v>4237912</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6.5</v>
      </c>
      <c r="CU4" s="416"/>
      <c r="CV4" s="416"/>
      <c r="CW4" s="416"/>
      <c r="CX4" s="416"/>
      <c r="CY4" s="416"/>
      <c r="CZ4" s="416"/>
      <c r="DA4" s="417"/>
      <c r="DB4" s="415">
        <v>6.2</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3834495</v>
      </c>
      <c r="BO5" s="447"/>
      <c r="BP5" s="447"/>
      <c r="BQ5" s="447"/>
      <c r="BR5" s="447"/>
      <c r="BS5" s="447"/>
      <c r="BT5" s="447"/>
      <c r="BU5" s="448"/>
      <c r="BV5" s="446">
        <v>4047842</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93.7</v>
      </c>
      <c r="CU5" s="444"/>
      <c r="CV5" s="444"/>
      <c r="CW5" s="444"/>
      <c r="CX5" s="444"/>
      <c r="CY5" s="444"/>
      <c r="CZ5" s="444"/>
      <c r="DA5" s="445"/>
      <c r="DB5" s="443">
        <v>90.8</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146669</v>
      </c>
      <c r="BO6" s="447"/>
      <c r="BP6" s="447"/>
      <c r="BQ6" s="447"/>
      <c r="BR6" s="447"/>
      <c r="BS6" s="447"/>
      <c r="BT6" s="447"/>
      <c r="BU6" s="448"/>
      <c r="BV6" s="446">
        <v>190070</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97.9</v>
      </c>
      <c r="CU6" s="484"/>
      <c r="CV6" s="484"/>
      <c r="CW6" s="484"/>
      <c r="CX6" s="484"/>
      <c r="CY6" s="484"/>
      <c r="CZ6" s="484"/>
      <c r="DA6" s="485"/>
      <c r="DB6" s="483">
        <v>95</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8051</v>
      </c>
      <c r="BO7" s="447"/>
      <c r="BP7" s="447"/>
      <c r="BQ7" s="447"/>
      <c r="BR7" s="447"/>
      <c r="BS7" s="447"/>
      <c r="BT7" s="447"/>
      <c r="BU7" s="448"/>
      <c r="BV7" s="446">
        <v>56262</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2121757</v>
      </c>
      <c r="CU7" s="447"/>
      <c r="CV7" s="447"/>
      <c r="CW7" s="447"/>
      <c r="CX7" s="447"/>
      <c r="CY7" s="447"/>
      <c r="CZ7" s="447"/>
      <c r="DA7" s="448"/>
      <c r="DB7" s="446">
        <v>2152722</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96</v>
      </c>
      <c r="AV8" s="479"/>
      <c r="AW8" s="479"/>
      <c r="AX8" s="479"/>
      <c r="AY8" s="480" t="s">
        <v>104</v>
      </c>
      <c r="AZ8" s="481"/>
      <c r="BA8" s="481"/>
      <c r="BB8" s="481"/>
      <c r="BC8" s="481"/>
      <c r="BD8" s="481"/>
      <c r="BE8" s="481"/>
      <c r="BF8" s="481"/>
      <c r="BG8" s="481"/>
      <c r="BH8" s="481"/>
      <c r="BI8" s="481"/>
      <c r="BJ8" s="481"/>
      <c r="BK8" s="481"/>
      <c r="BL8" s="481"/>
      <c r="BM8" s="482"/>
      <c r="BN8" s="446">
        <v>138618</v>
      </c>
      <c r="BO8" s="447"/>
      <c r="BP8" s="447"/>
      <c r="BQ8" s="447"/>
      <c r="BR8" s="447"/>
      <c r="BS8" s="447"/>
      <c r="BT8" s="447"/>
      <c r="BU8" s="448"/>
      <c r="BV8" s="446">
        <v>133808</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0.28999999999999998</v>
      </c>
      <c r="CU8" s="487"/>
      <c r="CV8" s="487"/>
      <c r="CW8" s="487"/>
      <c r="CX8" s="487"/>
      <c r="CY8" s="487"/>
      <c r="CZ8" s="487"/>
      <c r="DA8" s="488"/>
      <c r="DB8" s="486">
        <v>0.28000000000000003</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3579</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4810</v>
      </c>
      <c r="BO9" s="447"/>
      <c r="BP9" s="447"/>
      <c r="BQ9" s="447"/>
      <c r="BR9" s="447"/>
      <c r="BS9" s="447"/>
      <c r="BT9" s="447"/>
      <c r="BU9" s="448"/>
      <c r="BV9" s="446">
        <v>-56928</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17.8</v>
      </c>
      <c r="CU9" s="444"/>
      <c r="CV9" s="444"/>
      <c r="CW9" s="444"/>
      <c r="CX9" s="444"/>
      <c r="CY9" s="444"/>
      <c r="CZ9" s="444"/>
      <c r="DA9" s="445"/>
      <c r="DB9" s="443">
        <v>16.600000000000001</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3761</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214370</v>
      </c>
      <c r="BO10" s="447"/>
      <c r="BP10" s="447"/>
      <c r="BQ10" s="447"/>
      <c r="BR10" s="447"/>
      <c r="BS10" s="447"/>
      <c r="BT10" s="447"/>
      <c r="BU10" s="448"/>
      <c r="BV10" s="446">
        <v>345497</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121</v>
      </c>
      <c r="AV11" s="479"/>
      <c r="AW11" s="479"/>
      <c r="AX11" s="479"/>
      <c r="AY11" s="480" t="s">
        <v>122</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125</v>
      </c>
      <c r="DC11" s="487"/>
      <c r="DD11" s="487"/>
      <c r="DE11" s="487"/>
      <c r="DF11" s="487"/>
      <c r="DG11" s="487"/>
      <c r="DH11" s="487"/>
      <c r="DI11" s="488"/>
      <c r="DJ11" s="165"/>
      <c r="DK11" s="165"/>
      <c r="DL11" s="165"/>
      <c r="DM11" s="165"/>
      <c r="DN11" s="165"/>
      <c r="DO11" s="165"/>
    </row>
    <row r="12" spans="1:119" ht="18.75" customHeight="1" x14ac:dyDescent="0.15">
      <c r="A12" s="166"/>
      <c r="B12" s="506" t="s">
        <v>126</v>
      </c>
      <c r="C12" s="507"/>
      <c r="D12" s="507"/>
      <c r="E12" s="507"/>
      <c r="F12" s="507"/>
      <c r="G12" s="507"/>
      <c r="H12" s="507"/>
      <c r="I12" s="507"/>
      <c r="J12" s="507"/>
      <c r="K12" s="508"/>
      <c r="L12" s="515" t="s">
        <v>127</v>
      </c>
      <c r="M12" s="516"/>
      <c r="N12" s="516"/>
      <c r="O12" s="516"/>
      <c r="P12" s="516"/>
      <c r="Q12" s="517"/>
      <c r="R12" s="518">
        <v>3533</v>
      </c>
      <c r="S12" s="519"/>
      <c r="T12" s="519"/>
      <c r="U12" s="519"/>
      <c r="V12" s="520"/>
      <c r="W12" s="521" t="s">
        <v>1</v>
      </c>
      <c r="X12" s="479"/>
      <c r="Y12" s="479"/>
      <c r="Z12" s="479"/>
      <c r="AA12" s="479"/>
      <c r="AB12" s="522"/>
      <c r="AC12" s="478" t="s">
        <v>128</v>
      </c>
      <c r="AD12" s="479"/>
      <c r="AE12" s="479"/>
      <c r="AF12" s="479"/>
      <c r="AG12" s="522"/>
      <c r="AH12" s="478" t="s">
        <v>129</v>
      </c>
      <c r="AI12" s="479"/>
      <c r="AJ12" s="479"/>
      <c r="AK12" s="479"/>
      <c r="AL12" s="523"/>
      <c r="AM12" s="475" t="s">
        <v>130</v>
      </c>
      <c r="AN12" s="476"/>
      <c r="AO12" s="476"/>
      <c r="AP12" s="476"/>
      <c r="AQ12" s="476"/>
      <c r="AR12" s="476"/>
      <c r="AS12" s="476"/>
      <c r="AT12" s="477"/>
      <c r="AU12" s="478" t="s">
        <v>121</v>
      </c>
      <c r="AV12" s="479"/>
      <c r="AW12" s="479"/>
      <c r="AX12" s="479"/>
      <c r="AY12" s="480" t="s">
        <v>131</v>
      </c>
      <c r="AZ12" s="481"/>
      <c r="BA12" s="481"/>
      <c r="BB12" s="481"/>
      <c r="BC12" s="481"/>
      <c r="BD12" s="481"/>
      <c r="BE12" s="481"/>
      <c r="BF12" s="481"/>
      <c r="BG12" s="481"/>
      <c r="BH12" s="481"/>
      <c r="BI12" s="481"/>
      <c r="BJ12" s="481"/>
      <c r="BK12" s="481"/>
      <c r="BL12" s="481"/>
      <c r="BM12" s="482"/>
      <c r="BN12" s="446">
        <v>278232</v>
      </c>
      <c r="BO12" s="447"/>
      <c r="BP12" s="447"/>
      <c r="BQ12" s="447"/>
      <c r="BR12" s="447"/>
      <c r="BS12" s="447"/>
      <c r="BT12" s="447"/>
      <c r="BU12" s="448"/>
      <c r="BV12" s="446">
        <v>365620</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133</v>
      </c>
      <c r="CU12" s="487"/>
      <c r="CV12" s="487"/>
      <c r="CW12" s="487"/>
      <c r="CX12" s="487"/>
      <c r="CY12" s="487"/>
      <c r="CZ12" s="487"/>
      <c r="DA12" s="488"/>
      <c r="DB12" s="486" t="s">
        <v>125</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134</v>
      </c>
      <c r="N13" s="535"/>
      <c r="O13" s="535"/>
      <c r="P13" s="535"/>
      <c r="Q13" s="536"/>
      <c r="R13" s="527">
        <v>3524</v>
      </c>
      <c r="S13" s="528"/>
      <c r="T13" s="528"/>
      <c r="U13" s="528"/>
      <c r="V13" s="529"/>
      <c r="W13" s="462" t="s">
        <v>135</v>
      </c>
      <c r="X13" s="463"/>
      <c r="Y13" s="463"/>
      <c r="Z13" s="463"/>
      <c r="AA13" s="463"/>
      <c r="AB13" s="453"/>
      <c r="AC13" s="497">
        <v>286</v>
      </c>
      <c r="AD13" s="498"/>
      <c r="AE13" s="498"/>
      <c r="AF13" s="498"/>
      <c r="AG13" s="537"/>
      <c r="AH13" s="497">
        <v>308</v>
      </c>
      <c r="AI13" s="498"/>
      <c r="AJ13" s="498"/>
      <c r="AK13" s="498"/>
      <c r="AL13" s="499"/>
      <c r="AM13" s="475" t="s">
        <v>136</v>
      </c>
      <c r="AN13" s="476"/>
      <c r="AO13" s="476"/>
      <c r="AP13" s="476"/>
      <c r="AQ13" s="476"/>
      <c r="AR13" s="476"/>
      <c r="AS13" s="476"/>
      <c r="AT13" s="477"/>
      <c r="AU13" s="478" t="s">
        <v>115</v>
      </c>
      <c r="AV13" s="479"/>
      <c r="AW13" s="479"/>
      <c r="AX13" s="479"/>
      <c r="AY13" s="480" t="s">
        <v>137</v>
      </c>
      <c r="AZ13" s="481"/>
      <c r="BA13" s="481"/>
      <c r="BB13" s="481"/>
      <c r="BC13" s="481"/>
      <c r="BD13" s="481"/>
      <c r="BE13" s="481"/>
      <c r="BF13" s="481"/>
      <c r="BG13" s="481"/>
      <c r="BH13" s="481"/>
      <c r="BI13" s="481"/>
      <c r="BJ13" s="481"/>
      <c r="BK13" s="481"/>
      <c r="BL13" s="481"/>
      <c r="BM13" s="482"/>
      <c r="BN13" s="446">
        <v>-59052</v>
      </c>
      <c r="BO13" s="447"/>
      <c r="BP13" s="447"/>
      <c r="BQ13" s="447"/>
      <c r="BR13" s="447"/>
      <c r="BS13" s="447"/>
      <c r="BT13" s="447"/>
      <c r="BU13" s="448"/>
      <c r="BV13" s="446">
        <v>-77051</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6.1</v>
      </c>
      <c r="CU13" s="444"/>
      <c r="CV13" s="444"/>
      <c r="CW13" s="444"/>
      <c r="CX13" s="444"/>
      <c r="CY13" s="444"/>
      <c r="CZ13" s="444"/>
      <c r="DA13" s="445"/>
      <c r="DB13" s="443">
        <v>4.4000000000000004</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139</v>
      </c>
      <c r="M14" s="525"/>
      <c r="N14" s="525"/>
      <c r="O14" s="525"/>
      <c r="P14" s="525"/>
      <c r="Q14" s="526"/>
      <c r="R14" s="527">
        <v>3596</v>
      </c>
      <c r="S14" s="528"/>
      <c r="T14" s="528"/>
      <c r="U14" s="528"/>
      <c r="V14" s="529"/>
      <c r="W14" s="436"/>
      <c r="X14" s="437"/>
      <c r="Y14" s="437"/>
      <c r="Z14" s="437"/>
      <c r="AA14" s="437"/>
      <c r="AB14" s="426"/>
      <c r="AC14" s="530">
        <v>16.3</v>
      </c>
      <c r="AD14" s="531"/>
      <c r="AE14" s="531"/>
      <c r="AF14" s="531"/>
      <c r="AG14" s="532"/>
      <c r="AH14" s="530">
        <v>17.3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v>86.2</v>
      </c>
      <c r="CU14" s="542"/>
      <c r="CV14" s="542"/>
      <c r="CW14" s="542"/>
      <c r="CX14" s="542"/>
      <c r="CY14" s="542"/>
      <c r="CZ14" s="542"/>
      <c r="DA14" s="543"/>
      <c r="DB14" s="541">
        <v>75.599999999999994</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141</v>
      </c>
      <c r="N15" s="535"/>
      <c r="O15" s="535"/>
      <c r="P15" s="535"/>
      <c r="Q15" s="536"/>
      <c r="R15" s="527">
        <v>3587</v>
      </c>
      <c r="S15" s="528"/>
      <c r="T15" s="528"/>
      <c r="U15" s="528"/>
      <c r="V15" s="529"/>
      <c r="W15" s="462" t="s">
        <v>142</v>
      </c>
      <c r="X15" s="463"/>
      <c r="Y15" s="463"/>
      <c r="Z15" s="463"/>
      <c r="AA15" s="463"/>
      <c r="AB15" s="453"/>
      <c r="AC15" s="497">
        <v>494</v>
      </c>
      <c r="AD15" s="498"/>
      <c r="AE15" s="498"/>
      <c r="AF15" s="498"/>
      <c r="AG15" s="537"/>
      <c r="AH15" s="497">
        <v>499</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570209</v>
      </c>
      <c r="BO15" s="410"/>
      <c r="BP15" s="410"/>
      <c r="BQ15" s="410"/>
      <c r="BR15" s="410"/>
      <c r="BS15" s="410"/>
      <c r="BT15" s="410"/>
      <c r="BU15" s="411"/>
      <c r="BV15" s="409">
        <v>540220</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28.1</v>
      </c>
      <c r="AD16" s="531"/>
      <c r="AE16" s="531"/>
      <c r="AF16" s="531"/>
      <c r="AG16" s="532"/>
      <c r="AH16" s="530">
        <v>28</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1866045</v>
      </c>
      <c r="BO16" s="447"/>
      <c r="BP16" s="447"/>
      <c r="BQ16" s="447"/>
      <c r="BR16" s="447"/>
      <c r="BS16" s="447"/>
      <c r="BT16" s="447"/>
      <c r="BU16" s="448"/>
      <c r="BV16" s="446">
        <v>1907595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976</v>
      </c>
      <c r="AD17" s="498"/>
      <c r="AE17" s="498"/>
      <c r="AF17" s="498"/>
      <c r="AG17" s="537"/>
      <c r="AH17" s="497">
        <v>974</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733515</v>
      </c>
      <c r="BO17" s="447"/>
      <c r="BP17" s="447"/>
      <c r="BQ17" s="447"/>
      <c r="BR17" s="447"/>
      <c r="BS17" s="447"/>
      <c r="BT17" s="447"/>
      <c r="BU17" s="448"/>
      <c r="BV17" s="446">
        <v>691691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152</v>
      </c>
      <c r="C18" s="489"/>
      <c r="D18" s="489"/>
      <c r="E18" s="558"/>
      <c r="F18" s="558"/>
      <c r="G18" s="558"/>
      <c r="H18" s="558"/>
      <c r="I18" s="558"/>
      <c r="J18" s="558"/>
      <c r="K18" s="558"/>
      <c r="L18" s="559">
        <v>59.77</v>
      </c>
      <c r="M18" s="559"/>
      <c r="N18" s="559"/>
      <c r="O18" s="559"/>
      <c r="P18" s="559"/>
      <c r="Q18" s="559"/>
      <c r="R18" s="560"/>
      <c r="S18" s="560"/>
      <c r="T18" s="560"/>
      <c r="U18" s="560"/>
      <c r="V18" s="561"/>
      <c r="W18" s="464"/>
      <c r="X18" s="465"/>
      <c r="Y18" s="465"/>
      <c r="Z18" s="465"/>
      <c r="AA18" s="465"/>
      <c r="AB18" s="456"/>
      <c r="AC18" s="562">
        <v>55.6</v>
      </c>
      <c r="AD18" s="563"/>
      <c r="AE18" s="563"/>
      <c r="AF18" s="563"/>
      <c r="AG18" s="564"/>
      <c r="AH18" s="562">
        <v>54.7</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2003979</v>
      </c>
      <c r="BO18" s="447"/>
      <c r="BP18" s="447"/>
      <c r="BQ18" s="447"/>
      <c r="BR18" s="447"/>
      <c r="BS18" s="447"/>
      <c r="BT18" s="447"/>
      <c r="BU18" s="448"/>
      <c r="BV18" s="446">
        <v>1975457</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154</v>
      </c>
      <c r="C19" s="489"/>
      <c r="D19" s="489"/>
      <c r="E19" s="558"/>
      <c r="F19" s="558"/>
      <c r="G19" s="558"/>
      <c r="H19" s="558"/>
      <c r="I19" s="558"/>
      <c r="J19" s="558"/>
      <c r="K19" s="558"/>
      <c r="L19" s="566">
        <v>60</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2746340</v>
      </c>
      <c r="BO19" s="447"/>
      <c r="BP19" s="447"/>
      <c r="BQ19" s="447"/>
      <c r="BR19" s="447"/>
      <c r="BS19" s="447"/>
      <c r="BT19" s="447"/>
      <c r="BU19" s="448"/>
      <c r="BV19" s="446">
        <v>2947231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156</v>
      </c>
      <c r="C20" s="489"/>
      <c r="D20" s="489"/>
      <c r="E20" s="558"/>
      <c r="F20" s="558"/>
      <c r="G20" s="558"/>
      <c r="H20" s="558"/>
      <c r="I20" s="558"/>
      <c r="J20" s="558"/>
      <c r="K20" s="558"/>
      <c r="L20" s="566">
        <v>1117</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6603835</v>
      </c>
      <c r="BO23" s="447"/>
      <c r="BP23" s="447"/>
      <c r="BQ23" s="447"/>
      <c r="BR23" s="447"/>
      <c r="BS23" s="447"/>
      <c r="BT23" s="447"/>
      <c r="BU23" s="448"/>
      <c r="BV23" s="446">
        <v>6680276</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165</v>
      </c>
      <c r="F24" s="476"/>
      <c r="G24" s="476"/>
      <c r="H24" s="476"/>
      <c r="I24" s="476"/>
      <c r="J24" s="476"/>
      <c r="K24" s="477"/>
      <c r="L24" s="497">
        <v>1</v>
      </c>
      <c r="M24" s="498"/>
      <c r="N24" s="498"/>
      <c r="O24" s="498"/>
      <c r="P24" s="537"/>
      <c r="Q24" s="497">
        <v>6950</v>
      </c>
      <c r="R24" s="498"/>
      <c r="S24" s="498"/>
      <c r="T24" s="498"/>
      <c r="U24" s="498"/>
      <c r="V24" s="537"/>
      <c r="W24" s="596"/>
      <c r="X24" s="584"/>
      <c r="Y24" s="585"/>
      <c r="Z24" s="496" t="s">
        <v>166</v>
      </c>
      <c r="AA24" s="476"/>
      <c r="AB24" s="476"/>
      <c r="AC24" s="476"/>
      <c r="AD24" s="476"/>
      <c r="AE24" s="476"/>
      <c r="AF24" s="476"/>
      <c r="AG24" s="477"/>
      <c r="AH24" s="497">
        <v>67</v>
      </c>
      <c r="AI24" s="498"/>
      <c r="AJ24" s="498"/>
      <c r="AK24" s="498"/>
      <c r="AL24" s="537"/>
      <c r="AM24" s="497">
        <v>218219</v>
      </c>
      <c r="AN24" s="498"/>
      <c r="AO24" s="498"/>
      <c r="AP24" s="498"/>
      <c r="AQ24" s="498"/>
      <c r="AR24" s="537"/>
      <c r="AS24" s="497">
        <v>3257</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5948953</v>
      </c>
      <c r="BO24" s="447"/>
      <c r="BP24" s="447"/>
      <c r="BQ24" s="447"/>
      <c r="BR24" s="447"/>
      <c r="BS24" s="447"/>
      <c r="BT24" s="447"/>
      <c r="BU24" s="448"/>
      <c r="BV24" s="446">
        <v>6050932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168</v>
      </c>
      <c r="F25" s="476"/>
      <c r="G25" s="476"/>
      <c r="H25" s="476"/>
      <c r="I25" s="476"/>
      <c r="J25" s="476"/>
      <c r="K25" s="477"/>
      <c r="L25" s="497">
        <v>1</v>
      </c>
      <c r="M25" s="498"/>
      <c r="N25" s="498"/>
      <c r="O25" s="498"/>
      <c r="P25" s="537"/>
      <c r="Q25" s="497">
        <v>5950</v>
      </c>
      <c r="R25" s="498"/>
      <c r="S25" s="498"/>
      <c r="T25" s="498"/>
      <c r="U25" s="498"/>
      <c r="V25" s="537"/>
      <c r="W25" s="596"/>
      <c r="X25" s="584"/>
      <c r="Y25" s="585"/>
      <c r="Z25" s="496" t="s">
        <v>169</v>
      </c>
      <c r="AA25" s="476"/>
      <c r="AB25" s="476"/>
      <c r="AC25" s="476"/>
      <c r="AD25" s="476"/>
      <c r="AE25" s="476"/>
      <c r="AF25" s="476"/>
      <c r="AG25" s="477"/>
      <c r="AH25" s="497" t="s">
        <v>124</v>
      </c>
      <c r="AI25" s="498"/>
      <c r="AJ25" s="498"/>
      <c r="AK25" s="498"/>
      <c r="AL25" s="537"/>
      <c r="AM25" s="497" t="s">
        <v>124</v>
      </c>
      <c r="AN25" s="498"/>
      <c r="AO25" s="498"/>
      <c r="AP25" s="498"/>
      <c r="AQ25" s="498"/>
      <c r="AR25" s="537"/>
      <c r="AS25" s="497" t="s">
        <v>124</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1546</v>
      </c>
      <c r="BO25" s="410"/>
      <c r="BP25" s="410"/>
      <c r="BQ25" s="410"/>
      <c r="BR25" s="410"/>
      <c r="BS25" s="410"/>
      <c r="BT25" s="410"/>
      <c r="BU25" s="411"/>
      <c r="BV25" s="409">
        <v>2025</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171</v>
      </c>
      <c r="F26" s="476"/>
      <c r="G26" s="476"/>
      <c r="H26" s="476"/>
      <c r="I26" s="476"/>
      <c r="J26" s="476"/>
      <c r="K26" s="477"/>
      <c r="L26" s="497">
        <v>1</v>
      </c>
      <c r="M26" s="498"/>
      <c r="N26" s="498"/>
      <c r="O26" s="498"/>
      <c r="P26" s="537"/>
      <c r="Q26" s="497">
        <v>5950</v>
      </c>
      <c r="R26" s="498"/>
      <c r="S26" s="498"/>
      <c r="T26" s="498"/>
      <c r="U26" s="498"/>
      <c r="V26" s="537"/>
      <c r="W26" s="596"/>
      <c r="X26" s="584"/>
      <c r="Y26" s="585"/>
      <c r="Z26" s="496" t="s">
        <v>172</v>
      </c>
      <c r="AA26" s="606"/>
      <c r="AB26" s="606"/>
      <c r="AC26" s="606"/>
      <c r="AD26" s="606"/>
      <c r="AE26" s="606"/>
      <c r="AF26" s="606"/>
      <c r="AG26" s="607"/>
      <c r="AH26" s="497" t="s">
        <v>124</v>
      </c>
      <c r="AI26" s="498"/>
      <c r="AJ26" s="498"/>
      <c r="AK26" s="498"/>
      <c r="AL26" s="537"/>
      <c r="AM26" s="497" t="s">
        <v>124</v>
      </c>
      <c r="AN26" s="498"/>
      <c r="AO26" s="498"/>
      <c r="AP26" s="498"/>
      <c r="AQ26" s="498"/>
      <c r="AR26" s="537"/>
      <c r="AS26" s="497" t="s">
        <v>124</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124</v>
      </c>
      <c r="BO26" s="447"/>
      <c r="BP26" s="447"/>
      <c r="BQ26" s="447"/>
      <c r="BR26" s="447"/>
      <c r="BS26" s="447"/>
      <c r="BT26" s="447"/>
      <c r="BU26" s="448"/>
      <c r="BV26" s="446" t="s">
        <v>124</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2980</v>
      </c>
      <c r="R27" s="498"/>
      <c r="S27" s="498"/>
      <c r="T27" s="498"/>
      <c r="U27" s="498"/>
      <c r="V27" s="537"/>
      <c r="W27" s="596"/>
      <c r="X27" s="584"/>
      <c r="Y27" s="585"/>
      <c r="Z27" s="496" t="s">
        <v>175</v>
      </c>
      <c r="AA27" s="476"/>
      <c r="AB27" s="476"/>
      <c r="AC27" s="476"/>
      <c r="AD27" s="476"/>
      <c r="AE27" s="476"/>
      <c r="AF27" s="476"/>
      <c r="AG27" s="477"/>
      <c r="AH27" s="497">
        <v>9</v>
      </c>
      <c r="AI27" s="498"/>
      <c r="AJ27" s="498"/>
      <c r="AK27" s="498"/>
      <c r="AL27" s="537"/>
      <c r="AM27" s="497">
        <v>24876</v>
      </c>
      <c r="AN27" s="498"/>
      <c r="AO27" s="498"/>
      <c r="AP27" s="498"/>
      <c r="AQ27" s="498"/>
      <c r="AR27" s="537"/>
      <c r="AS27" s="497">
        <v>2764</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40000</v>
      </c>
      <c r="BO27" s="620"/>
      <c r="BP27" s="620"/>
      <c r="BQ27" s="620"/>
      <c r="BR27" s="620"/>
      <c r="BS27" s="620"/>
      <c r="BT27" s="620"/>
      <c r="BU27" s="621"/>
      <c r="BV27" s="619">
        <v>40000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177</v>
      </c>
      <c r="F28" s="476"/>
      <c r="G28" s="476"/>
      <c r="H28" s="476"/>
      <c r="I28" s="476"/>
      <c r="J28" s="476"/>
      <c r="K28" s="477"/>
      <c r="L28" s="497">
        <v>1</v>
      </c>
      <c r="M28" s="498"/>
      <c r="N28" s="498"/>
      <c r="O28" s="498"/>
      <c r="P28" s="537"/>
      <c r="Q28" s="497">
        <v>2580</v>
      </c>
      <c r="R28" s="498"/>
      <c r="S28" s="498"/>
      <c r="T28" s="498"/>
      <c r="U28" s="498"/>
      <c r="V28" s="537"/>
      <c r="W28" s="596"/>
      <c r="X28" s="584"/>
      <c r="Y28" s="585"/>
      <c r="Z28" s="496" t="s">
        <v>178</v>
      </c>
      <c r="AA28" s="476"/>
      <c r="AB28" s="476"/>
      <c r="AC28" s="476"/>
      <c r="AD28" s="476"/>
      <c r="AE28" s="476"/>
      <c r="AF28" s="476"/>
      <c r="AG28" s="477"/>
      <c r="AH28" s="497" t="s">
        <v>124</v>
      </c>
      <c r="AI28" s="498"/>
      <c r="AJ28" s="498"/>
      <c r="AK28" s="498"/>
      <c r="AL28" s="537"/>
      <c r="AM28" s="497" t="s">
        <v>124</v>
      </c>
      <c r="AN28" s="498"/>
      <c r="AO28" s="498"/>
      <c r="AP28" s="498"/>
      <c r="AQ28" s="498"/>
      <c r="AR28" s="537"/>
      <c r="AS28" s="497" t="s">
        <v>124</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644391</v>
      </c>
      <c r="BO28" s="410"/>
      <c r="BP28" s="410"/>
      <c r="BQ28" s="410"/>
      <c r="BR28" s="410"/>
      <c r="BS28" s="410"/>
      <c r="BT28" s="410"/>
      <c r="BU28" s="411"/>
      <c r="BV28" s="409">
        <v>708253</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8</v>
      </c>
      <c r="M29" s="498"/>
      <c r="N29" s="498"/>
      <c r="O29" s="498"/>
      <c r="P29" s="537"/>
      <c r="Q29" s="497">
        <v>2210</v>
      </c>
      <c r="R29" s="498"/>
      <c r="S29" s="498"/>
      <c r="T29" s="498"/>
      <c r="U29" s="498"/>
      <c r="V29" s="537"/>
      <c r="W29" s="597"/>
      <c r="X29" s="598"/>
      <c r="Y29" s="599"/>
      <c r="Z29" s="496" t="s">
        <v>181</v>
      </c>
      <c r="AA29" s="476"/>
      <c r="AB29" s="476"/>
      <c r="AC29" s="476"/>
      <c r="AD29" s="476"/>
      <c r="AE29" s="476"/>
      <c r="AF29" s="476"/>
      <c r="AG29" s="477"/>
      <c r="AH29" s="497">
        <v>76</v>
      </c>
      <c r="AI29" s="498"/>
      <c r="AJ29" s="498"/>
      <c r="AK29" s="498"/>
      <c r="AL29" s="537"/>
      <c r="AM29" s="497">
        <v>243095</v>
      </c>
      <c r="AN29" s="498"/>
      <c r="AO29" s="498"/>
      <c r="AP29" s="498"/>
      <c r="AQ29" s="498"/>
      <c r="AR29" s="537"/>
      <c r="AS29" s="497">
        <v>3199</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59746</v>
      </c>
      <c r="BO29" s="447"/>
      <c r="BP29" s="447"/>
      <c r="BQ29" s="447"/>
      <c r="BR29" s="447"/>
      <c r="BS29" s="447"/>
      <c r="BT29" s="447"/>
      <c r="BU29" s="448"/>
      <c r="BV29" s="446">
        <v>59703</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98.1</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341030</v>
      </c>
      <c r="BO30" s="620"/>
      <c r="BP30" s="620"/>
      <c r="BQ30" s="620"/>
      <c r="BR30" s="620"/>
      <c r="BS30" s="620"/>
      <c r="BT30" s="620"/>
      <c r="BU30" s="621"/>
      <c r="BV30" s="619">
        <v>406255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190</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190</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IF('各会計、関係団体の財政状況及び健全化判断比率'!B31="","",'各会計、関係団体の財政状況及び健全化判断比率'!B31)</f>
        <v>簡易水道特別会計</v>
      </c>
      <c r="BH34" s="633"/>
      <c r="BI34" s="633"/>
      <c r="BJ34" s="633"/>
      <c r="BK34" s="633"/>
      <c r="BL34" s="633"/>
      <c r="BM34" s="633"/>
      <c r="BN34" s="633"/>
      <c r="BO34" s="633"/>
      <c r="BP34" s="633"/>
      <c r="BQ34" s="633"/>
      <c r="BR34" s="633"/>
      <c r="BS34" s="633"/>
      <c r="BT34" s="633"/>
      <c r="BU34" s="633"/>
      <c r="BV34" s="193"/>
      <c r="BW34" s="632">
        <f>IF(BY34="","",MAX(C34:D43,U34:V43,AM34:AN43,BE34:BF43)+1)</f>
        <v>12</v>
      </c>
      <c r="BX34" s="632"/>
      <c r="BY34" s="633" t="str">
        <f>IF('各会計、関係団体の財政状況及び健全化判断比率'!B68="","",'各会計、関係団体の財政状況及び健全化判断比率'!B68)</f>
        <v>会津若松地方広域市町村圏整備組合一般会計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22</v>
      </c>
      <c r="CP34" s="632"/>
      <c r="CQ34" s="633" t="str">
        <f>IF('各会計、関係団体の財政状況及び健全化判断比率'!BS7="","",'各会計、関係団体の財政状況及び健全化判断比率'!BS7)</f>
        <v>磐梯清水平開発株式会社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公団分収造林特別会計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IF('各会計、関係団体の財政状況及び健全化判断比率'!B32="","",'各会計、関係団体の財政状況及び健全化判断比率'!B32)</f>
        <v>公共下水道特別会計</v>
      </c>
      <c r="BH35" s="633"/>
      <c r="BI35" s="633"/>
      <c r="BJ35" s="633"/>
      <c r="BK35" s="633"/>
      <c r="BL35" s="633"/>
      <c r="BM35" s="633"/>
      <c r="BN35" s="633"/>
      <c r="BO35" s="633"/>
      <c r="BP35" s="633"/>
      <c r="BQ35" s="633"/>
      <c r="BR35" s="633"/>
      <c r="BS35" s="633"/>
      <c r="BT35" s="633"/>
      <c r="BU35" s="633"/>
      <c r="BV35" s="193"/>
      <c r="BW35" s="632">
        <f t="shared" ref="BW35:BW43" si="2">IF(BY35="","",BW34+1)</f>
        <v>13</v>
      </c>
      <c r="BX35" s="632"/>
      <c r="BY35" s="633" t="str">
        <f>IF('各会計、関係団体の財政状況及び健全化判断比率'!B69="","",'各会計、関係団体の財政状況及び健全化判断比率'!B69)</f>
        <v>会津若松地方広域市町村圏整備組合水道用水供給事業会計</v>
      </c>
      <c r="BZ35" s="633"/>
      <c r="CA35" s="633"/>
      <c r="CB35" s="633"/>
      <c r="CC35" s="633"/>
      <c r="CD35" s="633"/>
      <c r="CE35" s="633"/>
      <c r="CF35" s="633"/>
      <c r="CG35" s="633"/>
      <c r="CH35" s="633"/>
      <c r="CI35" s="633"/>
      <c r="CJ35" s="633"/>
      <c r="CK35" s="633"/>
      <c r="CL35" s="633"/>
      <c r="CM35" s="633"/>
      <c r="CN35" s="193"/>
      <c r="CO35" s="632">
        <f t="shared" ref="CO35:CO43" si="3">IF(CQ35="","",CO34+1)</f>
        <v>23</v>
      </c>
      <c r="CP35" s="632"/>
      <c r="CQ35" s="633" t="str">
        <f>IF('各会計、関係団体の財政状況及び健全化判断比率'!BS8="","",'各会計、関係団体の財政状況及び健全化判断比率'!BS8)</f>
        <v>株式会社会津嶺の里</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七ツ森地区下水道事業特別会計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9</v>
      </c>
      <c r="BF36" s="632"/>
      <c r="BG36" s="633" t="str">
        <f>IF('各会計、関係団体の財政状況及び健全化判断比率'!B33="","",'各会計、関係団体の財政状況及び健全化判断比率'!B33)</f>
        <v>農業集落排水事業特別会計</v>
      </c>
      <c r="BH36" s="633"/>
      <c r="BI36" s="633"/>
      <c r="BJ36" s="633"/>
      <c r="BK36" s="633"/>
      <c r="BL36" s="633"/>
      <c r="BM36" s="633"/>
      <c r="BN36" s="633"/>
      <c r="BO36" s="633"/>
      <c r="BP36" s="633"/>
      <c r="BQ36" s="633"/>
      <c r="BR36" s="633"/>
      <c r="BS36" s="633"/>
      <c r="BT36" s="633"/>
      <c r="BU36" s="633"/>
      <c r="BV36" s="193"/>
      <c r="BW36" s="632">
        <f t="shared" si="2"/>
        <v>14</v>
      </c>
      <c r="BX36" s="632"/>
      <c r="BY36" s="633" t="str">
        <f>IF('各会計、関係団体の財政状況及び健全化判断比率'!B70="","",'各会計、関係団体の財政状況及び健全化判断比率'!B70)</f>
        <v>福島県市町村総合事務組合一般会計</v>
      </c>
      <c r="BZ36" s="633"/>
      <c r="CA36" s="633"/>
      <c r="CB36" s="633"/>
      <c r="CC36" s="633"/>
      <c r="CD36" s="633"/>
      <c r="CE36" s="633"/>
      <c r="CF36" s="633"/>
      <c r="CG36" s="633"/>
      <c r="CH36" s="633"/>
      <c r="CI36" s="633"/>
      <c r="CJ36" s="633"/>
      <c r="CK36" s="633"/>
      <c r="CL36" s="633"/>
      <c r="CM36" s="633"/>
      <c r="CN36" s="193"/>
      <c r="CO36" s="632">
        <f t="shared" si="3"/>
        <v>24</v>
      </c>
      <c r="CP36" s="632"/>
      <c r="CQ36" s="633" t="str">
        <f>IF('各会計、関係団体の財政状況及び健全化判断比率'!BS9="","",'各会計、関係団体の財政状況及び健全化判断比率'!BS9)</f>
        <v>会津若松地方土地開発公社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10</v>
      </c>
      <c r="BF37" s="632"/>
      <c r="BG37" s="633" t="str">
        <f>IF('各会計、関係団体の財政状況及び健全化判断比率'!B34="","",'各会計、関係団体の財政状況及び健全化判断比率'!B34)</f>
        <v>林業集落排水事業特別会計</v>
      </c>
      <c r="BH37" s="633"/>
      <c r="BI37" s="633"/>
      <c r="BJ37" s="633"/>
      <c r="BK37" s="633"/>
      <c r="BL37" s="633"/>
      <c r="BM37" s="633"/>
      <c r="BN37" s="633"/>
      <c r="BO37" s="633"/>
      <c r="BP37" s="633"/>
      <c r="BQ37" s="633"/>
      <c r="BR37" s="633"/>
      <c r="BS37" s="633"/>
      <c r="BT37" s="633"/>
      <c r="BU37" s="633"/>
      <c r="BV37" s="193"/>
      <c r="BW37" s="632">
        <f t="shared" si="2"/>
        <v>15</v>
      </c>
      <c r="BX37" s="632"/>
      <c r="BY37" s="633" t="str">
        <f>IF('各会計、関係団体の財政状況及び健全化判断比率'!B71="","",'各会計、関係団体の財政状況及び健全化判断比率'!B71)</f>
        <v>福島県市町村総合事務組合消防補償等特別会計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f t="shared" si="1"/>
        <v>11</v>
      </c>
      <c r="BF38" s="632"/>
      <c r="BG38" s="633" t="str">
        <f>IF('各会計、関係団体の財政状況及び健全化判断比率'!B35="","",'各会計、関係団体の財政状況及び健全化判断比率'!B35)</f>
        <v>個別生活排水事業特別会計</v>
      </c>
      <c r="BH38" s="633"/>
      <c r="BI38" s="633"/>
      <c r="BJ38" s="633"/>
      <c r="BK38" s="633"/>
      <c r="BL38" s="633"/>
      <c r="BM38" s="633"/>
      <c r="BN38" s="633"/>
      <c r="BO38" s="633"/>
      <c r="BP38" s="633"/>
      <c r="BQ38" s="633"/>
      <c r="BR38" s="633"/>
      <c r="BS38" s="633"/>
      <c r="BT38" s="633"/>
      <c r="BU38" s="633"/>
      <c r="BV38" s="193"/>
      <c r="BW38" s="632">
        <f t="shared" si="2"/>
        <v>16</v>
      </c>
      <c r="BX38" s="632"/>
      <c r="BY38" s="633" t="str">
        <f>IF('各会計、関係団体の財政状況及び健全化判断比率'!B72="","",'各会計、関係団体の財政状況及び健全化判断比率'!B72)</f>
        <v>福島県市町村総合事務組合消防賞じゅつ金特別会計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17</v>
      </c>
      <c r="BX39" s="632"/>
      <c r="BY39" s="633" t="str">
        <f>IF('各会計、関係団体の財政状況及び健全化判断比率'!B73="","",'各会計、関係団体の財政状況及び健全化判断比率'!B73)</f>
        <v>福島県市町村総合事務組合非常勤職員公務災害補償特別会計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18</v>
      </c>
      <c r="BX40" s="632"/>
      <c r="BY40" s="633" t="str">
        <f>IF('各会計、関係団体の財政状況及び健全化判断比率'!B74="","",'各会計、関係団体の財政状況及び健全化判断比率'!B74)</f>
        <v>福島県市町村総合事務組合自治会館管理特別会計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19</v>
      </c>
      <c r="BX41" s="632"/>
      <c r="BY41" s="633" t="str">
        <f>IF('各会計、関係団体の財政状況及び健全化判断比率'!B75="","",'各会計、関係団体の財政状況及び健全化判断比率'!B75)</f>
        <v>福島県後期高齢者医療広域連合一般会計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20</v>
      </c>
      <c r="BX42" s="632"/>
      <c r="BY42" s="633" t="str">
        <f>IF('各会計、関係団体の財政状況及び健全化判断比率'!B76="","",'各会計、関係団体の財政状況及び健全化判断比率'!B76)</f>
        <v>福島県後期高齢者医療広域連合後期高齢者医療特別会計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21</v>
      </c>
      <c r="BX43" s="632"/>
      <c r="BY43" s="633" t="str">
        <f>IF('各会計、関係団体の財政状況及び健全化判断比率'!B77="","",'各会計、関係団体の財政状況及び健全化判断比率'!B77)</f>
        <v>磐梯町外一市二町一ケ村組合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c02kOpY4FdmB437zwAPWLulLYylv4DMFixMs3THKgYcbEscz13KX2yaZ5QEiZPrLM2/5EBuw7k3Yik3QyPJdQ==" saltValue="BXUMzhEXFntwp1JGboOx2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24" t="s">
        <v>552</v>
      </c>
      <c r="D34" s="1224"/>
      <c r="E34" s="1225"/>
      <c r="F34" s="32">
        <v>8.49</v>
      </c>
      <c r="G34" s="33">
        <v>9.64</v>
      </c>
      <c r="H34" s="33">
        <v>8.74</v>
      </c>
      <c r="I34" s="33">
        <v>6.21</v>
      </c>
      <c r="J34" s="34">
        <v>6.53</v>
      </c>
      <c r="K34" s="22"/>
      <c r="L34" s="22"/>
      <c r="M34" s="22"/>
      <c r="N34" s="22"/>
      <c r="O34" s="22"/>
      <c r="P34" s="22"/>
    </row>
    <row r="35" spans="1:16" ht="39" customHeight="1" x14ac:dyDescent="0.15">
      <c r="A35" s="22"/>
      <c r="B35" s="35"/>
      <c r="C35" s="1218" t="s">
        <v>553</v>
      </c>
      <c r="D35" s="1219"/>
      <c r="E35" s="1220"/>
      <c r="F35" s="36">
        <v>2.34</v>
      </c>
      <c r="G35" s="37">
        <v>3.68</v>
      </c>
      <c r="H35" s="37">
        <v>3.49</v>
      </c>
      <c r="I35" s="37">
        <v>3.17</v>
      </c>
      <c r="J35" s="38">
        <v>1.59</v>
      </c>
      <c r="K35" s="22"/>
      <c r="L35" s="22"/>
      <c r="M35" s="22"/>
      <c r="N35" s="22"/>
      <c r="O35" s="22"/>
      <c r="P35" s="22"/>
    </row>
    <row r="36" spans="1:16" ht="39" customHeight="1" x14ac:dyDescent="0.15">
      <c r="A36" s="22"/>
      <c r="B36" s="35"/>
      <c r="C36" s="1218" t="s">
        <v>554</v>
      </c>
      <c r="D36" s="1219"/>
      <c r="E36" s="1220"/>
      <c r="F36" s="36">
        <v>0.62</v>
      </c>
      <c r="G36" s="37">
        <v>0.6</v>
      </c>
      <c r="H36" s="37">
        <v>0.72</v>
      </c>
      <c r="I36" s="37">
        <v>0.79</v>
      </c>
      <c r="J36" s="38">
        <v>0.51</v>
      </c>
      <c r="K36" s="22"/>
      <c r="L36" s="22"/>
      <c r="M36" s="22"/>
      <c r="N36" s="22"/>
      <c r="O36" s="22"/>
      <c r="P36" s="22"/>
    </row>
    <row r="37" spans="1:16" ht="39" customHeight="1" x14ac:dyDescent="0.15">
      <c r="A37" s="22"/>
      <c r="B37" s="35"/>
      <c r="C37" s="1218" t="s">
        <v>555</v>
      </c>
      <c r="D37" s="1219"/>
      <c r="E37" s="1220"/>
      <c r="F37" s="36">
        <v>0.78</v>
      </c>
      <c r="G37" s="37">
        <v>1.17</v>
      </c>
      <c r="H37" s="37">
        <v>1.0900000000000001</v>
      </c>
      <c r="I37" s="37">
        <v>0.49</v>
      </c>
      <c r="J37" s="38">
        <v>0.33</v>
      </c>
      <c r="K37" s="22"/>
      <c r="L37" s="22"/>
      <c r="M37" s="22"/>
      <c r="N37" s="22"/>
      <c r="O37" s="22"/>
      <c r="P37" s="22"/>
    </row>
    <row r="38" spans="1:16" ht="39" customHeight="1" x14ac:dyDescent="0.15">
      <c r="A38" s="22"/>
      <c r="B38" s="35"/>
      <c r="C38" s="1218" t="s">
        <v>556</v>
      </c>
      <c r="D38" s="1219"/>
      <c r="E38" s="1220"/>
      <c r="F38" s="36">
        <v>0</v>
      </c>
      <c r="G38" s="37">
        <v>0</v>
      </c>
      <c r="H38" s="37">
        <v>0</v>
      </c>
      <c r="I38" s="37">
        <v>0</v>
      </c>
      <c r="J38" s="38">
        <v>0</v>
      </c>
      <c r="K38" s="22"/>
      <c r="L38" s="22"/>
      <c r="M38" s="22"/>
      <c r="N38" s="22"/>
      <c r="O38" s="22"/>
      <c r="P38" s="22"/>
    </row>
    <row r="39" spans="1:16" ht="39" customHeight="1" x14ac:dyDescent="0.15">
      <c r="A39" s="22"/>
      <c r="B39" s="35"/>
      <c r="C39" s="1218" t="s">
        <v>557</v>
      </c>
      <c r="D39" s="1219"/>
      <c r="E39" s="1220"/>
      <c r="F39" s="36">
        <v>0</v>
      </c>
      <c r="G39" s="37">
        <v>0</v>
      </c>
      <c r="H39" s="37">
        <v>0.02</v>
      </c>
      <c r="I39" s="37">
        <v>0</v>
      </c>
      <c r="J39" s="38">
        <v>0</v>
      </c>
      <c r="K39" s="22"/>
      <c r="L39" s="22"/>
      <c r="M39" s="22"/>
      <c r="N39" s="22"/>
      <c r="O39" s="22"/>
      <c r="P39" s="22"/>
    </row>
    <row r="40" spans="1:16" ht="39" customHeight="1" x14ac:dyDescent="0.15">
      <c r="A40" s="22"/>
      <c r="B40" s="35"/>
      <c r="C40" s="1218" t="s">
        <v>558</v>
      </c>
      <c r="D40" s="1219"/>
      <c r="E40" s="1220"/>
      <c r="F40" s="36">
        <v>0.03</v>
      </c>
      <c r="G40" s="37">
        <v>0</v>
      </c>
      <c r="H40" s="37">
        <v>0</v>
      </c>
      <c r="I40" s="37">
        <v>0</v>
      </c>
      <c r="J40" s="38">
        <v>0</v>
      </c>
      <c r="K40" s="22"/>
      <c r="L40" s="22"/>
      <c r="M40" s="22"/>
      <c r="N40" s="22"/>
      <c r="O40" s="22"/>
      <c r="P40" s="22"/>
    </row>
    <row r="41" spans="1:16" ht="39" customHeight="1" x14ac:dyDescent="0.15">
      <c r="A41" s="22"/>
      <c r="B41" s="35"/>
      <c r="C41" s="1218" t="s">
        <v>559</v>
      </c>
      <c r="D41" s="1219"/>
      <c r="E41" s="1220"/>
      <c r="F41" s="36">
        <v>0</v>
      </c>
      <c r="G41" s="37">
        <v>0</v>
      </c>
      <c r="H41" s="37">
        <v>0</v>
      </c>
      <c r="I41" s="37">
        <v>0</v>
      </c>
      <c r="J41" s="38">
        <v>0</v>
      </c>
      <c r="K41" s="22"/>
      <c r="L41" s="22"/>
      <c r="M41" s="22"/>
      <c r="N41" s="22"/>
      <c r="O41" s="22"/>
      <c r="P41" s="22"/>
    </row>
    <row r="42" spans="1:16" ht="39" customHeight="1" x14ac:dyDescent="0.15">
      <c r="A42" s="22"/>
      <c r="B42" s="39"/>
      <c r="C42" s="1218" t="s">
        <v>560</v>
      </c>
      <c r="D42" s="1219"/>
      <c r="E42" s="1220"/>
      <c r="F42" s="36" t="s">
        <v>500</v>
      </c>
      <c r="G42" s="37" t="s">
        <v>500</v>
      </c>
      <c r="H42" s="37" t="s">
        <v>500</v>
      </c>
      <c r="I42" s="37" t="s">
        <v>500</v>
      </c>
      <c r="J42" s="38" t="s">
        <v>500</v>
      </c>
      <c r="K42" s="22"/>
      <c r="L42" s="22"/>
      <c r="M42" s="22"/>
      <c r="N42" s="22"/>
      <c r="O42" s="22"/>
      <c r="P42" s="22"/>
    </row>
    <row r="43" spans="1:16" ht="39" customHeight="1" thickBot="1" x14ac:dyDescent="0.2">
      <c r="A43" s="22"/>
      <c r="B43" s="40"/>
      <c r="C43" s="1221" t="s">
        <v>561</v>
      </c>
      <c r="D43" s="1222"/>
      <c r="E43" s="122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XOSevpXlHSezScDrpaF6H+R5yL9lhsvabs25Bo35hUV1FKrobfywshIapRwpEialazuKqh5LQJ3DJAsjFcJXw==" saltValue="BaZNBpneZu91VkdheA+X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433</v>
      </c>
      <c r="L45" s="60">
        <v>371</v>
      </c>
      <c r="M45" s="60">
        <v>444</v>
      </c>
      <c r="N45" s="60">
        <v>502</v>
      </c>
      <c r="O45" s="61">
        <v>502</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500</v>
      </c>
      <c r="L46" s="64" t="s">
        <v>500</v>
      </c>
      <c r="M46" s="64" t="s">
        <v>500</v>
      </c>
      <c r="N46" s="64" t="s">
        <v>500</v>
      </c>
      <c r="O46" s="65" t="s">
        <v>500</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500</v>
      </c>
      <c r="L47" s="64" t="s">
        <v>500</v>
      </c>
      <c r="M47" s="64" t="s">
        <v>500</v>
      </c>
      <c r="N47" s="64" t="s">
        <v>500</v>
      </c>
      <c r="O47" s="65" t="s">
        <v>500</v>
      </c>
      <c r="P47" s="48"/>
      <c r="Q47" s="48"/>
      <c r="R47" s="48"/>
      <c r="S47" s="48"/>
      <c r="T47" s="48"/>
      <c r="U47" s="48"/>
    </row>
    <row r="48" spans="1:21" ht="30.75" customHeight="1" x14ac:dyDescent="0.15">
      <c r="A48" s="48"/>
      <c r="B48" s="1236"/>
      <c r="C48" s="1237"/>
      <c r="D48" s="62"/>
      <c r="E48" s="1228" t="s">
        <v>15</v>
      </c>
      <c r="F48" s="1228"/>
      <c r="G48" s="1228"/>
      <c r="H48" s="1228"/>
      <c r="I48" s="1228"/>
      <c r="J48" s="1229"/>
      <c r="K48" s="63">
        <v>125</v>
      </c>
      <c r="L48" s="64">
        <v>127</v>
      </c>
      <c r="M48" s="64">
        <v>113</v>
      </c>
      <c r="N48" s="64">
        <v>100</v>
      </c>
      <c r="O48" s="65">
        <v>118</v>
      </c>
      <c r="P48" s="48"/>
      <c r="Q48" s="48"/>
      <c r="R48" s="48"/>
      <c r="S48" s="48"/>
      <c r="T48" s="48"/>
      <c r="U48" s="48"/>
    </row>
    <row r="49" spans="1:21" ht="30.75" customHeight="1" x14ac:dyDescent="0.15">
      <c r="A49" s="48"/>
      <c r="B49" s="1236"/>
      <c r="C49" s="1237"/>
      <c r="D49" s="62"/>
      <c r="E49" s="1228" t="s">
        <v>16</v>
      </c>
      <c r="F49" s="1228"/>
      <c r="G49" s="1228"/>
      <c r="H49" s="1228"/>
      <c r="I49" s="1228"/>
      <c r="J49" s="1229"/>
      <c r="K49" s="63">
        <v>6</v>
      </c>
      <c r="L49" s="64">
        <v>4</v>
      </c>
      <c r="M49" s="64">
        <v>4</v>
      </c>
      <c r="N49" s="64">
        <v>3</v>
      </c>
      <c r="O49" s="65">
        <v>2</v>
      </c>
      <c r="P49" s="48"/>
      <c r="Q49" s="48"/>
      <c r="R49" s="48"/>
      <c r="S49" s="48"/>
      <c r="T49" s="48"/>
      <c r="U49" s="48"/>
    </row>
    <row r="50" spans="1:21" ht="30.75" customHeight="1" x14ac:dyDescent="0.15">
      <c r="A50" s="48"/>
      <c r="B50" s="1236"/>
      <c r="C50" s="1237"/>
      <c r="D50" s="62"/>
      <c r="E50" s="1228" t="s">
        <v>17</v>
      </c>
      <c r="F50" s="1228"/>
      <c r="G50" s="1228"/>
      <c r="H50" s="1228"/>
      <c r="I50" s="1228"/>
      <c r="J50" s="1229"/>
      <c r="K50" s="63">
        <v>15</v>
      </c>
      <c r="L50" s="64">
        <v>14</v>
      </c>
      <c r="M50" s="64">
        <v>13</v>
      </c>
      <c r="N50" s="64">
        <v>12</v>
      </c>
      <c r="O50" s="65">
        <v>1</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0</v>
      </c>
      <c r="M51" s="64">
        <v>1</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535</v>
      </c>
      <c r="L52" s="64">
        <v>468</v>
      </c>
      <c r="M52" s="64">
        <v>511</v>
      </c>
      <c r="N52" s="64">
        <v>509</v>
      </c>
      <c r="O52" s="65">
        <v>490</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44</v>
      </c>
      <c r="L53" s="69">
        <v>48</v>
      </c>
      <c r="M53" s="69">
        <v>64</v>
      </c>
      <c r="N53" s="69">
        <v>108</v>
      </c>
      <c r="O53" s="70">
        <v>133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4PAtoPY6/X5Hn7xGcJCRz/13JPGY3gw1TXXLcfVNj+EqdlklGtuk2uRFxIkTrpDFJ1muvimP06BQlSqwFEyPrg==" saltValue="TZKuRQG3gpczMHzrS/s5Z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543</v>
      </c>
      <c r="J40" s="79" t="s">
        <v>544</v>
      </c>
      <c r="K40" s="79" t="s">
        <v>545</v>
      </c>
      <c r="L40" s="79" t="s">
        <v>546</v>
      </c>
      <c r="M40" s="80" t="s">
        <v>547</v>
      </c>
    </row>
    <row r="41" spans="2:13" ht="27.75" customHeight="1" x14ac:dyDescent="0.15">
      <c r="B41" s="1242" t="s">
        <v>24</v>
      </c>
      <c r="C41" s="1243"/>
      <c r="D41" s="81"/>
      <c r="E41" s="1248" t="s">
        <v>25</v>
      </c>
      <c r="F41" s="1248"/>
      <c r="G41" s="1248"/>
      <c r="H41" s="1249"/>
      <c r="I41" s="82">
        <v>4606</v>
      </c>
      <c r="J41" s="83">
        <v>5060</v>
      </c>
      <c r="K41" s="83">
        <v>6627</v>
      </c>
      <c r="L41" s="83">
        <v>6679</v>
      </c>
      <c r="M41" s="84">
        <v>6603</v>
      </c>
    </row>
    <row r="42" spans="2:13" ht="27.75" customHeight="1" x14ac:dyDescent="0.15">
      <c r="B42" s="1244"/>
      <c r="C42" s="1245"/>
      <c r="D42" s="85"/>
      <c r="E42" s="1250" t="s">
        <v>26</v>
      </c>
      <c r="F42" s="1250"/>
      <c r="G42" s="1250"/>
      <c r="H42" s="1251"/>
      <c r="I42" s="86">
        <v>25</v>
      </c>
      <c r="J42" s="87">
        <v>16</v>
      </c>
      <c r="K42" s="87">
        <v>8</v>
      </c>
      <c r="L42" s="87" t="s">
        <v>500</v>
      </c>
      <c r="M42" s="88" t="s">
        <v>500</v>
      </c>
    </row>
    <row r="43" spans="2:13" ht="27.75" customHeight="1" x14ac:dyDescent="0.15">
      <c r="B43" s="1244"/>
      <c r="C43" s="1245"/>
      <c r="D43" s="85"/>
      <c r="E43" s="1250" t="s">
        <v>27</v>
      </c>
      <c r="F43" s="1250"/>
      <c r="G43" s="1250"/>
      <c r="H43" s="1251"/>
      <c r="I43" s="86">
        <v>1514</v>
      </c>
      <c r="J43" s="87">
        <v>1405</v>
      </c>
      <c r="K43" s="87">
        <v>1318</v>
      </c>
      <c r="L43" s="87">
        <v>1224</v>
      </c>
      <c r="M43" s="88">
        <v>1334</v>
      </c>
    </row>
    <row r="44" spans="2:13" ht="27.75" customHeight="1" x14ac:dyDescent="0.15">
      <c r="B44" s="1244"/>
      <c r="C44" s="1245"/>
      <c r="D44" s="85"/>
      <c r="E44" s="1250" t="s">
        <v>28</v>
      </c>
      <c r="F44" s="1250"/>
      <c r="G44" s="1250"/>
      <c r="H44" s="1251"/>
      <c r="I44" s="86">
        <v>350</v>
      </c>
      <c r="J44" s="87">
        <v>249</v>
      </c>
      <c r="K44" s="87">
        <v>140</v>
      </c>
      <c r="L44" s="87">
        <v>119</v>
      </c>
      <c r="M44" s="88">
        <v>299</v>
      </c>
    </row>
    <row r="45" spans="2:13" ht="27.75" customHeight="1" x14ac:dyDescent="0.15">
      <c r="B45" s="1244"/>
      <c r="C45" s="1245"/>
      <c r="D45" s="85"/>
      <c r="E45" s="1250" t="s">
        <v>29</v>
      </c>
      <c r="F45" s="1250"/>
      <c r="G45" s="1250"/>
      <c r="H45" s="1251"/>
      <c r="I45" s="86">
        <v>617</v>
      </c>
      <c r="J45" s="87">
        <v>556</v>
      </c>
      <c r="K45" s="87">
        <v>547</v>
      </c>
      <c r="L45" s="87">
        <v>537</v>
      </c>
      <c r="M45" s="88">
        <v>445</v>
      </c>
    </row>
    <row r="46" spans="2:13" ht="27.75" customHeight="1" x14ac:dyDescent="0.15">
      <c r="B46" s="1244"/>
      <c r="C46" s="1245"/>
      <c r="D46" s="89"/>
      <c r="E46" s="1250" t="s">
        <v>30</v>
      </c>
      <c r="F46" s="1250"/>
      <c r="G46" s="1250"/>
      <c r="H46" s="1251"/>
      <c r="I46" s="86" t="s">
        <v>500</v>
      </c>
      <c r="J46" s="87" t="s">
        <v>500</v>
      </c>
      <c r="K46" s="87" t="s">
        <v>500</v>
      </c>
      <c r="L46" s="87" t="s">
        <v>500</v>
      </c>
      <c r="M46" s="88" t="s">
        <v>500</v>
      </c>
    </row>
    <row r="47" spans="2:13" ht="27.75" customHeight="1" x14ac:dyDescent="0.15">
      <c r="B47" s="1244"/>
      <c r="C47" s="1245"/>
      <c r="D47" s="90"/>
      <c r="E47" s="1252" t="s">
        <v>31</v>
      </c>
      <c r="F47" s="1253"/>
      <c r="G47" s="1253"/>
      <c r="H47" s="1254"/>
      <c r="I47" s="86" t="s">
        <v>500</v>
      </c>
      <c r="J47" s="87" t="s">
        <v>500</v>
      </c>
      <c r="K47" s="87" t="s">
        <v>500</v>
      </c>
      <c r="L47" s="87" t="s">
        <v>500</v>
      </c>
      <c r="M47" s="88" t="s">
        <v>500</v>
      </c>
    </row>
    <row r="48" spans="2:13" ht="27.75" customHeight="1" x14ac:dyDescent="0.15">
      <c r="B48" s="1244"/>
      <c r="C48" s="1245"/>
      <c r="D48" s="85"/>
      <c r="E48" s="1250" t="s">
        <v>32</v>
      </c>
      <c r="F48" s="1250"/>
      <c r="G48" s="1250"/>
      <c r="H48" s="1251"/>
      <c r="I48" s="86" t="s">
        <v>500</v>
      </c>
      <c r="J48" s="87" t="s">
        <v>500</v>
      </c>
      <c r="K48" s="87" t="s">
        <v>500</v>
      </c>
      <c r="L48" s="87" t="s">
        <v>500</v>
      </c>
      <c r="M48" s="88" t="s">
        <v>500</v>
      </c>
    </row>
    <row r="49" spans="2:13" ht="27.75" customHeight="1" x14ac:dyDescent="0.15">
      <c r="B49" s="1246"/>
      <c r="C49" s="1247"/>
      <c r="D49" s="85"/>
      <c r="E49" s="1250" t="s">
        <v>33</v>
      </c>
      <c r="F49" s="1250"/>
      <c r="G49" s="1250"/>
      <c r="H49" s="1251"/>
      <c r="I49" s="86" t="s">
        <v>500</v>
      </c>
      <c r="J49" s="87" t="s">
        <v>500</v>
      </c>
      <c r="K49" s="87" t="s">
        <v>500</v>
      </c>
      <c r="L49" s="87" t="s">
        <v>500</v>
      </c>
      <c r="M49" s="88" t="s">
        <v>500</v>
      </c>
    </row>
    <row r="50" spans="2:13" ht="27.75" customHeight="1" x14ac:dyDescent="0.15">
      <c r="B50" s="1255" t="s">
        <v>34</v>
      </c>
      <c r="C50" s="1256"/>
      <c r="D50" s="91"/>
      <c r="E50" s="1250" t="s">
        <v>35</v>
      </c>
      <c r="F50" s="1250"/>
      <c r="G50" s="1250"/>
      <c r="H50" s="1251"/>
      <c r="I50" s="86">
        <v>1560</v>
      </c>
      <c r="J50" s="87">
        <v>1458</v>
      </c>
      <c r="K50" s="87">
        <v>1434</v>
      </c>
      <c r="L50" s="87">
        <v>1265</v>
      </c>
      <c r="M50" s="88">
        <v>1223</v>
      </c>
    </row>
    <row r="51" spans="2:13" ht="27.75" customHeight="1" x14ac:dyDescent="0.15">
      <c r="B51" s="1244"/>
      <c r="C51" s="1245"/>
      <c r="D51" s="85"/>
      <c r="E51" s="1250" t="s">
        <v>36</v>
      </c>
      <c r="F51" s="1250"/>
      <c r="G51" s="1250"/>
      <c r="H51" s="1251"/>
      <c r="I51" s="86">
        <v>319</v>
      </c>
      <c r="J51" s="87">
        <v>296</v>
      </c>
      <c r="K51" s="87">
        <v>265</v>
      </c>
      <c r="L51" s="87">
        <v>228</v>
      </c>
      <c r="M51" s="88">
        <v>191</v>
      </c>
    </row>
    <row r="52" spans="2:13" ht="27.75" customHeight="1" x14ac:dyDescent="0.15">
      <c r="B52" s="1246"/>
      <c r="C52" s="1247"/>
      <c r="D52" s="85"/>
      <c r="E52" s="1250" t="s">
        <v>37</v>
      </c>
      <c r="F52" s="1250"/>
      <c r="G52" s="1250"/>
      <c r="H52" s="1251"/>
      <c r="I52" s="86">
        <v>4980</v>
      </c>
      <c r="J52" s="87">
        <v>5261</v>
      </c>
      <c r="K52" s="87">
        <v>6043</v>
      </c>
      <c r="L52" s="87">
        <v>5816</v>
      </c>
      <c r="M52" s="88">
        <v>5852</v>
      </c>
    </row>
    <row r="53" spans="2:13" ht="27.75" customHeight="1" thickBot="1" x14ac:dyDescent="0.2">
      <c r="B53" s="1257" t="s">
        <v>38</v>
      </c>
      <c r="C53" s="1258"/>
      <c r="D53" s="92"/>
      <c r="E53" s="1259" t="s">
        <v>39</v>
      </c>
      <c r="F53" s="1259"/>
      <c r="G53" s="1259"/>
      <c r="H53" s="1260"/>
      <c r="I53" s="93">
        <v>253</v>
      </c>
      <c r="J53" s="94">
        <v>271</v>
      </c>
      <c r="K53" s="94">
        <v>899</v>
      </c>
      <c r="L53" s="94">
        <v>1251</v>
      </c>
      <c r="M53" s="95">
        <v>1415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aSUgAxxONt660PHCyrooFI8R1n+dL6eu8dXhD9CtY/x4aXwjZTy77cxfRqdtJ2g48Cn9sf62lVE/foKp6/sfg==" saltValue="bxWswf5PjUv9+z3WoVpE1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545</v>
      </c>
      <c r="G54" s="104" t="s">
        <v>546</v>
      </c>
      <c r="H54" s="105" t="s">
        <v>547</v>
      </c>
    </row>
    <row r="55" spans="2:8" ht="52.5" customHeight="1" x14ac:dyDescent="0.15">
      <c r="B55" s="106"/>
      <c r="C55" s="1269" t="s">
        <v>42</v>
      </c>
      <c r="D55" s="1269"/>
      <c r="E55" s="1270"/>
      <c r="F55" s="107">
        <v>728</v>
      </c>
      <c r="G55" s="107">
        <v>708</v>
      </c>
      <c r="H55" s="108">
        <v>644</v>
      </c>
    </row>
    <row r="56" spans="2:8" ht="52.5" customHeight="1" x14ac:dyDescent="0.15">
      <c r="B56" s="109"/>
      <c r="C56" s="1271" t="s">
        <v>43</v>
      </c>
      <c r="D56" s="1271"/>
      <c r="E56" s="1272"/>
      <c r="F56" s="110">
        <v>60</v>
      </c>
      <c r="G56" s="110">
        <v>60</v>
      </c>
      <c r="H56" s="111">
        <v>60</v>
      </c>
    </row>
    <row r="57" spans="2:8" ht="53.25" customHeight="1" x14ac:dyDescent="0.15">
      <c r="B57" s="109"/>
      <c r="C57" s="1273" t="s">
        <v>44</v>
      </c>
      <c r="D57" s="1273"/>
      <c r="E57" s="1274"/>
      <c r="F57" s="112">
        <v>537</v>
      </c>
      <c r="G57" s="112">
        <v>406</v>
      </c>
      <c r="H57" s="113">
        <v>341</v>
      </c>
    </row>
    <row r="58" spans="2:8" ht="45.75" customHeight="1" x14ac:dyDescent="0.15">
      <c r="B58" s="114"/>
      <c r="C58" s="1261" t="s">
        <v>575</v>
      </c>
      <c r="D58" s="1262"/>
      <c r="E58" s="1263"/>
      <c r="F58" s="115">
        <v>129</v>
      </c>
      <c r="G58" s="115">
        <v>129</v>
      </c>
      <c r="H58" s="116">
        <v>129</v>
      </c>
    </row>
    <row r="59" spans="2:8" ht="45.75" customHeight="1" x14ac:dyDescent="0.15">
      <c r="B59" s="114"/>
      <c r="C59" s="1261" t="s">
        <v>576</v>
      </c>
      <c r="D59" s="1262"/>
      <c r="E59" s="1263"/>
      <c r="F59" s="115">
        <v>70</v>
      </c>
      <c r="G59" s="115">
        <v>66</v>
      </c>
      <c r="H59" s="116">
        <v>64</v>
      </c>
    </row>
    <row r="60" spans="2:8" ht="45.75" customHeight="1" x14ac:dyDescent="0.15">
      <c r="B60" s="114"/>
      <c r="C60" s="1261" t="s">
        <v>577</v>
      </c>
      <c r="D60" s="1262"/>
      <c r="E60" s="1263"/>
      <c r="F60" s="115">
        <v>47</v>
      </c>
      <c r="G60" s="115">
        <v>42</v>
      </c>
      <c r="H60" s="116">
        <v>35</v>
      </c>
    </row>
    <row r="61" spans="2:8" ht="45.75" customHeight="1" x14ac:dyDescent="0.15">
      <c r="B61" s="114"/>
      <c r="C61" s="1261" t="s">
        <v>578</v>
      </c>
      <c r="D61" s="1262"/>
      <c r="E61" s="1263"/>
      <c r="F61" s="115">
        <v>46</v>
      </c>
      <c r="G61" s="115">
        <v>45</v>
      </c>
      <c r="H61" s="116">
        <v>26</v>
      </c>
    </row>
    <row r="62" spans="2:8" ht="45.75" customHeight="1" thickBot="1" x14ac:dyDescent="0.2">
      <c r="B62" s="117"/>
      <c r="C62" s="1264" t="s">
        <v>579</v>
      </c>
      <c r="D62" s="1265"/>
      <c r="E62" s="1266"/>
      <c r="F62" s="118">
        <v>132</v>
      </c>
      <c r="G62" s="118">
        <v>26</v>
      </c>
      <c r="H62" s="119">
        <v>22</v>
      </c>
    </row>
    <row r="63" spans="2:8" ht="52.5" customHeight="1" thickBot="1" x14ac:dyDescent="0.2">
      <c r="B63" s="120"/>
      <c r="C63" s="1267" t="s">
        <v>45</v>
      </c>
      <c r="D63" s="1267"/>
      <c r="E63" s="1268"/>
      <c r="F63" s="121">
        <v>1325</v>
      </c>
      <c r="G63" s="121">
        <v>1174</v>
      </c>
      <c r="H63" s="122">
        <v>1045</v>
      </c>
    </row>
    <row r="64" spans="2:8" ht="15" customHeight="1" x14ac:dyDescent="0.15"/>
    <row r="65" ht="0" hidden="1" customHeight="1" x14ac:dyDescent="0.15"/>
    <row r="66" ht="0" hidden="1" customHeight="1" x14ac:dyDescent="0.15"/>
  </sheetData>
  <sheetProtection algorithmName="SHA-512" hashValue="Az58HI9qvy9871Vr/i+wdz4r42V1iBYKny8RC5kpmVXB9bKcqhypIq4LCPBjdZHGObGlNJJKlDhSqhqw3bXg1A==" saltValue="CFh/ONcxEcH9/pPxzoPw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31" zoomScale="75" zoomScaleNormal="7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580</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580</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583</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584</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543</v>
      </c>
      <c r="BQ50" s="1280"/>
      <c r="BR50" s="1280"/>
      <c r="BS50" s="1280"/>
      <c r="BT50" s="1280"/>
      <c r="BU50" s="1280"/>
      <c r="BV50" s="1280"/>
      <c r="BW50" s="1280"/>
      <c r="BX50" s="1280" t="s">
        <v>544</v>
      </c>
      <c r="BY50" s="1280"/>
      <c r="BZ50" s="1280"/>
      <c r="CA50" s="1280"/>
      <c r="CB50" s="1280"/>
      <c r="CC50" s="1280"/>
      <c r="CD50" s="1280"/>
      <c r="CE50" s="1280"/>
      <c r="CF50" s="1280" t="s">
        <v>545</v>
      </c>
      <c r="CG50" s="1280"/>
      <c r="CH50" s="1280"/>
      <c r="CI50" s="1280"/>
      <c r="CJ50" s="1280"/>
      <c r="CK50" s="1280"/>
      <c r="CL50" s="1280"/>
      <c r="CM50" s="1280"/>
      <c r="CN50" s="1280" t="s">
        <v>546</v>
      </c>
      <c r="CO50" s="1280"/>
      <c r="CP50" s="1280"/>
      <c r="CQ50" s="1280"/>
      <c r="CR50" s="1280"/>
      <c r="CS50" s="1280"/>
      <c r="CT50" s="1280"/>
      <c r="CU50" s="1280"/>
      <c r="CV50" s="1280" t="s">
        <v>547</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585</v>
      </c>
      <c r="AO51" s="1278"/>
      <c r="AP51" s="1278"/>
      <c r="AQ51" s="1278"/>
      <c r="AR51" s="1278"/>
      <c r="AS51" s="1278"/>
      <c r="AT51" s="1278"/>
      <c r="AU51" s="1278"/>
      <c r="AV51" s="1278"/>
      <c r="AW51" s="1278"/>
      <c r="AX51" s="1278"/>
      <c r="AY51" s="1278"/>
      <c r="AZ51" s="1278"/>
      <c r="BA51" s="1278"/>
      <c r="BB51" s="1278" t="s">
        <v>586</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v>75.599999999999994</v>
      </c>
      <c r="CO51" s="1275"/>
      <c r="CP51" s="1275"/>
      <c r="CQ51" s="1275"/>
      <c r="CR51" s="1275"/>
      <c r="CS51" s="1275"/>
      <c r="CT51" s="1275"/>
      <c r="CU51" s="1275"/>
      <c r="CV51" s="1275">
        <v>86.2</v>
      </c>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587</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46.4</v>
      </c>
      <c r="CO53" s="1275"/>
      <c r="CP53" s="1275"/>
      <c r="CQ53" s="1275"/>
      <c r="CR53" s="1275"/>
      <c r="CS53" s="1275"/>
      <c r="CT53" s="1275"/>
      <c r="CU53" s="1275"/>
      <c r="CV53" s="1275">
        <v>48</v>
      </c>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588</v>
      </c>
      <c r="AO55" s="1280"/>
      <c r="AP55" s="1280"/>
      <c r="AQ55" s="1280"/>
      <c r="AR55" s="1280"/>
      <c r="AS55" s="1280"/>
      <c r="AT55" s="1280"/>
      <c r="AU55" s="1280"/>
      <c r="AV55" s="1280"/>
      <c r="AW55" s="1280"/>
      <c r="AX55" s="1280"/>
      <c r="AY55" s="1280"/>
      <c r="AZ55" s="1280"/>
      <c r="BA55" s="1280"/>
      <c r="BB55" s="1278" t="s">
        <v>586</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0</v>
      </c>
      <c r="CO55" s="1275"/>
      <c r="CP55" s="1275"/>
      <c r="CQ55" s="1275"/>
      <c r="CR55" s="1275"/>
      <c r="CS55" s="1275"/>
      <c r="CT55" s="1275"/>
      <c r="CU55" s="1275"/>
      <c r="CV55" s="1275">
        <v>0</v>
      </c>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587</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57.5</v>
      </c>
      <c r="CO57" s="1275"/>
      <c r="CP57" s="1275"/>
      <c r="CQ57" s="1275"/>
      <c r="CR57" s="1275"/>
      <c r="CS57" s="1275"/>
      <c r="CT57" s="1275"/>
      <c r="CU57" s="1275"/>
      <c r="CV57" s="1275">
        <v>58.5</v>
      </c>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589</v>
      </c>
    </row>
    <row r="64" spans="1:109" x14ac:dyDescent="0.15">
      <c r="B64" s="374"/>
      <c r="G64" s="381"/>
      <c r="I64" s="394"/>
      <c r="J64" s="394"/>
      <c r="K64" s="394"/>
      <c r="L64" s="394"/>
      <c r="M64" s="394"/>
      <c r="N64" s="395"/>
      <c r="AM64" s="381"/>
      <c r="AN64" s="381" t="s">
        <v>582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590</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584</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543</v>
      </c>
      <c r="BQ72" s="1280"/>
      <c r="BR72" s="1280"/>
      <c r="BS72" s="1280"/>
      <c r="BT72" s="1280"/>
      <c r="BU72" s="1280"/>
      <c r="BV72" s="1280"/>
      <c r="BW72" s="1280"/>
      <c r="BX72" s="1280" t="s">
        <v>544</v>
      </c>
      <c r="BY72" s="1280"/>
      <c r="BZ72" s="1280"/>
      <c r="CA72" s="1280"/>
      <c r="CB72" s="1280"/>
      <c r="CC72" s="1280"/>
      <c r="CD72" s="1280"/>
      <c r="CE72" s="1280"/>
      <c r="CF72" s="1280" t="s">
        <v>545</v>
      </c>
      <c r="CG72" s="1280"/>
      <c r="CH72" s="1280"/>
      <c r="CI72" s="1280"/>
      <c r="CJ72" s="1280"/>
      <c r="CK72" s="1280"/>
      <c r="CL72" s="1280"/>
      <c r="CM72" s="1280"/>
      <c r="CN72" s="1280" t="s">
        <v>546</v>
      </c>
      <c r="CO72" s="1280"/>
      <c r="CP72" s="1280"/>
      <c r="CQ72" s="1280"/>
      <c r="CR72" s="1280"/>
      <c r="CS72" s="1280"/>
      <c r="CT72" s="1280"/>
      <c r="CU72" s="1280"/>
      <c r="CV72" s="1280" t="s">
        <v>547</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585</v>
      </c>
      <c r="AO73" s="1278"/>
      <c r="AP73" s="1278"/>
      <c r="AQ73" s="1278"/>
      <c r="AR73" s="1278"/>
      <c r="AS73" s="1278"/>
      <c r="AT73" s="1278"/>
      <c r="AU73" s="1278"/>
      <c r="AV73" s="1278"/>
      <c r="AW73" s="1278"/>
      <c r="AX73" s="1278"/>
      <c r="AY73" s="1278"/>
      <c r="AZ73" s="1278"/>
      <c r="BA73" s="1278"/>
      <c r="BB73" s="1278" t="s">
        <v>586</v>
      </c>
      <c r="BC73" s="1278"/>
      <c r="BD73" s="1278"/>
      <c r="BE73" s="1278"/>
      <c r="BF73" s="1278"/>
      <c r="BG73" s="1278"/>
      <c r="BH73" s="1278"/>
      <c r="BI73" s="1278"/>
      <c r="BJ73" s="1278"/>
      <c r="BK73" s="1278"/>
      <c r="BL73" s="1278"/>
      <c r="BM73" s="1278"/>
      <c r="BN73" s="1278"/>
      <c r="BO73" s="1278"/>
      <c r="BP73" s="1275">
        <v>15.6</v>
      </c>
      <c r="BQ73" s="1275"/>
      <c r="BR73" s="1275"/>
      <c r="BS73" s="1275"/>
      <c r="BT73" s="1275"/>
      <c r="BU73" s="1275"/>
      <c r="BV73" s="1275"/>
      <c r="BW73" s="1275"/>
      <c r="BX73" s="1275">
        <v>17</v>
      </c>
      <c r="BY73" s="1275"/>
      <c r="BZ73" s="1275"/>
      <c r="CA73" s="1275"/>
      <c r="CB73" s="1275"/>
      <c r="CC73" s="1275"/>
      <c r="CD73" s="1275"/>
      <c r="CE73" s="1275"/>
      <c r="CF73" s="1275">
        <v>53.5</v>
      </c>
      <c r="CG73" s="1275"/>
      <c r="CH73" s="1275"/>
      <c r="CI73" s="1275"/>
      <c r="CJ73" s="1275"/>
      <c r="CK73" s="1275"/>
      <c r="CL73" s="1275"/>
      <c r="CM73" s="1275"/>
      <c r="CN73" s="1275">
        <v>75.599999999999994</v>
      </c>
      <c r="CO73" s="1275"/>
      <c r="CP73" s="1275"/>
      <c r="CQ73" s="1275"/>
      <c r="CR73" s="1275"/>
      <c r="CS73" s="1275"/>
      <c r="CT73" s="1275"/>
      <c r="CU73" s="1275"/>
      <c r="CV73" s="1275">
        <v>86.2</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591</v>
      </c>
      <c r="BC75" s="1278"/>
      <c r="BD75" s="1278"/>
      <c r="BE75" s="1278"/>
      <c r="BF75" s="1278"/>
      <c r="BG75" s="1278"/>
      <c r="BH75" s="1278"/>
      <c r="BI75" s="1278"/>
      <c r="BJ75" s="1278"/>
      <c r="BK75" s="1278"/>
      <c r="BL75" s="1278"/>
      <c r="BM75" s="1278"/>
      <c r="BN75" s="1278"/>
      <c r="BO75" s="1278"/>
      <c r="BP75" s="1275">
        <v>2.8</v>
      </c>
      <c r="BQ75" s="1275"/>
      <c r="BR75" s="1275"/>
      <c r="BS75" s="1275"/>
      <c r="BT75" s="1275"/>
      <c r="BU75" s="1275"/>
      <c r="BV75" s="1275"/>
      <c r="BW75" s="1275"/>
      <c r="BX75" s="1275">
        <v>2.8</v>
      </c>
      <c r="BY75" s="1275"/>
      <c r="BZ75" s="1275"/>
      <c r="CA75" s="1275"/>
      <c r="CB75" s="1275"/>
      <c r="CC75" s="1275"/>
      <c r="CD75" s="1275"/>
      <c r="CE75" s="1275"/>
      <c r="CF75" s="1275">
        <v>3.2</v>
      </c>
      <c r="CG75" s="1275"/>
      <c r="CH75" s="1275"/>
      <c r="CI75" s="1275"/>
      <c r="CJ75" s="1275"/>
      <c r="CK75" s="1275"/>
      <c r="CL75" s="1275"/>
      <c r="CM75" s="1275"/>
      <c r="CN75" s="1275">
        <v>4.4000000000000004</v>
      </c>
      <c r="CO75" s="1275"/>
      <c r="CP75" s="1275"/>
      <c r="CQ75" s="1275"/>
      <c r="CR75" s="1275"/>
      <c r="CS75" s="1275"/>
      <c r="CT75" s="1275"/>
      <c r="CU75" s="1275"/>
      <c r="CV75" s="1275">
        <v>6.1</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588</v>
      </c>
      <c r="AO77" s="1280"/>
      <c r="AP77" s="1280"/>
      <c r="AQ77" s="1280"/>
      <c r="AR77" s="1280"/>
      <c r="AS77" s="1280"/>
      <c r="AT77" s="1280"/>
      <c r="AU77" s="1280"/>
      <c r="AV77" s="1280"/>
      <c r="AW77" s="1280"/>
      <c r="AX77" s="1280"/>
      <c r="AY77" s="1280"/>
      <c r="AZ77" s="1280"/>
      <c r="BA77" s="1280"/>
      <c r="BB77" s="1278" t="s">
        <v>586</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591</v>
      </c>
      <c r="BC79" s="1278"/>
      <c r="BD79" s="1278"/>
      <c r="BE79" s="1278"/>
      <c r="BF79" s="1278"/>
      <c r="BG79" s="1278"/>
      <c r="BH79" s="1278"/>
      <c r="BI79" s="1278"/>
      <c r="BJ79" s="1278"/>
      <c r="BK79" s="1278"/>
      <c r="BL79" s="1278"/>
      <c r="BM79" s="1278"/>
      <c r="BN79" s="1278"/>
      <c r="BO79" s="1278"/>
      <c r="BP79" s="1275">
        <v>7.9</v>
      </c>
      <c r="BQ79" s="1275"/>
      <c r="BR79" s="1275"/>
      <c r="BS79" s="1275"/>
      <c r="BT79" s="1275"/>
      <c r="BU79" s="1275"/>
      <c r="BV79" s="1275"/>
      <c r="BW79" s="1275"/>
      <c r="BX79" s="1275">
        <v>6.9</v>
      </c>
      <c r="BY79" s="1275"/>
      <c r="BZ79" s="1275"/>
      <c r="CA79" s="1275"/>
      <c r="CB79" s="1275"/>
      <c r="CC79" s="1275"/>
      <c r="CD79" s="1275"/>
      <c r="CE79" s="1275"/>
      <c r="CF79" s="1275">
        <v>7.2</v>
      </c>
      <c r="CG79" s="1275"/>
      <c r="CH79" s="1275"/>
      <c r="CI79" s="1275"/>
      <c r="CJ79" s="1275"/>
      <c r="CK79" s="1275"/>
      <c r="CL79" s="1275"/>
      <c r="CM79" s="1275"/>
      <c r="CN79" s="1275">
        <v>6</v>
      </c>
      <c r="CO79" s="1275"/>
      <c r="CP79" s="1275"/>
      <c r="CQ79" s="1275"/>
      <c r="CR79" s="1275"/>
      <c r="CS79" s="1275"/>
      <c r="CT79" s="1275"/>
      <c r="CU79" s="1275"/>
      <c r="CV79" s="1275">
        <v>5.6</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jvUV6IHJSRt3fKM7FTOyeKledzXJCgu0m2HscMKRAXYeJA7RRdvmlvrC/IrMdSEJz80F3OGEyKIUEqtEAxF1RQ==" saltValue="6Ty4BvWP6rDXN7d/5ptHx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75" zoomScaleNormal="7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aob9sPp8B9XxOcQaYb/TTKLF3MgZyA5HqWQE9dINMViEAHii3avQWC7F4zbvvazioHsZIo1HzELVdaJlLqEdg==" saltValue="yynpRZ4b2LnwVyOB4WpvA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75" zoomScaleNormal="7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HsucCmEvlNLEnCBw6xKDXlorf6xNtYUDN7sVv6luFDu2KJUUpdEAPHeNPlai0LGUGN9qkNWiY7qngF6zR7J7w==" saltValue="dCE/w9zigBawyYEqUcrqb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540</v>
      </c>
      <c r="G2" s="136"/>
      <c r="H2" s="137"/>
    </row>
    <row r="3" spans="1:8" x14ac:dyDescent="0.15">
      <c r="A3" s="133" t="s">
        <v>533</v>
      </c>
      <c r="B3" s="138"/>
      <c r="C3" s="139"/>
      <c r="D3" s="140">
        <v>251838</v>
      </c>
      <c r="E3" s="141"/>
      <c r="F3" s="142">
        <v>263041</v>
      </c>
      <c r="G3" s="143"/>
      <c r="H3" s="144"/>
    </row>
    <row r="4" spans="1:8" x14ac:dyDescent="0.15">
      <c r="A4" s="145"/>
      <c r="B4" s="146"/>
      <c r="C4" s="147"/>
      <c r="D4" s="148">
        <v>91159</v>
      </c>
      <c r="E4" s="149"/>
      <c r="F4" s="150">
        <v>103171</v>
      </c>
      <c r="G4" s="151"/>
      <c r="H4" s="152"/>
    </row>
    <row r="5" spans="1:8" x14ac:dyDescent="0.15">
      <c r="A5" s="133" t="s">
        <v>535</v>
      </c>
      <c r="B5" s="138"/>
      <c r="C5" s="139"/>
      <c r="D5" s="140">
        <v>318264</v>
      </c>
      <c r="E5" s="141"/>
      <c r="F5" s="142">
        <v>272886</v>
      </c>
      <c r="G5" s="143"/>
      <c r="H5" s="144"/>
    </row>
    <row r="6" spans="1:8" x14ac:dyDescent="0.15">
      <c r="A6" s="145"/>
      <c r="B6" s="146"/>
      <c r="C6" s="147"/>
      <c r="D6" s="148">
        <v>124811</v>
      </c>
      <c r="E6" s="149"/>
      <c r="F6" s="150">
        <v>125724</v>
      </c>
      <c r="G6" s="151"/>
      <c r="H6" s="152"/>
    </row>
    <row r="7" spans="1:8" x14ac:dyDescent="0.15">
      <c r="A7" s="133" t="s">
        <v>536</v>
      </c>
      <c r="B7" s="138"/>
      <c r="C7" s="139"/>
      <c r="D7" s="140">
        <v>757575</v>
      </c>
      <c r="E7" s="141"/>
      <c r="F7" s="142">
        <v>245039</v>
      </c>
      <c r="G7" s="143"/>
      <c r="H7" s="144"/>
    </row>
    <row r="8" spans="1:8" x14ac:dyDescent="0.15">
      <c r="A8" s="145"/>
      <c r="B8" s="146"/>
      <c r="C8" s="147"/>
      <c r="D8" s="148">
        <v>94961</v>
      </c>
      <c r="E8" s="149"/>
      <c r="F8" s="150">
        <v>108922</v>
      </c>
      <c r="G8" s="151"/>
      <c r="H8" s="152"/>
    </row>
    <row r="9" spans="1:8" x14ac:dyDescent="0.15">
      <c r="A9" s="133" t="s">
        <v>537</v>
      </c>
      <c r="B9" s="138"/>
      <c r="C9" s="139"/>
      <c r="D9" s="140">
        <v>235928</v>
      </c>
      <c r="E9" s="141"/>
      <c r="F9" s="142">
        <v>237994</v>
      </c>
      <c r="G9" s="143"/>
      <c r="H9" s="144"/>
    </row>
    <row r="10" spans="1:8" x14ac:dyDescent="0.15">
      <c r="A10" s="145"/>
      <c r="B10" s="146"/>
      <c r="C10" s="147"/>
      <c r="D10" s="148">
        <v>116676</v>
      </c>
      <c r="E10" s="149"/>
      <c r="F10" s="150">
        <v>110361</v>
      </c>
      <c r="G10" s="151"/>
      <c r="H10" s="152"/>
    </row>
    <row r="11" spans="1:8" x14ac:dyDescent="0.15">
      <c r="A11" s="133" t="s">
        <v>538</v>
      </c>
      <c r="B11" s="138"/>
      <c r="C11" s="139"/>
      <c r="D11" s="140">
        <v>220933</v>
      </c>
      <c r="E11" s="141"/>
      <c r="F11" s="142">
        <v>267911</v>
      </c>
      <c r="G11" s="143"/>
      <c r="H11" s="144"/>
    </row>
    <row r="12" spans="1:8" x14ac:dyDescent="0.15">
      <c r="A12" s="145"/>
      <c r="B12" s="146"/>
      <c r="C12" s="153"/>
      <c r="D12" s="148">
        <v>93375</v>
      </c>
      <c r="E12" s="149"/>
      <c r="F12" s="150">
        <v>106425</v>
      </c>
      <c r="G12" s="151"/>
      <c r="H12" s="152"/>
    </row>
    <row r="13" spans="1:8" x14ac:dyDescent="0.15">
      <c r="A13" s="133"/>
      <c r="B13" s="138"/>
      <c r="C13" s="154"/>
      <c r="D13" s="155">
        <v>356908</v>
      </c>
      <c r="E13" s="156"/>
      <c r="F13" s="157">
        <v>257374</v>
      </c>
      <c r="G13" s="158"/>
      <c r="H13" s="144"/>
    </row>
    <row r="14" spans="1:8" x14ac:dyDescent="0.15">
      <c r="A14" s="145"/>
      <c r="B14" s="146"/>
      <c r="C14" s="147"/>
      <c r="D14" s="148">
        <v>104196</v>
      </c>
      <c r="E14" s="149"/>
      <c r="F14" s="150">
        <v>110921</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8.5299999999999994</v>
      </c>
      <c r="C19" s="159">
        <f>ROUND(VALUE(SUBSTITUTE(実質収支比率等に係る経年分析!G$48,"▲","-")),2)</f>
        <v>9.65</v>
      </c>
      <c r="D19" s="159">
        <f>ROUND(VALUE(SUBSTITUTE(実質収支比率等に係る経年分析!H$48,"▲","-")),2)</f>
        <v>8.75</v>
      </c>
      <c r="E19" s="159">
        <f>ROUND(VALUE(SUBSTITUTE(実質収支比率等に係る経年分析!I$48,"▲","-")),2)</f>
        <v>6.22</v>
      </c>
      <c r="F19" s="159">
        <f>ROUND(VALUE(SUBSTITUTE(実質収支比率等に係る経年分析!J$48,"▲","-")),2)</f>
        <v>6.53</v>
      </c>
    </row>
    <row r="20" spans="1:11" x14ac:dyDescent="0.15">
      <c r="A20" s="159" t="s">
        <v>49</v>
      </c>
      <c r="B20" s="159">
        <f>ROUND(VALUE(SUBSTITUTE(実質収支比率等に係る経年分析!F$47,"▲","-")),2)</f>
        <v>34.869999999999997</v>
      </c>
      <c r="C20" s="159">
        <f>ROUND(VALUE(SUBSTITUTE(実質収支比率等に係る経年分析!G$47,"▲","-")),2)</f>
        <v>36.11</v>
      </c>
      <c r="D20" s="159">
        <f>ROUND(VALUE(SUBSTITUTE(実質収支比率等に係る経年分析!H$47,"▲","-")),2)</f>
        <v>33.4</v>
      </c>
      <c r="E20" s="159">
        <f>ROUND(VALUE(SUBSTITUTE(実質収支比率等に係る経年分析!I$47,"▲","-")),2)</f>
        <v>32.9</v>
      </c>
      <c r="F20" s="159">
        <f>ROUND(VALUE(SUBSTITUTE(実質収支比率等に係る経年分析!J$47,"▲","-")),2)</f>
        <v>30.37</v>
      </c>
    </row>
    <row r="21" spans="1:11" x14ac:dyDescent="0.15">
      <c r="A21" s="159" t="s">
        <v>50</v>
      </c>
      <c r="B21" s="159">
        <f>IF(ISNUMBER(VALUE(SUBSTITUTE(実質収支比率等に係る経年分析!F$49,"▲","-"))),ROUND(VALUE(SUBSTITUTE(実質収支比率等に係る経年分析!F$49,"▲","-")),2),NA())</f>
        <v>-3.39</v>
      </c>
      <c r="C21" s="159">
        <f>IF(ISNUMBER(VALUE(SUBSTITUTE(実質収支比率等に係る経年分析!G$49,"▲","-"))),ROUND(VALUE(SUBSTITUTE(実質収支比率等に係る経年分析!G$49,"▲","-")),2),NA())</f>
        <v>0.37</v>
      </c>
      <c r="D21" s="159">
        <f>IF(ISNUMBER(VALUE(SUBSTITUTE(実質収支比率等に係る経年分析!H$49,"▲","-"))),ROUND(VALUE(SUBSTITUTE(実質収支比率等に係る経年分析!H$49,"▲","-")),2),NA())</f>
        <v>-0.78</v>
      </c>
      <c r="E21" s="159">
        <f>IF(ISNUMBER(VALUE(SUBSTITUTE(実質収支比率等に係る経年分析!I$49,"▲","-"))),ROUND(VALUE(SUBSTITUTE(実質収支比率等に係る経年分析!I$49,"▲","-")),2),NA())</f>
        <v>-3.58</v>
      </c>
      <c r="F21" s="159">
        <f>IF(ISNUMBER(VALUE(SUBSTITUTE(実質収支比率等に係る経年分析!J$49,"▲","-"))),ROUND(VALUE(SUBSTITUTE(実質収支比率等に係る経年分析!J$49,"▲","-")),2),NA())</f>
        <v>-2.78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公共下水道特別会計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七ツ森地区下水道事業特別会計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公団分収造林特別会計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簡易水道特別会計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0.78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1.17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1.0900000000000001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0.33</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0.62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0.72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0.79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0.51</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2.34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3.68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3.49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3.17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1.59</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8.49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9.64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8.74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6.21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6.53</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535</v>
      </c>
      <c r="E42" s="161"/>
      <c r="F42" s="161"/>
      <c r="G42" s="161">
        <f>'実質公債費比率（分子）の構造'!L$52</f>
        <v>468</v>
      </c>
      <c r="H42" s="161"/>
      <c r="I42" s="161"/>
      <c r="J42" s="161">
        <f>'実質公債費比率（分子）の構造'!M$52</f>
        <v>511</v>
      </c>
      <c r="K42" s="161"/>
      <c r="L42" s="161"/>
      <c r="M42" s="161">
        <f>'実質公債費比率（分子）の構造'!N$52</f>
        <v>509</v>
      </c>
      <c r="N42" s="161"/>
      <c r="O42" s="161"/>
      <c r="P42" s="161">
        <f>'実質公債費比率（分子）の構造'!O$52</f>
        <v>490</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1</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15</v>
      </c>
      <c r="C44" s="161"/>
      <c r="D44" s="161"/>
      <c r="E44" s="161">
        <f>'実質公債費比率（分子）の構造'!L$50</f>
        <v>14</v>
      </c>
      <c r="F44" s="161"/>
      <c r="G44" s="161"/>
      <c r="H44" s="161">
        <f>'実質公債費比率（分子）の構造'!M$50</f>
        <v>13</v>
      </c>
      <c r="I44" s="161"/>
      <c r="J44" s="161"/>
      <c r="K44" s="161">
        <f>'実質公債費比率（分子）の構造'!N$50</f>
        <v>12</v>
      </c>
      <c r="L44" s="161"/>
      <c r="M44" s="161"/>
      <c r="N44" s="161">
        <f>'実質公債費比率（分子）の構造'!O$50</f>
        <v>1</v>
      </c>
      <c r="O44" s="161"/>
      <c r="P44" s="161"/>
    </row>
    <row r="45" spans="1:16" x14ac:dyDescent="0.15">
      <c r="A45" s="161" t="s">
        <v>60</v>
      </c>
      <c r="B45" s="161">
        <f>'実質公債費比率（分子）の構造'!K$49</f>
        <v>6</v>
      </c>
      <c r="C45" s="161"/>
      <c r="D45" s="161"/>
      <c r="E45" s="161">
        <f>'実質公債費比率（分子）の構造'!L$49</f>
        <v>4</v>
      </c>
      <c r="F45" s="161"/>
      <c r="G45" s="161"/>
      <c r="H45" s="161">
        <f>'実質公債費比率（分子）の構造'!M$49</f>
        <v>4</v>
      </c>
      <c r="I45" s="161"/>
      <c r="J45" s="161"/>
      <c r="K45" s="161">
        <f>'実質公債費比率（分子）の構造'!N$49</f>
        <v>3</v>
      </c>
      <c r="L45" s="161"/>
      <c r="M45" s="161"/>
      <c r="N45" s="161">
        <f>'実質公債費比率（分子）の構造'!O$49</f>
        <v>2</v>
      </c>
      <c r="O45" s="161"/>
      <c r="P45" s="161"/>
    </row>
    <row r="46" spans="1:16" x14ac:dyDescent="0.15">
      <c r="A46" s="161" t="s">
        <v>61</v>
      </c>
      <c r="B46" s="161">
        <f>'実質公債費比率（分子）の構造'!K$48</f>
        <v>125</v>
      </c>
      <c r="C46" s="161"/>
      <c r="D46" s="161"/>
      <c r="E46" s="161">
        <f>'実質公債費比率（分子）の構造'!L$48</f>
        <v>127</v>
      </c>
      <c r="F46" s="161"/>
      <c r="G46" s="161"/>
      <c r="H46" s="161">
        <f>'実質公債費比率（分子）の構造'!M$48</f>
        <v>113</v>
      </c>
      <c r="I46" s="161"/>
      <c r="J46" s="161"/>
      <c r="K46" s="161">
        <f>'実質公債費比率（分子）の構造'!N$48</f>
        <v>100</v>
      </c>
      <c r="L46" s="161"/>
      <c r="M46" s="161"/>
      <c r="N46" s="161">
        <f>'実質公債費比率（分子）の構造'!O$48</f>
        <v>118</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433</v>
      </c>
      <c r="C49" s="161"/>
      <c r="D49" s="161"/>
      <c r="E49" s="161">
        <f>'実質公債費比率（分子）の構造'!L$45</f>
        <v>371</v>
      </c>
      <c r="F49" s="161"/>
      <c r="G49" s="161"/>
      <c r="H49" s="161">
        <f>'実質公債費比率（分子）の構造'!M$45</f>
        <v>444</v>
      </c>
      <c r="I49" s="161"/>
      <c r="J49" s="161"/>
      <c r="K49" s="161">
        <f>'実質公債費比率（分子）の構造'!N$45</f>
        <v>502</v>
      </c>
      <c r="L49" s="161"/>
      <c r="M49" s="161"/>
      <c r="N49" s="161">
        <f>'実質公債費比率（分子）の構造'!O$45</f>
        <v>502</v>
      </c>
      <c r="O49" s="161"/>
      <c r="P49" s="161"/>
    </row>
    <row r="50" spans="1:16" x14ac:dyDescent="0.15">
      <c r="A50" s="161" t="s">
        <v>65</v>
      </c>
      <c r="B50" s="161" t="e">
        <f>NA()</f>
        <v>#N/A</v>
      </c>
      <c r="C50" s="161">
        <f>IF(ISNUMBER('実質公債費比率（分子）の構造'!K$53),'実質公債費比率（分子）の構造'!K$53,NA())</f>
        <v>44</v>
      </c>
      <c r="D50" s="161" t="e">
        <f>NA()</f>
        <v>#N/A</v>
      </c>
      <c r="E50" s="161" t="e">
        <f>NA()</f>
        <v>#N/A</v>
      </c>
      <c r="F50" s="161">
        <f>IF(ISNUMBER('実質公債費比率（分子）の構造'!L$53),'実質公債費比率（分子）の構造'!L$53,NA())</f>
        <v>48</v>
      </c>
      <c r="G50" s="161" t="e">
        <f>NA()</f>
        <v>#N/A</v>
      </c>
      <c r="H50" s="161" t="e">
        <f>NA()</f>
        <v>#N/A</v>
      </c>
      <c r="I50" s="161">
        <f>IF(ISNUMBER('実質公債費比率（分子）の構造'!M$53),'実質公債費比率（分子）の構造'!M$53,NA())</f>
        <v>64</v>
      </c>
      <c r="J50" s="161" t="e">
        <f>NA()</f>
        <v>#N/A</v>
      </c>
      <c r="K50" s="161" t="e">
        <f>NA()</f>
        <v>#N/A</v>
      </c>
      <c r="L50" s="161">
        <f>IF(ISNUMBER('実質公債費比率（分子）の構造'!N$53),'実質公債費比率（分子）の構造'!N$53,NA())</f>
        <v>108</v>
      </c>
      <c r="M50" s="161" t="e">
        <f>NA()</f>
        <v>#N/A</v>
      </c>
      <c r="N50" s="161" t="e">
        <f>NA()</f>
        <v>#N/A</v>
      </c>
      <c r="O50" s="161">
        <f>IF(ISNUMBER('実質公債費比率（分子）の構造'!O$53),'実質公債費比率（分子）の構造'!O$53,NA())</f>
        <v>133</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4980</v>
      </c>
      <c r="E56" s="160"/>
      <c r="F56" s="160"/>
      <c r="G56" s="160">
        <f>'将来負担比率（分子）の構造'!J$52</f>
        <v>5261</v>
      </c>
      <c r="H56" s="160"/>
      <c r="I56" s="160"/>
      <c r="J56" s="160">
        <f>'将来負担比率（分子）の構造'!K$52</f>
        <v>6043</v>
      </c>
      <c r="K56" s="160"/>
      <c r="L56" s="160"/>
      <c r="M56" s="160">
        <f>'将来負担比率（分子）の構造'!L$52</f>
        <v>5816</v>
      </c>
      <c r="N56" s="160"/>
      <c r="O56" s="160"/>
      <c r="P56" s="160">
        <f>'将来負担比率（分子）の構造'!M$52</f>
        <v>5852</v>
      </c>
    </row>
    <row r="57" spans="1:16" x14ac:dyDescent="0.15">
      <c r="A57" s="160" t="s">
        <v>36</v>
      </c>
      <c r="B57" s="160"/>
      <c r="C57" s="160"/>
      <c r="D57" s="160">
        <f>'将来負担比率（分子）の構造'!I$51</f>
        <v>319</v>
      </c>
      <c r="E57" s="160"/>
      <c r="F57" s="160"/>
      <c r="G57" s="160">
        <f>'将来負担比率（分子）の構造'!J$51</f>
        <v>296</v>
      </c>
      <c r="H57" s="160"/>
      <c r="I57" s="160"/>
      <c r="J57" s="160">
        <f>'将来負担比率（分子）の構造'!K$51</f>
        <v>265</v>
      </c>
      <c r="K57" s="160"/>
      <c r="L57" s="160"/>
      <c r="M57" s="160">
        <f>'将来負担比率（分子）の構造'!L$51</f>
        <v>228</v>
      </c>
      <c r="N57" s="160"/>
      <c r="O57" s="160"/>
      <c r="P57" s="160">
        <f>'将来負担比率（分子）の構造'!M$51</f>
        <v>191</v>
      </c>
    </row>
    <row r="58" spans="1:16" x14ac:dyDescent="0.15">
      <c r="A58" s="160" t="s">
        <v>35</v>
      </c>
      <c r="B58" s="160"/>
      <c r="C58" s="160"/>
      <c r="D58" s="160">
        <f>'将来負担比率（分子）の構造'!I$50</f>
        <v>1560</v>
      </c>
      <c r="E58" s="160"/>
      <c r="F58" s="160"/>
      <c r="G58" s="160">
        <f>'将来負担比率（分子）の構造'!J$50</f>
        <v>1458</v>
      </c>
      <c r="H58" s="160"/>
      <c r="I58" s="160"/>
      <c r="J58" s="160">
        <f>'将来負担比率（分子）の構造'!K$50</f>
        <v>1434</v>
      </c>
      <c r="K58" s="160"/>
      <c r="L58" s="160"/>
      <c r="M58" s="160">
        <f>'将来負担比率（分子）の構造'!L$50</f>
        <v>1265</v>
      </c>
      <c r="N58" s="160"/>
      <c r="O58" s="160"/>
      <c r="P58" s="160">
        <f>'将来負担比率（分子）の構造'!M$50</f>
        <v>1223</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617</v>
      </c>
      <c r="C62" s="160"/>
      <c r="D62" s="160"/>
      <c r="E62" s="160">
        <f>'将来負担比率（分子）の構造'!J$45</f>
        <v>556</v>
      </c>
      <c r="F62" s="160"/>
      <c r="G62" s="160"/>
      <c r="H62" s="160">
        <f>'将来負担比率（分子）の構造'!K$45</f>
        <v>547</v>
      </c>
      <c r="I62" s="160"/>
      <c r="J62" s="160"/>
      <c r="K62" s="160">
        <f>'将来負担比率（分子）の構造'!L$45</f>
        <v>537</v>
      </c>
      <c r="L62" s="160"/>
      <c r="M62" s="160"/>
      <c r="N62" s="160">
        <f>'将来負担比率（分子）の構造'!M$45</f>
        <v>445</v>
      </c>
      <c r="O62" s="160"/>
      <c r="P62" s="160"/>
    </row>
    <row r="63" spans="1:16" x14ac:dyDescent="0.15">
      <c r="A63" s="160" t="s">
        <v>28</v>
      </c>
      <c r="B63" s="160">
        <f>'将来負担比率（分子）の構造'!I$44</f>
        <v>350</v>
      </c>
      <c r="C63" s="160"/>
      <c r="D63" s="160"/>
      <c r="E63" s="160">
        <f>'将来負担比率（分子）の構造'!J$44</f>
        <v>249</v>
      </c>
      <c r="F63" s="160"/>
      <c r="G63" s="160"/>
      <c r="H63" s="160">
        <f>'将来負担比率（分子）の構造'!K$44</f>
        <v>140</v>
      </c>
      <c r="I63" s="160"/>
      <c r="J63" s="160"/>
      <c r="K63" s="160">
        <f>'将来負担比率（分子）の構造'!L$44</f>
        <v>119</v>
      </c>
      <c r="L63" s="160"/>
      <c r="M63" s="160"/>
      <c r="N63" s="160">
        <f>'将来負担比率（分子）の構造'!M$44</f>
        <v>299</v>
      </c>
      <c r="O63" s="160"/>
      <c r="P63" s="160"/>
    </row>
    <row r="64" spans="1:16" x14ac:dyDescent="0.15">
      <c r="A64" s="160" t="s">
        <v>27</v>
      </c>
      <c r="B64" s="160">
        <f>'将来負担比率（分子）の構造'!I$43</f>
        <v>1514</v>
      </c>
      <c r="C64" s="160"/>
      <c r="D64" s="160"/>
      <c r="E64" s="160">
        <f>'将来負担比率（分子）の構造'!J$43</f>
        <v>1405</v>
      </c>
      <c r="F64" s="160"/>
      <c r="G64" s="160"/>
      <c r="H64" s="160">
        <f>'将来負担比率（分子）の構造'!K$43</f>
        <v>1318</v>
      </c>
      <c r="I64" s="160"/>
      <c r="J64" s="160"/>
      <c r="K64" s="160">
        <f>'将来負担比率（分子）の構造'!L$43</f>
        <v>1224</v>
      </c>
      <c r="L64" s="160"/>
      <c r="M64" s="160"/>
      <c r="N64" s="160">
        <f>'将来負担比率（分子）の構造'!M$43</f>
        <v>1334</v>
      </c>
      <c r="O64" s="160"/>
      <c r="P64" s="160"/>
    </row>
    <row r="65" spans="1:16" x14ac:dyDescent="0.15">
      <c r="A65" s="160" t="s">
        <v>26</v>
      </c>
      <c r="B65" s="160">
        <f>'将来負担比率（分子）の構造'!I$42</f>
        <v>25</v>
      </c>
      <c r="C65" s="160"/>
      <c r="D65" s="160"/>
      <c r="E65" s="160">
        <f>'将来負担比率（分子）の構造'!J$42</f>
        <v>16</v>
      </c>
      <c r="F65" s="160"/>
      <c r="G65" s="160"/>
      <c r="H65" s="160">
        <f>'将来負担比率（分子）の構造'!K$42</f>
        <v>8</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4606</v>
      </c>
      <c r="C66" s="160"/>
      <c r="D66" s="160"/>
      <c r="E66" s="160">
        <f>'将来負担比率（分子）の構造'!J$41</f>
        <v>5060</v>
      </c>
      <c r="F66" s="160"/>
      <c r="G66" s="160"/>
      <c r="H66" s="160">
        <f>'将来負担比率（分子）の構造'!K$41</f>
        <v>6627</v>
      </c>
      <c r="I66" s="160"/>
      <c r="J66" s="160"/>
      <c r="K66" s="160">
        <f>'将来負担比率（分子）の構造'!L$41</f>
        <v>6679</v>
      </c>
      <c r="L66" s="160"/>
      <c r="M66" s="160"/>
      <c r="N66" s="160">
        <f>'将来負担比率（分子）の構造'!M$41</f>
        <v>6603</v>
      </c>
      <c r="O66" s="160"/>
      <c r="P66" s="160"/>
    </row>
    <row r="67" spans="1:16" x14ac:dyDescent="0.15">
      <c r="A67" s="160" t="s">
        <v>69</v>
      </c>
      <c r="B67" s="160" t="e">
        <f>NA()</f>
        <v>#N/A</v>
      </c>
      <c r="C67" s="160">
        <f>IF(ISNUMBER('将来負担比率（分子）の構造'!I$53), IF('将来負担比率（分子）の構造'!I$53 &lt; 0, 0, '将来負担比率（分子）の構造'!I$53), NA())</f>
        <v>253</v>
      </c>
      <c r="D67" s="160" t="e">
        <f>NA()</f>
        <v>#N/A</v>
      </c>
      <c r="E67" s="160" t="e">
        <f>NA()</f>
        <v>#N/A</v>
      </c>
      <c r="F67" s="160">
        <f>IF(ISNUMBER('将来負担比率（分子）の構造'!J$53), IF('将来負担比率（分子）の構造'!J$53 &lt; 0, 0, '将来負担比率（分子）の構造'!J$53), NA())</f>
        <v>271</v>
      </c>
      <c r="G67" s="160" t="e">
        <f>NA()</f>
        <v>#N/A</v>
      </c>
      <c r="H67" s="160" t="e">
        <f>NA()</f>
        <v>#N/A</v>
      </c>
      <c r="I67" s="160">
        <f>IF(ISNUMBER('将来負担比率（分子）の構造'!K$53), IF('将来負担比率（分子）の構造'!K$53 &lt; 0, 0, '将来負担比率（分子）の構造'!K$53), NA())</f>
        <v>899</v>
      </c>
      <c r="J67" s="160" t="e">
        <f>NA()</f>
        <v>#N/A</v>
      </c>
      <c r="K67" s="160" t="e">
        <f>NA()</f>
        <v>#N/A</v>
      </c>
      <c r="L67" s="160">
        <f>IF(ISNUMBER('将来負担比率（分子）の構造'!L$53), IF('将来負担比率（分子）の構造'!L$53 &lt; 0, 0, '将来負担比率（分子）の構造'!L$53), NA())</f>
        <v>1251</v>
      </c>
      <c r="M67" s="160" t="e">
        <f>NA()</f>
        <v>#N/A</v>
      </c>
      <c r="N67" s="160" t="e">
        <f>NA()</f>
        <v>#N/A</v>
      </c>
      <c r="O67" s="160">
        <f>IF(ISNUMBER('将来負担比率（分子）の構造'!M$53), IF('将来負担比率（分子）の構造'!M$53 &lt; 0, 0, '将来負担比率（分子）の構造'!M$53), NA())</f>
        <v>1415</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728</v>
      </c>
      <c r="C72" s="164">
        <f>基金残高に係る経年分析!G55</f>
        <v>708</v>
      </c>
      <c r="D72" s="164">
        <f>基金残高に係る経年分析!H55</f>
        <v>644</v>
      </c>
    </row>
    <row r="73" spans="1:16" x14ac:dyDescent="0.15">
      <c r="A73" s="163" t="s">
        <v>72</v>
      </c>
      <c r="B73" s="164">
        <f>基金残高に係る経年分析!F56</f>
        <v>60</v>
      </c>
      <c r="C73" s="164">
        <f>基金残高に係る経年分析!G56</f>
        <v>60</v>
      </c>
      <c r="D73" s="164">
        <f>基金残高に係る経年分析!H56</f>
        <v>60</v>
      </c>
    </row>
    <row r="74" spans="1:16" x14ac:dyDescent="0.15">
      <c r="A74" s="163" t="s">
        <v>73</v>
      </c>
      <c r="B74" s="164">
        <f>基金残高に係る経年分析!F57</f>
        <v>537</v>
      </c>
      <c r="C74" s="164">
        <f>基金残高に係る経年分析!G57</f>
        <v>406</v>
      </c>
      <c r="D74" s="164">
        <f>基金残高に係る経年分析!H57</f>
        <v>341</v>
      </c>
    </row>
  </sheetData>
  <sheetProtection algorithmName="SHA-512" hashValue="tVhFL2kQDedtPkBxIHQRI6OEIJ3ASCyllU9qirh7SkQc76uXtM/de4nB+tV6oGrH13no8iCjd8NFAoUEJBwQHw==" saltValue="qIGWh3QMiNRQnQynFUAzO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219</v>
      </c>
      <c r="C5" s="646"/>
      <c r="D5" s="646"/>
      <c r="E5" s="646"/>
      <c r="F5" s="646"/>
      <c r="G5" s="646"/>
      <c r="H5" s="646"/>
      <c r="I5" s="646"/>
      <c r="J5" s="646"/>
      <c r="K5" s="646"/>
      <c r="L5" s="646"/>
      <c r="M5" s="646"/>
      <c r="N5" s="646"/>
      <c r="O5" s="646"/>
      <c r="P5" s="646"/>
      <c r="Q5" s="647"/>
      <c r="R5" s="648">
        <v>632127</v>
      </c>
      <c r="S5" s="649"/>
      <c r="T5" s="649"/>
      <c r="U5" s="649"/>
      <c r="V5" s="649"/>
      <c r="W5" s="649"/>
      <c r="X5" s="649"/>
      <c r="Y5" s="650"/>
      <c r="Z5" s="651">
        <v>15.9</v>
      </c>
      <c r="AA5" s="651"/>
      <c r="AB5" s="651"/>
      <c r="AC5" s="651"/>
      <c r="AD5" s="652">
        <v>632127</v>
      </c>
      <c r="AE5" s="652"/>
      <c r="AF5" s="652"/>
      <c r="AG5" s="652"/>
      <c r="AH5" s="652"/>
      <c r="AI5" s="652"/>
      <c r="AJ5" s="652"/>
      <c r="AK5" s="652"/>
      <c r="AL5" s="653">
        <v>30.9</v>
      </c>
      <c r="AM5" s="654"/>
      <c r="AN5" s="654"/>
      <c r="AO5" s="655"/>
      <c r="AP5" s="645" t="s">
        <v>220</v>
      </c>
      <c r="AQ5" s="646"/>
      <c r="AR5" s="646"/>
      <c r="AS5" s="646"/>
      <c r="AT5" s="646"/>
      <c r="AU5" s="646"/>
      <c r="AV5" s="646"/>
      <c r="AW5" s="646"/>
      <c r="AX5" s="646"/>
      <c r="AY5" s="646"/>
      <c r="AZ5" s="646"/>
      <c r="BA5" s="646"/>
      <c r="BB5" s="646"/>
      <c r="BC5" s="646"/>
      <c r="BD5" s="646"/>
      <c r="BE5" s="646"/>
      <c r="BF5" s="647"/>
      <c r="BG5" s="659">
        <v>622189</v>
      </c>
      <c r="BH5" s="660"/>
      <c r="BI5" s="660"/>
      <c r="BJ5" s="660"/>
      <c r="BK5" s="660"/>
      <c r="BL5" s="660"/>
      <c r="BM5" s="660"/>
      <c r="BN5" s="661"/>
      <c r="BO5" s="662">
        <v>98.4</v>
      </c>
      <c r="BP5" s="662"/>
      <c r="BQ5" s="662"/>
      <c r="BR5" s="662"/>
      <c r="BS5" s="663" t="s">
        <v>221</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213</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x14ac:dyDescent="0.15">
      <c r="B6" s="656" t="s">
        <v>225</v>
      </c>
      <c r="C6" s="657"/>
      <c r="D6" s="657"/>
      <c r="E6" s="657"/>
      <c r="F6" s="657"/>
      <c r="G6" s="657"/>
      <c r="H6" s="657"/>
      <c r="I6" s="657"/>
      <c r="J6" s="657"/>
      <c r="K6" s="657"/>
      <c r="L6" s="657"/>
      <c r="M6" s="657"/>
      <c r="N6" s="657"/>
      <c r="O6" s="657"/>
      <c r="P6" s="657"/>
      <c r="Q6" s="658"/>
      <c r="R6" s="659">
        <v>24449</v>
      </c>
      <c r="S6" s="660"/>
      <c r="T6" s="660"/>
      <c r="U6" s="660"/>
      <c r="V6" s="660"/>
      <c r="W6" s="660"/>
      <c r="X6" s="660"/>
      <c r="Y6" s="661"/>
      <c r="Z6" s="662">
        <v>0.6</v>
      </c>
      <c r="AA6" s="662"/>
      <c r="AB6" s="662"/>
      <c r="AC6" s="662"/>
      <c r="AD6" s="663">
        <v>24449</v>
      </c>
      <c r="AE6" s="663"/>
      <c r="AF6" s="663"/>
      <c r="AG6" s="663"/>
      <c r="AH6" s="663"/>
      <c r="AI6" s="663"/>
      <c r="AJ6" s="663"/>
      <c r="AK6" s="663"/>
      <c r="AL6" s="664">
        <v>1.2</v>
      </c>
      <c r="AM6" s="665"/>
      <c r="AN6" s="665"/>
      <c r="AO6" s="666"/>
      <c r="AP6" s="656" t="s">
        <v>226</v>
      </c>
      <c r="AQ6" s="657"/>
      <c r="AR6" s="657"/>
      <c r="AS6" s="657"/>
      <c r="AT6" s="657"/>
      <c r="AU6" s="657"/>
      <c r="AV6" s="657"/>
      <c r="AW6" s="657"/>
      <c r="AX6" s="657"/>
      <c r="AY6" s="657"/>
      <c r="AZ6" s="657"/>
      <c r="BA6" s="657"/>
      <c r="BB6" s="657"/>
      <c r="BC6" s="657"/>
      <c r="BD6" s="657"/>
      <c r="BE6" s="657"/>
      <c r="BF6" s="658"/>
      <c r="BG6" s="659">
        <v>622189</v>
      </c>
      <c r="BH6" s="660"/>
      <c r="BI6" s="660"/>
      <c r="BJ6" s="660"/>
      <c r="BK6" s="660"/>
      <c r="BL6" s="660"/>
      <c r="BM6" s="660"/>
      <c r="BN6" s="661"/>
      <c r="BO6" s="662">
        <v>98.4</v>
      </c>
      <c r="BP6" s="662"/>
      <c r="BQ6" s="662"/>
      <c r="BR6" s="662"/>
      <c r="BS6" s="663" t="s">
        <v>227</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58197</v>
      </c>
      <c r="CS6" s="660"/>
      <c r="CT6" s="660"/>
      <c r="CU6" s="660"/>
      <c r="CV6" s="660"/>
      <c r="CW6" s="660"/>
      <c r="CX6" s="660"/>
      <c r="CY6" s="661"/>
      <c r="CZ6" s="653">
        <v>1.5</v>
      </c>
      <c r="DA6" s="654"/>
      <c r="DB6" s="654"/>
      <c r="DC6" s="673"/>
      <c r="DD6" s="668" t="s">
        <v>229</v>
      </c>
      <c r="DE6" s="660"/>
      <c r="DF6" s="660"/>
      <c r="DG6" s="660"/>
      <c r="DH6" s="660"/>
      <c r="DI6" s="660"/>
      <c r="DJ6" s="660"/>
      <c r="DK6" s="660"/>
      <c r="DL6" s="660"/>
      <c r="DM6" s="660"/>
      <c r="DN6" s="660"/>
      <c r="DO6" s="660"/>
      <c r="DP6" s="661"/>
      <c r="DQ6" s="668">
        <v>58197</v>
      </c>
      <c r="DR6" s="660"/>
      <c r="DS6" s="660"/>
      <c r="DT6" s="660"/>
      <c r="DU6" s="660"/>
      <c r="DV6" s="660"/>
      <c r="DW6" s="660"/>
      <c r="DX6" s="660"/>
      <c r="DY6" s="660"/>
      <c r="DZ6" s="660"/>
      <c r="EA6" s="660"/>
      <c r="EB6" s="660"/>
      <c r="EC6" s="669"/>
    </row>
    <row r="7" spans="2:143" ht="11.25" customHeight="1" x14ac:dyDescent="0.15">
      <c r="B7" s="656" t="s">
        <v>230</v>
      </c>
      <c r="C7" s="657"/>
      <c r="D7" s="657"/>
      <c r="E7" s="657"/>
      <c r="F7" s="657"/>
      <c r="G7" s="657"/>
      <c r="H7" s="657"/>
      <c r="I7" s="657"/>
      <c r="J7" s="657"/>
      <c r="K7" s="657"/>
      <c r="L7" s="657"/>
      <c r="M7" s="657"/>
      <c r="N7" s="657"/>
      <c r="O7" s="657"/>
      <c r="P7" s="657"/>
      <c r="Q7" s="658"/>
      <c r="R7" s="659">
        <v>528</v>
      </c>
      <c r="S7" s="660"/>
      <c r="T7" s="660"/>
      <c r="U7" s="660"/>
      <c r="V7" s="660"/>
      <c r="W7" s="660"/>
      <c r="X7" s="660"/>
      <c r="Y7" s="661"/>
      <c r="Z7" s="662">
        <v>0</v>
      </c>
      <c r="AA7" s="662"/>
      <c r="AB7" s="662"/>
      <c r="AC7" s="662"/>
      <c r="AD7" s="663">
        <v>528</v>
      </c>
      <c r="AE7" s="663"/>
      <c r="AF7" s="663"/>
      <c r="AG7" s="663"/>
      <c r="AH7" s="663"/>
      <c r="AI7" s="663"/>
      <c r="AJ7" s="663"/>
      <c r="AK7" s="663"/>
      <c r="AL7" s="664">
        <v>0</v>
      </c>
      <c r="AM7" s="665"/>
      <c r="AN7" s="665"/>
      <c r="AO7" s="666"/>
      <c r="AP7" s="656" t="s">
        <v>231</v>
      </c>
      <c r="AQ7" s="657"/>
      <c r="AR7" s="657"/>
      <c r="AS7" s="657"/>
      <c r="AT7" s="657"/>
      <c r="AU7" s="657"/>
      <c r="AV7" s="657"/>
      <c r="AW7" s="657"/>
      <c r="AX7" s="657"/>
      <c r="AY7" s="657"/>
      <c r="AZ7" s="657"/>
      <c r="BA7" s="657"/>
      <c r="BB7" s="657"/>
      <c r="BC7" s="657"/>
      <c r="BD7" s="657"/>
      <c r="BE7" s="657"/>
      <c r="BF7" s="658"/>
      <c r="BG7" s="659">
        <v>199058</v>
      </c>
      <c r="BH7" s="660"/>
      <c r="BI7" s="660"/>
      <c r="BJ7" s="660"/>
      <c r="BK7" s="660"/>
      <c r="BL7" s="660"/>
      <c r="BM7" s="660"/>
      <c r="BN7" s="661"/>
      <c r="BO7" s="662">
        <v>31.5</v>
      </c>
      <c r="BP7" s="662"/>
      <c r="BQ7" s="662"/>
      <c r="BR7" s="662"/>
      <c r="BS7" s="663" t="s">
        <v>124</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884703</v>
      </c>
      <c r="CS7" s="660"/>
      <c r="CT7" s="660"/>
      <c r="CU7" s="660"/>
      <c r="CV7" s="660"/>
      <c r="CW7" s="660"/>
      <c r="CX7" s="660"/>
      <c r="CY7" s="661"/>
      <c r="CZ7" s="662">
        <v>23.1</v>
      </c>
      <c r="DA7" s="662"/>
      <c r="DB7" s="662"/>
      <c r="DC7" s="662"/>
      <c r="DD7" s="668">
        <v>50469</v>
      </c>
      <c r="DE7" s="660"/>
      <c r="DF7" s="660"/>
      <c r="DG7" s="660"/>
      <c r="DH7" s="660"/>
      <c r="DI7" s="660"/>
      <c r="DJ7" s="660"/>
      <c r="DK7" s="660"/>
      <c r="DL7" s="660"/>
      <c r="DM7" s="660"/>
      <c r="DN7" s="660"/>
      <c r="DO7" s="660"/>
      <c r="DP7" s="661"/>
      <c r="DQ7" s="668">
        <v>732750</v>
      </c>
      <c r="DR7" s="660"/>
      <c r="DS7" s="660"/>
      <c r="DT7" s="660"/>
      <c r="DU7" s="660"/>
      <c r="DV7" s="660"/>
      <c r="DW7" s="660"/>
      <c r="DX7" s="660"/>
      <c r="DY7" s="660"/>
      <c r="DZ7" s="660"/>
      <c r="EA7" s="660"/>
      <c r="EB7" s="660"/>
      <c r="EC7" s="669"/>
    </row>
    <row r="8" spans="2:143" ht="11.25" customHeight="1" x14ac:dyDescent="0.15">
      <c r="B8" s="656" t="s">
        <v>233</v>
      </c>
      <c r="C8" s="657"/>
      <c r="D8" s="657"/>
      <c r="E8" s="657"/>
      <c r="F8" s="657"/>
      <c r="G8" s="657"/>
      <c r="H8" s="657"/>
      <c r="I8" s="657"/>
      <c r="J8" s="657"/>
      <c r="K8" s="657"/>
      <c r="L8" s="657"/>
      <c r="M8" s="657"/>
      <c r="N8" s="657"/>
      <c r="O8" s="657"/>
      <c r="P8" s="657"/>
      <c r="Q8" s="658"/>
      <c r="R8" s="659">
        <v>1124</v>
      </c>
      <c r="S8" s="660"/>
      <c r="T8" s="660"/>
      <c r="U8" s="660"/>
      <c r="V8" s="660"/>
      <c r="W8" s="660"/>
      <c r="X8" s="660"/>
      <c r="Y8" s="661"/>
      <c r="Z8" s="662">
        <v>0</v>
      </c>
      <c r="AA8" s="662"/>
      <c r="AB8" s="662"/>
      <c r="AC8" s="662"/>
      <c r="AD8" s="663">
        <v>1124</v>
      </c>
      <c r="AE8" s="663"/>
      <c r="AF8" s="663"/>
      <c r="AG8" s="663"/>
      <c r="AH8" s="663"/>
      <c r="AI8" s="663"/>
      <c r="AJ8" s="663"/>
      <c r="AK8" s="663"/>
      <c r="AL8" s="664">
        <v>0.1</v>
      </c>
      <c r="AM8" s="665"/>
      <c r="AN8" s="665"/>
      <c r="AO8" s="666"/>
      <c r="AP8" s="656" t="s">
        <v>234</v>
      </c>
      <c r="AQ8" s="657"/>
      <c r="AR8" s="657"/>
      <c r="AS8" s="657"/>
      <c r="AT8" s="657"/>
      <c r="AU8" s="657"/>
      <c r="AV8" s="657"/>
      <c r="AW8" s="657"/>
      <c r="AX8" s="657"/>
      <c r="AY8" s="657"/>
      <c r="AZ8" s="657"/>
      <c r="BA8" s="657"/>
      <c r="BB8" s="657"/>
      <c r="BC8" s="657"/>
      <c r="BD8" s="657"/>
      <c r="BE8" s="657"/>
      <c r="BF8" s="658"/>
      <c r="BG8" s="659">
        <v>6101</v>
      </c>
      <c r="BH8" s="660"/>
      <c r="BI8" s="660"/>
      <c r="BJ8" s="660"/>
      <c r="BK8" s="660"/>
      <c r="BL8" s="660"/>
      <c r="BM8" s="660"/>
      <c r="BN8" s="661"/>
      <c r="BO8" s="662">
        <v>1</v>
      </c>
      <c r="BP8" s="662"/>
      <c r="BQ8" s="662"/>
      <c r="BR8" s="662"/>
      <c r="BS8" s="668" t="s">
        <v>221</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615275</v>
      </c>
      <c r="CS8" s="660"/>
      <c r="CT8" s="660"/>
      <c r="CU8" s="660"/>
      <c r="CV8" s="660"/>
      <c r="CW8" s="660"/>
      <c r="CX8" s="660"/>
      <c r="CY8" s="661"/>
      <c r="CZ8" s="662">
        <v>16</v>
      </c>
      <c r="DA8" s="662"/>
      <c r="DB8" s="662"/>
      <c r="DC8" s="662"/>
      <c r="DD8" s="668">
        <v>1617</v>
      </c>
      <c r="DE8" s="660"/>
      <c r="DF8" s="660"/>
      <c r="DG8" s="660"/>
      <c r="DH8" s="660"/>
      <c r="DI8" s="660"/>
      <c r="DJ8" s="660"/>
      <c r="DK8" s="660"/>
      <c r="DL8" s="660"/>
      <c r="DM8" s="660"/>
      <c r="DN8" s="660"/>
      <c r="DO8" s="660"/>
      <c r="DP8" s="661"/>
      <c r="DQ8" s="668">
        <v>401900</v>
      </c>
      <c r="DR8" s="660"/>
      <c r="DS8" s="660"/>
      <c r="DT8" s="660"/>
      <c r="DU8" s="660"/>
      <c r="DV8" s="660"/>
      <c r="DW8" s="660"/>
      <c r="DX8" s="660"/>
      <c r="DY8" s="660"/>
      <c r="DZ8" s="660"/>
      <c r="EA8" s="660"/>
      <c r="EB8" s="660"/>
      <c r="EC8" s="669"/>
    </row>
    <row r="9" spans="2:143" ht="11.25" customHeight="1" x14ac:dyDescent="0.15">
      <c r="B9" s="656" t="s">
        <v>236</v>
      </c>
      <c r="C9" s="657"/>
      <c r="D9" s="657"/>
      <c r="E9" s="657"/>
      <c r="F9" s="657"/>
      <c r="G9" s="657"/>
      <c r="H9" s="657"/>
      <c r="I9" s="657"/>
      <c r="J9" s="657"/>
      <c r="K9" s="657"/>
      <c r="L9" s="657"/>
      <c r="M9" s="657"/>
      <c r="N9" s="657"/>
      <c r="O9" s="657"/>
      <c r="P9" s="657"/>
      <c r="Q9" s="658"/>
      <c r="R9" s="659">
        <v>1058</v>
      </c>
      <c r="S9" s="660"/>
      <c r="T9" s="660"/>
      <c r="U9" s="660"/>
      <c r="V9" s="660"/>
      <c r="W9" s="660"/>
      <c r="X9" s="660"/>
      <c r="Y9" s="661"/>
      <c r="Z9" s="662">
        <v>0</v>
      </c>
      <c r="AA9" s="662"/>
      <c r="AB9" s="662"/>
      <c r="AC9" s="662"/>
      <c r="AD9" s="663">
        <v>1058</v>
      </c>
      <c r="AE9" s="663"/>
      <c r="AF9" s="663"/>
      <c r="AG9" s="663"/>
      <c r="AH9" s="663"/>
      <c r="AI9" s="663"/>
      <c r="AJ9" s="663"/>
      <c r="AK9" s="663"/>
      <c r="AL9" s="664">
        <v>0.1</v>
      </c>
      <c r="AM9" s="665"/>
      <c r="AN9" s="665"/>
      <c r="AO9" s="666"/>
      <c r="AP9" s="656" t="s">
        <v>237</v>
      </c>
      <c r="AQ9" s="657"/>
      <c r="AR9" s="657"/>
      <c r="AS9" s="657"/>
      <c r="AT9" s="657"/>
      <c r="AU9" s="657"/>
      <c r="AV9" s="657"/>
      <c r="AW9" s="657"/>
      <c r="AX9" s="657"/>
      <c r="AY9" s="657"/>
      <c r="AZ9" s="657"/>
      <c r="BA9" s="657"/>
      <c r="BB9" s="657"/>
      <c r="BC9" s="657"/>
      <c r="BD9" s="657"/>
      <c r="BE9" s="657"/>
      <c r="BF9" s="658"/>
      <c r="BG9" s="659">
        <v>125044</v>
      </c>
      <c r="BH9" s="660"/>
      <c r="BI9" s="660"/>
      <c r="BJ9" s="660"/>
      <c r="BK9" s="660"/>
      <c r="BL9" s="660"/>
      <c r="BM9" s="660"/>
      <c r="BN9" s="661"/>
      <c r="BO9" s="662">
        <v>19.8</v>
      </c>
      <c r="BP9" s="662"/>
      <c r="BQ9" s="662"/>
      <c r="BR9" s="662"/>
      <c r="BS9" s="668" t="s">
        <v>124</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192678</v>
      </c>
      <c r="CS9" s="660"/>
      <c r="CT9" s="660"/>
      <c r="CU9" s="660"/>
      <c r="CV9" s="660"/>
      <c r="CW9" s="660"/>
      <c r="CX9" s="660"/>
      <c r="CY9" s="661"/>
      <c r="CZ9" s="662">
        <v>5</v>
      </c>
      <c r="DA9" s="662"/>
      <c r="DB9" s="662"/>
      <c r="DC9" s="662"/>
      <c r="DD9" s="668">
        <v>58178</v>
      </c>
      <c r="DE9" s="660"/>
      <c r="DF9" s="660"/>
      <c r="DG9" s="660"/>
      <c r="DH9" s="660"/>
      <c r="DI9" s="660"/>
      <c r="DJ9" s="660"/>
      <c r="DK9" s="660"/>
      <c r="DL9" s="660"/>
      <c r="DM9" s="660"/>
      <c r="DN9" s="660"/>
      <c r="DO9" s="660"/>
      <c r="DP9" s="661"/>
      <c r="DQ9" s="668">
        <v>125199</v>
      </c>
      <c r="DR9" s="660"/>
      <c r="DS9" s="660"/>
      <c r="DT9" s="660"/>
      <c r="DU9" s="660"/>
      <c r="DV9" s="660"/>
      <c r="DW9" s="660"/>
      <c r="DX9" s="660"/>
      <c r="DY9" s="660"/>
      <c r="DZ9" s="660"/>
      <c r="EA9" s="660"/>
      <c r="EB9" s="660"/>
      <c r="EC9" s="669"/>
    </row>
    <row r="10" spans="2:143" ht="11.25" customHeight="1" x14ac:dyDescent="0.15">
      <c r="B10" s="656" t="s">
        <v>239</v>
      </c>
      <c r="C10" s="657"/>
      <c r="D10" s="657"/>
      <c r="E10" s="657"/>
      <c r="F10" s="657"/>
      <c r="G10" s="657"/>
      <c r="H10" s="657"/>
      <c r="I10" s="657"/>
      <c r="J10" s="657"/>
      <c r="K10" s="657"/>
      <c r="L10" s="657"/>
      <c r="M10" s="657"/>
      <c r="N10" s="657"/>
      <c r="O10" s="657"/>
      <c r="P10" s="657"/>
      <c r="Q10" s="658"/>
      <c r="R10" s="659" t="s">
        <v>227</v>
      </c>
      <c r="S10" s="660"/>
      <c r="T10" s="660"/>
      <c r="U10" s="660"/>
      <c r="V10" s="660"/>
      <c r="W10" s="660"/>
      <c r="X10" s="660"/>
      <c r="Y10" s="661"/>
      <c r="Z10" s="662" t="s">
        <v>229</v>
      </c>
      <c r="AA10" s="662"/>
      <c r="AB10" s="662"/>
      <c r="AC10" s="662"/>
      <c r="AD10" s="663" t="s">
        <v>124</v>
      </c>
      <c r="AE10" s="663"/>
      <c r="AF10" s="663"/>
      <c r="AG10" s="663"/>
      <c r="AH10" s="663"/>
      <c r="AI10" s="663"/>
      <c r="AJ10" s="663"/>
      <c r="AK10" s="663"/>
      <c r="AL10" s="664" t="s">
        <v>124</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8471</v>
      </c>
      <c r="BH10" s="660"/>
      <c r="BI10" s="660"/>
      <c r="BJ10" s="660"/>
      <c r="BK10" s="660"/>
      <c r="BL10" s="660"/>
      <c r="BM10" s="660"/>
      <c r="BN10" s="661"/>
      <c r="BO10" s="662">
        <v>1.3</v>
      </c>
      <c r="BP10" s="662"/>
      <c r="BQ10" s="662"/>
      <c r="BR10" s="662"/>
      <c r="BS10" s="668" t="s">
        <v>124</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t="s">
        <v>229</v>
      </c>
      <c r="CS10" s="660"/>
      <c r="CT10" s="660"/>
      <c r="CU10" s="660"/>
      <c r="CV10" s="660"/>
      <c r="CW10" s="660"/>
      <c r="CX10" s="660"/>
      <c r="CY10" s="661"/>
      <c r="CZ10" s="662" t="s">
        <v>229</v>
      </c>
      <c r="DA10" s="662"/>
      <c r="DB10" s="662"/>
      <c r="DC10" s="662"/>
      <c r="DD10" s="668" t="s">
        <v>229</v>
      </c>
      <c r="DE10" s="660"/>
      <c r="DF10" s="660"/>
      <c r="DG10" s="660"/>
      <c r="DH10" s="660"/>
      <c r="DI10" s="660"/>
      <c r="DJ10" s="660"/>
      <c r="DK10" s="660"/>
      <c r="DL10" s="660"/>
      <c r="DM10" s="660"/>
      <c r="DN10" s="660"/>
      <c r="DO10" s="660"/>
      <c r="DP10" s="661"/>
      <c r="DQ10" s="668" t="s">
        <v>229</v>
      </c>
      <c r="DR10" s="660"/>
      <c r="DS10" s="660"/>
      <c r="DT10" s="660"/>
      <c r="DU10" s="660"/>
      <c r="DV10" s="660"/>
      <c r="DW10" s="660"/>
      <c r="DX10" s="660"/>
      <c r="DY10" s="660"/>
      <c r="DZ10" s="660"/>
      <c r="EA10" s="660"/>
      <c r="EB10" s="660"/>
      <c r="EC10" s="669"/>
    </row>
    <row r="11" spans="2:143" ht="11.25" customHeight="1" x14ac:dyDescent="0.15">
      <c r="B11" s="656" t="s">
        <v>242</v>
      </c>
      <c r="C11" s="657"/>
      <c r="D11" s="657"/>
      <c r="E11" s="657"/>
      <c r="F11" s="657"/>
      <c r="G11" s="657"/>
      <c r="H11" s="657"/>
      <c r="I11" s="657"/>
      <c r="J11" s="657"/>
      <c r="K11" s="657"/>
      <c r="L11" s="657"/>
      <c r="M11" s="657"/>
      <c r="N11" s="657"/>
      <c r="O11" s="657"/>
      <c r="P11" s="657"/>
      <c r="Q11" s="658"/>
      <c r="R11" s="659" t="s">
        <v>221</v>
      </c>
      <c r="S11" s="660"/>
      <c r="T11" s="660"/>
      <c r="U11" s="660"/>
      <c r="V11" s="660"/>
      <c r="W11" s="660"/>
      <c r="X11" s="660"/>
      <c r="Y11" s="661"/>
      <c r="Z11" s="662" t="s">
        <v>124</v>
      </c>
      <c r="AA11" s="662"/>
      <c r="AB11" s="662"/>
      <c r="AC11" s="662"/>
      <c r="AD11" s="663" t="s">
        <v>124</v>
      </c>
      <c r="AE11" s="663"/>
      <c r="AF11" s="663"/>
      <c r="AG11" s="663"/>
      <c r="AH11" s="663"/>
      <c r="AI11" s="663"/>
      <c r="AJ11" s="663"/>
      <c r="AK11" s="663"/>
      <c r="AL11" s="664" t="s">
        <v>227</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59442</v>
      </c>
      <c r="BH11" s="660"/>
      <c r="BI11" s="660"/>
      <c r="BJ11" s="660"/>
      <c r="BK11" s="660"/>
      <c r="BL11" s="660"/>
      <c r="BM11" s="660"/>
      <c r="BN11" s="661"/>
      <c r="BO11" s="662">
        <v>9.4</v>
      </c>
      <c r="BP11" s="662"/>
      <c r="BQ11" s="662"/>
      <c r="BR11" s="662"/>
      <c r="BS11" s="668" t="s">
        <v>221</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276998</v>
      </c>
      <c r="CS11" s="660"/>
      <c r="CT11" s="660"/>
      <c r="CU11" s="660"/>
      <c r="CV11" s="660"/>
      <c r="CW11" s="660"/>
      <c r="CX11" s="660"/>
      <c r="CY11" s="661"/>
      <c r="CZ11" s="662">
        <v>7.2</v>
      </c>
      <c r="DA11" s="662"/>
      <c r="DB11" s="662"/>
      <c r="DC11" s="662"/>
      <c r="DD11" s="668">
        <v>94386</v>
      </c>
      <c r="DE11" s="660"/>
      <c r="DF11" s="660"/>
      <c r="DG11" s="660"/>
      <c r="DH11" s="660"/>
      <c r="DI11" s="660"/>
      <c r="DJ11" s="660"/>
      <c r="DK11" s="660"/>
      <c r="DL11" s="660"/>
      <c r="DM11" s="660"/>
      <c r="DN11" s="660"/>
      <c r="DO11" s="660"/>
      <c r="DP11" s="661"/>
      <c r="DQ11" s="668">
        <v>119353</v>
      </c>
      <c r="DR11" s="660"/>
      <c r="DS11" s="660"/>
      <c r="DT11" s="660"/>
      <c r="DU11" s="660"/>
      <c r="DV11" s="660"/>
      <c r="DW11" s="660"/>
      <c r="DX11" s="660"/>
      <c r="DY11" s="660"/>
      <c r="DZ11" s="660"/>
      <c r="EA11" s="660"/>
      <c r="EB11" s="660"/>
      <c r="EC11" s="669"/>
    </row>
    <row r="12" spans="2:143" ht="11.25" customHeight="1" x14ac:dyDescent="0.15">
      <c r="B12" s="656" t="s">
        <v>245</v>
      </c>
      <c r="C12" s="657"/>
      <c r="D12" s="657"/>
      <c r="E12" s="657"/>
      <c r="F12" s="657"/>
      <c r="G12" s="657"/>
      <c r="H12" s="657"/>
      <c r="I12" s="657"/>
      <c r="J12" s="657"/>
      <c r="K12" s="657"/>
      <c r="L12" s="657"/>
      <c r="M12" s="657"/>
      <c r="N12" s="657"/>
      <c r="O12" s="657"/>
      <c r="P12" s="657"/>
      <c r="Q12" s="658"/>
      <c r="R12" s="659">
        <v>78039</v>
      </c>
      <c r="S12" s="660"/>
      <c r="T12" s="660"/>
      <c r="U12" s="660"/>
      <c r="V12" s="660"/>
      <c r="W12" s="660"/>
      <c r="X12" s="660"/>
      <c r="Y12" s="661"/>
      <c r="Z12" s="662">
        <v>2</v>
      </c>
      <c r="AA12" s="662"/>
      <c r="AB12" s="662"/>
      <c r="AC12" s="662"/>
      <c r="AD12" s="663">
        <v>78039</v>
      </c>
      <c r="AE12" s="663"/>
      <c r="AF12" s="663"/>
      <c r="AG12" s="663"/>
      <c r="AH12" s="663"/>
      <c r="AI12" s="663"/>
      <c r="AJ12" s="663"/>
      <c r="AK12" s="663"/>
      <c r="AL12" s="664">
        <v>3.8</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392153</v>
      </c>
      <c r="BH12" s="660"/>
      <c r="BI12" s="660"/>
      <c r="BJ12" s="660"/>
      <c r="BK12" s="660"/>
      <c r="BL12" s="660"/>
      <c r="BM12" s="660"/>
      <c r="BN12" s="661"/>
      <c r="BO12" s="662">
        <v>62</v>
      </c>
      <c r="BP12" s="662"/>
      <c r="BQ12" s="662"/>
      <c r="BR12" s="662"/>
      <c r="BS12" s="668" t="s">
        <v>221</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59071</v>
      </c>
      <c r="CS12" s="660"/>
      <c r="CT12" s="660"/>
      <c r="CU12" s="660"/>
      <c r="CV12" s="660"/>
      <c r="CW12" s="660"/>
      <c r="CX12" s="660"/>
      <c r="CY12" s="661"/>
      <c r="CZ12" s="662">
        <v>1.5</v>
      </c>
      <c r="DA12" s="662"/>
      <c r="DB12" s="662"/>
      <c r="DC12" s="662"/>
      <c r="DD12" s="668" t="s">
        <v>229</v>
      </c>
      <c r="DE12" s="660"/>
      <c r="DF12" s="660"/>
      <c r="DG12" s="660"/>
      <c r="DH12" s="660"/>
      <c r="DI12" s="660"/>
      <c r="DJ12" s="660"/>
      <c r="DK12" s="660"/>
      <c r="DL12" s="660"/>
      <c r="DM12" s="660"/>
      <c r="DN12" s="660"/>
      <c r="DO12" s="660"/>
      <c r="DP12" s="661"/>
      <c r="DQ12" s="668">
        <v>50476</v>
      </c>
      <c r="DR12" s="660"/>
      <c r="DS12" s="660"/>
      <c r="DT12" s="660"/>
      <c r="DU12" s="660"/>
      <c r="DV12" s="660"/>
      <c r="DW12" s="660"/>
      <c r="DX12" s="660"/>
      <c r="DY12" s="660"/>
      <c r="DZ12" s="660"/>
      <c r="EA12" s="660"/>
      <c r="EB12" s="660"/>
      <c r="EC12" s="669"/>
    </row>
    <row r="13" spans="2:143" ht="11.25" customHeight="1" x14ac:dyDescent="0.15">
      <c r="B13" s="656" t="s">
        <v>248</v>
      </c>
      <c r="C13" s="657"/>
      <c r="D13" s="657"/>
      <c r="E13" s="657"/>
      <c r="F13" s="657"/>
      <c r="G13" s="657"/>
      <c r="H13" s="657"/>
      <c r="I13" s="657"/>
      <c r="J13" s="657"/>
      <c r="K13" s="657"/>
      <c r="L13" s="657"/>
      <c r="M13" s="657"/>
      <c r="N13" s="657"/>
      <c r="O13" s="657"/>
      <c r="P13" s="657"/>
      <c r="Q13" s="658"/>
      <c r="R13" s="659">
        <v>5184</v>
      </c>
      <c r="S13" s="660"/>
      <c r="T13" s="660"/>
      <c r="U13" s="660"/>
      <c r="V13" s="660"/>
      <c r="W13" s="660"/>
      <c r="X13" s="660"/>
      <c r="Y13" s="661"/>
      <c r="Z13" s="662">
        <v>0.1</v>
      </c>
      <c r="AA13" s="662"/>
      <c r="AB13" s="662"/>
      <c r="AC13" s="662"/>
      <c r="AD13" s="663">
        <v>5184</v>
      </c>
      <c r="AE13" s="663"/>
      <c r="AF13" s="663"/>
      <c r="AG13" s="663"/>
      <c r="AH13" s="663"/>
      <c r="AI13" s="663"/>
      <c r="AJ13" s="663"/>
      <c r="AK13" s="663"/>
      <c r="AL13" s="664">
        <v>0.3</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391636</v>
      </c>
      <c r="BH13" s="660"/>
      <c r="BI13" s="660"/>
      <c r="BJ13" s="660"/>
      <c r="BK13" s="660"/>
      <c r="BL13" s="660"/>
      <c r="BM13" s="660"/>
      <c r="BN13" s="661"/>
      <c r="BO13" s="662">
        <v>62</v>
      </c>
      <c r="BP13" s="662"/>
      <c r="BQ13" s="662"/>
      <c r="BR13" s="662"/>
      <c r="BS13" s="668" t="s">
        <v>229</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651778</v>
      </c>
      <c r="CS13" s="660"/>
      <c r="CT13" s="660"/>
      <c r="CU13" s="660"/>
      <c r="CV13" s="660"/>
      <c r="CW13" s="660"/>
      <c r="CX13" s="660"/>
      <c r="CY13" s="661"/>
      <c r="CZ13" s="662">
        <v>17</v>
      </c>
      <c r="DA13" s="662"/>
      <c r="DB13" s="662"/>
      <c r="DC13" s="662"/>
      <c r="DD13" s="668">
        <v>423806</v>
      </c>
      <c r="DE13" s="660"/>
      <c r="DF13" s="660"/>
      <c r="DG13" s="660"/>
      <c r="DH13" s="660"/>
      <c r="DI13" s="660"/>
      <c r="DJ13" s="660"/>
      <c r="DK13" s="660"/>
      <c r="DL13" s="660"/>
      <c r="DM13" s="660"/>
      <c r="DN13" s="660"/>
      <c r="DO13" s="660"/>
      <c r="DP13" s="661"/>
      <c r="DQ13" s="668">
        <v>209184</v>
      </c>
      <c r="DR13" s="660"/>
      <c r="DS13" s="660"/>
      <c r="DT13" s="660"/>
      <c r="DU13" s="660"/>
      <c r="DV13" s="660"/>
      <c r="DW13" s="660"/>
      <c r="DX13" s="660"/>
      <c r="DY13" s="660"/>
      <c r="DZ13" s="660"/>
      <c r="EA13" s="660"/>
      <c r="EB13" s="660"/>
      <c r="EC13" s="669"/>
    </row>
    <row r="14" spans="2:143" ht="11.25" customHeight="1" x14ac:dyDescent="0.15">
      <c r="B14" s="656" t="s">
        <v>251</v>
      </c>
      <c r="C14" s="657"/>
      <c r="D14" s="657"/>
      <c r="E14" s="657"/>
      <c r="F14" s="657"/>
      <c r="G14" s="657"/>
      <c r="H14" s="657"/>
      <c r="I14" s="657"/>
      <c r="J14" s="657"/>
      <c r="K14" s="657"/>
      <c r="L14" s="657"/>
      <c r="M14" s="657"/>
      <c r="N14" s="657"/>
      <c r="O14" s="657"/>
      <c r="P14" s="657"/>
      <c r="Q14" s="658"/>
      <c r="R14" s="659" t="s">
        <v>221</v>
      </c>
      <c r="S14" s="660"/>
      <c r="T14" s="660"/>
      <c r="U14" s="660"/>
      <c r="V14" s="660"/>
      <c r="W14" s="660"/>
      <c r="X14" s="660"/>
      <c r="Y14" s="661"/>
      <c r="Z14" s="662" t="s">
        <v>124</v>
      </c>
      <c r="AA14" s="662"/>
      <c r="AB14" s="662"/>
      <c r="AC14" s="662"/>
      <c r="AD14" s="663" t="s">
        <v>229</v>
      </c>
      <c r="AE14" s="663"/>
      <c r="AF14" s="663"/>
      <c r="AG14" s="663"/>
      <c r="AH14" s="663"/>
      <c r="AI14" s="663"/>
      <c r="AJ14" s="663"/>
      <c r="AK14" s="663"/>
      <c r="AL14" s="664" t="s">
        <v>221</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10706</v>
      </c>
      <c r="BH14" s="660"/>
      <c r="BI14" s="660"/>
      <c r="BJ14" s="660"/>
      <c r="BK14" s="660"/>
      <c r="BL14" s="660"/>
      <c r="BM14" s="660"/>
      <c r="BN14" s="661"/>
      <c r="BO14" s="662">
        <v>1.7</v>
      </c>
      <c r="BP14" s="662"/>
      <c r="BQ14" s="662"/>
      <c r="BR14" s="662"/>
      <c r="BS14" s="668" t="s">
        <v>124</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140299</v>
      </c>
      <c r="CS14" s="660"/>
      <c r="CT14" s="660"/>
      <c r="CU14" s="660"/>
      <c r="CV14" s="660"/>
      <c r="CW14" s="660"/>
      <c r="CX14" s="660"/>
      <c r="CY14" s="661"/>
      <c r="CZ14" s="662">
        <v>3.7</v>
      </c>
      <c r="DA14" s="662"/>
      <c r="DB14" s="662"/>
      <c r="DC14" s="662"/>
      <c r="DD14" s="668">
        <v>22738</v>
      </c>
      <c r="DE14" s="660"/>
      <c r="DF14" s="660"/>
      <c r="DG14" s="660"/>
      <c r="DH14" s="660"/>
      <c r="DI14" s="660"/>
      <c r="DJ14" s="660"/>
      <c r="DK14" s="660"/>
      <c r="DL14" s="660"/>
      <c r="DM14" s="660"/>
      <c r="DN14" s="660"/>
      <c r="DO14" s="660"/>
      <c r="DP14" s="661"/>
      <c r="DQ14" s="668">
        <v>109148</v>
      </c>
      <c r="DR14" s="660"/>
      <c r="DS14" s="660"/>
      <c r="DT14" s="660"/>
      <c r="DU14" s="660"/>
      <c r="DV14" s="660"/>
      <c r="DW14" s="660"/>
      <c r="DX14" s="660"/>
      <c r="DY14" s="660"/>
      <c r="DZ14" s="660"/>
      <c r="EA14" s="660"/>
      <c r="EB14" s="660"/>
      <c r="EC14" s="669"/>
    </row>
    <row r="15" spans="2:143" ht="11.25" customHeight="1" x14ac:dyDescent="0.15">
      <c r="B15" s="656" t="s">
        <v>254</v>
      </c>
      <c r="C15" s="657"/>
      <c r="D15" s="657"/>
      <c r="E15" s="657"/>
      <c r="F15" s="657"/>
      <c r="G15" s="657"/>
      <c r="H15" s="657"/>
      <c r="I15" s="657"/>
      <c r="J15" s="657"/>
      <c r="K15" s="657"/>
      <c r="L15" s="657"/>
      <c r="M15" s="657"/>
      <c r="N15" s="657"/>
      <c r="O15" s="657"/>
      <c r="P15" s="657"/>
      <c r="Q15" s="658"/>
      <c r="R15" s="659">
        <v>5847</v>
      </c>
      <c r="S15" s="660"/>
      <c r="T15" s="660"/>
      <c r="U15" s="660"/>
      <c r="V15" s="660"/>
      <c r="W15" s="660"/>
      <c r="X15" s="660"/>
      <c r="Y15" s="661"/>
      <c r="Z15" s="662">
        <v>0.1</v>
      </c>
      <c r="AA15" s="662"/>
      <c r="AB15" s="662"/>
      <c r="AC15" s="662"/>
      <c r="AD15" s="663">
        <v>5847</v>
      </c>
      <c r="AE15" s="663"/>
      <c r="AF15" s="663"/>
      <c r="AG15" s="663"/>
      <c r="AH15" s="663"/>
      <c r="AI15" s="663"/>
      <c r="AJ15" s="663"/>
      <c r="AK15" s="663"/>
      <c r="AL15" s="664">
        <v>0.3</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20272</v>
      </c>
      <c r="BH15" s="660"/>
      <c r="BI15" s="660"/>
      <c r="BJ15" s="660"/>
      <c r="BK15" s="660"/>
      <c r="BL15" s="660"/>
      <c r="BM15" s="660"/>
      <c r="BN15" s="661"/>
      <c r="BO15" s="662">
        <v>3.2</v>
      </c>
      <c r="BP15" s="662"/>
      <c r="BQ15" s="662"/>
      <c r="BR15" s="662"/>
      <c r="BS15" s="668" t="s">
        <v>227</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452813</v>
      </c>
      <c r="CS15" s="660"/>
      <c r="CT15" s="660"/>
      <c r="CU15" s="660"/>
      <c r="CV15" s="660"/>
      <c r="CW15" s="660"/>
      <c r="CX15" s="660"/>
      <c r="CY15" s="661"/>
      <c r="CZ15" s="662">
        <v>11.8</v>
      </c>
      <c r="DA15" s="662"/>
      <c r="DB15" s="662"/>
      <c r="DC15" s="662"/>
      <c r="DD15" s="668">
        <v>129363</v>
      </c>
      <c r="DE15" s="660"/>
      <c r="DF15" s="660"/>
      <c r="DG15" s="660"/>
      <c r="DH15" s="660"/>
      <c r="DI15" s="660"/>
      <c r="DJ15" s="660"/>
      <c r="DK15" s="660"/>
      <c r="DL15" s="660"/>
      <c r="DM15" s="660"/>
      <c r="DN15" s="660"/>
      <c r="DO15" s="660"/>
      <c r="DP15" s="661"/>
      <c r="DQ15" s="668">
        <v>304637</v>
      </c>
      <c r="DR15" s="660"/>
      <c r="DS15" s="660"/>
      <c r="DT15" s="660"/>
      <c r="DU15" s="660"/>
      <c r="DV15" s="660"/>
      <c r="DW15" s="660"/>
      <c r="DX15" s="660"/>
      <c r="DY15" s="660"/>
      <c r="DZ15" s="660"/>
      <c r="EA15" s="660"/>
      <c r="EB15" s="660"/>
      <c r="EC15" s="669"/>
    </row>
    <row r="16" spans="2:143" ht="11.25" customHeight="1" x14ac:dyDescent="0.15">
      <c r="B16" s="656" t="s">
        <v>257</v>
      </c>
      <c r="C16" s="657"/>
      <c r="D16" s="657"/>
      <c r="E16" s="657"/>
      <c r="F16" s="657"/>
      <c r="G16" s="657"/>
      <c r="H16" s="657"/>
      <c r="I16" s="657"/>
      <c r="J16" s="657"/>
      <c r="K16" s="657"/>
      <c r="L16" s="657"/>
      <c r="M16" s="657"/>
      <c r="N16" s="657"/>
      <c r="O16" s="657"/>
      <c r="P16" s="657"/>
      <c r="Q16" s="658"/>
      <c r="R16" s="659" t="s">
        <v>124</v>
      </c>
      <c r="S16" s="660"/>
      <c r="T16" s="660"/>
      <c r="U16" s="660"/>
      <c r="V16" s="660"/>
      <c r="W16" s="660"/>
      <c r="X16" s="660"/>
      <c r="Y16" s="661"/>
      <c r="Z16" s="662" t="s">
        <v>229</v>
      </c>
      <c r="AA16" s="662"/>
      <c r="AB16" s="662"/>
      <c r="AC16" s="662"/>
      <c r="AD16" s="663" t="s">
        <v>229</v>
      </c>
      <c r="AE16" s="663"/>
      <c r="AF16" s="663"/>
      <c r="AG16" s="663"/>
      <c r="AH16" s="663"/>
      <c r="AI16" s="663"/>
      <c r="AJ16" s="663"/>
      <c r="AK16" s="663"/>
      <c r="AL16" s="664" t="s">
        <v>124</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124</v>
      </c>
      <c r="BH16" s="660"/>
      <c r="BI16" s="660"/>
      <c r="BJ16" s="660"/>
      <c r="BK16" s="660"/>
      <c r="BL16" s="660"/>
      <c r="BM16" s="660"/>
      <c r="BN16" s="661"/>
      <c r="BO16" s="662" t="s">
        <v>221</v>
      </c>
      <c r="BP16" s="662"/>
      <c r="BQ16" s="662"/>
      <c r="BR16" s="662"/>
      <c r="BS16" s="668" t="s">
        <v>229</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317</v>
      </c>
      <c r="CS16" s="660"/>
      <c r="CT16" s="660"/>
      <c r="CU16" s="660"/>
      <c r="CV16" s="660"/>
      <c r="CW16" s="660"/>
      <c r="CX16" s="660"/>
      <c r="CY16" s="661"/>
      <c r="CZ16" s="662">
        <v>0</v>
      </c>
      <c r="DA16" s="662"/>
      <c r="DB16" s="662"/>
      <c r="DC16" s="662"/>
      <c r="DD16" s="668" t="s">
        <v>229</v>
      </c>
      <c r="DE16" s="660"/>
      <c r="DF16" s="660"/>
      <c r="DG16" s="660"/>
      <c r="DH16" s="660"/>
      <c r="DI16" s="660"/>
      <c r="DJ16" s="660"/>
      <c r="DK16" s="660"/>
      <c r="DL16" s="660"/>
      <c r="DM16" s="660"/>
      <c r="DN16" s="660"/>
      <c r="DO16" s="660"/>
      <c r="DP16" s="661"/>
      <c r="DQ16" s="668">
        <v>317</v>
      </c>
      <c r="DR16" s="660"/>
      <c r="DS16" s="660"/>
      <c r="DT16" s="660"/>
      <c r="DU16" s="660"/>
      <c r="DV16" s="660"/>
      <c r="DW16" s="660"/>
      <c r="DX16" s="660"/>
      <c r="DY16" s="660"/>
      <c r="DZ16" s="660"/>
      <c r="EA16" s="660"/>
      <c r="EB16" s="660"/>
      <c r="EC16" s="669"/>
    </row>
    <row r="17" spans="2:133" ht="11.25" customHeight="1" x14ac:dyDescent="0.15">
      <c r="B17" s="656" t="s">
        <v>260</v>
      </c>
      <c r="C17" s="657"/>
      <c r="D17" s="657"/>
      <c r="E17" s="657"/>
      <c r="F17" s="657"/>
      <c r="G17" s="657"/>
      <c r="H17" s="657"/>
      <c r="I17" s="657"/>
      <c r="J17" s="657"/>
      <c r="K17" s="657"/>
      <c r="L17" s="657"/>
      <c r="M17" s="657"/>
      <c r="N17" s="657"/>
      <c r="O17" s="657"/>
      <c r="P17" s="657"/>
      <c r="Q17" s="658"/>
      <c r="R17" s="659">
        <v>772</v>
      </c>
      <c r="S17" s="660"/>
      <c r="T17" s="660"/>
      <c r="U17" s="660"/>
      <c r="V17" s="660"/>
      <c r="W17" s="660"/>
      <c r="X17" s="660"/>
      <c r="Y17" s="661"/>
      <c r="Z17" s="662">
        <v>0</v>
      </c>
      <c r="AA17" s="662"/>
      <c r="AB17" s="662"/>
      <c r="AC17" s="662"/>
      <c r="AD17" s="663">
        <v>772</v>
      </c>
      <c r="AE17" s="663"/>
      <c r="AF17" s="663"/>
      <c r="AG17" s="663"/>
      <c r="AH17" s="663"/>
      <c r="AI17" s="663"/>
      <c r="AJ17" s="663"/>
      <c r="AK17" s="663"/>
      <c r="AL17" s="664">
        <v>0</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227</v>
      </c>
      <c r="BH17" s="660"/>
      <c r="BI17" s="660"/>
      <c r="BJ17" s="660"/>
      <c r="BK17" s="660"/>
      <c r="BL17" s="660"/>
      <c r="BM17" s="660"/>
      <c r="BN17" s="661"/>
      <c r="BO17" s="662" t="s">
        <v>221</v>
      </c>
      <c r="BP17" s="662"/>
      <c r="BQ17" s="662"/>
      <c r="BR17" s="662"/>
      <c r="BS17" s="668" t="s">
        <v>221</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502366</v>
      </c>
      <c r="CS17" s="660"/>
      <c r="CT17" s="660"/>
      <c r="CU17" s="660"/>
      <c r="CV17" s="660"/>
      <c r="CW17" s="660"/>
      <c r="CX17" s="660"/>
      <c r="CY17" s="661"/>
      <c r="CZ17" s="662">
        <v>13.1</v>
      </c>
      <c r="DA17" s="662"/>
      <c r="DB17" s="662"/>
      <c r="DC17" s="662"/>
      <c r="DD17" s="668" t="s">
        <v>221</v>
      </c>
      <c r="DE17" s="660"/>
      <c r="DF17" s="660"/>
      <c r="DG17" s="660"/>
      <c r="DH17" s="660"/>
      <c r="DI17" s="660"/>
      <c r="DJ17" s="660"/>
      <c r="DK17" s="660"/>
      <c r="DL17" s="660"/>
      <c r="DM17" s="660"/>
      <c r="DN17" s="660"/>
      <c r="DO17" s="660"/>
      <c r="DP17" s="661"/>
      <c r="DQ17" s="668">
        <v>488510</v>
      </c>
      <c r="DR17" s="660"/>
      <c r="DS17" s="660"/>
      <c r="DT17" s="660"/>
      <c r="DU17" s="660"/>
      <c r="DV17" s="660"/>
      <c r="DW17" s="660"/>
      <c r="DX17" s="660"/>
      <c r="DY17" s="660"/>
      <c r="DZ17" s="660"/>
      <c r="EA17" s="660"/>
      <c r="EB17" s="660"/>
      <c r="EC17" s="669"/>
    </row>
    <row r="18" spans="2:133" ht="11.25" customHeight="1" x14ac:dyDescent="0.15">
      <c r="B18" s="656" t="s">
        <v>263</v>
      </c>
      <c r="C18" s="657"/>
      <c r="D18" s="657"/>
      <c r="E18" s="657"/>
      <c r="F18" s="657"/>
      <c r="G18" s="657"/>
      <c r="H18" s="657"/>
      <c r="I18" s="657"/>
      <c r="J18" s="657"/>
      <c r="K18" s="657"/>
      <c r="L18" s="657"/>
      <c r="M18" s="657"/>
      <c r="N18" s="657"/>
      <c r="O18" s="657"/>
      <c r="P18" s="657"/>
      <c r="Q18" s="658"/>
      <c r="R18" s="659">
        <v>1408579</v>
      </c>
      <c r="S18" s="660"/>
      <c r="T18" s="660"/>
      <c r="U18" s="660"/>
      <c r="V18" s="660"/>
      <c r="W18" s="660"/>
      <c r="X18" s="660"/>
      <c r="Y18" s="661"/>
      <c r="Z18" s="662">
        <v>35.4</v>
      </c>
      <c r="AA18" s="662"/>
      <c r="AB18" s="662"/>
      <c r="AC18" s="662"/>
      <c r="AD18" s="663">
        <v>1294364</v>
      </c>
      <c r="AE18" s="663"/>
      <c r="AF18" s="663"/>
      <c r="AG18" s="663"/>
      <c r="AH18" s="663"/>
      <c r="AI18" s="663"/>
      <c r="AJ18" s="663"/>
      <c r="AK18" s="663"/>
      <c r="AL18" s="664">
        <v>63.3</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229</v>
      </c>
      <c r="BH18" s="660"/>
      <c r="BI18" s="660"/>
      <c r="BJ18" s="660"/>
      <c r="BK18" s="660"/>
      <c r="BL18" s="660"/>
      <c r="BM18" s="660"/>
      <c r="BN18" s="661"/>
      <c r="BO18" s="662" t="s">
        <v>227</v>
      </c>
      <c r="BP18" s="662"/>
      <c r="BQ18" s="662"/>
      <c r="BR18" s="662"/>
      <c r="BS18" s="668" t="s">
        <v>124</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221</v>
      </c>
      <c r="CS18" s="660"/>
      <c r="CT18" s="660"/>
      <c r="CU18" s="660"/>
      <c r="CV18" s="660"/>
      <c r="CW18" s="660"/>
      <c r="CX18" s="660"/>
      <c r="CY18" s="661"/>
      <c r="CZ18" s="662" t="s">
        <v>124</v>
      </c>
      <c r="DA18" s="662"/>
      <c r="DB18" s="662"/>
      <c r="DC18" s="662"/>
      <c r="DD18" s="668" t="s">
        <v>124</v>
      </c>
      <c r="DE18" s="660"/>
      <c r="DF18" s="660"/>
      <c r="DG18" s="660"/>
      <c r="DH18" s="660"/>
      <c r="DI18" s="660"/>
      <c r="DJ18" s="660"/>
      <c r="DK18" s="660"/>
      <c r="DL18" s="660"/>
      <c r="DM18" s="660"/>
      <c r="DN18" s="660"/>
      <c r="DO18" s="660"/>
      <c r="DP18" s="661"/>
      <c r="DQ18" s="668" t="s">
        <v>229</v>
      </c>
      <c r="DR18" s="660"/>
      <c r="DS18" s="660"/>
      <c r="DT18" s="660"/>
      <c r="DU18" s="660"/>
      <c r="DV18" s="660"/>
      <c r="DW18" s="660"/>
      <c r="DX18" s="660"/>
      <c r="DY18" s="660"/>
      <c r="DZ18" s="660"/>
      <c r="EA18" s="660"/>
      <c r="EB18" s="660"/>
      <c r="EC18" s="669"/>
    </row>
    <row r="19" spans="2:133" ht="11.25" customHeight="1" x14ac:dyDescent="0.15">
      <c r="B19" s="656" t="s">
        <v>266</v>
      </c>
      <c r="C19" s="657"/>
      <c r="D19" s="657"/>
      <c r="E19" s="657"/>
      <c r="F19" s="657"/>
      <c r="G19" s="657"/>
      <c r="H19" s="657"/>
      <c r="I19" s="657"/>
      <c r="J19" s="657"/>
      <c r="K19" s="657"/>
      <c r="L19" s="657"/>
      <c r="M19" s="657"/>
      <c r="N19" s="657"/>
      <c r="O19" s="657"/>
      <c r="P19" s="657"/>
      <c r="Q19" s="658"/>
      <c r="R19" s="659">
        <v>1294364</v>
      </c>
      <c r="S19" s="660"/>
      <c r="T19" s="660"/>
      <c r="U19" s="660"/>
      <c r="V19" s="660"/>
      <c r="W19" s="660"/>
      <c r="X19" s="660"/>
      <c r="Y19" s="661"/>
      <c r="Z19" s="662">
        <v>32.5</v>
      </c>
      <c r="AA19" s="662"/>
      <c r="AB19" s="662"/>
      <c r="AC19" s="662"/>
      <c r="AD19" s="663">
        <v>1294364</v>
      </c>
      <c r="AE19" s="663"/>
      <c r="AF19" s="663"/>
      <c r="AG19" s="663"/>
      <c r="AH19" s="663"/>
      <c r="AI19" s="663"/>
      <c r="AJ19" s="663"/>
      <c r="AK19" s="663"/>
      <c r="AL19" s="664">
        <v>63.3</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9938</v>
      </c>
      <c r="BH19" s="660"/>
      <c r="BI19" s="660"/>
      <c r="BJ19" s="660"/>
      <c r="BK19" s="660"/>
      <c r="BL19" s="660"/>
      <c r="BM19" s="660"/>
      <c r="BN19" s="661"/>
      <c r="BO19" s="662">
        <v>1.6</v>
      </c>
      <c r="BP19" s="662"/>
      <c r="BQ19" s="662"/>
      <c r="BR19" s="662"/>
      <c r="BS19" s="668" t="s">
        <v>221</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229</v>
      </c>
      <c r="CS19" s="660"/>
      <c r="CT19" s="660"/>
      <c r="CU19" s="660"/>
      <c r="CV19" s="660"/>
      <c r="CW19" s="660"/>
      <c r="CX19" s="660"/>
      <c r="CY19" s="661"/>
      <c r="CZ19" s="662" t="s">
        <v>229</v>
      </c>
      <c r="DA19" s="662"/>
      <c r="DB19" s="662"/>
      <c r="DC19" s="662"/>
      <c r="DD19" s="668" t="s">
        <v>221</v>
      </c>
      <c r="DE19" s="660"/>
      <c r="DF19" s="660"/>
      <c r="DG19" s="660"/>
      <c r="DH19" s="660"/>
      <c r="DI19" s="660"/>
      <c r="DJ19" s="660"/>
      <c r="DK19" s="660"/>
      <c r="DL19" s="660"/>
      <c r="DM19" s="660"/>
      <c r="DN19" s="660"/>
      <c r="DO19" s="660"/>
      <c r="DP19" s="661"/>
      <c r="DQ19" s="668" t="s">
        <v>124</v>
      </c>
      <c r="DR19" s="660"/>
      <c r="DS19" s="660"/>
      <c r="DT19" s="660"/>
      <c r="DU19" s="660"/>
      <c r="DV19" s="660"/>
      <c r="DW19" s="660"/>
      <c r="DX19" s="660"/>
      <c r="DY19" s="660"/>
      <c r="DZ19" s="660"/>
      <c r="EA19" s="660"/>
      <c r="EB19" s="660"/>
      <c r="EC19" s="669"/>
    </row>
    <row r="20" spans="2:133" ht="11.25" customHeight="1" x14ac:dyDescent="0.15">
      <c r="B20" s="656" t="s">
        <v>269</v>
      </c>
      <c r="C20" s="657"/>
      <c r="D20" s="657"/>
      <c r="E20" s="657"/>
      <c r="F20" s="657"/>
      <c r="G20" s="657"/>
      <c r="H20" s="657"/>
      <c r="I20" s="657"/>
      <c r="J20" s="657"/>
      <c r="K20" s="657"/>
      <c r="L20" s="657"/>
      <c r="M20" s="657"/>
      <c r="N20" s="657"/>
      <c r="O20" s="657"/>
      <c r="P20" s="657"/>
      <c r="Q20" s="658"/>
      <c r="R20" s="659">
        <v>104859</v>
      </c>
      <c r="S20" s="660"/>
      <c r="T20" s="660"/>
      <c r="U20" s="660"/>
      <c r="V20" s="660"/>
      <c r="W20" s="660"/>
      <c r="X20" s="660"/>
      <c r="Y20" s="661"/>
      <c r="Z20" s="662">
        <v>2.6</v>
      </c>
      <c r="AA20" s="662"/>
      <c r="AB20" s="662"/>
      <c r="AC20" s="662"/>
      <c r="AD20" s="663" t="s">
        <v>229</v>
      </c>
      <c r="AE20" s="663"/>
      <c r="AF20" s="663"/>
      <c r="AG20" s="663"/>
      <c r="AH20" s="663"/>
      <c r="AI20" s="663"/>
      <c r="AJ20" s="663"/>
      <c r="AK20" s="663"/>
      <c r="AL20" s="664" t="s">
        <v>227</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9938</v>
      </c>
      <c r="BH20" s="660"/>
      <c r="BI20" s="660"/>
      <c r="BJ20" s="660"/>
      <c r="BK20" s="660"/>
      <c r="BL20" s="660"/>
      <c r="BM20" s="660"/>
      <c r="BN20" s="661"/>
      <c r="BO20" s="662">
        <v>1.6</v>
      </c>
      <c r="BP20" s="662"/>
      <c r="BQ20" s="662"/>
      <c r="BR20" s="662"/>
      <c r="BS20" s="668" t="s">
        <v>227</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3834495</v>
      </c>
      <c r="CS20" s="660"/>
      <c r="CT20" s="660"/>
      <c r="CU20" s="660"/>
      <c r="CV20" s="660"/>
      <c r="CW20" s="660"/>
      <c r="CX20" s="660"/>
      <c r="CY20" s="661"/>
      <c r="CZ20" s="662">
        <v>100</v>
      </c>
      <c r="DA20" s="662"/>
      <c r="DB20" s="662"/>
      <c r="DC20" s="662"/>
      <c r="DD20" s="668">
        <v>780557</v>
      </c>
      <c r="DE20" s="660"/>
      <c r="DF20" s="660"/>
      <c r="DG20" s="660"/>
      <c r="DH20" s="660"/>
      <c r="DI20" s="660"/>
      <c r="DJ20" s="660"/>
      <c r="DK20" s="660"/>
      <c r="DL20" s="660"/>
      <c r="DM20" s="660"/>
      <c r="DN20" s="660"/>
      <c r="DO20" s="660"/>
      <c r="DP20" s="661"/>
      <c r="DQ20" s="668">
        <v>2599671</v>
      </c>
      <c r="DR20" s="660"/>
      <c r="DS20" s="660"/>
      <c r="DT20" s="660"/>
      <c r="DU20" s="660"/>
      <c r="DV20" s="660"/>
      <c r="DW20" s="660"/>
      <c r="DX20" s="660"/>
      <c r="DY20" s="660"/>
      <c r="DZ20" s="660"/>
      <c r="EA20" s="660"/>
      <c r="EB20" s="660"/>
      <c r="EC20" s="669"/>
    </row>
    <row r="21" spans="2:133" ht="11.25" customHeight="1" x14ac:dyDescent="0.15">
      <c r="B21" s="656" t="s">
        <v>272</v>
      </c>
      <c r="C21" s="657"/>
      <c r="D21" s="657"/>
      <c r="E21" s="657"/>
      <c r="F21" s="657"/>
      <c r="G21" s="657"/>
      <c r="H21" s="657"/>
      <c r="I21" s="657"/>
      <c r="J21" s="657"/>
      <c r="K21" s="657"/>
      <c r="L21" s="657"/>
      <c r="M21" s="657"/>
      <c r="N21" s="657"/>
      <c r="O21" s="657"/>
      <c r="P21" s="657"/>
      <c r="Q21" s="658"/>
      <c r="R21" s="659">
        <v>9356</v>
      </c>
      <c r="S21" s="660"/>
      <c r="T21" s="660"/>
      <c r="U21" s="660"/>
      <c r="V21" s="660"/>
      <c r="W21" s="660"/>
      <c r="X21" s="660"/>
      <c r="Y21" s="661"/>
      <c r="Z21" s="662">
        <v>0.2</v>
      </c>
      <c r="AA21" s="662"/>
      <c r="AB21" s="662"/>
      <c r="AC21" s="662"/>
      <c r="AD21" s="663" t="s">
        <v>221</v>
      </c>
      <c r="AE21" s="663"/>
      <c r="AF21" s="663"/>
      <c r="AG21" s="663"/>
      <c r="AH21" s="663"/>
      <c r="AI21" s="663"/>
      <c r="AJ21" s="663"/>
      <c r="AK21" s="663"/>
      <c r="AL21" s="664" t="s">
        <v>227</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v>9938</v>
      </c>
      <c r="BH21" s="660"/>
      <c r="BI21" s="660"/>
      <c r="BJ21" s="660"/>
      <c r="BK21" s="660"/>
      <c r="BL21" s="660"/>
      <c r="BM21" s="660"/>
      <c r="BN21" s="661"/>
      <c r="BO21" s="662">
        <v>1.6</v>
      </c>
      <c r="BP21" s="662"/>
      <c r="BQ21" s="662"/>
      <c r="BR21" s="662"/>
      <c r="BS21" s="668" t="s">
        <v>229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274</v>
      </c>
      <c r="C22" s="657"/>
      <c r="D22" s="657"/>
      <c r="E22" s="657"/>
      <c r="F22" s="657"/>
      <c r="G22" s="657"/>
      <c r="H22" s="657"/>
      <c r="I22" s="657"/>
      <c r="J22" s="657"/>
      <c r="K22" s="657"/>
      <c r="L22" s="657"/>
      <c r="M22" s="657"/>
      <c r="N22" s="657"/>
      <c r="O22" s="657"/>
      <c r="P22" s="657"/>
      <c r="Q22" s="658"/>
      <c r="R22" s="659">
        <v>2157707</v>
      </c>
      <c r="S22" s="660"/>
      <c r="T22" s="660"/>
      <c r="U22" s="660"/>
      <c r="V22" s="660"/>
      <c r="W22" s="660"/>
      <c r="X22" s="660"/>
      <c r="Y22" s="661"/>
      <c r="Z22" s="662">
        <v>54.2</v>
      </c>
      <c r="AA22" s="662"/>
      <c r="AB22" s="662"/>
      <c r="AC22" s="662"/>
      <c r="AD22" s="663">
        <v>2043492</v>
      </c>
      <c r="AE22" s="663"/>
      <c r="AF22" s="663"/>
      <c r="AG22" s="663"/>
      <c r="AH22" s="663"/>
      <c r="AI22" s="663"/>
      <c r="AJ22" s="663"/>
      <c r="AK22" s="663"/>
      <c r="AL22" s="664">
        <v>99.9</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221</v>
      </c>
      <c r="BH22" s="660"/>
      <c r="BI22" s="660"/>
      <c r="BJ22" s="660"/>
      <c r="BK22" s="660"/>
      <c r="BL22" s="660"/>
      <c r="BM22" s="660"/>
      <c r="BN22" s="661"/>
      <c r="BO22" s="662" t="s">
        <v>229</v>
      </c>
      <c r="BP22" s="662"/>
      <c r="BQ22" s="662"/>
      <c r="BR22" s="662"/>
      <c r="BS22" s="668" t="s">
        <v>124</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277</v>
      </c>
      <c r="C23" s="657"/>
      <c r="D23" s="657"/>
      <c r="E23" s="657"/>
      <c r="F23" s="657"/>
      <c r="G23" s="657"/>
      <c r="H23" s="657"/>
      <c r="I23" s="657"/>
      <c r="J23" s="657"/>
      <c r="K23" s="657"/>
      <c r="L23" s="657"/>
      <c r="M23" s="657"/>
      <c r="N23" s="657"/>
      <c r="O23" s="657"/>
      <c r="P23" s="657"/>
      <c r="Q23" s="658"/>
      <c r="R23" s="659">
        <v>676</v>
      </c>
      <c r="S23" s="660"/>
      <c r="T23" s="660"/>
      <c r="U23" s="660"/>
      <c r="V23" s="660"/>
      <c r="W23" s="660"/>
      <c r="X23" s="660"/>
      <c r="Y23" s="661"/>
      <c r="Z23" s="662">
        <v>0</v>
      </c>
      <c r="AA23" s="662"/>
      <c r="AB23" s="662"/>
      <c r="AC23" s="662"/>
      <c r="AD23" s="663">
        <v>676</v>
      </c>
      <c r="AE23" s="663"/>
      <c r="AF23" s="663"/>
      <c r="AG23" s="663"/>
      <c r="AH23" s="663"/>
      <c r="AI23" s="663"/>
      <c r="AJ23" s="663"/>
      <c r="AK23" s="663"/>
      <c r="AL23" s="664">
        <v>0</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t="s">
        <v>124</v>
      </c>
      <c r="BH23" s="660"/>
      <c r="BI23" s="660"/>
      <c r="BJ23" s="660"/>
      <c r="BK23" s="660"/>
      <c r="BL23" s="660"/>
      <c r="BM23" s="660"/>
      <c r="BN23" s="661"/>
      <c r="BO23" s="662" t="s">
        <v>221</v>
      </c>
      <c r="BP23" s="662"/>
      <c r="BQ23" s="662"/>
      <c r="BR23" s="662"/>
      <c r="BS23" s="668" t="s">
        <v>124</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x14ac:dyDescent="0.15">
      <c r="B24" s="656" t="s">
        <v>284</v>
      </c>
      <c r="C24" s="657"/>
      <c r="D24" s="657"/>
      <c r="E24" s="657"/>
      <c r="F24" s="657"/>
      <c r="G24" s="657"/>
      <c r="H24" s="657"/>
      <c r="I24" s="657"/>
      <c r="J24" s="657"/>
      <c r="K24" s="657"/>
      <c r="L24" s="657"/>
      <c r="M24" s="657"/>
      <c r="N24" s="657"/>
      <c r="O24" s="657"/>
      <c r="P24" s="657"/>
      <c r="Q24" s="658"/>
      <c r="R24" s="659">
        <v>812</v>
      </c>
      <c r="S24" s="660"/>
      <c r="T24" s="660"/>
      <c r="U24" s="660"/>
      <c r="V24" s="660"/>
      <c r="W24" s="660"/>
      <c r="X24" s="660"/>
      <c r="Y24" s="661"/>
      <c r="Z24" s="662">
        <v>0</v>
      </c>
      <c r="AA24" s="662"/>
      <c r="AB24" s="662"/>
      <c r="AC24" s="662"/>
      <c r="AD24" s="663" t="s">
        <v>221</v>
      </c>
      <c r="AE24" s="663"/>
      <c r="AF24" s="663"/>
      <c r="AG24" s="663"/>
      <c r="AH24" s="663"/>
      <c r="AI24" s="663"/>
      <c r="AJ24" s="663"/>
      <c r="AK24" s="663"/>
      <c r="AL24" s="664" t="s">
        <v>221</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227</v>
      </c>
      <c r="BH24" s="660"/>
      <c r="BI24" s="660"/>
      <c r="BJ24" s="660"/>
      <c r="BK24" s="660"/>
      <c r="BL24" s="660"/>
      <c r="BM24" s="660"/>
      <c r="BN24" s="661"/>
      <c r="BO24" s="662" t="s">
        <v>229</v>
      </c>
      <c r="BP24" s="662"/>
      <c r="BQ24" s="662"/>
      <c r="BR24" s="662"/>
      <c r="BS24" s="668" t="s">
        <v>227</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1298276</v>
      </c>
      <c r="CS24" s="649"/>
      <c r="CT24" s="649"/>
      <c r="CU24" s="649"/>
      <c r="CV24" s="649"/>
      <c r="CW24" s="649"/>
      <c r="CX24" s="649"/>
      <c r="CY24" s="650"/>
      <c r="CZ24" s="653">
        <v>33.9</v>
      </c>
      <c r="DA24" s="654"/>
      <c r="DB24" s="654"/>
      <c r="DC24" s="673"/>
      <c r="DD24" s="692">
        <v>1139332</v>
      </c>
      <c r="DE24" s="649"/>
      <c r="DF24" s="649"/>
      <c r="DG24" s="649"/>
      <c r="DH24" s="649"/>
      <c r="DI24" s="649"/>
      <c r="DJ24" s="649"/>
      <c r="DK24" s="650"/>
      <c r="DL24" s="692">
        <v>1104326</v>
      </c>
      <c r="DM24" s="649"/>
      <c r="DN24" s="649"/>
      <c r="DO24" s="649"/>
      <c r="DP24" s="649"/>
      <c r="DQ24" s="649"/>
      <c r="DR24" s="649"/>
      <c r="DS24" s="649"/>
      <c r="DT24" s="649"/>
      <c r="DU24" s="649"/>
      <c r="DV24" s="650"/>
      <c r="DW24" s="653">
        <v>51.6</v>
      </c>
      <c r="DX24" s="654"/>
      <c r="DY24" s="654"/>
      <c r="DZ24" s="654"/>
      <c r="EA24" s="654"/>
      <c r="EB24" s="654"/>
      <c r="EC24" s="655"/>
    </row>
    <row r="25" spans="2:133" ht="11.25" customHeight="1" x14ac:dyDescent="0.15">
      <c r="B25" s="656" t="s">
        <v>287</v>
      </c>
      <c r="C25" s="657"/>
      <c r="D25" s="657"/>
      <c r="E25" s="657"/>
      <c r="F25" s="657"/>
      <c r="G25" s="657"/>
      <c r="H25" s="657"/>
      <c r="I25" s="657"/>
      <c r="J25" s="657"/>
      <c r="K25" s="657"/>
      <c r="L25" s="657"/>
      <c r="M25" s="657"/>
      <c r="N25" s="657"/>
      <c r="O25" s="657"/>
      <c r="P25" s="657"/>
      <c r="Q25" s="658"/>
      <c r="R25" s="659">
        <v>52899</v>
      </c>
      <c r="S25" s="660"/>
      <c r="T25" s="660"/>
      <c r="U25" s="660"/>
      <c r="V25" s="660"/>
      <c r="W25" s="660"/>
      <c r="X25" s="660"/>
      <c r="Y25" s="661"/>
      <c r="Z25" s="662">
        <v>1.3</v>
      </c>
      <c r="AA25" s="662"/>
      <c r="AB25" s="662"/>
      <c r="AC25" s="662"/>
      <c r="AD25" s="663">
        <v>1519</v>
      </c>
      <c r="AE25" s="663"/>
      <c r="AF25" s="663"/>
      <c r="AG25" s="663"/>
      <c r="AH25" s="663"/>
      <c r="AI25" s="663"/>
      <c r="AJ25" s="663"/>
      <c r="AK25" s="663"/>
      <c r="AL25" s="664">
        <v>0.1</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124</v>
      </c>
      <c r="BH25" s="660"/>
      <c r="BI25" s="660"/>
      <c r="BJ25" s="660"/>
      <c r="BK25" s="660"/>
      <c r="BL25" s="660"/>
      <c r="BM25" s="660"/>
      <c r="BN25" s="661"/>
      <c r="BO25" s="662" t="s">
        <v>221</v>
      </c>
      <c r="BP25" s="662"/>
      <c r="BQ25" s="662"/>
      <c r="BR25" s="662"/>
      <c r="BS25" s="668" t="s">
        <v>221</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634092</v>
      </c>
      <c r="CS25" s="695"/>
      <c r="CT25" s="695"/>
      <c r="CU25" s="695"/>
      <c r="CV25" s="695"/>
      <c r="CW25" s="695"/>
      <c r="CX25" s="695"/>
      <c r="CY25" s="696"/>
      <c r="CZ25" s="664">
        <v>16.5</v>
      </c>
      <c r="DA25" s="693"/>
      <c r="DB25" s="693"/>
      <c r="DC25" s="697"/>
      <c r="DD25" s="668">
        <v>606390</v>
      </c>
      <c r="DE25" s="695"/>
      <c r="DF25" s="695"/>
      <c r="DG25" s="695"/>
      <c r="DH25" s="695"/>
      <c r="DI25" s="695"/>
      <c r="DJ25" s="695"/>
      <c r="DK25" s="696"/>
      <c r="DL25" s="668">
        <v>578957</v>
      </c>
      <c r="DM25" s="695"/>
      <c r="DN25" s="695"/>
      <c r="DO25" s="695"/>
      <c r="DP25" s="695"/>
      <c r="DQ25" s="695"/>
      <c r="DR25" s="695"/>
      <c r="DS25" s="695"/>
      <c r="DT25" s="695"/>
      <c r="DU25" s="695"/>
      <c r="DV25" s="696"/>
      <c r="DW25" s="664">
        <v>27.1</v>
      </c>
      <c r="DX25" s="693"/>
      <c r="DY25" s="693"/>
      <c r="DZ25" s="693"/>
      <c r="EA25" s="693"/>
      <c r="EB25" s="693"/>
      <c r="EC25" s="694"/>
    </row>
    <row r="26" spans="2:133" ht="11.25" customHeight="1" x14ac:dyDescent="0.15">
      <c r="B26" s="656" t="s">
        <v>290</v>
      </c>
      <c r="C26" s="657"/>
      <c r="D26" s="657"/>
      <c r="E26" s="657"/>
      <c r="F26" s="657"/>
      <c r="G26" s="657"/>
      <c r="H26" s="657"/>
      <c r="I26" s="657"/>
      <c r="J26" s="657"/>
      <c r="K26" s="657"/>
      <c r="L26" s="657"/>
      <c r="M26" s="657"/>
      <c r="N26" s="657"/>
      <c r="O26" s="657"/>
      <c r="P26" s="657"/>
      <c r="Q26" s="658"/>
      <c r="R26" s="659">
        <v>1879</v>
      </c>
      <c r="S26" s="660"/>
      <c r="T26" s="660"/>
      <c r="U26" s="660"/>
      <c r="V26" s="660"/>
      <c r="W26" s="660"/>
      <c r="X26" s="660"/>
      <c r="Y26" s="661"/>
      <c r="Z26" s="662">
        <v>0</v>
      </c>
      <c r="AA26" s="662"/>
      <c r="AB26" s="662"/>
      <c r="AC26" s="662"/>
      <c r="AD26" s="663">
        <v>2</v>
      </c>
      <c r="AE26" s="663"/>
      <c r="AF26" s="663"/>
      <c r="AG26" s="663"/>
      <c r="AH26" s="663"/>
      <c r="AI26" s="663"/>
      <c r="AJ26" s="663"/>
      <c r="AK26" s="663"/>
      <c r="AL26" s="664">
        <v>0</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221</v>
      </c>
      <c r="BH26" s="660"/>
      <c r="BI26" s="660"/>
      <c r="BJ26" s="660"/>
      <c r="BK26" s="660"/>
      <c r="BL26" s="660"/>
      <c r="BM26" s="660"/>
      <c r="BN26" s="661"/>
      <c r="BO26" s="662" t="s">
        <v>221</v>
      </c>
      <c r="BP26" s="662"/>
      <c r="BQ26" s="662"/>
      <c r="BR26" s="662"/>
      <c r="BS26" s="668" t="s">
        <v>229</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393891</v>
      </c>
      <c r="CS26" s="660"/>
      <c r="CT26" s="660"/>
      <c r="CU26" s="660"/>
      <c r="CV26" s="660"/>
      <c r="CW26" s="660"/>
      <c r="CX26" s="660"/>
      <c r="CY26" s="661"/>
      <c r="CZ26" s="664">
        <v>10.3</v>
      </c>
      <c r="DA26" s="693"/>
      <c r="DB26" s="693"/>
      <c r="DC26" s="697"/>
      <c r="DD26" s="668">
        <v>367213</v>
      </c>
      <c r="DE26" s="660"/>
      <c r="DF26" s="660"/>
      <c r="DG26" s="660"/>
      <c r="DH26" s="660"/>
      <c r="DI26" s="660"/>
      <c r="DJ26" s="660"/>
      <c r="DK26" s="661"/>
      <c r="DL26" s="668" t="s">
        <v>124</v>
      </c>
      <c r="DM26" s="660"/>
      <c r="DN26" s="660"/>
      <c r="DO26" s="660"/>
      <c r="DP26" s="660"/>
      <c r="DQ26" s="660"/>
      <c r="DR26" s="660"/>
      <c r="DS26" s="660"/>
      <c r="DT26" s="660"/>
      <c r="DU26" s="660"/>
      <c r="DV26" s="661"/>
      <c r="DW26" s="664" t="s">
        <v>221</v>
      </c>
      <c r="DX26" s="693"/>
      <c r="DY26" s="693"/>
      <c r="DZ26" s="693"/>
      <c r="EA26" s="693"/>
      <c r="EB26" s="693"/>
      <c r="EC26" s="694"/>
    </row>
    <row r="27" spans="2:133" ht="11.25" customHeight="1" x14ac:dyDescent="0.15">
      <c r="B27" s="656" t="s">
        <v>293</v>
      </c>
      <c r="C27" s="657"/>
      <c r="D27" s="657"/>
      <c r="E27" s="657"/>
      <c r="F27" s="657"/>
      <c r="G27" s="657"/>
      <c r="H27" s="657"/>
      <c r="I27" s="657"/>
      <c r="J27" s="657"/>
      <c r="K27" s="657"/>
      <c r="L27" s="657"/>
      <c r="M27" s="657"/>
      <c r="N27" s="657"/>
      <c r="O27" s="657"/>
      <c r="P27" s="657"/>
      <c r="Q27" s="658"/>
      <c r="R27" s="659">
        <v>481117</v>
      </c>
      <c r="S27" s="660"/>
      <c r="T27" s="660"/>
      <c r="U27" s="660"/>
      <c r="V27" s="660"/>
      <c r="W27" s="660"/>
      <c r="X27" s="660"/>
      <c r="Y27" s="661"/>
      <c r="Z27" s="662">
        <v>12.1</v>
      </c>
      <c r="AA27" s="662"/>
      <c r="AB27" s="662"/>
      <c r="AC27" s="662"/>
      <c r="AD27" s="663" t="s">
        <v>229</v>
      </c>
      <c r="AE27" s="663"/>
      <c r="AF27" s="663"/>
      <c r="AG27" s="663"/>
      <c r="AH27" s="663"/>
      <c r="AI27" s="663"/>
      <c r="AJ27" s="663"/>
      <c r="AK27" s="663"/>
      <c r="AL27" s="664" t="s">
        <v>221</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632127</v>
      </c>
      <c r="BH27" s="660"/>
      <c r="BI27" s="660"/>
      <c r="BJ27" s="660"/>
      <c r="BK27" s="660"/>
      <c r="BL27" s="660"/>
      <c r="BM27" s="660"/>
      <c r="BN27" s="661"/>
      <c r="BO27" s="662">
        <v>100</v>
      </c>
      <c r="BP27" s="662"/>
      <c r="BQ27" s="662"/>
      <c r="BR27" s="662"/>
      <c r="BS27" s="668" t="s">
        <v>229</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161818</v>
      </c>
      <c r="CS27" s="695"/>
      <c r="CT27" s="695"/>
      <c r="CU27" s="695"/>
      <c r="CV27" s="695"/>
      <c r="CW27" s="695"/>
      <c r="CX27" s="695"/>
      <c r="CY27" s="696"/>
      <c r="CZ27" s="664">
        <v>4.2</v>
      </c>
      <c r="DA27" s="693"/>
      <c r="DB27" s="693"/>
      <c r="DC27" s="697"/>
      <c r="DD27" s="668">
        <v>44432</v>
      </c>
      <c r="DE27" s="695"/>
      <c r="DF27" s="695"/>
      <c r="DG27" s="695"/>
      <c r="DH27" s="695"/>
      <c r="DI27" s="695"/>
      <c r="DJ27" s="695"/>
      <c r="DK27" s="696"/>
      <c r="DL27" s="668">
        <v>36859</v>
      </c>
      <c r="DM27" s="695"/>
      <c r="DN27" s="695"/>
      <c r="DO27" s="695"/>
      <c r="DP27" s="695"/>
      <c r="DQ27" s="695"/>
      <c r="DR27" s="695"/>
      <c r="DS27" s="695"/>
      <c r="DT27" s="695"/>
      <c r="DU27" s="695"/>
      <c r="DV27" s="696"/>
      <c r="DW27" s="664">
        <v>1.7</v>
      </c>
      <c r="DX27" s="693"/>
      <c r="DY27" s="693"/>
      <c r="DZ27" s="693"/>
      <c r="EA27" s="693"/>
      <c r="EB27" s="693"/>
      <c r="EC27" s="694"/>
    </row>
    <row r="28" spans="2:133" ht="11.25" customHeight="1" x14ac:dyDescent="0.15">
      <c r="B28" s="701" t="s">
        <v>296</v>
      </c>
      <c r="C28" s="702"/>
      <c r="D28" s="702"/>
      <c r="E28" s="702"/>
      <c r="F28" s="702"/>
      <c r="G28" s="702"/>
      <c r="H28" s="702"/>
      <c r="I28" s="702"/>
      <c r="J28" s="702"/>
      <c r="K28" s="702"/>
      <c r="L28" s="702"/>
      <c r="M28" s="702"/>
      <c r="N28" s="702"/>
      <c r="O28" s="702"/>
      <c r="P28" s="702"/>
      <c r="Q28" s="703"/>
      <c r="R28" s="659" t="s">
        <v>229</v>
      </c>
      <c r="S28" s="660"/>
      <c r="T28" s="660"/>
      <c r="U28" s="660"/>
      <c r="V28" s="660"/>
      <c r="W28" s="660"/>
      <c r="X28" s="660"/>
      <c r="Y28" s="661"/>
      <c r="Z28" s="662" t="s">
        <v>124</v>
      </c>
      <c r="AA28" s="662"/>
      <c r="AB28" s="662"/>
      <c r="AC28" s="662"/>
      <c r="AD28" s="663" t="s">
        <v>227</v>
      </c>
      <c r="AE28" s="663"/>
      <c r="AF28" s="663"/>
      <c r="AG28" s="663"/>
      <c r="AH28" s="663"/>
      <c r="AI28" s="663"/>
      <c r="AJ28" s="663"/>
      <c r="AK28" s="663"/>
      <c r="AL28" s="664" t="s">
        <v>124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502366</v>
      </c>
      <c r="CS28" s="660"/>
      <c r="CT28" s="660"/>
      <c r="CU28" s="660"/>
      <c r="CV28" s="660"/>
      <c r="CW28" s="660"/>
      <c r="CX28" s="660"/>
      <c r="CY28" s="661"/>
      <c r="CZ28" s="664">
        <v>13.1</v>
      </c>
      <c r="DA28" s="693"/>
      <c r="DB28" s="693"/>
      <c r="DC28" s="697"/>
      <c r="DD28" s="668">
        <v>488510</v>
      </c>
      <c r="DE28" s="660"/>
      <c r="DF28" s="660"/>
      <c r="DG28" s="660"/>
      <c r="DH28" s="660"/>
      <c r="DI28" s="660"/>
      <c r="DJ28" s="660"/>
      <c r="DK28" s="661"/>
      <c r="DL28" s="668">
        <v>488510</v>
      </c>
      <c r="DM28" s="660"/>
      <c r="DN28" s="660"/>
      <c r="DO28" s="660"/>
      <c r="DP28" s="660"/>
      <c r="DQ28" s="660"/>
      <c r="DR28" s="660"/>
      <c r="DS28" s="660"/>
      <c r="DT28" s="660"/>
      <c r="DU28" s="660"/>
      <c r="DV28" s="661"/>
      <c r="DW28" s="664">
        <v>22.8</v>
      </c>
      <c r="DX28" s="693"/>
      <c r="DY28" s="693"/>
      <c r="DZ28" s="693"/>
      <c r="EA28" s="693"/>
      <c r="EB28" s="693"/>
      <c r="EC28" s="694"/>
    </row>
    <row r="29" spans="2:133" ht="11.25" customHeight="1" x14ac:dyDescent="0.15">
      <c r="B29" s="656" t="s">
        <v>298</v>
      </c>
      <c r="C29" s="657"/>
      <c r="D29" s="657"/>
      <c r="E29" s="657"/>
      <c r="F29" s="657"/>
      <c r="G29" s="657"/>
      <c r="H29" s="657"/>
      <c r="I29" s="657"/>
      <c r="J29" s="657"/>
      <c r="K29" s="657"/>
      <c r="L29" s="657"/>
      <c r="M29" s="657"/>
      <c r="N29" s="657"/>
      <c r="O29" s="657"/>
      <c r="P29" s="657"/>
      <c r="Q29" s="658"/>
      <c r="R29" s="659">
        <v>188457</v>
      </c>
      <c r="S29" s="660"/>
      <c r="T29" s="660"/>
      <c r="U29" s="660"/>
      <c r="V29" s="660"/>
      <c r="W29" s="660"/>
      <c r="X29" s="660"/>
      <c r="Y29" s="661"/>
      <c r="Z29" s="662">
        <v>4.7</v>
      </c>
      <c r="AA29" s="662"/>
      <c r="AB29" s="662"/>
      <c r="AC29" s="662"/>
      <c r="AD29" s="663" t="s">
        <v>221</v>
      </c>
      <c r="AE29" s="663"/>
      <c r="AF29" s="663"/>
      <c r="AG29" s="663"/>
      <c r="AH29" s="663"/>
      <c r="AI29" s="663"/>
      <c r="AJ29" s="663"/>
      <c r="AK29" s="663"/>
      <c r="AL29" s="664" t="s">
        <v>227</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302</v>
      </c>
      <c r="CG29" s="675"/>
      <c r="CH29" s="675"/>
      <c r="CI29" s="675"/>
      <c r="CJ29" s="675"/>
      <c r="CK29" s="675"/>
      <c r="CL29" s="675"/>
      <c r="CM29" s="675"/>
      <c r="CN29" s="675"/>
      <c r="CO29" s="675"/>
      <c r="CP29" s="675"/>
      <c r="CQ29" s="676"/>
      <c r="CR29" s="659">
        <v>502356</v>
      </c>
      <c r="CS29" s="695"/>
      <c r="CT29" s="695"/>
      <c r="CU29" s="695"/>
      <c r="CV29" s="695"/>
      <c r="CW29" s="695"/>
      <c r="CX29" s="695"/>
      <c r="CY29" s="696"/>
      <c r="CZ29" s="664">
        <v>13.1</v>
      </c>
      <c r="DA29" s="693"/>
      <c r="DB29" s="693"/>
      <c r="DC29" s="697"/>
      <c r="DD29" s="668">
        <v>488500</v>
      </c>
      <c r="DE29" s="695"/>
      <c r="DF29" s="695"/>
      <c r="DG29" s="695"/>
      <c r="DH29" s="695"/>
      <c r="DI29" s="695"/>
      <c r="DJ29" s="695"/>
      <c r="DK29" s="696"/>
      <c r="DL29" s="668">
        <v>488500</v>
      </c>
      <c r="DM29" s="695"/>
      <c r="DN29" s="695"/>
      <c r="DO29" s="695"/>
      <c r="DP29" s="695"/>
      <c r="DQ29" s="695"/>
      <c r="DR29" s="695"/>
      <c r="DS29" s="695"/>
      <c r="DT29" s="695"/>
      <c r="DU29" s="695"/>
      <c r="DV29" s="696"/>
      <c r="DW29" s="664">
        <v>22.8</v>
      </c>
      <c r="DX29" s="693"/>
      <c r="DY29" s="693"/>
      <c r="DZ29" s="693"/>
      <c r="EA29" s="693"/>
      <c r="EB29" s="693"/>
      <c r="EC29" s="694"/>
    </row>
    <row r="30" spans="2:133" ht="11.25" customHeight="1" x14ac:dyDescent="0.15">
      <c r="B30" s="656" t="s">
        <v>303</v>
      </c>
      <c r="C30" s="657"/>
      <c r="D30" s="657"/>
      <c r="E30" s="657"/>
      <c r="F30" s="657"/>
      <c r="G30" s="657"/>
      <c r="H30" s="657"/>
      <c r="I30" s="657"/>
      <c r="J30" s="657"/>
      <c r="K30" s="657"/>
      <c r="L30" s="657"/>
      <c r="M30" s="657"/>
      <c r="N30" s="657"/>
      <c r="O30" s="657"/>
      <c r="P30" s="657"/>
      <c r="Q30" s="658"/>
      <c r="R30" s="659">
        <v>44874</v>
      </c>
      <c r="S30" s="660"/>
      <c r="T30" s="660"/>
      <c r="U30" s="660"/>
      <c r="V30" s="660"/>
      <c r="W30" s="660"/>
      <c r="X30" s="660"/>
      <c r="Y30" s="661"/>
      <c r="Z30" s="662">
        <v>1.1000000000000001</v>
      </c>
      <c r="AA30" s="662"/>
      <c r="AB30" s="662"/>
      <c r="AC30" s="662"/>
      <c r="AD30" s="663">
        <v>185</v>
      </c>
      <c r="AE30" s="663"/>
      <c r="AF30" s="663"/>
      <c r="AG30" s="663"/>
      <c r="AH30" s="663"/>
      <c r="AI30" s="663"/>
      <c r="AJ30" s="663"/>
      <c r="AK30" s="663"/>
      <c r="AL30" s="664">
        <v>0</v>
      </c>
      <c r="AM30" s="665"/>
      <c r="AN30" s="665"/>
      <c r="AO30" s="666"/>
      <c r="AP30" s="707" t="s">
        <v>304</v>
      </c>
      <c r="AQ30" s="708"/>
      <c r="AR30" s="708"/>
      <c r="AS30" s="708"/>
      <c r="AT30" s="713" t="s">
        <v>305</v>
      </c>
      <c r="AU30" s="210"/>
      <c r="AV30" s="210"/>
      <c r="AW30" s="210"/>
      <c r="AX30" s="645" t="s">
        <v>181</v>
      </c>
      <c r="AY30" s="646"/>
      <c r="AZ30" s="646"/>
      <c r="BA30" s="646"/>
      <c r="BB30" s="646"/>
      <c r="BC30" s="646"/>
      <c r="BD30" s="646"/>
      <c r="BE30" s="646"/>
      <c r="BF30" s="647"/>
      <c r="BG30" s="719">
        <v>99.6</v>
      </c>
      <c r="BH30" s="720"/>
      <c r="BI30" s="720"/>
      <c r="BJ30" s="720"/>
      <c r="BK30" s="720"/>
      <c r="BL30" s="720"/>
      <c r="BM30" s="654">
        <v>97.5</v>
      </c>
      <c r="BN30" s="720"/>
      <c r="BO30" s="720"/>
      <c r="BP30" s="720"/>
      <c r="BQ30" s="721"/>
      <c r="BR30" s="719">
        <v>99.7</v>
      </c>
      <c r="BS30" s="720"/>
      <c r="BT30" s="720"/>
      <c r="BU30" s="720"/>
      <c r="BV30" s="720"/>
      <c r="BW30" s="720"/>
      <c r="BX30" s="654">
        <v>97.5</v>
      </c>
      <c r="BY30" s="720"/>
      <c r="BZ30" s="720"/>
      <c r="CA30" s="720"/>
      <c r="CB30" s="721"/>
      <c r="CD30" s="724"/>
      <c r="CE30" s="725"/>
      <c r="CF30" s="674" t="s">
        <v>306</v>
      </c>
      <c r="CG30" s="675"/>
      <c r="CH30" s="675"/>
      <c r="CI30" s="675"/>
      <c r="CJ30" s="675"/>
      <c r="CK30" s="675"/>
      <c r="CL30" s="675"/>
      <c r="CM30" s="675"/>
      <c r="CN30" s="675"/>
      <c r="CO30" s="675"/>
      <c r="CP30" s="675"/>
      <c r="CQ30" s="676"/>
      <c r="CR30" s="659">
        <v>469419</v>
      </c>
      <c r="CS30" s="660"/>
      <c r="CT30" s="660"/>
      <c r="CU30" s="660"/>
      <c r="CV30" s="660"/>
      <c r="CW30" s="660"/>
      <c r="CX30" s="660"/>
      <c r="CY30" s="661"/>
      <c r="CZ30" s="664">
        <v>12.2</v>
      </c>
      <c r="DA30" s="693"/>
      <c r="DB30" s="693"/>
      <c r="DC30" s="697"/>
      <c r="DD30" s="668">
        <v>456105</v>
      </c>
      <c r="DE30" s="660"/>
      <c r="DF30" s="660"/>
      <c r="DG30" s="660"/>
      <c r="DH30" s="660"/>
      <c r="DI30" s="660"/>
      <c r="DJ30" s="660"/>
      <c r="DK30" s="661"/>
      <c r="DL30" s="668">
        <v>456105</v>
      </c>
      <c r="DM30" s="660"/>
      <c r="DN30" s="660"/>
      <c r="DO30" s="660"/>
      <c r="DP30" s="660"/>
      <c r="DQ30" s="660"/>
      <c r="DR30" s="660"/>
      <c r="DS30" s="660"/>
      <c r="DT30" s="660"/>
      <c r="DU30" s="660"/>
      <c r="DV30" s="661"/>
      <c r="DW30" s="664">
        <v>21.3</v>
      </c>
      <c r="DX30" s="693"/>
      <c r="DY30" s="693"/>
      <c r="DZ30" s="693"/>
      <c r="EA30" s="693"/>
      <c r="EB30" s="693"/>
      <c r="EC30" s="694"/>
    </row>
    <row r="31" spans="2:133" ht="11.25" customHeight="1" x14ac:dyDescent="0.15">
      <c r="B31" s="656" t="s">
        <v>307</v>
      </c>
      <c r="C31" s="657"/>
      <c r="D31" s="657"/>
      <c r="E31" s="657"/>
      <c r="F31" s="657"/>
      <c r="G31" s="657"/>
      <c r="H31" s="657"/>
      <c r="I31" s="657"/>
      <c r="J31" s="657"/>
      <c r="K31" s="657"/>
      <c r="L31" s="657"/>
      <c r="M31" s="657"/>
      <c r="N31" s="657"/>
      <c r="O31" s="657"/>
      <c r="P31" s="657"/>
      <c r="Q31" s="658"/>
      <c r="R31" s="659">
        <v>8817</v>
      </c>
      <c r="S31" s="660"/>
      <c r="T31" s="660"/>
      <c r="U31" s="660"/>
      <c r="V31" s="660"/>
      <c r="W31" s="660"/>
      <c r="X31" s="660"/>
      <c r="Y31" s="661"/>
      <c r="Z31" s="662">
        <v>0.2</v>
      </c>
      <c r="AA31" s="662"/>
      <c r="AB31" s="662"/>
      <c r="AC31" s="662"/>
      <c r="AD31" s="663" t="s">
        <v>229</v>
      </c>
      <c r="AE31" s="663"/>
      <c r="AF31" s="663"/>
      <c r="AG31" s="663"/>
      <c r="AH31" s="663"/>
      <c r="AI31" s="663"/>
      <c r="AJ31" s="663"/>
      <c r="AK31" s="663"/>
      <c r="AL31" s="664" t="s">
        <v>229</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99.6</v>
      </c>
      <c r="BH31" s="695"/>
      <c r="BI31" s="695"/>
      <c r="BJ31" s="695"/>
      <c r="BK31" s="695"/>
      <c r="BL31" s="695"/>
      <c r="BM31" s="665">
        <v>98.9</v>
      </c>
      <c r="BN31" s="717"/>
      <c r="BO31" s="717"/>
      <c r="BP31" s="717"/>
      <c r="BQ31" s="718"/>
      <c r="BR31" s="716">
        <v>99.7</v>
      </c>
      <c r="BS31" s="695"/>
      <c r="BT31" s="695"/>
      <c r="BU31" s="695"/>
      <c r="BV31" s="695"/>
      <c r="BW31" s="695"/>
      <c r="BX31" s="665">
        <v>98.8</v>
      </c>
      <c r="BY31" s="717"/>
      <c r="BZ31" s="717"/>
      <c r="CA31" s="717"/>
      <c r="CB31" s="718"/>
      <c r="CD31" s="724"/>
      <c r="CE31" s="725"/>
      <c r="CF31" s="674" t="s">
        <v>310</v>
      </c>
      <c r="CG31" s="675"/>
      <c r="CH31" s="675"/>
      <c r="CI31" s="675"/>
      <c r="CJ31" s="675"/>
      <c r="CK31" s="675"/>
      <c r="CL31" s="675"/>
      <c r="CM31" s="675"/>
      <c r="CN31" s="675"/>
      <c r="CO31" s="675"/>
      <c r="CP31" s="675"/>
      <c r="CQ31" s="676"/>
      <c r="CR31" s="659">
        <v>32937</v>
      </c>
      <c r="CS31" s="695"/>
      <c r="CT31" s="695"/>
      <c r="CU31" s="695"/>
      <c r="CV31" s="695"/>
      <c r="CW31" s="695"/>
      <c r="CX31" s="695"/>
      <c r="CY31" s="696"/>
      <c r="CZ31" s="664">
        <v>0.9</v>
      </c>
      <c r="DA31" s="693"/>
      <c r="DB31" s="693"/>
      <c r="DC31" s="697"/>
      <c r="DD31" s="668">
        <v>32395</v>
      </c>
      <c r="DE31" s="695"/>
      <c r="DF31" s="695"/>
      <c r="DG31" s="695"/>
      <c r="DH31" s="695"/>
      <c r="DI31" s="695"/>
      <c r="DJ31" s="695"/>
      <c r="DK31" s="696"/>
      <c r="DL31" s="668">
        <v>32395</v>
      </c>
      <c r="DM31" s="695"/>
      <c r="DN31" s="695"/>
      <c r="DO31" s="695"/>
      <c r="DP31" s="695"/>
      <c r="DQ31" s="695"/>
      <c r="DR31" s="695"/>
      <c r="DS31" s="695"/>
      <c r="DT31" s="695"/>
      <c r="DU31" s="695"/>
      <c r="DV31" s="696"/>
      <c r="DW31" s="664">
        <v>1.5</v>
      </c>
      <c r="DX31" s="693"/>
      <c r="DY31" s="693"/>
      <c r="DZ31" s="693"/>
      <c r="EA31" s="693"/>
      <c r="EB31" s="693"/>
      <c r="EC31" s="694"/>
    </row>
    <row r="32" spans="2:133" ht="11.25" customHeight="1" x14ac:dyDescent="0.15">
      <c r="B32" s="656" t="s">
        <v>311</v>
      </c>
      <c r="C32" s="657"/>
      <c r="D32" s="657"/>
      <c r="E32" s="657"/>
      <c r="F32" s="657"/>
      <c r="G32" s="657"/>
      <c r="H32" s="657"/>
      <c r="I32" s="657"/>
      <c r="J32" s="657"/>
      <c r="K32" s="657"/>
      <c r="L32" s="657"/>
      <c r="M32" s="657"/>
      <c r="N32" s="657"/>
      <c r="O32" s="657"/>
      <c r="P32" s="657"/>
      <c r="Q32" s="658"/>
      <c r="R32" s="659">
        <v>398122</v>
      </c>
      <c r="S32" s="660"/>
      <c r="T32" s="660"/>
      <c r="U32" s="660"/>
      <c r="V32" s="660"/>
      <c r="W32" s="660"/>
      <c r="X32" s="660"/>
      <c r="Y32" s="661"/>
      <c r="Z32" s="662">
        <v>10</v>
      </c>
      <c r="AA32" s="662"/>
      <c r="AB32" s="662"/>
      <c r="AC32" s="662"/>
      <c r="AD32" s="663" t="s">
        <v>124</v>
      </c>
      <c r="AE32" s="663"/>
      <c r="AF32" s="663"/>
      <c r="AG32" s="663"/>
      <c r="AH32" s="663"/>
      <c r="AI32" s="663"/>
      <c r="AJ32" s="663"/>
      <c r="AK32" s="663"/>
      <c r="AL32" s="664" t="s">
        <v>229</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99.5</v>
      </c>
      <c r="BH32" s="729"/>
      <c r="BI32" s="729"/>
      <c r="BJ32" s="729"/>
      <c r="BK32" s="729"/>
      <c r="BL32" s="729"/>
      <c r="BM32" s="730">
        <v>96.9</v>
      </c>
      <c r="BN32" s="729"/>
      <c r="BO32" s="729"/>
      <c r="BP32" s="729"/>
      <c r="BQ32" s="731"/>
      <c r="BR32" s="728">
        <v>99.6</v>
      </c>
      <c r="BS32" s="729"/>
      <c r="BT32" s="729"/>
      <c r="BU32" s="729"/>
      <c r="BV32" s="729"/>
      <c r="BW32" s="729"/>
      <c r="BX32" s="730">
        <v>96.9</v>
      </c>
      <c r="BY32" s="729"/>
      <c r="BZ32" s="729"/>
      <c r="CA32" s="729"/>
      <c r="CB32" s="731"/>
      <c r="CD32" s="726"/>
      <c r="CE32" s="727"/>
      <c r="CF32" s="674" t="s">
        <v>313</v>
      </c>
      <c r="CG32" s="675"/>
      <c r="CH32" s="675"/>
      <c r="CI32" s="675"/>
      <c r="CJ32" s="675"/>
      <c r="CK32" s="675"/>
      <c r="CL32" s="675"/>
      <c r="CM32" s="675"/>
      <c r="CN32" s="675"/>
      <c r="CO32" s="675"/>
      <c r="CP32" s="675"/>
      <c r="CQ32" s="676"/>
      <c r="CR32" s="659">
        <v>10</v>
      </c>
      <c r="CS32" s="660"/>
      <c r="CT32" s="660"/>
      <c r="CU32" s="660"/>
      <c r="CV32" s="660"/>
      <c r="CW32" s="660"/>
      <c r="CX32" s="660"/>
      <c r="CY32" s="661"/>
      <c r="CZ32" s="664">
        <v>0</v>
      </c>
      <c r="DA32" s="693"/>
      <c r="DB32" s="693"/>
      <c r="DC32" s="697"/>
      <c r="DD32" s="668">
        <v>10</v>
      </c>
      <c r="DE32" s="660"/>
      <c r="DF32" s="660"/>
      <c r="DG32" s="660"/>
      <c r="DH32" s="660"/>
      <c r="DI32" s="660"/>
      <c r="DJ32" s="660"/>
      <c r="DK32" s="661"/>
      <c r="DL32" s="668">
        <v>10</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314</v>
      </c>
      <c r="C33" s="657"/>
      <c r="D33" s="657"/>
      <c r="E33" s="657"/>
      <c r="F33" s="657"/>
      <c r="G33" s="657"/>
      <c r="H33" s="657"/>
      <c r="I33" s="657"/>
      <c r="J33" s="657"/>
      <c r="K33" s="657"/>
      <c r="L33" s="657"/>
      <c r="M33" s="657"/>
      <c r="N33" s="657"/>
      <c r="O33" s="657"/>
      <c r="P33" s="657"/>
      <c r="Q33" s="658"/>
      <c r="R33" s="659">
        <v>190070</v>
      </c>
      <c r="S33" s="660"/>
      <c r="T33" s="660"/>
      <c r="U33" s="660"/>
      <c r="V33" s="660"/>
      <c r="W33" s="660"/>
      <c r="X33" s="660"/>
      <c r="Y33" s="661"/>
      <c r="Z33" s="662">
        <v>4.8</v>
      </c>
      <c r="AA33" s="662"/>
      <c r="AB33" s="662"/>
      <c r="AC33" s="662"/>
      <c r="AD33" s="663" t="s">
        <v>221</v>
      </c>
      <c r="AE33" s="663"/>
      <c r="AF33" s="663"/>
      <c r="AG33" s="663"/>
      <c r="AH33" s="663"/>
      <c r="AI33" s="663"/>
      <c r="AJ33" s="663"/>
      <c r="AK33" s="663"/>
      <c r="AL33" s="664" t="s">
        <v>227</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1755345</v>
      </c>
      <c r="CS33" s="695"/>
      <c r="CT33" s="695"/>
      <c r="CU33" s="695"/>
      <c r="CV33" s="695"/>
      <c r="CW33" s="695"/>
      <c r="CX33" s="695"/>
      <c r="CY33" s="696"/>
      <c r="CZ33" s="664">
        <v>45.8</v>
      </c>
      <c r="DA33" s="693"/>
      <c r="DB33" s="693"/>
      <c r="DC33" s="697"/>
      <c r="DD33" s="668">
        <v>1374985</v>
      </c>
      <c r="DE33" s="695"/>
      <c r="DF33" s="695"/>
      <c r="DG33" s="695"/>
      <c r="DH33" s="695"/>
      <c r="DI33" s="695"/>
      <c r="DJ33" s="695"/>
      <c r="DK33" s="696"/>
      <c r="DL33" s="668">
        <v>899653</v>
      </c>
      <c r="DM33" s="695"/>
      <c r="DN33" s="695"/>
      <c r="DO33" s="695"/>
      <c r="DP33" s="695"/>
      <c r="DQ33" s="695"/>
      <c r="DR33" s="695"/>
      <c r="DS33" s="695"/>
      <c r="DT33" s="695"/>
      <c r="DU33" s="695"/>
      <c r="DV33" s="696"/>
      <c r="DW33" s="664">
        <v>42</v>
      </c>
      <c r="DX33" s="693"/>
      <c r="DY33" s="693"/>
      <c r="DZ33" s="693"/>
      <c r="EA33" s="693"/>
      <c r="EB33" s="693"/>
      <c r="EC33" s="694"/>
    </row>
    <row r="34" spans="2:133" ht="11.25" customHeight="1" x14ac:dyDescent="0.15">
      <c r="B34" s="656" t="s">
        <v>316</v>
      </c>
      <c r="C34" s="657"/>
      <c r="D34" s="657"/>
      <c r="E34" s="657"/>
      <c r="F34" s="657"/>
      <c r="G34" s="657"/>
      <c r="H34" s="657"/>
      <c r="I34" s="657"/>
      <c r="J34" s="657"/>
      <c r="K34" s="657"/>
      <c r="L34" s="657"/>
      <c r="M34" s="657"/>
      <c r="N34" s="657"/>
      <c r="O34" s="657"/>
      <c r="P34" s="657"/>
      <c r="Q34" s="658"/>
      <c r="R34" s="659">
        <v>62756</v>
      </c>
      <c r="S34" s="660"/>
      <c r="T34" s="660"/>
      <c r="U34" s="660"/>
      <c r="V34" s="660"/>
      <c r="W34" s="660"/>
      <c r="X34" s="660"/>
      <c r="Y34" s="661"/>
      <c r="Z34" s="662">
        <v>1.6</v>
      </c>
      <c r="AA34" s="662"/>
      <c r="AB34" s="662"/>
      <c r="AC34" s="662"/>
      <c r="AD34" s="663">
        <v>65</v>
      </c>
      <c r="AE34" s="663"/>
      <c r="AF34" s="663"/>
      <c r="AG34" s="663"/>
      <c r="AH34" s="663"/>
      <c r="AI34" s="663"/>
      <c r="AJ34" s="663"/>
      <c r="AK34" s="663"/>
      <c r="AL34" s="664">
        <v>0</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652611</v>
      </c>
      <c r="CS34" s="660"/>
      <c r="CT34" s="660"/>
      <c r="CU34" s="660"/>
      <c r="CV34" s="660"/>
      <c r="CW34" s="660"/>
      <c r="CX34" s="660"/>
      <c r="CY34" s="661"/>
      <c r="CZ34" s="664">
        <v>17</v>
      </c>
      <c r="DA34" s="693"/>
      <c r="DB34" s="693"/>
      <c r="DC34" s="697"/>
      <c r="DD34" s="668">
        <v>487178</v>
      </c>
      <c r="DE34" s="660"/>
      <c r="DF34" s="660"/>
      <c r="DG34" s="660"/>
      <c r="DH34" s="660"/>
      <c r="DI34" s="660"/>
      <c r="DJ34" s="660"/>
      <c r="DK34" s="661"/>
      <c r="DL34" s="668">
        <v>301896</v>
      </c>
      <c r="DM34" s="660"/>
      <c r="DN34" s="660"/>
      <c r="DO34" s="660"/>
      <c r="DP34" s="660"/>
      <c r="DQ34" s="660"/>
      <c r="DR34" s="660"/>
      <c r="DS34" s="660"/>
      <c r="DT34" s="660"/>
      <c r="DU34" s="660"/>
      <c r="DV34" s="661"/>
      <c r="DW34" s="664">
        <v>14.1</v>
      </c>
      <c r="DX34" s="693"/>
      <c r="DY34" s="693"/>
      <c r="DZ34" s="693"/>
      <c r="EA34" s="693"/>
      <c r="EB34" s="693"/>
      <c r="EC34" s="694"/>
    </row>
    <row r="35" spans="2:133" ht="11.25" customHeight="1" x14ac:dyDescent="0.15">
      <c r="B35" s="656" t="s">
        <v>320</v>
      </c>
      <c r="C35" s="657"/>
      <c r="D35" s="657"/>
      <c r="E35" s="657"/>
      <c r="F35" s="657"/>
      <c r="G35" s="657"/>
      <c r="H35" s="657"/>
      <c r="I35" s="657"/>
      <c r="J35" s="657"/>
      <c r="K35" s="657"/>
      <c r="L35" s="657"/>
      <c r="M35" s="657"/>
      <c r="N35" s="657"/>
      <c r="O35" s="657"/>
      <c r="P35" s="657"/>
      <c r="Q35" s="658"/>
      <c r="R35" s="659">
        <v>392978</v>
      </c>
      <c r="S35" s="660"/>
      <c r="T35" s="660"/>
      <c r="U35" s="660"/>
      <c r="V35" s="660"/>
      <c r="W35" s="660"/>
      <c r="X35" s="660"/>
      <c r="Y35" s="661"/>
      <c r="Z35" s="662">
        <v>9.9</v>
      </c>
      <c r="AA35" s="662"/>
      <c r="AB35" s="662"/>
      <c r="AC35" s="662"/>
      <c r="AD35" s="663" t="s">
        <v>124</v>
      </c>
      <c r="AE35" s="663"/>
      <c r="AF35" s="663"/>
      <c r="AG35" s="663"/>
      <c r="AH35" s="663"/>
      <c r="AI35" s="663"/>
      <c r="AJ35" s="663"/>
      <c r="AK35" s="663"/>
      <c r="AL35" s="664" t="s">
        <v>221</v>
      </c>
      <c r="AM35" s="665"/>
      <c r="AN35" s="665"/>
      <c r="AO35" s="666"/>
      <c r="AP35" s="214"/>
      <c r="AQ35" s="732" t="s">
        <v>321</v>
      </c>
      <c r="AR35" s="733"/>
      <c r="AS35" s="733"/>
      <c r="AT35" s="733"/>
      <c r="AU35" s="733"/>
      <c r="AV35" s="733"/>
      <c r="AW35" s="733"/>
      <c r="AX35" s="733"/>
      <c r="AY35" s="734"/>
      <c r="AZ35" s="648">
        <v>295961</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33783</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126297</v>
      </c>
      <c r="CS35" s="695"/>
      <c r="CT35" s="695"/>
      <c r="CU35" s="695"/>
      <c r="CV35" s="695"/>
      <c r="CW35" s="695"/>
      <c r="CX35" s="695"/>
      <c r="CY35" s="696"/>
      <c r="CZ35" s="664">
        <v>3.3</v>
      </c>
      <c r="DA35" s="693"/>
      <c r="DB35" s="693"/>
      <c r="DC35" s="697"/>
      <c r="DD35" s="668">
        <v>75444</v>
      </c>
      <c r="DE35" s="695"/>
      <c r="DF35" s="695"/>
      <c r="DG35" s="695"/>
      <c r="DH35" s="695"/>
      <c r="DI35" s="695"/>
      <c r="DJ35" s="695"/>
      <c r="DK35" s="696"/>
      <c r="DL35" s="668">
        <v>75444</v>
      </c>
      <c r="DM35" s="695"/>
      <c r="DN35" s="695"/>
      <c r="DO35" s="695"/>
      <c r="DP35" s="695"/>
      <c r="DQ35" s="695"/>
      <c r="DR35" s="695"/>
      <c r="DS35" s="695"/>
      <c r="DT35" s="695"/>
      <c r="DU35" s="695"/>
      <c r="DV35" s="696"/>
      <c r="DW35" s="664">
        <v>3.5</v>
      </c>
      <c r="DX35" s="693"/>
      <c r="DY35" s="693"/>
      <c r="DZ35" s="693"/>
      <c r="EA35" s="693"/>
      <c r="EB35" s="693"/>
      <c r="EC35" s="694"/>
    </row>
    <row r="36" spans="2:133" ht="11.25" customHeight="1" x14ac:dyDescent="0.15">
      <c r="B36" s="656" t="s">
        <v>324</v>
      </c>
      <c r="C36" s="657"/>
      <c r="D36" s="657"/>
      <c r="E36" s="657"/>
      <c r="F36" s="657"/>
      <c r="G36" s="657"/>
      <c r="H36" s="657"/>
      <c r="I36" s="657"/>
      <c r="J36" s="657"/>
      <c r="K36" s="657"/>
      <c r="L36" s="657"/>
      <c r="M36" s="657"/>
      <c r="N36" s="657"/>
      <c r="O36" s="657"/>
      <c r="P36" s="657"/>
      <c r="Q36" s="658"/>
      <c r="R36" s="659" t="s">
        <v>221</v>
      </c>
      <c r="S36" s="660"/>
      <c r="T36" s="660"/>
      <c r="U36" s="660"/>
      <c r="V36" s="660"/>
      <c r="W36" s="660"/>
      <c r="X36" s="660"/>
      <c r="Y36" s="661"/>
      <c r="Z36" s="662" t="s">
        <v>221</v>
      </c>
      <c r="AA36" s="662"/>
      <c r="AB36" s="662"/>
      <c r="AC36" s="662"/>
      <c r="AD36" s="663" t="s">
        <v>221</v>
      </c>
      <c r="AE36" s="663"/>
      <c r="AF36" s="663"/>
      <c r="AG36" s="663"/>
      <c r="AH36" s="663"/>
      <c r="AI36" s="663"/>
      <c r="AJ36" s="663"/>
      <c r="AK36" s="663"/>
      <c r="AL36" s="664" t="s">
        <v>124</v>
      </c>
      <c r="AM36" s="665"/>
      <c r="AN36" s="665"/>
      <c r="AO36" s="666"/>
      <c r="AQ36" s="736" t="s">
        <v>325</v>
      </c>
      <c r="AR36" s="737"/>
      <c r="AS36" s="737"/>
      <c r="AT36" s="737"/>
      <c r="AU36" s="737"/>
      <c r="AV36" s="737"/>
      <c r="AW36" s="737"/>
      <c r="AX36" s="737"/>
      <c r="AY36" s="738"/>
      <c r="AZ36" s="659">
        <v>113678</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26058</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412169</v>
      </c>
      <c r="CS36" s="660"/>
      <c r="CT36" s="660"/>
      <c r="CU36" s="660"/>
      <c r="CV36" s="660"/>
      <c r="CW36" s="660"/>
      <c r="CX36" s="660"/>
      <c r="CY36" s="661"/>
      <c r="CZ36" s="664">
        <v>10.7</v>
      </c>
      <c r="DA36" s="693"/>
      <c r="DB36" s="693"/>
      <c r="DC36" s="697"/>
      <c r="DD36" s="668">
        <v>322992</v>
      </c>
      <c r="DE36" s="660"/>
      <c r="DF36" s="660"/>
      <c r="DG36" s="660"/>
      <c r="DH36" s="660"/>
      <c r="DI36" s="660"/>
      <c r="DJ36" s="660"/>
      <c r="DK36" s="661"/>
      <c r="DL36" s="668">
        <v>279028</v>
      </c>
      <c r="DM36" s="660"/>
      <c r="DN36" s="660"/>
      <c r="DO36" s="660"/>
      <c r="DP36" s="660"/>
      <c r="DQ36" s="660"/>
      <c r="DR36" s="660"/>
      <c r="DS36" s="660"/>
      <c r="DT36" s="660"/>
      <c r="DU36" s="660"/>
      <c r="DV36" s="661"/>
      <c r="DW36" s="664">
        <v>13</v>
      </c>
      <c r="DX36" s="693"/>
      <c r="DY36" s="693"/>
      <c r="DZ36" s="693"/>
      <c r="EA36" s="693"/>
      <c r="EB36" s="693"/>
      <c r="EC36" s="694"/>
    </row>
    <row r="37" spans="2:133" ht="11.25" customHeight="1" x14ac:dyDescent="0.15">
      <c r="B37" s="656" t="s">
        <v>328</v>
      </c>
      <c r="C37" s="657"/>
      <c r="D37" s="657"/>
      <c r="E37" s="657"/>
      <c r="F37" s="657"/>
      <c r="G37" s="657"/>
      <c r="H37" s="657"/>
      <c r="I37" s="657"/>
      <c r="J37" s="657"/>
      <c r="K37" s="657"/>
      <c r="L37" s="657"/>
      <c r="M37" s="657"/>
      <c r="N37" s="657"/>
      <c r="O37" s="657"/>
      <c r="P37" s="657"/>
      <c r="Q37" s="658"/>
      <c r="R37" s="659">
        <v>93878</v>
      </c>
      <c r="S37" s="660"/>
      <c r="T37" s="660"/>
      <c r="U37" s="660"/>
      <c r="V37" s="660"/>
      <c r="W37" s="660"/>
      <c r="X37" s="660"/>
      <c r="Y37" s="661"/>
      <c r="Z37" s="662">
        <v>2.4</v>
      </c>
      <c r="AA37" s="662"/>
      <c r="AB37" s="662"/>
      <c r="AC37" s="662"/>
      <c r="AD37" s="663" t="s">
        <v>229</v>
      </c>
      <c r="AE37" s="663"/>
      <c r="AF37" s="663"/>
      <c r="AG37" s="663"/>
      <c r="AH37" s="663"/>
      <c r="AI37" s="663"/>
      <c r="AJ37" s="663"/>
      <c r="AK37" s="663"/>
      <c r="AL37" s="664" t="s">
        <v>227</v>
      </c>
      <c r="AM37" s="665"/>
      <c r="AN37" s="665"/>
      <c r="AO37" s="666"/>
      <c r="AQ37" s="736" t="s">
        <v>329</v>
      </c>
      <c r="AR37" s="737"/>
      <c r="AS37" s="737"/>
      <c r="AT37" s="737"/>
      <c r="AU37" s="737"/>
      <c r="AV37" s="737"/>
      <c r="AW37" s="737"/>
      <c r="AX37" s="737"/>
      <c r="AY37" s="738"/>
      <c r="AZ37" s="659">
        <v>8699</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511</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133385</v>
      </c>
      <c r="CS37" s="695"/>
      <c r="CT37" s="695"/>
      <c r="CU37" s="695"/>
      <c r="CV37" s="695"/>
      <c r="CW37" s="695"/>
      <c r="CX37" s="695"/>
      <c r="CY37" s="696"/>
      <c r="CZ37" s="664">
        <v>3.5</v>
      </c>
      <c r="DA37" s="693"/>
      <c r="DB37" s="693"/>
      <c r="DC37" s="697"/>
      <c r="DD37" s="668">
        <v>123985</v>
      </c>
      <c r="DE37" s="695"/>
      <c r="DF37" s="695"/>
      <c r="DG37" s="695"/>
      <c r="DH37" s="695"/>
      <c r="DI37" s="695"/>
      <c r="DJ37" s="695"/>
      <c r="DK37" s="696"/>
      <c r="DL37" s="668">
        <v>123880</v>
      </c>
      <c r="DM37" s="695"/>
      <c r="DN37" s="695"/>
      <c r="DO37" s="695"/>
      <c r="DP37" s="695"/>
      <c r="DQ37" s="695"/>
      <c r="DR37" s="695"/>
      <c r="DS37" s="695"/>
      <c r="DT37" s="695"/>
      <c r="DU37" s="695"/>
      <c r="DV37" s="696"/>
      <c r="DW37" s="664">
        <v>5.8</v>
      </c>
      <c r="DX37" s="693"/>
      <c r="DY37" s="693"/>
      <c r="DZ37" s="693"/>
      <c r="EA37" s="693"/>
      <c r="EB37" s="693"/>
      <c r="EC37" s="694"/>
    </row>
    <row r="38" spans="2:133" ht="11.25" customHeight="1" x14ac:dyDescent="0.15">
      <c r="B38" s="704" t="s">
        <v>332</v>
      </c>
      <c r="C38" s="705"/>
      <c r="D38" s="705"/>
      <c r="E38" s="705"/>
      <c r="F38" s="705"/>
      <c r="G38" s="705"/>
      <c r="H38" s="705"/>
      <c r="I38" s="705"/>
      <c r="J38" s="705"/>
      <c r="K38" s="705"/>
      <c r="L38" s="705"/>
      <c r="M38" s="705"/>
      <c r="N38" s="705"/>
      <c r="O38" s="705"/>
      <c r="P38" s="705"/>
      <c r="Q38" s="706"/>
      <c r="R38" s="739">
        <v>3981164</v>
      </c>
      <c r="S38" s="740"/>
      <c r="T38" s="740"/>
      <c r="U38" s="740"/>
      <c r="V38" s="740"/>
      <c r="W38" s="740"/>
      <c r="X38" s="740"/>
      <c r="Y38" s="741"/>
      <c r="Z38" s="742">
        <v>100</v>
      </c>
      <c r="AA38" s="742"/>
      <c r="AB38" s="742"/>
      <c r="AC38" s="742"/>
      <c r="AD38" s="743">
        <v>2045939</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t="s">
        <v>221</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874</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295961</v>
      </c>
      <c r="CS38" s="660"/>
      <c r="CT38" s="660"/>
      <c r="CU38" s="660"/>
      <c r="CV38" s="660"/>
      <c r="CW38" s="660"/>
      <c r="CX38" s="660"/>
      <c r="CY38" s="661"/>
      <c r="CZ38" s="664">
        <v>7.7</v>
      </c>
      <c r="DA38" s="693"/>
      <c r="DB38" s="693"/>
      <c r="DC38" s="697"/>
      <c r="DD38" s="668">
        <v>272026</v>
      </c>
      <c r="DE38" s="660"/>
      <c r="DF38" s="660"/>
      <c r="DG38" s="660"/>
      <c r="DH38" s="660"/>
      <c r="DI38" s="660"/>
      <c r="DJ38" s="660"/>
      <c r="DK38" s="661"/>
      <c r="DL38" s="668">
        <v>243285</v>
      </c>
      <c r="DM38" s="660"/>
      <c r="DN38" s="660"/>
      <c r="DO38" s="660"/>
      <c r="DP38" s="660"/>
      <c r="DQ38" s="660"/>
      <c r="DR38" s="660"/>
      <c r="DS38" s="660"/>
      <c r="DT38" s="660"/>
      <c r="DU38" s="660"/>
      <c r="DV38" s="661"/>
      <c r="DW38" s="664">
        <v>11.4</v>
      </c>
      <c r="DX38" s="693"/>
      <c r="DY38" s="693"/>
      <c r="DZ38" s="693"/>
      <c r="EA38" s="693"/>
      <c r="EB38" s="693"/>
      <c r="EC38" s="694"/>
    </row>
    <row r="39" spans="2:133" ht="11.25" customHeight="1" x14ac:dyDescent="0.15">
      <c r="AQ39" s="736" t="s">
        <v>336</v>
      </c>
      <c r="AR39" s="737"/>
      <c r="AS39" s="737"/>
      <c r="AT39" s="737"/>
      <c r="AU39" s="737"/>
      <c r="AV39" s="737"/>
      <c r="AW39" s="737"/>
      <c r="AX39" s="737"/>
      <c r="AY39" s="738"/>
      <c r="AZ39" s="659" t="s">
        <v>221</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88</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265707</v>
      </c>
      <c r="CS39" s="695"/>
      <c r="CT39" s="695"/>
      <c r="CU39" s="695"/>
      <c r="CV39" s="695"/>
      <c r="CW39" s="695"/>
      <c r="CX39" s="695"/>
      <c r="CY39" s="696"/>
      <c r="CZ39" s="664">
        <v>6.9</v>
      </c>
      <c r="DA39" s="693"/>
      <c r="DB39" s="693"/>
      <c r="DC39" s="697"/>
      <c r="DD39" s="668">
        <v>214745</v>
      </c>
      <c r="DE39" s="695"/>
      <c r="DF39" s="695"/>
      <c r="DG39" s="695"/>
      <c r="DH39" s="695"/>
      <c r="DI39" s="695"/>
      <c r="DJ39" s="695"/>
      <c r="DK39" s="696"/>
      <c r="DL39" s="668" t="s">
        <v>221</v>
      </c>
      <c r="DM39" s="695"/>
      <c r="DN39" s="695"/>
      <c r="DO39" s="695"/>
      <c r="DP39" s="695"/>
      <c r="DQ39" s="695"/>
      <c r="DR39" s="695"/>
      <c r="DS39" s="695"/>
      <c r="DT39" s="695"/>
      <c r="DU39" s="695"/>
      <c r="DV39" s="696"/>
      <c r="DW39" s="664" t="s">
        <v>124</v>
      </c>
      <c r="DX39" s="693"/>
      <c r="DY39" s="693"/>
      <c r="DZ39" s="693"/>
      <c r="EA39" s="693"/>
      <c r="EB39" s="693"/>
      <c r="EC39" s="694"/>
    </row>
    <row r="40" spans="2:133" ht="11.25" customHeight="1" x14ac:dyDescent="0.15">
      <c r="AQ40" s="736" t="s">
        <v>340</v>
      </c>
      <c r="AR40" s="737"/>
      <c r="AS40" s="737"/>
      <c r="AT40" s="737"/>
      <c r="AU40" s="737"/>
      <c r="AV40" s="737"/>
      <c r="AW40" s="737"/>
      <c r="AX40" s="737"/>
      <c r="AY40" s="738"/>
      <c r="AZ40" s="659">
        <v>40408</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112</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2600</v>
      </c>
      <c r="CS40" s="660"/>
      <c r="CT40" s="660"/>
      <c r="CU40" s="660"/>
      <c r="CV40" s="660"/>
      <c r="CW40" s="660"/>
      <c r="CX40" s="660"/>
      <c r="CY40" s="661"/>
      <c r="CZ40" s="664">
        <v>0.1</v>
      </c>
      <c r="DA40" s="693"/>
      <c r="DB40" s="693"/>
      <c r="DC40" s="697"/>
      <c r="DD40" s="668">
        <v>2600</v>
      </c>
      <c r="DE40" s="660"/>
      <c r="DF40" s="660"/>
      <c r="DG40" s="660"/>
      <c r="DH40" s="660"/>
      <c r="DI40" s="660"/>
      <c r="DJ40" s="660"/>
      <c r="DK40" s="661"/>
      <c r="DL40" s="668" t="s">
        <v>221</v>
      </c>
      <c r="DM40" s="660"/>
      <c r="DN40" s="660"/>
      <c r="DO40" s="660"/>
      <c r="DP40" s="660"/>
      <c r="DQ40" s="660"/>
      <c r="DR40" s="660"/>
      <c r="DS40" s="660"/>
      <c r="DT40" s="660"/>
      <c r="DU40" s="660"/>
      <c r="DV40" s="661"/>
      <c r="DW40" s="664" t="s">
        <v>221</v>
      </c>
      <c r="DX40" s="693"/>
      <c r="DY40" s="693"/>
      <c r="DZ40" s="693"/>
      <c r="EA40" s="693"/>
      <c r="EB40" s="693"/>
      <c r="EC40" s="694"/>
    </row>
    <row r="41" spans="2:133" ht="11.25" customHeight="1" x14ac:dyDescent="0.15">
      <c r="AQ41" s="746" t="s">
        <v>343</v>
      </c>
      <c r="AR41" s="747"/>
      <c r="AS41" s="747"/>
      <c r="AT41" s="747"/>
      <c r="AU41" s="747"/>
      <c r="AV41" s="747"/>
      <c r="AW41" s="747"/>
      <c r="AX41" s="747"/>
      <c r="AY41" s="748"/>
      <c r="AZ41" s="739">
        <v>133176</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279</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227</v>
      </c>
      <c r="CS41" s="695"/>
      <c r="CT41" s="695"/>
      <c r="CU41" s="695"/>
      <c r="CV41" s="695"/>
      <c r="CW41" s="695"/>
      <c r="CX41" s="695"/>
      <c r="CY41" s="696"/>
      <c r="CZ41" s="664" t="s">
        <v>221</v>
      </c>
      <c r="DA41" s="693"/>
      <c r="DB41" s="693"/>
      <c r="DC41" s="697"/>
      <c r="DD41" s="668" t="s">
        <v>227</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780874</v>
      </c>
      <c r="CS42" s="660"/>
      <c r="CT42" s="660"/>
      <c r="CU42" s="660"/>
      <c r="CV42" s="660"/>
      <c r="CW42" s="660"/>
      <c r="CX42" s="660"/>
      <c r="CY42" s="661"/>
      <c r="CZ42" s="664">
        <v>20.399999999999999</v>
      </c>
      <c r="DA42" s="665"/>
      <c r="DB42" s="665"/>
      <c r="DC42" s="760"/>
      <c r="DD42" s="668">
        <v>85354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57132</v>
      </c>
      <c r="CS43" s="695"/>
      <c r="CT43" s="695"/>
      <c r="CU43" s="695"/>
      <c r="CV43" s="695"/>
      <c r="CW43" s="695"/>
      <c r="CX43" s="695"/>
      <c r="CY43" s="696"/>
      <c r="CZ43" s="664">
        <v>1.5</v>
      </c>
      <c r="DA43" s="693"/>
      <c r="DB43" s="693"/>
      <c r="DC43" s="697"/>
      <c r="DD43" s="668">
        <v>57132</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350</v>
      </c>
      <c r="CD44" s="771" t="s">
        <v>301</v>
      </c>
      <c r="CE44" s="772"/>
      <c r="CF44" s="656" t="s">
        <v>351</v>
      </c>
      <c r="CG44" s="657"/>
      <c r="CH44" s="657"/>
      <c r="CI44" s="657"/>
      <c r="CJ44" s="657"/>
      <c r="CK44" s="657"/>
      <c r="CL44" s="657"/>
      <c r="CM44" s="657"/>
      <c r="CN44" s="657"/>
      <c r="CO44" s="657"/>
      <c r="CP44" s="657"/>
      <c r="CQ44" s="658"/>
      <c r="CR44" s="659">
        <v>780557</v>
      </c>
      <c r="CS44" s="660"/>
      <c r="CT44" s="660"/>
      <c r="CU44" s="660"/>
      <c r="CV44" s="660"/>
      <c r="CW44" s="660"/>
      <c r="CX44" s="660"/>
      <c r="CY44" s="661"/>
      <c r="CZ44" s="664">
        <v>20.399999999999999</v>
      </c>
      <c r="DA44" s="665"/>
      <c r="DB44" s="665"/>
      <c r="DC44" s="760"/>
      <c r="DD44" s="668">
        <v>85037</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352</v>
      </c>
      <c r="CG45" s="657"/>
      <c r="CH45" s="657"/>
      <c r="CI45" s="657"/>
      <c r="CJ45" s="657"/>
      <c r="CK45" s="657"/>
      <c r="CL45" s="657"/>
      <c r="CM45" s="657"/>
      <c r="CN45" s="657"/>
      <c r="CO45" s="657"/>
      <c r="CP45" s="657"/>
      <c r="CQ45" s="658"/>
      <c r="CR45" s="659">
        <v>449308</v>
      </c>
      <c r="CS45" s="695"/>
      <c r="CT45" s="695"/>
      <c r="CU45" s="695"/>
      <c r="CV45" s="695"/>
      <c r="CW45" s="695"/>
      <c r="CX45" s="695"/>
      <c r="CY45" s="696"/>
      <c r="CZ45" s="664">
        <v>11.7</v>
      </c>
      <c r="DA45" s="693"/>
      <c r="DB45" s="693"/>
      <c r="DC45" s="697"/>
      <c r="DD45" s="668">
        <v>1953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353</v>
      </c>
      <c r="CG46" s="657"/>
      <c r="CH46" s="657"/>
      <c r="CI46" s="657"/>
      <c r="CJ46" s="657"/>
      <c r="CK46" s="657"/>
      <c r="CL46" s="657"/>
      <c r="CM46" s="657"/>
      <c r="CN46" s="657"/>
      <c r="CO46" s="657"/>
      <c r="CP46" s="657"/>
      <c r="CQ46" s="658"/>
      <c r="CR46" s="659">
        <v>329895</v>
      </c>
      <c r="CS46" s="660"/>
      <c r="CT46" s="660"/>
      <c r="CU46" s="660"/>
      <c r="CV46" s="660"/>
      <c r="CW46" s="660"/>
      <c r="CX46" s="660"/>
      <c r="CY46" s="661"/>
      <c r="CZ46" s="664">
        <v>8.6</v>
      </c>
      <c r="DA46" s="665"/>
      <c r="DB46" s="665"/>
      <c r="DC46" s="760"/>
      <c r="DD46" s="668">
        <v>83030</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354</v>
      </c>
      <c r="CG47" s="657"/>
      <c r="CH47" s="657"/>
      <c r="CI47" s="657"/>
      <c r="CJ47" s="657"/>
      <c r="CK47" s="657"/>
      <c r="CL47" s="657"/>
      <c r="CM47" s="657"/>
      <c r="CN47" s="657"/>
      <c r="CO47" s="657"/>
      <c r="CP47" s="657"/>
      <c r="CQ47" s="658"/>
      <c r="CR47" s="659">
        <v>317</v>
      </c>
      <c r="CS47" s="695"/>
      <c r="CT47" s="695"/>
      <c r="CU47" s="695"/>
      <c r="CV47" s="695"/>
      <c r="CW47" s="695"/>
      <c r="CX47" s="695"/>
      <c r="CY47" s="696"/>
      <c r="CZ47" s="664">
        <v>0</v>
      </c>
      <c r="DA47" s="693"/>
      <c r="DB47" s="693"/>
      <c r="DC47" s="697"/>
      <c r="DD47" s="668">
        <v>317</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355</v>
      </c>
      <c r="CG48" s="657"/>
      <c r="CH48" s="657"/>
      <c r="CI48" s="657"/>
      <c r="CJ48" s="657"/>
      <c r="CK48" s="657"/>
      <c r="CL48" s="657"/>
      <c r="CM48" s="657"/>
      <c r="CN48" s="657"/>
      <c r="CO48" s="657"/>
      <c r="CP48" s="657"/>
      <c r="CQ48" s="658"/>
      <c r="CR48" s="659" t="s">
        <v>229</v>
      </c>
      <c r="CS48" s="660"/>
      <c r="CT48" s="660"/>
      <c r="CU48" s="660"/>
      <c r="CV48" s="660"/>
      <c r="CW48" s="660"/>
      <c r="CX48" s="660"/>
      <c r="CY48" s="661"/>
      <c r="CZ48" s="664" t="s">
        <v>221</v>
      </c>
      <c r="DA48" s="665"/>
      <c r="DB48" s="665"/>
      <c r="DC48" s="760"/>
      <c r="DD48" s="668" t="s">
        <v>221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356</v>
      </c>
      <c r="CE49" s="705"/>
      <c r="CF49" s="705"/>
      <c r="CG49" s="705"/>
      <c r="CH49" s="705"/>
      <c r="CI49" s="705"/>
      <c r="CJ49" s="705"/>
      <c r="CK49" s="705"/>
      <c r="CL49" s="705"/>
      <c r="CM49" s="705"/>
      <c r="CN49" s="705"/>
      <c r="CO49" s="705"/>
      <c r="CP49" s="705"/>
      <c r="CQ49" s="706"/>
      <c r="CR49" s="739">
        <v>3834495</v>
      </c>
      <c r="CS49" s="729"/>
      <c r="CT49" s="729"/>
      <c r="CU49" s="729"/>
      <c r="CV49" s="729"/>
      <c r="CW49" s="729"/>
      <c r="CX49" s="729"/>
      <c r="CY49" s="761"/>
      <c r="CZ49" s="744">
        <v>100</v>
      </c>
      <c r="DA49" s="762"/>
      <c r="DB49" s="762"/>
      <c r="DC49" s="763"/>
      <c r="DD49" s="764">
        <v>2599671</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UxOWs1f3rUlDQBk8rXr2F5V4Tog9KAkyM3twdihQF5yfHv08MNULtmvY8WDmW8c2PboYn4UkyDxBO6O0pUSm5A==" saltValue="BboUXHMRUSAucZmsTIiN7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379</v>
      </c>
      <c r="C7" s="792"/>
      <c r="D7" s="792"/>
      <c r="E7" s="792"/>
      <c r="F7" s="792"/>
      <c r="G7" s="792"/>
      <c r="H7" s="792"/>
      <c r="I7" s="792"/>
      <c r="J7" s="792"/>
      <c r="K7" s="792"/>
      <c r="L7" s="792"/>
      <c r="M7" s="792"/>
      <c r="N7" s="792"/>
      <c r="O7" s="792"/>
      <c r="P7" s="793"/>
      <c r="Q7" s="794">
        <v>3977</v>
      </c>
      <c r="R7" s="795"/>
      <c r="S7" s="795"/>
      <c r="T7" s="795"/>
      <c r="U7" s="795"/>
      <c r="V7" s="795">
        <v>3830</v>
      </c>
      <c r="W7" s="795"/>
      <c r="X7" s="795"/>
      <c r="Y7" s="795"/>
      <c r="Z7" s="795"/>
      <c r="AA7" s="795">
        <v>147</v>
      </c>
      <c r="AB7" s="795"/>
      <c r="AC7" s="795"/>
      <c r="AD7" s="795"/>
      <c r="AE7" s="796"/>
      <c r="AF7" s="797">
        <v>139</v>
      </c>
      <c r="AG7" s="798"/>
      <c r="AH7" s="798"/>
      <c r="AI7" s="798"/>
      <c r="AJ7" s="799"/>
      <c r="AK7" s="834"/>
      <c r="AL7" s="835"/>
      <c r="AM7" s="835"/>
      <c r="AN7" s="835"/>
      <c r="AO7" s="835"/>
      <c r="AP7" s="835">
        <v>6603</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572</v>
      </c>
      <c r="BT7" s="839"/>
      <c r="BU7" s="839"/>
      <c r="BV7" s="839"/>
      <c r="BW7" s="839"/>
      <c r="BX7" s="839"/>
      <c r="BY7" s="839"/>
      <c r="BZ7" s="839"/>
      <c r="CA7" s="839"/>
      <c r="CB7" s="839"/>
      <c r="CC7" s="839"/>
      <c r="CD7" s="839"/>
      <c r="CE7" s="839"/>
      <c r="CF7" s="839"/>
      <c r="CG7" s="840"/>
      <c r="CH7" s="831">
        <v>3</v>
      </c>
      <c r="CI7" s="832"/>
      <c r="CJ7" s="832"/>
      <c r="CK7" s="832"/>
      <c r="CL7" s="833"/>
      <c r="CM7" s="831">
        <v>-426</v>
      </c>
      <c r="CN7" s="832"/>
      <c r="CO7" s="832"/>
      <c r="CP7" s="832"/>
      <c r="CQ7" s="833"/>
      <c r="CR7" s="831">
        <v>11</v>
      </c>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t="s">
        <v>380</v>
      </c>
      <c r="C8" s="816"/>
      <c r="D8" s="816"/>
      <c r="E8" s="816"/>
      <c r="F8" s="816"/>
      <c r="G8" s="816"/>
      <c r="H8" s="816"/>
      <c r="I8" s="816"/>
      <c r="J8" s="816"/>
      <c r="K8" s="816"/>
      <c r="L8" s="816"/>
      <c r="M8" s="816"/>
      <c r="N8" s="816"/>
      <c r="O8" s="816"/>
      <c r="P8" s="817"/>
      <c r="Q8" s="818">
        <v>0</v>
      </c>
      <c r="R8" s="819"/>
      <c r="S8" s="819"/>
      <c r="T8" s="819"/>
      <c r="U8" s="819"/>
      <c r="V8" s="819">
        <v>0</v>
      </c>
      <c r="W8" s="819"/>
      <c r="X8" s="819"/>
      <c r="Y8" s="819"/>
      <c r="Z8" s="819"/>
      <c r="AA8" s="819">
        <v>0</v>
      </c>
      <c r="AB8" s="819"/>
      <c r="AC8" s="819"/>
      <c r="AD8" s="819"/>
      <c r="AE8" s="820"/>
      <c r="AF8" s="821">
        <v>0</v>
      </c>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573</v>
      </c>
      <c r="BT8" s="829"/>
      <c r="BU8" s="829"/>
      <c r="BV8" s="829"/>
      <c r="BW8" s="829"/>
      <c r="BX8" s="829"/>
      <c r="BY8" s="829"/>
      <c r="BZ8" s="829"/>
      <c r="CA8" s="829"/>
      <c r="CB8" s="829"/>
      <c r="CC8" s="829"/>
      <c r="CD8" s="829"/>
      <c r="CE8" s="829"/>
      <c r="CF8" s="829"/>
      <c r="CG8" s="830"/>
      <c r="CH8" s="841">
        <v>-6</v>
      </c>
      <c r="CI8" s="842"/>
      <c r="CJ8" s="842"/>
      <c r="CK8" s="842"/>
      <c r="CL8" s="843"/>
      <c r="CM8" s="841">
        <v>114</v>
      </c>
      <c r="CN8" s="842"/>
      <c r="CO8" s="842"/>
      <c r="CP8" s="842"/>
      <c r="CQ8" s="843"/>
      <c r="CR8" s="841">
        <v>20</v>
      </c>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t="s">
        <v>381</v>
      </c>
      <c r="C9" s="816"/>
      <c r="D9" s="816"/>
      <c r="E9" s="816"/>
      <c r="F9" s="816"/>
      <c r="G9" s="816"/>
      <c r="H9" s="816"/>
      <c r="I9" s="816"/>
      <c r="J9" s="816"/>
      <c r="K9" s="816"/>
      <c r="L9" s="816"/>
      <c r="M9" s="816"/>
      <c r="N9" s="816"/>
      <c r="O9" s="816"/>
      <c r="P9" s="817"/>
      <c r="Q9" s="818">
        <v>4</v>
      </c>
      <c r="R9" s="819"/>
      <c r="S9" s="819"/>
      <c r="T9" s="819"/>
      <c r="U9" s="819"/>
      <c r="V9" s="819">
        <v>4</v>
      </c>
      <c r="W9" s="819"/>
      <c r="X9" s="819"/>
      <c r="Y9" s="819"/>
      <c r="Z9" s="819"/>
      <c r="AA9" s="819">
        <v>0</v>
      </c>
      <c r="AB9" s="819"/>
      <c r="AC9" s="819"/>
      <c r="AD9" s="819"/>
      <c r="AE9" s="820"/>
      <c r="AF9" s="821" t="s">
        <v>221</v>
      </c>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574</v>
      </c>
      <c r="BT9" s="829"/>
      <c r="BU9" s="829"/>
      <c r="BV9" s="829"/>
      <c r="BW9" s="829"/>
      <c r="BX9" s="829"/>
      <c r="BY9" s="829"/>
      <c r="BZ9" s="829"/>
      <c r="CA9" s="829"/>
      <c r="CB9" s="829"/>
      <c r="CC9" s="829"/>
      <c r="CD9" s="829"/>
      <c r="CE9" s="829"/>
      <c r="CF9" s="829"/>
      <c r="CG9" s="830"/>
      <c r="CH9" s="841">
        <v>0</v>
      </c>
      <c r="CI9" s="842"/>
      <c r="CJ9" s="842"/>
      <c r="CK9" s="842"/>
      <c r="CL9" s="843"/>
      <c r="CM9" s="841">
        <v>0</v>
      </c>
      <c r="CN9" s="842"/>
      <c r="CO9" s="842"/>
      <c r="CP9" s="842"/>
      <c r="CQ9" s="843"/>
      <c r="CR9" s="841">
        <v>0</v>
      </c>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383</v>
      </c>
      <c r="B23" s="850" t="s">
        <v>384</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139</v>
      </c>
      <c r="AG23" s="854"/>
      <c r="AH23" s="854"/>
      <c r="AI23" s="854"/>
      <c r="AJ23" s="857"/>
      <c r="AK23" s="858"/>
      <c r="AL23" s="859"/>
      <c r="AM23" s="859"/>
      <c r="AN23" s="859"/>
      <c r="AO23" s="859"/>
      <c r="AP23" s="854"/>
      <c r="AQ23" s="854"/>
      <c r="AR23" s="854"/>
      <c r="AS23" s="854"/>
      <c r="AT23" s="854"/>
      <c r="AU23" s="860"/>
      <c r="AV23" s="860"/>
      <c r="AW23" s="860"/>
      <c r="AX23" s="860"/>
      <c r="AY23" s="861"/>
      <c r="AZ23" s="869" t="s">
        <v>221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362</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395</v>
      </c>
      <c r="C28" s="792"/>
      <c r="D28" s="792"/>
      <c r="E28" s="792"/>
      <c r="F28" s="792"/>
      <c r="G28" s="792"/>
      <c r="H28" s="792"/>
      <c r="I28" s="792"/>
      <c r="J28" s="792"/>
      <c r="K28" s="792"/>
      <c r="L28" s="792"/>
      <c r="M28" s="792"/>
      <c r="N28" s="792"/>
      <c r="O28" s="792"/>
      <c r="P28" s="793"/>
      <c r="Q28" s="882">
        <v>509</v>
      </c>
      <c r="R28" s="883"/>
      <c r="S28" s="883"/>
      <c r="T28" s="883"/>
      <c r="U28" s="883"/>
      <c r="V28" s="883">
        <v>475</v>
      </c>
      <c r="W28" s="883"/>
      <c r="X28" s="883"/>
      <c r="Y28" s="883"/>
      <c r="Z28" s="883"/>
      <c r="AA28" s="883">
        <f>509-475</f>
        <v>34</v>
      </c>
      <c r="AB28" s="883"/>
      <c r="AC28" s="883"/>
      <c r="AD28" s="883"/>
      <c r="AE28" s="884"/>
      <c r="AF28" s="885">
        <v>34</v>
      </c>
      <c r="AG28" s="883"/>
      <c r="AH28" s="883"/>
      <c r="AI28" s="883"/>
      <c r="AJ28" s="886"/>
      <c r="AK28" s="887">
        <v>41</v>
      </c>
      <c r="AL28" s="878"/>
      <c r="AM28" s="878"/>
      <c r="AN28" s="878"/>
      <c r="AO28" s="878"/>
      <c r="AP28" s="878"/>
      <c r="AQ28" s="878"/>
      <c r="AR28" s="878"/>
      <c r="AS28" s="878"/>
      <c r="AT28" s="878"/>
      <c r="AU28" s="878">
        <v>41</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396</v>
      </c>
      <c r="C29" s="816"/>
      <c r="D29" s="816"/>
      <c r="E29" s="816"/>
      <c r="F29" s="816"/>
      <c r="G29" s="816"/>
      <c r="H29" s="816"/>
      <c r="I29" s="816"/>
      <c r="J29" s="816"/>
      <c r="K29" s="816"/>
      <c r="L29" s="816"/>
      <c r="M29" s="816"/>
      <c r="N29" s="816"/>
      <c r="O29" s="816"/>
      <c r="P29" s="817"/>
      <c r="Q29" s="818">
        <v>477</v>
      </c>
      <c r="R29" s="819"/>
      <c r="S29" s="819"/>
      <c r="T29" s="819"/>
      <c r="U29" s="819"/>
      <c r="V29" s="819">
        <v>466</v>
      </c>
      <c r="W29" s="819"/>
      <c r="X29" s="819"/>
      <c r="Y29" s="819"/>
      <c r="Z29" s="819"/>
      <c r="AA29" s="819">
        <f>477-466</f>
        <v>11</v>
      </c>
      <c r="AB29" s="819"/>
      <c r="AC29" s="819"/>
      <c r="AD29" s="819"/>
      <c r="AE29" s="820"/>
      <c r="AF29" s="821">
        <v>11</v>
      </c>
      <c r="AG29" s="822"/>
      <c r="AH29" s="822"/>
      <c r="AI29" s="822"/>
      <c r="AJ29" s="823"/>
      <c r="AK29" s="890">
        <v>109</v>
      </c>
      <c r="AL29" s="891"/>
      <c r="AM29" s="891"/>
      <c r="AN29" s="891"/>
      <c r="AO29" s="891"/>
      <c r="AP29" s="891"/>
      <c r="AQ29" s="891"/>
      <c r="AR29" s="891"/>
      <c r="AS29" s="891"/>
      <c r="AT29" s="891"/>
      <c r="AU29" s="891">
        <v>109</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397</v>
      </c>
      <c r="C30" s="816"/>
      <c r="D30" s="816"/>
      <c r="E30" s="816"/>
      <c r="F30" s="816"/>
      <c r="G30" s="816"/>
      <c r="H30" s="816"/>
      <c r="I30" s="816"/>
      <c r="J30" s="816"/>
      <c r="K30" s="816"/>
      <c r="L30" s="816"/>
      <c r="M30" s="816"/>
      <c r="N30" s="816"/>
      <c r="O30" s="816"/>
      <c r="P30" s="817"/>
      <c r="Q30" s="818">
        <v>40</v>
      </c>
      <c r="R30" s="819"/>
      <c r="S30" s="819"/>
      <c r="T30" s="819"/>
      <c r="U30" s="819"/>
      <c r="V30" s="819">
        <v>40</v>
      </c>
      <c r="W30" s="819"/>
      <c r="X30" s="819"/>
      <c r="Y30" s="819"/>
      <c r="Z30" s="819"/>
      <c r="AA30" s="819">
        <v>0</v>
      </c>
      <c r="AB30" s="819"/>
      <c r="AC30" s="819"/>
      <c r="AD30" s="819"/>
      <c r="AE30" s="820"/>
      <c r="AF30" s="821">
        <v>0</v>
      </c>
      <c r="AG30" s="822"/>
      <c r="AH30" s="822"/>
      <c r="AI30" s="822"/>
      <c r="AJ30" s="823"/>
      <c r="AK30" s="890">
        <v>24</v>
      </c>
      <c r="AL30" s="891"/>
      <c r="AM30" s="891"/>
      <c r="AN30" s="891"/>
      <c r="AO30" s="891"/>
      <c r="AP30" s="891"/>
      <c r="AQ30" s="891"/>
      <c r="AR30" s="891"/>
      <c r="AS30" s="891"/>
      <c r="AT30" s="891"/>
      <c r="AU30" s="891">
        <v>24</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398</v>
      </c>
      <c r="C31" s="816"/>
      <c r="D31" s="816"/>
      <c r="E31" s="816"/>
      <c r="F31" s="816"/>
      <c r="G31" s="816"/>
      <c r="H31" s="816"/>
      <c r="I31" s="816"/>
      <c r="J31" s="816"/>
      <c r="K31" s="816"/>
      <c r="L31" s="816"/>
      <c r="M31" s="816"/>
      <c r="N31" s="816"/>
      <c r="O31" s="816"/>
      <c r="P31" s="817"/>
      <c r="Q31" s="818">
        <v>176</v>
      </c>
      <c r="R31" s="819"/>
      <c r="S31" s="819"/>
      <c r="T31" s="819"/>
      <c r="U31" s="819"/>
      <c r="V31" s="819">
        <v>169</v>
      </c>
      <c r="W31" s="819"/>
      <c r="X31" s="819"/>
      <c r="Y31" s="819"/>
      <c r="Z31" s="819"/>
      <c r="AA31" s="819">
        <f>176-169</f>
        <v>7</v>
      </c>
      <c r="AB31" s="819"/>
      <c r="AC31" s="819"/>
      <c r="AD31" s="819"/>
      <c r="AE31" s="820"/>
      <c r="AF31" s="821">
        <v>7</v>
      </c>
      <c r="AG31" s="822"/>
      <c r="AH31" s="822"/>
      <c r="AI31" s="822"/>
      <c r="AJ31" s="823"/>
      <c r="AK31" s="890">
        <v>8</v>
      </c>
      <c r="AL31" s="891"/>
      <c r="AM31" s="891"/>
      <c r="AN31" s="891"/>
      <c r="AO31" s="891"/>
      <c r="AP31" s="891">
        <v>24</v>
      </c>
      <c r="AQ31" s="891"/>
      <c r="AR31" s="891"/>
      <c r="AS31" s="891"/>
      <c r="AT31" s="891"/>
      <c r="AU31" s="891">
        <v>8</v>
      </c>
      <c r="AV31" s="891"/>
      <c r="AW31" s="891"/>
      <c r="AX31" s="891"/>
      <c r="AY31" s="891"/>
      <c r="AZ31" s="892"/>
      <c r="BA31" s="892"/>
      <c r="BB31" s="892"/>
      <c r="BC31" s="892"/>
      <c r="BD31" s="892"/>
      <c r="BE31" s="888" t="s">
        <v>399</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400</v>
      </c>
      <c r="C32" s="816"/>
      <c r="D32" s="816"/>
      <c r="E32" s="816"/>
      <c r="F32" s="816"/>
      <c r="G32" s="816"/>
      <c r="H32" s="816"/>
      <c r="I32" s="816"/>
      <c r="J32" s="816"/>
      <c r="K32" s="816"/>
      <c r="L32" s="816"/>
      <c r="M32" s="816"/>
      <c r="N32" s="816"/>
      <c r="O32" s="816"/>
      <c r="P32" s="817"/>
      <c r="Q32" s="818">
        <v>120</v>
      </c>
      <c r="R32" s="819"/>
      <c r="S32" s="819"/>
      <c r="T32" s="819"/>
      <c r="U32" s="819"/>
      <c r="V32" s="819">
        <v>120</v>
      </c>
      <c r="W32" s="819"/>
      <c r="X32" s="819"/>
      <c r="Y32" s="819"/>
      <c r="Z32" s="819"/>
      <c r="AA32" s="819">
        <v>0</v>
      </c>
      <c r="AB32" s="819"/>
      <c r="AC32" s="819"/>
      <c r="AD32" s="819"/>
      <c r="AE32" s="820"/>
      <c r="AF32" s="821" t="s">
        <v>221</v>
      </c>
      <c r="AG32" s="822"/>
      <c r="AH32" s="822"/>
      <c r="AI32" s="822"/>
      <c r="AJ32" s="823"/>
      <c r="AK32" s="890">
        <v>78</v>
      </c>
      <c r="AL32" s="891"/>
      <c r="AM32" s="891"/>
      <c r="AN32" s="891"/>
      <c r="AO32" s="891"/>
      <c r="AP32" s="891">
        <v>882</v>
      </c>
      <c r="AQ32" s="891"/>
      <c r="AR32" s="891"/>
      <c r="AS32" s="891"/>
      <c r="AT32" s="891"/>
      <c r="AU32" s="891">
        <v>78</v>
      </c>
      <c r="AV32" s="891"/>
      <c r="AW32" s="891"/>
      <c r="AX32" s="891"/>
      <c r="AY32" s="891"/>
      <c r="AZ32" s="892"/>
      <c r="BA32" s="892"/>
      <c r="BB32" s="892"/>
      <c r="BC32" s="892"/>
      <c r="BD32" s="892"/>
      <c r="BE32" s="888" t="s">
        <v>399</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401</v>
      </c>
      <c r="C33" s="816"/>
      <c r="D33" s="816"/>
      <c r="E33" s="816"/>
      <c r="F33" s="816"/>
      <c r="G33" s="816"/>
      <c r="H33" s="816"/>
      <c r="I33" s="816"/>
      <c r="J33" s="816"/>
      <c r="K33" s="816"/>
      <c r="L33" s="816"/>
      <c r="M33" s="816"/>
      <c r="N33" s="816"/>
      <c r="O33" s="816"/>
      <c r="P33" s="817"/>
      <c r="Q33" s="818">
        <v>31</v>
      </c>
      <c r="R33" s="819"/>
      <c r="S33" s="819"/>
      <c r="T33" s="819"/>
      <c r="U33" s="819"/>
      <c r="V33" s="819">
        <v>31</v>
      </c>
      <c r="W33" s="819"/>
      <c r="X33" s="819"/>
      <c r="Y33" s="819"/>
      <c r="Z33" s="819"/>
      <c r="AA33" s="819">
        <v>0</v>
      </c>
      <c r="AB33" s="819"/>
      <c r="AC33" s="819"/>
      <c r="AD33" s="819"/>
      <c r="AE33" s="820"/>
      <c r="AF33" s="821" t="s">
        <v>221</v>
      </c>
      <c r="AG33" s="822"/>
      <c r="AH33" s="822"/>
      <c r="AI33" s="822"/>
      <c r="AJ33" s="823"/>
      <c r="AK33" s="890">
        <v>23</v>
      </c>
      <c r="AL33" s="891"/>
      <c r="AM33" s="891"/>
      <c r="AN33" s="891"/>
      <c r="AO33" s="891"/>
      <c r="AP33" s="891">
        <v>336</v>
      </c>
      <c r="AQ33" s="891"/>
      <c r="AR33" s="891"/>
      <c r="AS33" s="891"/>
      <c r="AT33" s="891"/>
      <c r="AU33" s="891">
        <v>23</v>
      </c>
      <c r="AV33" s="891"/>
      <c r="AW33" s="891"/>
      <c r="AX33" s="891"/>
      <c r="AY33" s="891"/>
      <c r="AZ33" s="892"/>
      <c r="BA33" s="892"/>
      <c r="BB33" s="892"/>
      <c r="BC33" s="892"/>
      <c r="BD33" s="892"/>
      <c r="BE33" s="888" t="s">
        <v>399</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402</v>
      </c>
      <c r="C34" s="816"/>
      <c r="D34" s="816"/>
      <c r="E34" s="816"/>
      <c r="F34" s="816"/>
      <c r="G34" s="816"/>
      <c r="H34" s="816"/>
      <c r="I34" s="816"/>
      <c r="J34" s="816"/>
      <c r="K34" s="816"/>
      <c r="L34" s="816"/>
      <c r="M34" s="816"/>
      <c r="N34" s="816"/>
      <c r="O34" s="816"/>
      <c r="P34" s="817"/>
      <c r="Q34" s="818">
        <v>14</v>
      </c>
      <c r="R34" s="819"/>
      <c r="S34" s="819"/>
      <c r="T34" s="819"/>
      <c r="U34" s="819"/>
      <c r="V34" s="819">
        <v>14</v>
      </c>
      <c r="W34" s="819"/>
      <c r="X34" s="819"/>
      <c r="Y34" s="819"/>
      <c r="Z34" s="819"/>
      <c r="AA34" s="819">
        <v>0</v>
      </c>
      <c r="AB34" s="819"/>
      <c r="AC34" s="819"/>
      <c r="AD34" s="819"/>
      <c r="AE34" s="820"/>
      <c r="AF34" s="821" t="s">
        <v>221</v>
      </c>
      <c r="AG34" s="822"/>
      <c r="AH34" s="822"/>
      <c r="AI34" s="822"/>
      <c r="AJ34" s="823"/>
      <c r="AK34" s="890">
        <v>11</v>
      </c>
      <c r="AL34" s="891"/>
      <c r="AM34" s="891"/>
      <c r="AN34" s="891"/>
      <c r="AO34" s="891"/>
      <c r="AP34" s="891">
        <v>78</v>
      </c>
      <c r="AQ34" s="891"/>
      <c r="AR34" s="891"/>
      <c r="AS34" s="891"/>
      <c r="AT34" s="891"/>
      <c r="AU34" s="891">
        <v>11</v>
      </c>
      <c r="AV34" s="891"/>
      <c r="AW34" s="891"/>
      <c r="AX34" s="891"/>
      <c r="AY34" s="891"/>
      <c r="AZ34" s="892"/>
      <c r="BA34" s="892"/>
      <c r="BB34" s="892"/>
      <c r="BC34" s="892"/>
      <c r="BD34" s="892"/>
      <c r="BE34" s="888" t="s">
        <v>399</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403</v>
      </c>
      <c r="C35" s="816"/>
      <c r="D35" s="816"/>
      <c r="E35" s="816"/>
      <c r="F35" s="816"/>
      <c r="G35" s="816"/>
      <c r="H35" s="816"/>
      <c r="I35" s="816"/>
      <c r="J35" s="816"/>
      <c r="K35" s="816"/>
      <c r="L35" s="816"/>
      <c r="M35" s="816"/>
      <c r="N35" s="816"/>
      <c r="O35" s="816"/>
      <c r="P35" s="817"/>
      <c r="Q35" s="818">
        <v>3</v>
      </c>
      <c r="R35" s="819"/>
      <c r="S35" s="819"/>
      <c r="T35" s="819"/>
      <c r="U35" s="819"/>
      <c r="V35" s="819">
        <v>3</v>
      </c>
      <c r="W35" s="819"/>
      <c r="X35" s="819"/>
      <c r="Y35" s="819"/>
      <c r="Z35" s="819"/>
      <c r="AA35" s="819">
        <v>0</v>
      </c>
      <c r="AB35" s="819"/>
      <c r="AC35" s="819"/>
      <c r="AD35" s="819"/>
      <c r="AE35" s="820"/>
      <c r="AF35" s="821" t="s">
        <v>221</v>
      </c>
      <c r="AG35" s="822"/>
      <c r="AH35" s="822"/>
      <c r="AI35" s="822"/>
      <c r="AJ35" s="823"/>
      <c r="AK35" s="890">
        <v>2</v>
      </c>
      <c r="AL35" s="891"/>
      <c r="AM35" s="891"/>
      <c r="AN35" s="891"/>
      <c r="AO35" s="891"/>
      <c r="AP35" s="891">
        <v>5</v>
      </c>
      <c r="AQ35" s="891"/>
      <c r="AR35" s="891"/>
      <c r="AS35" s="891"/>
      <c r="AT35" s="891"/>
      <c r="AU35" s="891">
        <v>2</v>
      </c>
      <c r="AV35" s="891"/>
      <c r="AW35" s="891"/>
      <c r="AX35" s="891"/>
      <c r="AY35" s="891"/>
      <c r="AZ35" s="892"/>
      <c r="BA35" s="892"/>
      <c r="BB35" s="892"/>
      <c r="BC35" s="892"/>
      <c r="BD35" s="892"/>
      <c r="BE35" s="888" t="s">
        <v>399</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404</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383</v>
      </c>
      <c r="B63" s="850" t="s">
        <v>405</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52</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221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407</v>
      </c>
      <c r="B66" s="801"/>
      <c r="C66" s="801"/>
      <c r="D66" s="801"/>
      <c r="E66" s="801"/>
      <c r="F66" s="801"/>
      <c r="G66" s="801"/>
      <c r="H66" s="801"/>
      <c r="I66" s="801"/>
      <c r="J66" s="801"/>
      <c r="K66" s="801"/>
      <c r="L66" s="801"/>
      <c r="M66" s="801"/>
      <c r="N66" s="801"/>
      <c r="O66" s="801"/>
      <c r="P66" s="802"/>
      <c r="Q66" s="777" t="s">
        <v>387</v>
      </c>
      <c r="R66" s="778"/>
      <c r="S66" s="778"/>
      <c r="T66" s="778"/>
      <c r="U66" s="779"/>
      <c r="V66" s="777" t="s">
        <v>388</v>
      </c>
      <c r="W66" s="778"/>
      <c r="X66" s="778"/>
      <c r="Y66" s="778"/>
      <c r="Z66" s="779"/>
      <c r="AA66" s="777" t="s">
        <v>389</v>
      </c>
      <c r="AB66" s="778"/>
      <c r="AC66" s="778"/>
      <c r="AD66" s="778"/>
      <c r="AE66" s="779"/>
      <c r="AF66" s="912" t="s">
        <v>390</v>
      </c>
      <c r="AG66" s="873"/>
      <c r="AH66" s="873"/>
      <c r="AI66" s="873"/>
      <c r="AJ66" s="913"/>
      <c r="AK66" s="777" t="s">
        <v>391</v>
      </c>
      <c r="AL66" s="801"/>
      <c r="AM66" s="801"/>
      <c r="AN66" s="801"/>
      <c r="AO66" s="802"/>
      <c r="AP66" s="777" t="s">
        <v>408</v>
      </c>
      <c r="AQ66" s="778"/>
      <c r="AR66" s="778"/>
      <c r="AS66" s="778"/>
      <c r="AT66" s="779"/>
      <c r="AU66" s="777" t="s">
        <v>409</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562</v>
      </c>
      <c r="C68" s="930"/>
      <c r="D68" s="930"/>
      <c r="E68" s="930"/>
      <c r="F68" s="930"/>
      <c r="G68" s="930"/>
      <c r="H68" s="930"/>
      <c r="I68" s="930"/>
      <c r="J68" s="930"/>
      <c r="K68" s="930"/>
      <c r="L68" s="930"/>
      <c r="M68" s="930"/>
      <c r="N68" s="930"/>
      <c r="O68" s="930"/>
      <c r="P68" s="931"/>
      <c r="Q68" s="932">
        <v>5506</v>
      </c>
      <c r="R68" s="926"/>
      <c r="S68" s="926"/>
      <c r="T68" s="926"/>
      <c r="U68" s="926"/>
      <c r="V68" s="926">
        <v>5410</v>
      </c>
      <c r="W68" s="926"/>
      <c r="X68" s="926"/>
      <c r="Y68" s="926"/>
      <c r="Z68" s="926"/>
      <c r="AA68" s="926">
        <f>5506-5410</f>
        <v>96</v>
      </c>
      <c r="AB68" s="926"/>
      <c r="AC68" s="926"/>
      <c r="AD68" s="926"/>
      <c r="AE68" s="926"/>
      <c r="AF68" s="926">
        <v>90</v>
      </c>
      <c r="AG68" s="926"/>
      <c r="AH68" s="926"/>
      <c r="AI68" s="926"/>
      <c r="AJ68" s="926"/>
      <c r="AK68" s="926">
        <v>366</v>
      </c>
      <c r="AL68" s="926"/>
      <c r="AM68" s="926"/>
      <c r="AN68" s="926"/>
      <c r="AO68" s="926"/>
      <c r="AP68" s="926">
        <v>655</v>
      </c>
      <c r="AQ68" s="926"/>
      <c r="AR68" s="926"/>
      <c r="AS68" s="926"/>
      <c r="AT68" s="926"/>
      <c r="AU68" s="926">
        <v>121</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563</v>
      </c>
      <c r="C69" s="934"/>
      <c r="D69" s="934"/>
      <c r="E69" s="934"/>
      <c r="F69" s="934"/>
      <c r="G69" s="934"/>
      <c r="H69" s="934"/>
      <c r="I69" s="934"/>
      <c r="J69" s="934"/>
      <c r="K69" s="934"/>
      <c r="L69" s="934"/>
      <c r="M69" s="934"/>
      <c r="N69" s="934"/>
      <c r="O69" s="934"/>
      <c r="P69" s="935"/>
      <c r="Q69" s="936">
        <v>645</v>
      </c>
      <c r="R69" s="891"/>
      <c r="S69" s="891"/>
      <c r="T69" s="891"/>
      <c r="U69" s="891"/>
      <c r="V69" s="891">
        <v>482</v>
      </c>
      <c r="W69" s="891"/>
      <c r="X69" s="891"/>
      <c r="Y69" s="891"/>
      <c r="Z69" s="891"/>
      <c r="AA69" s="891">
        <f>645-482</f>
        <v>163</v>
      </c>
      <c r="AB69" s="891"/>
      <c r="AC69" s="891"/>
      <c r="AD69" s="891"/>
      <c r="AE69" s="891"/>
      <c r="AF69" s="891">
        <v>925</v>
      </c>
      <c r="AG69" s="891"/>
      <c r="AH69" s="891"/>
      <c r="AI69" s="891"/>
      <c r="AJ69" s="891"/>
      <c r="AK69" s="891">
        <v>0</v>
      </c>
      <c r="AL69" s="891"/>
      <c r="AM69" s="891"/>
      <c r="AN69" s="891"/>
      <c r="AO69" s="891"/>
      <c r="AP69" s="891">
        <v>98</v>
      </c>
      <c r="AQ69" s="891"/>
      <c r="AR69" s="891"/>
      <c r="AS69" s="891"/>
      <c r="AT69" s="891"/>
      <c r="AU69" s="891">
        <v>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564</v>
      </c>
      <c r="C70" s="934"/>
      <c r="D70" s="934"/>
      <c r="E70" s="934"/>
      <c r="F70" s="934"/>
      <c r="G70" s="934"/>
      <c r="H70" s="934"/>
      <c r="I70" s="934"/>
      <c r="J70" s="934"/>
      <c r="K70" s="934"/>
      <c r="L70" s="934"/>
      <c r="M70" s="934"/>
      <c r="N70" s="934"/>
      <c r="O70" s="934"/>
      <c r="P70" s="935"/>
      <c r="Q70" s="936">
        <v>10004</v>
      </c>
      <c r="R70" s="891"/>
      <c r="S70" s="891"/>
      <c r="T70" s="891"/>
      <c r="U70" s="891"/>
      <c r="V70" s="891">
        <v>9478</v>
      </c>
      <c r="W70" s="891"/>
      <c r="X70" s="891"/>
      <c r="Y70" s="891"/>
      <c r="Z70" s="891"/>
      <c r="AA70" s="891">
        <f>10004-9478</f>
        <v>526</v>
      </c>
      <c r="AB70" s="891"/>
      <c r="AC70" s="891"/>
      <c r="AD70" s="891"/>
      <c r="AE70" s="891"/>
      <c r="AF70" s="891">
        <v>0</v>
      </c>
      <c r="AG70" s="891"/>
      <c r="AH70" s="891"/>
      <c r="AI70" s="891"/>
      <c r="AJ70" s="891"/>
      <c r="AK70" s="891">
        <v>15</v>
      </c>
      <c r="AL70" s="891"/>
      <c r="AM70" s="891"/>
      <c r="AN70" s="891"/>
      <c r="AO70" s="891"/>
      <c r="AP70" s="891">
        <v>0</v>
      </c>
      <c r="AQ70" s="891"/>
      <c r="AR70" s="891"/>
      <c r="AS70" s="891"/>
      <c r="AT70" s="891"/>
      <c r="AU70" s="891">
        <v>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565</v>
      </c>
      <c r="C71" s="934"/>
      <c r="D71" s="934"/>
      <c r="E71" s="934"/>
      <c r="F71" s="934"/>
      <c r="G71" s="934"/>
      <c r="H71" s="934"/>
      <c r="I71" s="934"/>
      <c r="J71" s="934"/>
      <c r="K71" s="934"/>
      <c r="L71" s="934"/>
      <c r="M71" s="934"/>
      <c r="N71" s="934"/>
      <c r="O71" s="934"/>
      <c r="P71" s="935"/>
      <c r="Q71" s="936">
        <v>1564</v>
      </c>
      <c r="R71" s="891"/>
      <c r="S71" s="891"/>
      <c r="T71" s="891"/>
      <c r="U71" s="891"/>
      <c r="V71" s="891">
        <v>1563</v>
      </c>
      <c r="W71" s="891"/>
      <c r="X71" s="891"/>
      <c r="Y71" s="891"/>
      <c r="Z71" s="891"/>
      <c r="AA71" s="891">
        <f>1564-1563</f>
        <v>1</v>
      </c>
      <c r="AB71" s="891"/>
      <c r="AC71" s="891"/>
      <c r="AD71" s="891"/>
      <c r="AE71" s="891"/>
      <c r="AF71" s="891">
        <v>0</v>
      </c>
      <c r="AG71" s="891"/>
      <c r="AH71" s="891"/>
      <c r="AI71" s="891"/>
      <c r="AJ71" s="891"/>
      <c r="AK71" s="891">
        <v>0</v>
      </c>
      <c r="AL71" s="891"/>
      <c r="AM71" s="891"/>
      <c r="AN71" s="891"/>
      <c r="AO71" s="891"/>
      <c r="AP71" s="891">
        <v>0</v>
      </c>
      <c r="AQ71" s="891"/>
      <c r="AR71" s="891"/>
      <c r="AS71" s="891"/>
      <c r="AT71" s="891"/>
      <c r="AU71" s="891">
        <v>0</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566</v>
      </c>
      <c r="C72" s="934"/>
      <c r="D72" s="934"/>
      <c r="E72" s="934"/>
      <c r="F72" s="934"/>
      <c r="G72" s="934"/>
      <c r="H72" s="934"/>
      <c r="I72" s="934"/>
      <c r="J72" s="934"/>
      <c r="K72" s="934"/>
      <c r="L72" s="934"/>
      <c r="M72" s="934"/>
      <c r="N72" s="934"/>
      <c r="O72" s="934"/>
      <c r="P72" s="935"/>
      <c r="Q72" s="936">
        <v>1</v>
      </c>
      <c r="R72" s="891"/>
      <c r="S72" s="891"/>
      <c r="T72" s="891"/>
      <c r="U72" s="891"/>
      <c r="V72" s="891">
        <v>0</v>
      </c>
      <c r="W72" s="891"/>
      <c r="X72" s="891"/>
      <c r="Y72" s="891"/>
      <c r="Z72" s="891"/>
      <c r="AA72" s="891">
        <v>1</v>
      </c>
      <c r="AB72" s="891"/>
      <c r="AC72" s="891"/>
      <c r="AD72" s="891"/>
      <c r="AE72" s="891"/>
      <c r="AF72" s="891">
        <v>0</v>
      </c>
      <c r="AG72" s="891"/>
      <c r="AH72" s="891"/>
      <c r="AI72" s="891"/>
      <c r="AJ72" s="891"/>
      <c r="AK72" s="891">
        <v>0</v>
      </c>
      <c r="AL72" s="891"/>
      <c r="AM72" s="891"/>
      <c r="AN72" s="891"/>
      <c r="AO72" s="891"/>
      <c r="AP72" s="891">
        <v>0</v>
      </c>
      <c r="AQ72" s="891"/>
      <c r="AR72" s="891"/>
      <c r="AS72" s="891"/>
      <c r="AT72" s="891"/>
      <c r="AU72" s="891">
        <v>0</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567</v>
      </c>
      <c r="C73" s="934"/>
      <c r="D73" s="934"/>
      <c r="E73" s="934"/>
      <c r="F73" s="934"/>
      <c r="G73" s="934"/>
      <c r="H73" s="934"/>
      <c r="I73" s="934"/>
      <c r="J73" s="934"/>
      <c r="K73" s="934"/>
      <c r="L73" s="934"/>
      <c r="M73" s="934"/>
      <c r="N73" s="934"/>
      <c r="O73" s="934"/>
      <c r="P73" s="935"/>
      <c r="Q73" s="936">
        <v>41</v>
      </c>
      <c r="R73" s="891"/>
      <c r="S73" s="891"/>
      <c r="T73" s="891"/>
      <c r="U73" s="891"/>
      <c r="V73" s="891">
        <v>35</v>
      </c>
      <c r="W73" s="891"/>
      <c r="X73" s="891"/>
      <c r="Y73" s="891"/>
      <c r="Z73" s="891"/>
      <c r="AA73" s="891">
        <f>41-35</f>
        <v>6</v>
      </c>
      <c r="AB73" s="891"/>
      <c r="AC73" s="891"/>
      <c r="AD73" s="891"/>
      <c r="AE73" s="891"/>
      <c r="AF73" s="891">
        <v>0</v>
      </c>
      <c r="AG73" s="891"/>
      <c r="AH73" s="891"/>
      <c r="AI73" s="891"/>
      <c r="AJ73" s="891"/>
      <c r="AK73" s="891">
        <v>0</v>
      </c>
      <c r="AL73" s="891"/>
      <c r="AM73" s="891"/>
      <c r="AN73" s="891"/>
      <c r="AO73" s="891"/>
      <c r="AP73" s="891">
        <v>0</v>
      </c>
      <c r="AQ73" s="891"/>
      <c r="AR73" s="891"/>
      <c r="AS73" s="891"/>
      <c r="AT73" s="891"/>
      <c r="AU73" s="891">
        <v>0</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568</v>
      </c>
      <c r="C74" s="934"/>
      <c r="D74" s="934"/>
      <c r="E74" s="934"/>
      <c r="F74" s="934"/>
      <c r="G74" s="934"/>
      <c r="H74" s="934"/>
      <c r="I74" s="934"/>
      <c r="J74" s="934"/>
      <c r="K74" s="934"/>
      <c r="L74" s="934"/>
      <c r="M74" s="934"/>
      <c r="N74" s="934"/>
      <c r="O74" s="934"/>
      <c r="P74" s="935"/>
      <c r="Q74" s="936">
        <v>42</v>
      </c>
      <c r="R74" s="891"/>
      <c r="S74" s="891"/>
      <c r="T74" s="891"/>
      <c r="U74" s="891"/>
      <c r="V74" s="891">
        <v>39</v>
      </c>
      <c r="W74" s="891"/>
      <c r="X74" s="891"/>
      <c r="Y74" s="891"/>
      <c r="Z74" s="891"/>
      <c r="AA74" s="891">
        <f>42-39</f>
        <v>3</v>
      </c>
      <c r="AB74" s="891"/>
      <c r="AC74" s="891"/>
      <c r="AD74" s="891"/>
      <c r="AE74" s="891"/>
      <c r="AF74" s="891">
        <v>0</v>
      </c>
      <c r="AG74" s="891"/>
      <c r="AH74" s="891"/>
      <c r="AI74" s="891"/>
      <c r="AJ74" s="891"/>
      <c r="AK74" s="891">
        <v>0</v>
      </c>
      <c r="AL74" s="891"/>
      <c r="AM74" s="891"/>
      <c r="AN74" s="891"/>
      <c r="AO74" s="891"/>
      <c r="AP74" s="891">
        <v>0</v>
      </c>
      <c r="AQ74" s="891"/>
      <c r="AR74" s="891"/>
      <c r="AS74" s="891"/>
      <c r="AT74" s="891"/>
      <c r="AU74" s="891">
        <v>0</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569</v>
      </c>
      <c r="C75" s="934"/>
      <c r="D75" s="934"/>
      <c r="E75" s="934"/>
      <c r="F75" s="934"/>
      <c r="G75" s="934"/>
      <c r="H75" s="934"/>
      <c r="I75" s="934"/>
      <c r="J75" s="934"/>
      <c r="K75" s="934"/>
      <c r="L75" s="934"/>
      <c r="M75" s="934"/>
      <c r="N75" s="934"/>
      <c r="O75" s="934"/>
      <c r="P75" s="935"/>
      <c r="Q75" s="939">
        <v>867</v>
      </c>
      <c r="R75" s="940"/>
      <c r="S75" s="940"/>
      <c r="T75" s="940"/>
      <c r="U75" s="890"/>
      <c r="V75" s="941">
        <v>814</v>
      </c>
      <c r="W75" s="940"/>
      <c r="X75" s="940"/>
      <c r="Y75" s="940"/>
      <c r="Z75" s="890"/>
      <c r="AA75" s="941">
        <f>867-814</f>
        <v>53</v>
      </c>
      <c r="AB75" s="940"/>
      <c r="AC75" s="940"/>
      <c r="AD75" s="940"/>
      <c r="AE75" s="890"/>
      <c r="AF75" s="941">
        <v>53</v>
      </c>
      <c r="AG75" s="940"/>
      <c r="AH75" s="940"/>
      <c r="AI75" s="940"/>
      <c r="AJ75" s="890"/>
      <c r="AK75" s="941">
        <v>0</v>
      </c>
      <c r="AL75" s="940"/>
      <c r="AM75" s="940"/>
      <c r="AN75" s="940"/>
      <c r="AO75" s="890"/>
      <c r="AP75" s="941">
        <v>0</v>
      </c>
      <c r="AQ75" s="940"/>
      <c r="AR75" s="940"/>
      <c r="AS75" s="940"/>
      <c r="AT75" s="890"/>
      <c r="AU75" s="941">
        <v>0</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570</v>
      </c>
      <c r="C76" s="934"/>
      <c r="D76" s="934"/>
      <c r="E76" s="934"/>
      <c r="F76" s="934"/>
      <c r="G76" s="934"/>
      <c r="H76" s="934"/>
      <c r="I76" s="934"/>
      <c r="J76" s="934"/>
      <c r="K76" s="934"/>
      <c r="L76" s="934"/>
      <c r="M76" s="934"/>
      <c r="N76" s="934"/>
      <c r="O76" s="934"/>
      <c r="P76" s="935"/>
      <c r="Q76" s="939">
        <v>250285</v>
      </c>
      <c r="R76" s="940"/>
      <c r="S76" s="940"/>
      <c r="T76" s="940"/>
      <c r="U76" s="890"/>
      <c r="V76" s="941">
        <v>238827</v>
      </c>
      <c r="W76" s="940"/>
      <c r="X76" s="940"/>
      <c r="Y76" s="940"/>
      <c r="Z76" s="890"/>
      <c r="AA76" s="941">
        <f>250285-238827</f>
        <v>11458</v>
      </c>
      <c r="AB76" s="940"/>
      <c r="AC76" s="940"/>
      <c r="AD76" s="940"/>
      <c r="AE76" s="890"/>
      <c r="AF76" s="941">
        <v>11458</v>
      </c>
      <c r="AG76" s="940"/>
      <c r="AH76" s="940"/>
      <c r="AI76" s="940"/>
      <c r="AJ76" s="890"/>
      <c r="AK76" s="941">
        <v>608</v>
      </c>
      <c r="AL76" s="940"/>
      <c r="AM76" s="940"/>
      <c r="AN76" s="940"/>
      <c r="AO76" s="890"/>
      <c r="AP76" s="941">
        <v>0</v>
      </c>
      <c r="AQ76" s="940"/>
      <c r="AR76" s="940"/>
      <c r="AS76" s="940"/>
      <c r="AT76" s="890"/>
      <c r="AU76" s="941">
        <v>0</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571</v>
      </c>
      <c r="C77" s="934"/>
      <c r="D77" s="934"/>
      <c r="E77" s="934"/>
      <c r="F77" s="934"/>
      <c r="G77" s="934"/>
      <c r="H77" s="934"/>
      <c r="I77" s="934"/>
      <c r="J77" s="934"/>
      <c r="K77" s="934"/>
      <c r="L77" s="934"/>
      <c r="M77" s="934"/>
      <c r="N77" s="934"/>
      <c r="O77" s="934"/>
      <c r="P77" s="935"/>
      <c r="Q77" s="939">
        <v>18</v>
      </c>
      <c r="R77" s="940"/>
      <c r="S77" s="940"/>
      <c r="T77" s="940"/>
      <c r="U77" s="890"/>
      <c r="V77" s="941">
        <v>16</v>
      </c>
      <c r="W77" s="940"/>
      <c r="X77" s="940"/>
      <c r="Y77" s="940"/>
      <c r="Z77" s="890"/>
      <c r="AA77" s="941">
        <v>2</v>
      </c>
      <c r="AB77" s="940"/>
      <c r="AC77" s="940"/>
      <c r="AD77" s="940"/>
      <c r="AE77" s="890"/>
      <c r="AF77" s="941">
        <v>2</v>
      </c>
      <c r="AG77" s="940"/>
      <c r="AH77" s="940"/>
      <c r="AI77" s="940"/>
      <c r="AJ77" s="890"/>
      <c r="AK77" s="941">
        <v>0</v>
      </c>
      <c r="AL77" s="940"/>
      <c r="AM77" s="940"/>
      <c r="AN77" s="940"/>
      <c r="AO77" s="890"/>
      <c r="AP77" s="941">
        <v>0</v>
      </c>
      <c r="AQ77" s="940"/>
      <c r="AR77" s="940"/>
      <c r="AS77" s="940"/>
      <c r="AT77" s="890"/>
      <c r="AU77" s="941">
        <v>0</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383</v>
      </c>
      <c r="B88" s="850" t="s">
        <v>410</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411</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31</v>
      </c>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419</v>
      </c>
      <c r="AB109" s="955"/>
      <c r="AC109" s="955"/>
      <c r="AD109" s="955"/>
      <c r="AE109" s="956"/>
      <c r="AF109" s="954" t="s">
        <v>300</v>
      </c>
      <c r="AG109" s="955"/>
      <c r="AH109" s="955"/>
      <c r="AI109" s="955"/>
      <c r="AJ109" s="956"/>
      <c r="AK109" s="954" t="s">
        <v>299</v>
      </c>
      <c r="AL109" s="955"/>
      <c r="AM109" s="955"/>
      <c r="AN109" s="955"/>
      <c r="AO109" s="956"/>
      <c r="AP109" s="954" t="s">
        <v>420</v>
      </c>
      <c r="AQ109" s="955"/>
      <c r="AR109" s="955"/>
      <c r="AS109" s="955"/>
      <c r="AT109" s="957"/>
      <c r="AU109" s="974" t="s">
        <v>418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419</v>
      </c>
      <c r="BR109" s="955"/>
      <c r="BS109" s="955"/>
      <c r="BT109" s="955"/>
      <c r="BU109" s="956"/>
      <c r="BV109" s="954" t="s">
        <v>300</v>
      </c>
      <c r="BW109" s="955"/>
      <c r="BX109" s="955"/>
      <c r="BY109" s="955"/>
      <c r="BZ109" s="956"/>
      <c r="CA109" s="954" t="s">
        <v>299</v>
      </c>
      <c r="CB109" s="955"/>
      <c r="CC109" s="955"/>
      <c r="CD109" s="955"/>
      <c r="CE109" s="956"/>
      <c r="CF109" s="975" t="s">
        <v>420</v>
      </c>
      <c r="CG109" s="975"/>
      <c r="CH109" s="975"/>
      <c r="CI109" s="975"/>
      <c r="CJ109" s="975"/>
      <c r="CK109" s="954" t="s">
        <v>421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419</v>
      </c>
      <c r="DH109" s="955"/>
      <c r="DI109" s="955"/>
      <c r="DJ109" s="955"/>
      <c r="DK109" s="956"/>
      <c r="DL109" s="954" t="s">
        <v>300</v>
      </c>
      <c r="DM109" s="955"/>
      <c r="DN109" s="955"/>
      <c r="DO109" s="955"/>
      <c r="DP109" s="956"/>
      <c r="DQ109" s="954" t="s">
        <v>299</v>
      </c>
      <c r="DR109" s="955"/>
      <c r="DS109" s="955"/>
      <c r="DT109" s="955"/>
      <c r="DU109" s="956"/>
      <c r="DV109" s="954" t="s">
        <v>420</v>
      </c>
      <c r="DW109" s="955"/>
      <c r="DX109" s="955"/>
      <c r="DY109" s="955"/>
      <c r="DZ109" s="957"/>
    </row>
    <row r="110" spans="1:131" s="226" customFormat="1" ht="26.25" customHeight="1" x14ac:dyDescent="0.15">
      <c r="A110" s="958" t="s">
        <v>422</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444386</v>
      </c>
      <c r="AB110" s="962"/>
      <c r="AC110" s="962"/>
      <c r="AD110" s="962"/>
      <c r="AE110" s="963"/>
      <c r="AF110" s="964">
        <v>502019</v>
      </c>
      <c r="AG110" s="962"/>
      <c r="AH110" s="962"/>
      <c r="AI110" s="962"/>
      <c r="AJ110" s="963"/>
      <c r="AK110" s="964">
        <v>502366</v>
      </c>
      <c r="AL110" s="962"/>
      <c r="AM110" s="962"/>
      <c r="AN110" s="962"/>
      <c r="AO110" s="963"/>
      <c r="AP110" s="965">
        <v>30.6</v>
      </c>
      <c r="AQ110" s="966"/>
      <c r="AR110" s="966"/>
      <c r="AS110" s="966"/>
      <c r="AT110" s="967"/>
      <c r="AU110" s="968" t="s">
        <v>67</v>
      </c>
      <c r="AV110" s="969"/>
      <c r="AW110" s="969"/>
      <c r="AX110" s="969"/>
      <c r="AY110" s="969"/>
      <c r="AZ110" s="1010" t="s">
        <v>423</v>
      </c>
      <c r="BA110" s="959"/>
      <c r="BB110" s="959"/>
      <c r="BC110" s="959"/>
      <c r="BD110" s="959"/>
      <c r="BE110" s="959"/>
      <c r="BF110" s="959"/>
      <c r="BG110" s="959"/>
      <c r="BH110" s="959"/>
      <c r="BI110" s="959"/>
      <c r="BJ110" s="959"/>
      <c r="BK110" s="959"/>
      <c r="BL110" s="959"/>
      <c r="BM110" s="959"/>
      <c r="BN110" s="959"/>
      <c r="BO110" s="959"/>
      <c r="BP110" s="960"/>
      <c r="BQ110" s="996">
        <v>6627437</v>
      </c>
      <c r="BR110" s="997"/>
      <c r="BS110" s="997"/>
      <c r="BT110" s="997"/>
      <c r="BU110" s="997"/>
      <c r="BV110" s="997">
        <v>6678888</v>
      </c>
      <c r="BW110" s="997"/>
      <c r="BX110" s="997"/>
      <c r="BY110" s="997"/>
      <c r="BZ110" s="997"/>
      <c r="CA110" s="997">
        <v>6602571</v>
      </c>
      <c r="CB110" s="997"/>
      <c r="CC110" s="997"/>
      <c r="CD110" s="997"/>
      <c r="CE110" s="997"/>
      <c r="CF110" s="1011">
        <v>402.3</v>
      </c>
      <c r="CG110" s="1012"/>
      <c r="CH110" s="1012"/>
      <c r="CI110" s="1012"/>
      <c r="CJ110" s="1012"/>
      <c r="CK110" s="1013" t="s">
        <v>424</v>
      </c>
      <c r="CL110" s="1014"/>
      <c r="CM110" s="993" t="s">
        <v>425</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426</v>
      </c>
      <c r="DH110" s="997"/>
      <c r="DI110" s="997"/>
      <c r="DJ110" s="997"/>
      <c r="DK110" s="997"/>
      <c r="DL110" s="997" t="s">
        <v>426</v>
      </c>
      <c r="DM110" s="997"/>
      <c r="DN110" s="997"/>
      <c r="DO110" s="997"/>
      <c r="DP110" s="997"/>
      <c r="DQ110" s="997" t="s">
        <v>426</v>
      </c>
      <c r="DR110" s="997"/>
      <c r="DS110" s="997"/>
      <c r="DT110" s="997"/>
      <c r="DU110" s="997"/>
      <c r="DV110" s="998" t="s">
        <v>426</v>
      </c>
      <c r="DW110" s="998"/>
      <c r="DX110" s="998"/>
      <c r="DY110" s="998"/>
      <c r="DZ110" s="999"/>
    </row>
    <row r="111" spans="1:131" s="226" customFormat="1" ht="26.25" customHeight="1" x14ac:dyDescent="0.15">
      <c r="A111" s="1000" t="s">
        <v>427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221</v>
      </c>
      <c r="AB111" s="1004"/>
      <c r="AC111" s="1004"/>
      <c r="AD111" s="1004"/>
      <c r="AE111" s="1005"/>
      <c r="AF111" s="1006" t="s">
        <v>221</v>
      </c>
      <c r="AG111" s="1004"/>
      <c r="AH111" s="1004"/>
      <c r="AI111" s="1004"/>
      <c r="AJ111" s="1005"/>
      <c r="AK111" s="1006" t="s">
        <v>221</v>
      </c>
      <c r="AL111" s="1004"/>
      <c r="AM111" s="1004"/>
      <c r="AN111" s="1004"/>
      <c r="AO111" s="1005"/>
      <c r="AP111" s="1007" t="s">
        <v>426</v>
      </c>
      <c r="AQ111" s="1008"/>
      <c r="AR111" s="1008"/>
      <c r="AS111" s="1008"/>
      <c r="AT111" s="1009"/>
      <c r="AU111" s="970"/>
      <c r="AV111" s="971"/>
      <c r="AW111" s="971"/>
      <c r="AX111" s="971"/>
      <c r="AY111" s="971"/>
      <c r="AZ111" s="1019" t="s">
        <v>428</v>
      </c>
      <c r="BA111" s="1020"/>
      <c r="BB111" s="1020"/>
      <c r="BC111" s="1020"/>
      <c r="BD111" s="1020"/>
      <c r="BE111" s="1020"/>
      <c r="BF111" s="1020"/>
      <c r="BG111" s="1020"/>
      <c r="BH111" s="1020"/>
      <c r="BI111" s="1020"/>
      <c r="BJ111" s="1020"/>
      <c r="BK111" s="1020"/>
      <c r="BL111" s="1020"/>
      <c r="BM111" s="1020"/>
      <c r="BN111" s="1020"/>
      <c r="BO111" s="1020"/>
      <c r="BP111" s="1021"/>
      <c r="BQ111" s="989">
        <v>7938</v>
      </c>
      <c r="BR111" s="990"/>
      <c r="BS111" s="990"/>
      <c r="BT111" s="990"/>
      <c r="BU111" s="990"/>
      <c r="BV111" s="990" t="s">
        <v>221</v>
      </c>
      <c r="BW111" s="990"/>
      <c r="BX111" s="990"/>
      <c r="BY111" s="990"/>
      <c r="BZ111" s="990"/>
      <c r="CA111" s="990" t="s">
        <v>221</v>
      </c>
      <c r="CB111" s="990"/>
      <c r="CC111" s="990"/>
      <c r="CD111" s="990"/>
      <c r="CE111" s="990"/>
      <c r="CF111" s="984" t="s">
        <v>221</v>
      </c>
      <c r="CG111" s="985"/>
      <c r="CH111" s="985"/>
      <c r="CI111" s="985"/>
      <c r="CJ111" s="985"/>
      <c r="CK111" s="1015"/>
      <c r="CL111" s="1016"/>
      <c r="CM111" s="986" t="s">
        <v>429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221</v>
      </c>
      <c r="DH111" s="990"/>
      <c r="DI111" s="990"/>
      <c r="DJ111" s="990"/>
      <c r="DK111" s="990"/>
      <c r="DL111" s="990" t="s">
        <v>221</v>
      </c>
      <c r="DM111" s="990"/>
      <c r="DN111" s="990"/>
      <c r="DO111" s="990"/>
      <c r="DP111" s="990"/>
      <c r="DQ111" s="990" t="s">
        <v>430</v>
      </c>
      <c r="DR111" s="990"/>
      <c r="DS111" s="990"/>
      <c r="DT111" s="990"/>
      <c r="DU111" s="990"/>
      <c r="DV111" s="991" t="s">
        <v>221</v>
      </c>
      <c r="DW111" s="991"/>
      <c r="DX111" s="991"/>
      <c r="DY111" s="991"/>
      <c r="DZ111" s="992"/>
    </row>
    <row r="112" spans="1:131" s="226" customFormat="1" ht="26.25" customHeight="1" x14ac:dyDescent="0.15">
      <c r="A112" s="1022" t="s">
        <v>431</v>
      </c>
      <c r="B112" s="1023"/>
      <c r="C112" s="1020" t="s">
        <v>432</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426</v>
      </c>
      <c r="AB112" s="1029"/>
      <c r="AC112" s="1029"/>
      <c r="AD112" s="1029"/>
      <c r="AE112" s="1030"/>
      <c r="AF112" s="1031" t="s">
        <v>426</v>
      </c>
      <c r="AG112" s="1029"/>
      <c r="AH112" s="1029"/>
      <c r="AI112" s="1029"/>
      <c r="AJ112" s="1030"/>
      <c r="AK112" s="1031" t="s">
        <v>426</v>
      </c>
      <c r="AL112" s="1029"/>
      <c r="AM112" s="1029"/>
      <c r="AN112" s="1029"/>
      <c r="AO112" s="1030"/>
      <c r="AP112" s="1032" t="s">
        <v>426</v>
      </c>
      <c r="AQ112" s="1033"/>
      <c r="AR112" s="1033"/>
      <c r="AS112" s="1033"/>
      <c r="AT112" s="1034"/>
      <c r="AU112" s="970"/>
      <c r="AV112" s="971"/>
      <c r="AW112" s="971"/>
      <c r="AX112" s="971"/>
      <c r="AY112" s="971"/>
      <c r="AZ112" s="1019" t="s">
        <v>433</v>
      </c>
      <c r="BA112" s="1020"/>
      <c r="BB112" s="1020"/>
      <c r="BC112" s="1020"/>
      <c r="BD112" s="1020"/>
      <c r="BE112" s="1020"/>
      <c r="BF112" s="1020"/>
      <c r="BG112" s="1020"/>
      <c r="BH112" s="1020"/>
      <c r="BI112" s="1020"/>
      <c r="BJ112" s="1020"/>
      <c r="BK112" s="1020"/>
      <c r="BL112" s="1020"/>
      <c r="BM112" s="1020"/>
      <c r="BN112" s="1020"/>
      <c r="BO112" s="1020"/>
      <c r="BP112" s="1021"/>
      <c r="BQ112" s="989">
        <v>1318036</v>
      </c>
      <c r="BR112" s="990"/>
      <c r="BS112" s="990"/>
      <c r="BT112" s="990"/>
      <c r="BU112" s="990"/>
      <c r="BV112" s="990">
        <v>1224394</v>
      </c>
      <c r="BW112" s="990"/>
      <c r="BX112" s="990"/>
      <c r="BY112" s="990"/>
      <c r="BZ112" s="990"/>
      <c r="CA112" s="990">
        <v>1334411</v>
      </c>
      <c r="CB112" s="990"/>
      <c r="CC112" s="990"/>
      <c r="CD112" s="990"/>
      <c r="CE112" s="990"/>
      <c r="CF112" s="984">
        <v>81.3</v>
      </c>
      <c r="CG112" s="985"/>
      <c r="CH112" s="985"/>
      <c r="CI112" s="985"/>
      <c r="CJ112" s="985"/>
      <c r="CK112" s="1015"/>
      <c r="CL112" s="1016"/>
      <c r="CM112" s="986" t="s">
        <v>434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221</v>
      </c>
      <c r="DH112" s="990"/>
      <c r="DI112" s="990"/>
      <c r="DJ112" s="990"/>
      <c r="DK112" s="990"/>
      <c r="DL112" s="990" t="s">
        <v>426</v>
      </c>
      <c r="DM112" s="990"/>
      <c r="DN112" s="990"/>
      <c r="DO112" s="990"/>
      <c r="DP112" s="990"/>
      <c r="DQ112" s="990" t="s">
        <v>426</v>
      </c>
      <c r="DR112" s="990"/>
      <c r="DS112" s="990"/>
      <c r="DT112" s="990"/>
      <c r="DU112" s="990"/>
      <c r="DV112" s="991" t="s">
        <v>221</v>
      </c>
      <c r="DW112" s="991"/>
      <c r="DX112" s="991"/>
      <c r="DY112" s="991"/>
      <c r="DZ112" s="992"/>
    </row>
    <row r="113" spans="1:130" s="226" customFormat="1" ht="26.25" customHeight="1" x14ac:dyDescent="0.15">
      <c r="A113" s="1024"/>
      <c r="B113" s="1025"/>
      <c r="C113" s="1020" t="s">
        <v>435</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113292</v>
      </c>
      <c r="AB113" s="1004"/>
      <c r="AC113" s="1004"/>
      <c r="AD113" s="1004"/>
      <c r="AE113" s="1005"/>
      <c r="AF113" s="1006">
        <v>99995</v>
      </c>
      <c r="AG113" s="1004"/>
      <c r="AH113" s="1004"/>
      <c r="AI113" s="1004"/>
      <c r="AJ113" s="1005"/>
      <c r="AK113" s="1006">
        <v>117687</v>
      </c>
      <c r="AL113" s="1004"/>
      <c r="AM113" s="1004"/>
      <c r="AN113" s="1004"/>
      <c r="AO113" s="1005"/>
      <c r="AP113" s="1007">
        <v>7.2</v>
      </c>
      <c r="AQ113" s="1008"/>
      <c r="AR113" s="1008"/>
      <c r="AS113" s="1008"/>
      <c r="AT113" s="1009"/>
      <c r="AU113" s="970"/>
      <c r="AV113" s="971"/>
      <c r="AW113" s="971"/>
      <c r="AX113" s="971"/>
      <c r="AY113" s="971"/>
      <c r="AZ113" s="1019" t="s">
        <v>436</v>
      </c>
      <c r="BA113" s="1020"/>
      <c r="BB113" s="1020"/>
      <c r="BC113" s="1020"/>
      <c r="BD113" s="1020"/>
      <c r="BE113" s="1020"/>
      <c r="BF113" s="1020"/>
      <c r="BG113" s="1020"/>
      <c r="BH113" s="1020"/>
      <c r="BI113" s="1020"/>
      <c r="BJ113" s="1020"/>
      <c r="BK113" s="1020"/>
      <c r="BL113" s="1020"/>
      <c r="BM113" s="1020"/>
      <c r="BN113" s="1020"/>
      <c r="BO113" s="1020"/>
      <c r="BP113" s="1021"/>
      <c r="BQ113" s="989">
        <v>139751</v>
      </c>
      <c r="BR113" s="990"/>
      <c r="BS113" s="990"/>
      <c r="BT113" s="990"/>
      <c r="BU113" s="990"/>
      <c r="BV113" s="990">
        <v>119242</v>
      </c>
      <c r="BW113" s="990"/>
      <c r="BX113" s="990"/>
      <c r="BY113" s="990"/>
      <c r="BZ113" s="990"/>
      <c r="CA113" s="990">
        <v>299207</v>
      </c>
      <c r="CB113" s="990"/>
      <c r="CC113" s="990"/>
      <c r="CD113" s="990"/>
      <c r="CE113" s="990"/>
      <c r="CF113" s="984">
        <v>18.2</v>
      </c>
      <c r="CG113" s="985"/>
      <c r="CH113" s="985"/>
      <c r="CI113" s="985"/>
      <c r="CJ113" s="985"/>
      <c r="CK113" s="1015"/>
      <c r="CL113" s="1016"/>
      <c r="CM113" s="986" t="s">
        <v>437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221</v>
      </c>
      <c r="DH113" s="1029"/>
      <c r="DI113" s="1029"/>
      <c r="DJ113" s="1029"/>
      <c r="DK113" s="1030"/>
      <c r="DL113" s="1031" t="s">
        <v>426</v>
      </c>
      <c r="DM113" s="1029"/>
      <c r="DN113" s="1029"/>
      <c r="DO113" s="1029"/>
      <c r="DP113" s="1030"/>
      <c r="DQ113" s="1031" t="s">
        <v>221</v>
      </c>
      <c r="DR113" s="1029"/>
      <c r="DS113" s="1029"/>
      <c r="DT113" s="1029"/>
      <c r="DU113" s="1030"/>
      <c r="DV113" s="1032" t="s">
        <v>221</v>
      </c>
      <c r="DW113" s="1033"/>
      <c r="DX113" s="1033"/>
      <c r="DY113" s="1033"/>
      <c r="DZ113" s="1034"/>
    </row>
    <row r="114" spans="1:130" s="226" customFormat="1" ht="26.25" customHeight="1" x14ac:dyDescent="0.15">
      <c r="A114" s="1024"/>
      <c r="B114" s="1025"/>
      <c r="C114" s="1020" t="s">
        <v>438</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3845</v>
      </c>
      <c r="AB114" s="1029"/>
      <c r="AC114" s="1029"/>
      <c r="AD114" s="1029"/>
      <c r="AE114" s="1030"/>
      <c r="AF114" s="1031">
        <v>2931</v>
      </c>
      <c r="AG114" s="1029"/>
      <c r="AH114" s="1029"/>
      <c r="AI114" s="1029"/>
      <c r="AJ114" s="1030"/>
      <c r="AK114" s="1031">
        <v>1699</v>
      </c>
      <c r="AL114" s="1029"/>
      <c r="AM114" s="1029"/>
      <c r="AN114" s="1029"/>
      <c r="AO114" s="1030"/>
      <c r="AP114" s="1032">
        <v>0.1</v>
      </c>
      <c r="AQ114" s="1033"/>
      <c r="AR114" s="1033"/>
      <c r="AS114" s="1033"/>
      <c r="AT114" s="1034"/>
      <c r="AU114" s="970"/>
      <c r="AV114" s="971"/>
      <c r="AW114" s="971"/>
      <c r="AX114" s="971"/>
      <c r="AY114" s="971"/>
      <c r="AZ114" s="1019" t="s">
        <v>439</v>
      </c>
      <c r="BA114" s="1020"/>
      <c r="BB114" s="1020"/>
      <c r="BC114" s="1020"/>
      <c r="BD114" s="1020"/>
      <c r="BE114" s="1020"/>
      <c r="BF114" s="1020"/>
      <c r="BG114" s="1020"/>
      <c r="BH114" s="1020"/>
      <c r="BI114" s="1020"/>
      <c r="BJ114" s="1020"/>
      <c r="BK114" s="1020"/>
      <c r="BL114" s="1020"/>
      <c r="BM114" s="1020"/>
      <c r="BN114" s="1020"/>
      <c r="BO114" s="1020"/>
      <c r="BP114" s="1021"/>
      <c r="BQ114" s="989">
        <v>547333</v>
      </c>
      <c r="BR114" s="990"/>
      <c r="BS114" s="990"/>
      <c r="BT114" s="990"/>
      <c r="BU114" s="990"/>
      <c r="BV114" s="990">
        <v>537307</v>
      </c>
      <c r="BW114" s="990"/>
      <c r="BX114" s="990"/>
      <c r="BY114" s="990"/>
      <c r="BZ114" s="990"/>
      <c r="CA114" s="990">
        <v>444933</v>
      </c>
      <c r="CB114" s="990"/>
      <c r="CC114" s="990"/>
      <c r="CD114" s="990"/>
      <c r="CE114" s="990"/>
      <c r="CF114" s="984">
        <v>27.1</v>
      </c>
      <c r="CG114" s="985"/>
      <c r="CH114" s="985"/>
      <c r="CI114" s="985"/>
      <c r="CJ114" s="985"/>
      <c r="CK114" s="1015"/>
      <c r="CL114" s="1016"/>
      <c r="CM114" s="986" t="s">
        <v>440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221</v>
      </c>
      <c r="DH114" s="1029"/>
      <c r="DI114" s="1029"/>
      <c r="DJ114" s="1029"/>
      <c r="DK114" s="1030"/>
      <c r="DL114" s="1031" t="s">
        <v>426</v>
      </c>
      <c r="DM114" s="1029"/>
      <c r="DN114" s="1029"/>
      <c r="DO114" s="1029"/>
      <c r="DP114" s="1030"/>
      <c r="DQ114" s="1031" t="s">
        <v>221</v>
      </c>
      <c r="DR114" s="1029"/>
      <c r="DS114" s="1029"/>
      <c r="DT114" s="1029"/>
      <c r="DU114" s="1030"/>
      <c r="DV114" s="1032" t="s">
        <v>426</v>
      </c>
      <c r="DW114" s="1033"/>
      <c r="DX114" s="1033"/>
      <c r="DY114" s="1033"/>
      <c r="DZ114" s="1034"/>
    </row>
    <row r="115" spans="1:130" s="226" customFormat="1" ht="26.25" customHeight="1" x14ac:dyDescent="0.15">
      <c r="A115" s="1024"/>
      <c r="B115" s="1025"/>
      <c r="C115" s="1020" t="s">
        <v>441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12803</v>
      </c>
      <c r="AB115" s="1004"/>
      <c r="AC115" s="1004"/>
      <c r="AD115" s="1004"/>
      <c r="AE115" s="1005"/>
      <c r="AF115" s="1006">
        <v>11571</v>
      </c>
      <c r="AG115" s="1004"/>
      <c r="AH115" s="1004"/>
      <c r="AI115" s="1004"/>
      <c r="AJ115" s="1005"/>
      <c r="AK115" s="1006">
        <v>839</v>
      </c>
      <c r="AL115" s="1004"/>
      <c r="AM115" s="1004"/>
      <c r="AN115" s="1004"/>
      <c r="AO115" s="1005"/>
      <c r="AP115" s="1007">
        <v>0.1</v>
      </c>
      <c r="AQ115" s="1008"/>
      <c r="AR115" s="1008"/>
      <c r="AS115" s="1008"/>
      <c r="AT115" s="1009"/>
      <c r="AU115" s="970"/>
      <c r="AV115" s="971"/>
      <c r="AW115" s="971"/>
      <c r="AX115" s="971"/>
      <c r="AY115" s="971"/>
      <c r="AZ115" s="1019" t="s">
        <v>442</v>
      </c>
      <c r="BA115" s="1020"/>
      <c r="BB115" s="1020"/>
      <c r="BC115" s="1020"/>
      <c r="BD115" s="1020"/>
      <c r="BE115" s="1020"/>
      <c r="BF115" s="1020"/>
      <c r="BG115" s="1020"/>
      <c r="BH115" s="1020"/>
      <c r="BI115" s="1020"/>
      <c r="BJ115" s="1020"/>
      <c r="BK115" s="1020"/>
      <c r="BL115" s="1020"/>
      <c r="BM115" s="1020"/>
      <c r="BN115" s="1020"/>
      <c r="BO115" s="1020"/>
      <c r="BP115" s="1021"/>
      <c r="BQ115" s="989" t="s">
        <v>426</v>
      </c>
      <c r="BR115" s="990"/>
      <c r="BS115" s="990"/>
      <c r="BT115" s="990"/>
      <c r="BU115" s="990"/>
      <c r="BV115" s="990" t="s">
        <v>221</v>
      </c>
      <c r="BW115" s="990"/>
      <c r="BX115" s="990"/>
      <c r="BY115" s="990"/>
      <c r="BZ115" s="990"/>
      <c r="CA115" s="990" t="s">
        <v>221</v>
      </c>
      <c r="CB115" s="990"/>
      <c r="CC115" s="990"/>
      <c r="CD115" s="990"/>
      <c r="CE115" s="990"/>
      <c r="CF115" s="984" t="s">
        <v>426</v>
      </c>
      <c r="CG115" s="985"/>
      <c r="CH115" s="985"/>
      <c r="CI115" s="985"/>
      <c r="CJ115" s="985"/>
      <c r="CK115" s="1015"/>
      <c r="CL115" s="1016"/>
      <c r="CM115" s="1019" t="s">
        <v>443</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221</v>
      </c>
      <c r="DH115" s="1029"/>
      <c r="DI115" s="1029"/>
      <c r="DJ115" s="1029"/>
      <c r="DK115" s="1030"/>
      <c r="DL115" s="1031" t="s">
        <v>221</v>
      </c>
      <c r="DM115" s="1029"/>
      <c r="DN115" s="1029"/>
      <c r="DO115" s="1029"/>
      <c r="DP115" s="1030"/>
      <c r="DQ115" s="1031" t="s">
        <v>426</v>
      </c>
      <c r="DR115" s="1029"/>
      <c r="DS115" s="1029"/>
      <c r="DT115" s="1029"/>
      <c r="DU115" s="1030"/>
      <c r="DV115" s="1032" t="s">
        <v>426</v>
      </c>
      <c r="DW115" s="1033"/>
      <c r="DX115" s="1033"/>
      <c r="DY115" s="1033"/>
      <c r="DZ115" s="1034"/>
    </row>
    <row r="116" spans="1:130" s="226" customFormat="1" ht="26.25" customHeight="1" x14ac:dyDescent="0.15">
      <c r="A116" s="1026"/>
      <c r="B116" s="1027"/>
      <c r="C116" s="1035" t="s">
        <v>444</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870</v>
      </c>
      <c r="AB116" s="1029"/>
      <c r="AC116" s="1029"/>
      <c r="AD116" s="1029"/>
      <c r="AE116" s="1030"/>
      <c r="AF116" s="1031">
        <v>12</v>
      </c>
      <c r="AG116" s="1029"/>
      <c r="AH116" s="1029"/>
      <c r="AI116" s="1029"/>
      <c r="AJ116" s="1030"/>
      <c r="AK116" s="1031">
        <v>10</v>
      </c>
      <c r="AL116" s="1029"/>
      <c r="AM116" s="1029"/>
      <c r="AN116" s="1029"/>
      <c r="AO116" s="1030"/>
      <c r="AP116" s="1032">
        <v>0</v>
      </c>
      <c r="AQ116" s="1033"/>
      <c r="AR116" s="1033"/>
      <c r="AS116" s="1033"/>
      <c r="AT116" s="1034"/>
      <c r="AU116" s="970"/>
      <c r="AV116" s="971"/>
      <c r="AW116" s="971"/>
      <c r="AX116" s="971"/>
      <c r="AY116" s="971"/>
      <c r="AZ116" s="1037" t="s">
        <v>445</v>
      </c>
      <c r="BA116" s="1038"/>
      <c r="BB116" s="1038"/>
      <c r="BC116" s="1038"/>
      <c r="BD116" s="1038"/>
      <c r="BE116" s="1038"/>
      <c r="BF116" s="1038"/>
      <c r="BG116" s="1038"/>
      <c r="BH116" s="1038"/>
      <c r="BI116" s="1038"/>
      <c r="BJ116" s="1038"/>
      <c r="BK116" s="1038"/>
      <c r="BL116" s="1038"/>
      <c r="BM116" s="1038"/>
      <c r="BN116" s="1038"/>
      <c r="BO116" s="1038"/>
      <c r="BP116" s="1039"/>
      <c r="BQ116" s="989" t="s">
        <v>221</v>
      </c>
      <c r="BR116" s="990"/>
      <c r="BS116" s="990"/>
      <c r="BT116" s="990"/>
      <c r="BU116" s="990"/>
      <c r="BV116" s="990" t="s">
        <v>426</v>
      </c>
      <c r="BW116" s="990"/>
      <c r="BX116" s="990"/>
      <c r="BY116" s="990"/>
      <c r="BZ116" s="990"/>
      <c r="CA116" s="990" t="s">
        <v>221</v>
      </c>
      <c r="CB116" s="990"/>
      <c r="CC116" s="990"/>
      <c r="CD116" s="990"/>
      <c r="CE116" s="990"/>
      <c r="CF116" s="984" t="s">
        <v>426</v>
      </c>
      <c r="CG116" s="985"/>
      <c r="CH116" s="985"/>
      <c r="CI116" s="985"/>
      <c r="CJ116" s="985"/>
      <c r="CK116" s="1015"/>
      <c r="CL116" s="1016"/>
      <c r="CM116" s="986" t="s">
        <v>446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221</v>
      </c>
      <c r="DH116" s="1029"/>
      <c r="DI116" s="1029"/>
      <c r="DJ116" s="1029"/>
      <c r="DK116" s="1030"/>
      <c r="DL116" s="1031" t="s">
        <v>221</v>
      </c>
      <c r="DM116" s="1029"/>
      <c r="DN116" s="1029"/>
      <c r="DO116" s="1029"/>
      <c r="DP116" s="1030"/>
      <c r="DQ116" s="1031" t="s">
        <v>221</v>
      </c>
      <c r="DR116" s="1029"/>
      <c r="DS116" s="1029"/>
      <c r="DT116" s="1029"/>
      <c r="DU116" s="1030"/>
      <c r="DV116" s="1032" t="s">
        <v>426</v>
      </c>
      <c r="DW116" s="1033"/>
      <c r="DX116" s="1033"/>
      <c r="DY116" s="1033"/>
      <c r="DZ116" s="1034"/>
    </row>
    <row r="117" spans="1:130" s="226" customFormat="1" ht="26.25" customHeight="1" x14ac:dyDescent="0.15">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447</v>
      </c>
      <c r="Z117" s="956"/>
      <c r="AA117" s="1046">
        <v>575196</v>
      </c>
      <c r="AB117" s="1047"/>
      <c r="AC117" s="1047"/>
      <c r="AD117" s="1047"/>
      <c r="AE117" s="1048"/>
      <c r="AF117" s="1049">
        <v>616528</v>
      </c>
      <c r="AG117" s="1047"/>
      <c r="AH117" s="1047"/>
      <c r="AI117" s="1047"/>
      <c r="AJ117" s="1048"/>
      <c r="AK117" s="1049">
        <v>622601</v>
      </c>
      <c r="AL117" s="1047"/>
      <c r="AM117" s="1047"/>
      <c r="AN117" s="1047"/>
      <c r="AO117" s="1048"/>
      <c r="AP117" s="1050"/>
      <c r="AQ117" s="1051"/>
      <c r="AR117" s="1051"/>
      <c r="AS117" s="1051"/>
      <c r="AT117" s="1052"/>
      <c r="AU117" s="970"/>
      <c r="AV117" s="971"/>
      <c r="AW117" s="971"/>
      <c r="AX117" s="971"/>
      <c r="AY117" s="971"/>
      <c r="AZ117" s="1037" t="s">
        <v>448</v>
      </c>
      <c r="BA117" s="1038"/>
      <c r="BB117" s="1038"/>
      <c r="BC117" s="1038"/>
      <c r="BD117" s="1038"/>
      <c r="BE117" s="1038"/>
      <c r="BF117" s="1038"/>
      <c r="BG117" s="1038"/>
      <c r="BH117" s="1038"/>
      <c r="BI117" s="1038"/>
      <c r="BJ117" s="1038"/>
      <c r="BK117" s="1038"/>
      <c r="BL117" s="1038"/>
      <c r="BM117" s="1038"/>
      <c r="BN117" s="1038"/>
      <c r="BO117" s="1038"/>
      <c r="BP117" s="1039"/>
      <c r="BQ117" s="989" t="s">
        <v>221</v>
      </c>
      <c r="BR117" s="990"/>
      <c r="BS117" s="990"/>
      <c r="BT117" s="990"/>
      <c r="BU117" s="990"/>
      <c r="BV117" s="990" t="s">
        <v>221</v>
      </c>
      <c r="BW117" s="990"/>
      <c r="BX117" s="990"/>
      <c r="BY117" s="990"/>
      <c r="BZ117" s="990"/>
      <c r="CA117" s="990" t="s">
        <v>221</v>
      </c>
      <c r="CB117" s="990"/>
      <c r="CC117" s="990"/>
      <c r="CD117" s="990"/>
      <c r="CE117" s="990"/>
      <c r="CF117" s="984" t="s">
        <v>221</v>
      </c>
      <c r="CG117" s="985"/>
      <c r="CH117" s="985"/>
      <c r="CI117" s="985"/>
      <c r="CJ117" s="985"/>
      <c r="CK117" s="1015"/>
      <c r="CL117" s="1016"/>
      <c r="CM117" s="986" t="s">
        <v>449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221</v>
      </c>
      <c r="DH117" s="1029"/>
      <c r="DI117" s="1029"/>
      <c r="DJ117" s="1029"/>
      <c r="DK117" s="1030"/>
      <c r="DL117" s="1031" t="s">
        <v>221</v>
      </c>
      <c r="DM117" s="1029"/>
      <c r="DN117" s="1029"/>
      <c r="DO117" s="1029"/>
      <c r="DP117" s="1030"/>
      <c r="DQ117" s="1031" t="s">
        <v>221</v>
      </c>
      <c r="DR117" s="1029"/>
      <c r="DS117" s="1029"/>
      <c r="DT117" s="1029"/>
      <c r="DU117" s="1030"/>
      <c r="DV117" s="1032" t="s">
        <v>221</v>
      </c>
      <c r="DW117" s="1033"/>
      <c r="DX117" s="1033"/>
      <c r="DY117" s="1033"/>
      <c r="DZ117" s="1034"/>
    </row>
    <row r="118" spans="1:130" s="226" customFormat="1" ht="26.25" customHeight="1" x14ac:dyDescent="0.15">
      <c r="A118" s="974" t="s">
        <v>421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419</v>
      </c>
      <c r="AB118" s="955"/>
      <c r="AC118" s="955"/>
      <c r="AD118" s="955"/>
      <c r="AE118" s="956"/>
      <c r="AF118" s="954" t="s">
        <v>300</v>
      </c>
      <c r="AG118" s="955"/>
      <c r="AH118" s="955"/>
      <c r="AI118" s="955"/>
      <c r="AJ118" s="956"/>
      <c r="AK118" s="954" t="s">
        <v>299</v>
      </c>
      <c r="AL118" s="955"/>
      <c r="AM118" s="955"/>
      <c r="AN118" s="955"/>
      <c r="AO118" s="956"/>
      <c r="AP118" s="1041" t="s">
        <v>420</v>
      </c>
      <c r="AQ118" s="1042"/>
      <c r="AR118" s="1042"/>
      <c r="AS118" s="1042"/>
      <c r="AT118" s="1043"/>
      <c r="AU118" s="970"/>
      <c r="AV118" s="971"/>
      <c r="AW118" s="971"/>
      <c r="AX118" s="971"/>
      <c r="AY118" s="971"/>
      <c r="AZ118" s="1044" t="s">
        <v>450</v>
      </c>
      <c r="BA118" s="1035"/>
      <c r="BB118" s="1035"/>
      <c r="BC118" s="1035"/>
      <c r="BD118" s="1035"/>
      <c r="BE118" s="1035"/>
      <c r="BF118" s="1035"/>
      <c r="BG118" s="1035"/>
      <c r="BH118" s="1035"/>
      <c r="BI118" s="1035"/>
      <c r="BJ118" s="1035"/>
      <c r="BK118" s="1035"/>
      <c r="BL118" s="1035"/>
      <c r="BM118" s="1035"/>
      <c r="BN118" s="1035"/>
      <c r="BO118" s="1035"/>
      <c r="BP118" s="1036"/>
      <c r="BQ118" s="1067" t="s">
        <v>426</v>
      </c>
      <c r="BR118" s="1068"/>
      <c r="BS118" s="1068"/>
      <c r="BT118" s="1068"/>
      <c r="BU118" s="1068"/>
      <c r="BV118" s="1068" t="s">
        <v>426</v>
      </c>
      <c r="BW118" s="1068"/>
      <c r="BX118" s="1068"/>
      <c r="BY118" s="1068"/>
      <c r="BZ118" s="1068"/>
      <c r="CA118" s="1068" t="s">
        <v>221</v>
      </c>
      <c r="CB118" s="1068"/>
      <c r="CC118" s="1068"/>
      <c r="CD118" s="1068"/>
      <c r="CE118" s="1068"/>
      <c r="CF118" s="984" t="s">
        <v>221</v>
      </c>
      <c r="CG118" s="985"/>
      <c r="CH118" s="985"/>
      <c r="CI118" s="985"/>
      <c r="CJ118" s="985"/>
      <c r="CK118" s="1015"/>
      <c r="CL118" s="1016"/>
      <c r="CM118" s="986" t="s">
        <v>451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221</v>
      </c>
      <c r="DH118" s="1029"/>
      <c r="DI118" s="1029"/>
      <c r="DJ118" s="1029"/>
      <c r="DK118" s="1030"/>
      <c r="DL118" s="1031" t="s">
        <v>221</v>
      </c>
      <c r="DM118" s="1029"/>
      <c r="DN118" s="1029"/>
      <c r="DO118" s="1029"/>
      <c r="DP118" s="1030"/>
      <c r="DQ118" s="1031" t="s">
        <v>221</v>
      </c>
      <c r="DR118" s="1029"/>
      <c r="DS118" s="1029"/>
      <c r="DT118" s="1029"/>
      <c r="DU118" s="1030"/>
      <c r="DV118" s="1032" t="s">
        <v>426</v>
      </c>
      <c r="DW118" s="1033"/>
      <c r="DX118" s="1033"/>
      <c r="DY118" s="1033"/>
      <c r="DZ118" s="1034"/>
    </row>
    <row r="119" spans="1:130" s="226" customFormat="1" ht="26.25" customHeight="1" x14ac:dyDescent="0.15">
      <c r="A119" s="1128" t="s">
        <v>424</v>
      </c>
      <c r="B119" s="1014"/>
      <c r="C119" s="993" t="s">
        <v>425</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221</v>
      </c>
      <c r="AB119" s="962"/>
      <c r="AC119" s="962"/>
      <c r="AD119" s="962"/>
      <c r="AE119" s="963"/>
      <c r="AF119" s="964" t="s">
        <v>426</v>
      </c>
      <c r="AG119" s="962"/>
      <c r="AH119" s="962"/>
      <c r="AI119" s="962"/>
      <c r="AJ119" s="963"/>
      <c r="AK119" s="964" t="s">
        <v>426</v>
      </c>
      <c r="AL119" s="962"/>
      <c r="AM119" s="962"/>
      <c r="AN119" s="962"/>
      <c r="AO119" s="963"/>
      <c r="AP119" s="965" t="s">
        <v>221</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452</v>
      </c>
      <c r="BP119" s="1076"/>
      <c r="BQ119" s="1067">
        <v>8640495</v>
      </c>
      <c r="BR119" s="1068"/>
      <c r="BS119" s="1068"/>
      <c r="BT119" s="1068"/>
      <c r="BU119" s="1068"/>
      <c r="BV119" s="1068">
        <v>8559831</v>
      </c>
      <c r="BW119" s="1068"/>
      <c r="BX119" s="1068"/>
      <c r="BY119" s="1068"/>
      <c r="BZ119" s="1068"/>
      <c r="CA119" s="1068">
        <v>8681122</v>
      </c>
      <c r="CB119" s="1068"/>
      <c r="CC119" s="1068"/>
      <c r="CD119" s="1068"/>
      <c r="CE119" s="1068"/>
      <c r="CF119" s="1069"/>
      <c r="CG119" s="1070"/>
      <c r="CH119" s="1070"/>
      <c r="CI119" s="1070"/>
      <c r="CJ119" s="1071"/>
      <c r="CK119" s="1017"/>
      <c r="CL119" s="1018"/>
      <c r="CM119" s="1072" t="s">
        <v>453</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7938</v>
      </c>
      <c r="DH119" s="1054"/>
      <c r="DI119" s="1054"/>
      <c r="DJ119" s="1054"/>
      <c r="DK119" s="1055"/>
      <c r="DL119" s="1053" t="s">
        <v>221</v>
      </c>
      <c r="DM119" s="1054"/>
      <c r="DN119" s="1054"/>
      <c r="DO119" s="1054"/>
      <c r="DP119" s="1055"/>
      <c r="DQ119" s="1053" t="s">
        <v>221</v>
      </c>
      <c r="DR119" s="1054"/>
      <c r="DS119" s="1054"/>
      <c r="DT119" s="1054"/>
      <c r="DU119" s="1055"/>
      <c r="DV119" s="1056" t="s">
        <v>426</v>
      </c>
      <c r="DW119" s="1057"/>
      <c r="DX119" s="1057"/>
      <c r="DY119" s="1057"/>
      <c r="DZ119" s="1058"/>
    </row>
    <row r="120" spans="1:130" s="226" customFormat="1" ht="26.25" customHeight="1" x14ac:dyDescent="0.15">
      <c r="A120" s="1129"/>
      <c r="B120" s="1016"/>
      <c r="C120" s="986" t="s">
        <v>429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426</v>
      </c>
      <c r="AB120" s="1029"/>
      <c r="AC120" s="1029"/>
      <c r="AD120" s="1029"/>
      <c r="AE120" s="1030"/>
      <c r="AF120" s="1031" t="s">
        <v>221</v>
      </c>
      <c r="AG120" s="1029"/>
      <c r="AH120" s="1029"/>
      <c r="AI120" s="1029"/>
      <c r="AJ120" s="1030"/>
      <c r="AK120" s="1031" t="s">
        <v>221</v>
      </c>
      <c r="AL120" s="1029"/>
      <c r="AM120" s="1029"/>
      <c r="AN120" s="1029"/>
      <c r="AO120" s="1030"/>
      <c r="AP120" s="1032" t="s">
        <v>221</v>
      </c>
      <c r="AQ120" s="1033"/>
      <c r="AR120" s="1033"/>
      <c r="AS120" s="1033"/>
      <c r="AT120" s="1034"/>
      <c r="AU120" s="1059" t="s">
        <v>454</v>
      </c>
      <c r="AV120" s="1060"/>
      <c r="AW120" s="1060"/>
      <c r="AX120" s="1060"/>
      <c r="AY120" s="1061"/>
      <c r="AZ120" s="1010" t="s">
        <v>455</v>
      </c>
      <c r="BA120" s="959"/>
      <c r="BB120" s="959"/>
      <c r="BC120" s="959"/>
      <c r="BD120" s="959"/>
      <c r="BE120" s="959"/>
      <c r="BF120" s="959"/>
      <c r="BG120" s="959"/>
      <c r="BH120" s="959"/>
      <c r="BI120" s="959"/>
      <c r="BJ120" s="959"/>
      <c r="BK120" s="959"/>
      <c r="BL120" s="959"/>
      <c r="BM120" s="959"/>
      <c r="BN120" s="959"/>
      <c r="BO120" s="959"/>
      <c r="BP120" s="960"/>
      <c r="BQ120" s="996">
        <v>1434387</v>
      </c>
      <c r="BR120" s="997"/>
      <c r="BS120" s="997"/>
      <c r="BT120" s="997"/>
      <c r="BU120" s="997"/>
      <c r="BV120" s="997">
        <v>1265380</v>
      </c>
      <c r="BW120" s="997"/>
      <c r="BX120" s="997"/>
      <c r="BY120" s="997"/>
      <c r="BZ120" s="997"/>
      <c r="CA120" s="997">
        <v>1222648</v>
      </c>
      <c r="CB120" s="997"/>
      <c r="CC120" s="997"/>
      <c r="CD120" s="997"/>
      <c r="CE120" s="997"/>
      <c r="CF120" s="1011">
        <v>74.5</v>
      </c>
      <c r="CG120" s="1012"/>
      <c r="CH120" s="1012"/>
      <c r="CI120" s="1012"/>
      <c r="CJ120" s="1012"/>
      <c r="CK120" s="1077" t="s">
        <v>456</v>
      </c>
      <c r="CL120" s="1078"/>
      <c r="CM120" s="1078"/>
      <c r="CN120" s="1078"/>
      <c r="CO120" s="1079"/>
      <c r="CP120" s="1085" t="s">
        <v>457</v>
      </c>
      <c r="CQ120" s="1086"/>
      <c r="CR120" s="1086"/>
      <c r="CS120" s="1086"/>
      <c r="CT120" s="1086"/>
      <c r="CU120" s="1086"/>
      <c r="CV120" s="1086"/>
      <c r="CW120" s="1086"/>
      <c r="CX120" s="1086"/>
      <c r="CY120" s="1086"/>
      <c r="CZ120" s="1086"/>
      <c r="DA120" s="1086"/>
      <c r="DB120" s="1086"/>
      <c r="DC120" s="1086"/>
      <c r="DD120" s="1086"/>
      <c r="DE120" s="1086"/>
      <c r="DF120" s="1087"/>
      <c r="DG120" s="996">
        <v>779490</v>
      </c>
      <c r="DH120" s="997"/>
      <c r="DI120" s="997"/>
      <c r="DJ120" s="997"/>
      <c r="DK120" s="997"/>
      <c r="DL120" s="997">
        <v>734901</v>
      </c>
      <c r="DM120" s="997"/>
      <c r="DN120" s="997"/>
      <c r="DO120" s="997"/>
      <c r="DP120" s="997"/>
      <c r="DQ120" s="997">
        <v>814869</v>
      </c>
      <c r="DR120" s="997"/>
      <c r="DS120" s="997"/>
      <c r="DT120" s="997"/>
      <c r="DU120" s="997"/>
      <c r="DV120" s="998">
        <v>49.7</v>
      </c>
      <c r="DW120" s="998"/>
      <c r="DX120" s="998"/>
      <c r="DY120" s="998"/>
      <c r="DZ120" s="999"/>
    </row>
    <row r="121" spans="1:130" s="226" customFormat="1" ht="26.25" customHeight="1" x14ac:dyDescent="0.15">
      <c r="A121" s="1129"/>
      <c r="B121" s="1016"/>
      <c r="C121" s="1037" t="s">
        <v>458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221</v>
      </c>
      <c r="AB121" s="1029"/>
      <c r="AC121" s="1029"/>
      <c r="AD121" s="1029"/>
      <c r="AE121" s="1030"/>
      <c r="AF121" s="1031" t="s">
        <v>426</v>
      </c>
      <c r="AG121" s="1029"/>
      <c r="AH121" s="1029"/>
      <c r="AI121" s="1029"/>
      <c r="AJ121" s="1030"/>
      <c r="AK121" s="1031" t="s">
        <v>426</v>
      </c>
      <c r="AL121" s="1029"/>
      <c r="AM121" s="1029"/>
      <c r="AN121" s="1029"/>
      <c r="AO121" s="1030"/>
      <c r="AP121" s="1032" t="s">
        <v>221</v>
      </c>
      <c r="AQ121" s="1033"/>
      <c r="AR121" s="1033"/>
      <c r="AS121" s="1033"/>
      <c r="AT121" s="1034"/>
      <c r="AU121" s="1062"/>
      <c r="AV121" s="1063"/>
      <c r="AW121" s="1063"/>
      <c r="AX121" s="1063"/>
      <c r="AY121" s="1064"/>
      <c r="AZ121" s="1019" t="s">
        <v>459</v>
      </c>
      <c r="BA121" s="1020"/>
      <c r="BB121" s="1020"/>
      <c r="BC121" s="1020"/>
      <c r="BD121" s="1020"/>
      <c r="BE121" s="1020"/>
      <c r="BF121" s="1020"/>
      <c r="BG121" s="1020"/>
      <c r="BH121" s="1020"/>
      <c r="BI121" s="1020"/>
      <c r="BJ121" s="1020"/>
      <c r="BK121" s="1020"/>
      <c r="BL121" s="1020"/>
      <c r="BM121" s="1020"/>
      <c r="BN121" s="1020"/>
      <c r="BO121" s="1020"/>
      <c r="BP121" s="1021"/>
      <c r="BQ121" s="989">
        <v>264551</v>
      </c>
      <c r="BR121" s="990"/>
      <c r="BS121" s="990"/>
      <c r="BT121" s="990"/>
      <c r="BU121" s="990"/>
      <c r="BV121" s="990">
        <v>227999</v>
      </c>
      <c r="BW121" s="990"/>
      <c r="BX121" s="990"/>
      <c r="BY121" s="990"/>
      <c r="BZ121" s="990"/>
      <c r="CA121" s="990">
        <v>191073</v>
      </c>
      <c r="CB121" s="990"/>
      <c r="CC121" s="990"/>
      <c r="CD121" s="990"/>
      <c r="CE121" s="990"/>
      <c r="CF121" s="984">
        <v>11.6</v>
      </c>
      <c r="CG121" s="985"/>
      <c r="CH121" s="985"/>
      <c r="CI121" s="985"/>
      <c r="CJ121" s="985"/>
      <c r="CK121" s="1080"/>
      <c r="CL121" s="1081"/>
      <c r="CM121" s="1081"/>
      <c r="CN121" s="1081"/>
      <c r="CO121" s="1082"/>
      <c r="CP121" s="1090" t="s">
        <v>401</v>
      </c>
      <c r="CQ121" s="1091"/>
      <c r="CR121" s="1091"/>
      <c r="CS121" s="1091"/>
      <c r="CT121" s="1091"/>
      <c r="CU121" s="1091"/>
      <c r="CV121" s="1091"/>
      <c r="CW121" s="1091"/>
      <c r="CX121" s="1091"/>
      <c r="CY121" s="1091"/>
      <c r="CZ121" s="1091"/>
      <c r="DA121" s="1091"/>
      <c r="DB121" s="1091"/>
      <c r="DC121" s="1091"/>
      <c r="DD121" s="1091"/>
      <c r="DE121" s="1091"/>
      <c r="DF121" s="1092"/>
      <c r="DG121" s="989">
        <v>297992</v>
      </c>
      <c r="DH121" s="990"/>
      <c r="DI121" s="990"/>
      <c r="DJ121" s="990"/>
      <c r="DK121" s="990"/>
      <c r="DL121" s="990">
        <v>282004</v>
      </c>
      <c r="DM121" s="990"/>
      <c r="DN121" s="990"/>
      <c r="DO121" s="990"/>
      <c r="DP121" s="990"/>
      <c r="DQ121" s="990">
        <v>332318</v>
      </c>
      <c r="DR121" s="990"/>
      <c r="DS121" s="990"/>
      <c r="DT121" s="990"/>
      <c r="DU121" s="990"/>
      <c r="DV121" s="991">
        <v>20.3</v>
      </c>
      <c r="DW121" s="991"/>
      <c r="DX121" s="991"/>
      <c r="DY121" s="991"/>
      <c r="DZ121" s="992"/>
    </row>
    <row r="122" spans="1:130" s="226" customFormat="1" ht="26.25" customHeight="1" x14ac:dyDescent="0.15">
      <c r="A122" s="1129"/>
      <c r="B122" s="1016"/>
      <c r="C122" s="986" t="s">
        <v>440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426</v>
      </c>
      <c r="AB122" s="1029"/>
      <c r="AC122" s="1029"/>
      <c r="AD122" s="1029"/>
      <c r="AE122" s="1030"/>
      <c r="AF122" s="1031" t="s">
        <v>221</v>
      </c>
      <c r="AG122" s="1029"/>
      <c r="AH122" s="1029"/>
      <c r="AI122" s="1029"/>
      <c r="AJ122" s="1030"/>
      <c r="AK122" s="1031" t="s">
        <v>221</v>
      </c>
      <c r="AL122" s="1029"/>
      <c r="AM122" s="1029"/>
      <c r="AN122" s="1029"/>
      <c r="AO122" s="1030"/>
      <c r="AP122" s="1032" t="s">
        <v>426</v>
      </c>
      <c r="AQ122" s="1033"/>
      <c r="AR122" s="1033"/>
      <c r="AS122" s="1033"/>
      <c r="AT122" s="1034"/>
      <c r="AU122" s="1062"/>
      <c r="AV122" s="1063"/>
      <c r="AW122" s="1063"/>
      <c r="AX122" s="1063"/>
      <c r="AY122" s="1064"/>
      <c r="AZ122" s="1044" t="s">
        <v>460</v>
      </c>
      <c r="BA122" s="1035"/>
      <c r="BB122" s="1035"/>
      <c r="BC122" s="1035"/>
      <c r="BD122" s="1035"/>
      <c r="BE122" s="1035"/>
      <c r="BF122" s="1035"/>
      <c r="BG122" s="1035"/>
      <c r="BH122" s="1035"/>
      <c r="BI122" s="1035"/>
      <c r="BJ122" s="1035"/>
      <c r="BK122" s="1035"/>
      <c r="BL122" s="1035"/>
      <c r="BM122" s="1035"/>
      <c r="BN122" s="1035"/>
      <c r="BO122" s="1035"/>
      <c r="BP122" s="1036"/>
      <c r="BQ122" s="1067">
        <v>6042920</v>
      </c>
      <c r="BR122" s="1068"/>
      <c r="BS122" s="1068"/>
      <c r="BT122" s="1068"/>
      <c r="BU122" s="1068"/>
      <c r="BV122" s="1068">
        <v>5815648</v>
      </c>
      <c r="BW122" s="1068"/>
      <c r="BX122" s="1068"/>
      <c r="BY122" s="1068"/>
      <c r="BZ122" s="1068"/>
      <c r="CA122" s="1068">
        <v>5852365</v>
      </c>
      <c r="CB122" s="1068"/>
      <c r="CC122" s="1068"/>
      <c r="CD122" s="1068"/>
      <c r="CE122" s="1068"/>
      <c r="CF122" s="1088">
        <v>356.6</v>
      </c>
      <c r="CG122" s="1089"/>
      <c r="CH122" s="1089"/>
      <c r="CI122" s="1089"/>
      <c r="CJ122" s="1089"/>
      <c r="CK122" s="1080"/>
      <c r="CL122" s="1081"/>
      <c r="CM122" s="1081"/>
      <c r="CN122" s="1081"/>
      <c r="CO122" s="1082"/>
      <c r="CP122" s="1090" t="s">
        <v>461</v>
      </c>
      <c r="CQ122" s="1091"/>
      <c r="CR122" s="1091"/>
      <c r="CS122" s="1091"/>
      <c r="CT122" s="1091"/>
      <c r="CU122" s="1091"/>
      <c r="CV122" s="1091"/>
      <c r="CW122" s="1091"/>
      <c r="CX122" s="1091"/>
      <c r="CY122" s="1091"/>
      <c r="CZ122" s="1091"/>
      <c r="DA122" s="1091"/>
      <c r="DB122" s="1091"/>
      <c r="DC122" s="1091"/>
      <c r="DD122" s="1091"/>
      <c r="DE122" s="1091"/>
      <c r="DF122" s="1092"/>
      <c r="DG122" s="989">
        <v>144017</v>
      </c>
      <c r="DH122" s="990"/>
      <c r="DI122" s="990"/>
      <c r="DJ122" s="990"/>
      <c r="DK122" s="990"/>
      <c r="DL122" s="990">
        <v>117625</v>
      </c>
      <c r="DM122" s="990"/>
      <c r="DN122" s="990"/>
      <c r="DO122" s="990"/>
      <c r="DP122" s="990"/>
      <c r="DQ122" s="990">
        <v>95845</v>
      </c>
      <c r="DR122" s="990"/>
      <c r="DS122" s="990"/>
      <c r="DT122" s="990"/>
      <c r="DU122" s="990"/>
      <c r="DV122" s="991">
        <v>5.8</v>
      </c>
      <c r="DW122" s="991"/>
      <c r="DX122" s="991"/>
      <c r="DY122" s="991"/>
      <c r="DZ122" s="992"/>
    </row>
    <row r="123" spans="1:130" s="226" customFormat="1" ht="26.25" customHeight="1" x14ac:dyDescent="0.15">
      <c r="A123" s="1129"/>
      <c r="B123" s="1016"/>
      <c r="C123" s="986" t="s">
        <v>446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426</v>
      </c>
      <c r="AB123" s="1029"/>
      <c r="AC123" s="1029"/>
      <c r="AD123" s="1029"/>
      <c r="AE123" s="1030"/>
      <c r="AF123" s="1031" t="s">
        <v>426</v>
      </c>
      <c r="AG123" s="1029"/>
      <c r="AH123" s="1029"/>
      <c r="AI123" s="1029"/>
      <c r="AJ123" s="1030"/>
      <c r="AK123" s="1031" t="s">
        <v>221</v>
      </c>
      <c r="AL123" s="1029"/>
      <c r="AM123" s="1029"/>
      <c r="AN123" s="1029"/>
      <c r="AO123" s="1030"/>
      <c r="AP123" s="1032" t="s">
        <v>426</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462</v>
      </c>
      <c r="BP123" s="1076"/>
      <c r="BQ123" s="1135">
        <v>7741858</v>
      </c>
      <c r="BR123" s="1136"/>
      <c r="BS123" s="1136"/>
      <c r="BT123" s="1136"/>
      <c r="BU123" s="1136"/>
      <c r="BV123" s="1136">
        <v>7309027</v>
      </c>
      <c r="BW123" s="1136"/>
      <c r="BX123" s="1136"/>
      <c r="BY123" s="1136"/>
      <c r="BZ123" s="1136"/>
      <c r="CA123" s="1136">
        <v>7266086</v>
      </c>
      <c r="CB123" s="1136"/>
      <c r="CC123" s="1136"/>
      <c r="CD123" s="1136"/>
      <c r="CE123" s="1136"/>
      <c r="CF123" s="1069"/>
      <c r="CG123" s="1070"/>
      <c r="CH123" s="1070"/>
      <c r="CI123" s="1070"/>
      <c r="CJ123" s="1071"/>
      <c r="CK123" s="1080"/>
      <c r="CL123" s="1081"/>
      <c r="CM123" s="1081"/>
      <c r="CN123" s="1081"/>
      <c r="CO123" s="1082"/>
      <c r="CP123" s="1090" t="s">
        <v>402</v>
      </c>
      <c r="CQ123" s="1091"/>
      <c r="CR123" s="1091"/>
      <c r="CS123" s="1091"/>
      <c r="CT123" s="1091"/>
      <c r="CU123" s="1091"/>
      <c r="CV123" s="1091"/>
      <c r="CW123" s="1091"/>
      <c r="CX123" s="1091"/>
      <c r="CY123" s="1091"/>
      <c r="CZ123" s="1091"/>
      <c r="DA123" s="1091"/>
      <c r="DB123" s="1091"/>
      <c r="DC123" s="1091"/>
      <c r="DD123" s="1091"/>
      <c r="DE123" s="1091"/>
      <c r="DF123" s="1092"/>
      <c r="DG123" s="1028">
        <v>79717</v>
      </c>
      <c r="DH123" s="1029"/>
      <c r="DI123" s="1029"/>
      <c r="DJ123" s="1029"/>
      <c r="DK123" s="1030"/>
      <c r="DL123" s="1031">
        <v>74486</v>
      </c>
      <c r="DM123" s="1029"/>
      <c r="DN123" s="1029"/>
      <c r="DO123" s="1029"/>
      <c r="DP123" s="1030"/>
      <c r="DQ123" s="1031">
        <v>77552</v>
      </c>
      <c r="DR123" s="1029"/>
      <c r="DS123" s="1029"/>
      <c r="DT123" s="1029"/>
      <c r="DU123" s="1030"/>
      <c r="DV123" s="1032">
        <v>4.7</v>
      </c>
      <c r="DW123" s="1033"/>
      <c r="DX123" s="1033"/>
      <c r="DY123" s="1033"/>
      <c r="DZ123" s="1034"/>
    </row>
    <row r="124" spans="1:130" s="226" customFormat="1" ht="26.25" customHeight="1" thickBot="1" x14ac:dyDescent="0.2">
      <c r="A124" s="1129"/>
      <c r="B124" s="1016"/>
      <c r="C124" s="986" t="s">
        <v>449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221</v>
      </c>
      <c r="AB124" s="1029"/>
      <c r="AC124" s="1029"/>
      <c r="AD124" s="1029"/>
      <c r="AE124" s="1030"/>
      <c r="AF124" s="1031" t="s">
        <v>426</v>
      </c>
      <c r="AG124" s="1029"/>
      <c r="AH124" s="1029"/>
      <c r="AI124" s="1029"/>
      <c r="AJ124" s="1030"/>
      <c r="AK124" s="1031" t="s">
        <v>426</v>
      </c>
      <c r="AL124" s="1029"/>
      <c r="AM124" s="1029"/>
      <c r="AN124" s="1029"/>
      <c r="AO124" s="1030"/>
      <c r="AP124" s="1032" t="s">
        <v>221</v>
      </c>
      <c r="AQ124" s="1033"/>
      <c r="AR124" s="1033"/>
      <c r="AS124" s="1033"/>
      <c r="AT124" s="1034"/>
      <c r="AU124" s="1131" t="s">
        <v>463</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53.5</v>
      </c>
      <c r="BR124" s="1098"/>
      <c r="BS124" s="1098"/>
      <c r="BT124" s="1098"/>
      <c r="BU124" s="1098"/>
      <c r="BV124" s="1098">
        <v>75.599999999999994</v>
      </c>
      <c r="BW124" s="1098"/>
      <c r="BX124" s="1098"/>
      <c r="BY124" s="1098"/>
      <c r="BZ124" s="1098"/>
      <c r="CA124" s="1098">
        <v>86.2</v>
      </c>
      <c r="CB124" s="1098"/>
      <c r="CC124" s="1098"/>
      <c r="CD124" s="1098"/>
      <c r="CE124" s="1098"/>
      <c r="CF124" s="1099"/>
      <c r="CG124" s="1100"/>
      <c r="CH124" s="1100"/>
      <c r="CI124" s="1100"/>
      <c r="CJ124" s="1101"/>
      <c r="CK124" s="1083"/>
      <c r="CL124" s="1083"/>
      <c r="CM124" s="1083"/>
      <c r="CN124" s="1083"/>
      <c r="CO124" s="1084"/>
      <c r="CP124" s="1090" t="s">
        <v>464</v>
      </c>
      <c r="CQ124" s="1091"/>
      <c r="CR124" s="1091"/>
      <c r="CS124" s="1091"/>
      <c r="CT124" s="1091"/>
      <c r="CU124" s="1091"/>
      <c r="CV124" s="1091"/>
      <c r="CW124" s="1091"/>
      <c r="CX124" s="1091"/>
      <c r="CY124" s="1091"/>
      <c r="CZ124" s="1091"/>
      <c r="DA124" s="1091"/>
      <c r="DB124" s="1091"/>
      <c r="DC124" s="1091"/>
      <c r="DD124" s="1091"/>
      <c r="DE124" s="1091"/>
      <c r="DF124" s="1092"/>
      <c r="DG124" s="1075">
        <v>16820</v>
      </c>
      <c r="DH124" s="1054"/>
      <c r="DI124" s="1054"/>
      <c r="DJ124" s="1054"/>
      <c r="DK124" s="1055"/>
      <c r="DL124" s="1053">
        <v>15378</v>
      </c>
      <c r="DM124" s="1054"/>
      <c r="DN124" s="1054"/>
      <c r="DO124" s="1054"/>
      <c r="DP124" s="1055"/>
      <c r="DQ124" s="1053">
        <v>13827</v>
      </c>
      <c r="DR124" s="1054"/>
      <c r="DS124" s="1054"/>
      <c r="DT124" s="1054"/>
      <c r="DU124" s="1055"/>
      <c r="DV124" s="1056">
        <v>0.8</v>
      </c>
      <c r="DW124" s="1057"/>
      <c r="DX124" s="1057"/>
      <c r="DY124" s="1057"/>
      <c r="DZ124" s="1058"/>
    </row>
    <row r="125" spans="1:130" s="226" customFormat="1" ht="26.25" customHeight="1" x14ac:dyDescent="0.15">
      <c r="A125" s="1129"/>
      <c r="B125" s="1016"/>
      <c r="C125" s="986" t="s">
        <v>451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221</v>
      </c>
      <c r="AB125" s="1029"/>
      <c r="AC125" s="1029"/>
      <c r="AD125" s="1029"/>
      <c r="AE125" s="1030"/>
      <c r="AF125" s="1031" t="s">
        <v>221</v>
      </c>
      <c r="AG125" s="1029"/>
      <c r="AH125" s="1029"/>
      <c r="AI125" s="1029"/>
      <c r="AJ125" s="1030"/>
      <c r="AK125" s="1031" t="s">
        <v>221</v>
      </c>
      <c r="AL125" s="1029"/>
      <c r="AM125" s="1029"/>
      <c r="AN125" s="1029"/>
      <c r="AO125" s="1030"/>
      <c r="AP125" s="1032" t="s">
        <v>221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465</v>
      </c>
      <c r="CL125" s="1078"/>
      <c r="CM125" s="1078"/>
      <c r="CN125" s="1078"/>
      <c r="CO125" s="1079"/>
      <c r="CP125" s="1010" t="s">
        <v>466</v>
      </c>
      <c r="CQ125" s="959"/>
      <c r="CR125" s="959"/>
      <c r="CS125" s="959"/>
      <c r="CT125" s="959"/>
      <c r="CU125" s="959"/>
      <c r="CV125" s="959"/>
      <c r="CW125" s="959"/>
      <c r="CX125" s="959"/>
      <c r="CY125" s="959"/>
      <c r="CZ125" s="959"/>
      <c r="DA125" s="959"/>
      <c r="DB125" s="959"/>
      <c r="DC125" s="959"/>
      <c r="DD125" s="959"/>
      <c r="DE125" s="959"/>
      <c r="DF125" s="960"/>
      <c r="DG125" s="996" t="s">
        <v>221</v>
      </c>
      <c r="DH125" s="997"/>
      <c r="DI125" s="997"/>
      <c r="DJ125" s="997"/>
      <c r="DK125" s="997"/>
      <c r="DL125" s="997" t="s">
        <v>221</v>
      </c>
      <c r="DM125" s="997"/>
      <c r="DN125" s="997"/>
      <c r="DO125" s="997"/>
      <c r="DP125" s="997"/>
      <c r="DQ125" s="997" t="s">
        <v>221</v>
      </c>
      <c r="DR125" s="997"/>
      <c r="DS125" s="997"/>
      <c r="DT125" s="997"/>
      <c r="DU125" s="997"/>
      <c r="DV125" s="998" t="s">
        <v>221</v>
      </c>
      <c r="DW125" s="998"/>
      <c r="DX125" s="998"/>
      <c r="DY125" s="998"/>
      <c r="DZ125" s="999"/>
    </row>
    <row r="126" spans="1:130" s="226" customFormat="1" ht="26.25" customHeight="1" thickBot="1" x14ac:dyDescent="0.2">
      <c r="A126" s="1129"/>
      <c r="B126" s="1016"/>
      <c r="C126" s="986" t="s">
        <v>453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11683</v>
      </c>
      <c r="AB126" s="1029"/>
      <c r="AC126" s="1029"/>
      <c r="AD126" s="1029"/>
      <c r="AE126" s="1030"/>
      <c r="AF126" s="1031">
        <v>10632</v>
      </c>
      <c r="AG126" s="1029"/>
      <c r="AH126" s="1029"/>
      <c r="AI126" s="1029"/>
      <c r="AJ126" s="1030"/>
      <c r="AK126" s="1031" t="s">
        <v>221</v>
      </c>
      <c r="AL126" s="1029"/>
      <c r="AM126" s="1029"/>
      <c r="AN126" s="1029"/>
      <c r="AO126" s="1030"/>
      <c r="AP126" s="1032" t="s">
        <v>221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467</v>
      </c>
      <c r="CQ126" s="1020"/>
      <c r="CR126" s="1020"/>
      <c r="CS126" s="1020"/>
      <c r="CT126" s="1020"/>
      <c r="CU126" s="1020"/>
      <c r="CV126" s="1020"/>
      <c r="CW126" s="1020"/>
      <c r="CX126" s="1020"/>
      <c r="CY126" s="1020"/>
      <c r="CZ126" s="1020"/>
      <c r="DA126" s="1020"/>
      <c r="DB126" s="1020"/>
      <c r="DC126" s="1020"/>
      <c r="DD126" s="1020"/>
      <c r="DE126" s="1020"/>
      <c r="DF126" s="1021"/>
      <c r="DG126" s="989" t="s">
        <v>221</v>
      </c>
      <c r="DH126" s="990"/>
      <c r="DI126" s="990"/>
      <c r="DJ126" s="990"/>
      <c r="DK126" s="990"/>
      <c r="DL126" s="990" t="s">
        <v>221</v>
      </c>
      <c r="DM126" s="990"/>
      <c r="DN126" s="990"/>
      <c r="DO126" s="990"/>
      <c r="DP126" s="990"/>
      <c r="DQ126" s="990" t="s">
        <v>221</v>
      </c>
      <c r="DR126" s="990"/>
      <c r="DS126" s="990"/>
      <c r="DT126" s="990"/>
      <c r="DU126" s="990"/>
      <c r="DV126" s="991" t="s">
        <v>221</v>
      </c>
      <c r="DW126" s="991"/>
      <c r="DX126" s="991"/>
      <c r="DY126" s="991"/>
      <c r="DZ126" s="992"/>
    </row>
    <row r="127" spans="1:130" s="226" customFormat="1" ht="26.25" customHeight="1" x14ac:dyDescent="0.15">
      <c r="A127" s="1130"/>
      <c r="B127" s="1018"/>
      <c r="C127" s="1072" t="s">
        <v>468</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1120</v>
      </c>
      <c r="AB127" s="1029"/>
      <c r="AC127" s="1029"/>
      <c r="AD127" s="1029"/>
      <c r="AE127" s="1030"/>
      <c r="AF127" s="1031">
        <v>939</v>
      </c>
      <c r="AG127" s="1029"/>
      <c r="AH127" s="1029"/>
      <c r="AI127" s="1029"/>
      <c r="AJ127" s="1030"/>
      <c r="AK127" s="1031">
        <v>839</v>
      </c>
      <c r="AL127" s="1029"/>
      <c r="AM127" s="1029"/>
      <c r="AN127" s="1029"/>
      <c r="AO127" s="1030"/>
      <c r="AP127" s="1032">
        <v>0.1</v>
      </c>
      <c r="AQ127" s="1033"/>
      <c r="AR127" s="1033"/>
      <c r="AS127" s="1033"/>
      <c r="AT127" s="1034"/>
      <c r="AU127" s="262"/>
      <c r="AV127" s="262"/>
      <c r="AW127" s="262"/>
      <c r="AX127" s="1102" t="s">
        <v>469</v>
      </c>
      <c r="AY127" s="1103"/>
      <c r="AZ127" s="1103"/>
      <c r="BA127" s="1103"/>
      <c r="BB127" s="1103"/>
      <c r="BC127" s="1103"/>
      <c r="BD127" s="1103"/>
      <c r="BE127" s="1104"/>
      <c r="BF127" s="1105" t="s">
        <v>470</v>
      </c>
      <c r="BG127" s="1103"/>
      <c r="BH127" s="1103"/>
      <c r="BI127" s="1103"/>
      <c r="BJ127" s="1103"/>
      <c r="BK127" s="1103"/>
      <c r="BL127" s="1104"/>
      <c r="BM127" s="1105" t="s">
        <v>471</v>
      </c>
      <c r="BN127" s="1103"/>
      <c r="BO127" s="1103"/>
      <c r="BP127" s="1103"/>
      <c r="BQ127" s="1103"/>
      <c r="BR127" s="1103"/>
      <c r="BS127" s="1104"/>
      <c r="BT127" s="1105" t="s">
        <v>472</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473</v>
      </c>
      <c r="CQ127" s="1020"/>
      <c r="CR127" s="1020"/>
      <c r="CS127" s="1020"/>
      <c r="CT127" s="1020"/>
      <c r="CU127" s="1020"/>
      <c r="CV127" s="1020"/>
      <c r="CW127" s="1020"/>
      <c r="CX127" s="1020"/>
      <c r="CY127" s="1020"/>
      <c r="CZ127" s="1020"/>
      <c r="DA127" s="1020"/>
      <c r="DB127" s="1020"/>
      <c r="DC127" s="1020"/>
      <c r="DD127" s="1020"/>
      <c r="DE127" s="1020"/>
      <c r="DF127" s="1021"/>
      <c r="DG127" s="989" t="s">
        <v>221</v>
      </c>
      <c r="DH127" s="990"/>
      <c r="DI127" s="990"/>
      <c r="DJ127" s="990"/>
      <c r="DK127" s="990"/>
      <c r="DL127" s="990" t="s">
        <v>221</v>
      </c>
      <c r="DM127" s="990"/>
      <c r="DN127" s="990"/>
      <c r="DO127" s="990"/>
      <c r="DP127" s="990"/>
      <c r="DQ127" s="990" t="s">
        <v>221</v>
      </c>
      <c r="DR127" s="990"/>
      <c r="DS127" s="990"/>
      <c r="DT127" s="990"/>
      <c r="DU127" s="990"/>
      <c r="DV127" s="991" t="s">
        <v>221</v>
      </c>
      <c r="DW127" s="991"/>
      <c r="DX127" s="991"/>
      <c r="DY127" s="991"/>
      <c r="DZ127" s="992"/>
    </row>
    <row r="128" spans="1:130" s="226" customFormat="1" ht="26.25" customHeight="1" thickBot="1" x14ac:dyDescent="0.2">
      <c r="A128" s="1113" t="s">
        <v>474</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475</v>
      </c>
      <c r="X128" s="1115"/>
      <c r="Y128" s="1115"/>
      <c r="Z128" s="1116"/>
      <c r="AA128" s="1117">
        <v>9256</v>
      </c>
      <c r="AB128" s="1118"/>
      <c r="AC128" s="1118"/>
      <c r="AD128" s="1118"/>
      <c r="AE128" s="1119"/>
      <c r="AF128" s="1120">
        <v>8582</v>
      </c>
      <c r="AG128" s="1118"/>
      <c r="AH128" s="1118"/>
      <c r="AI128" s="1118"/>
      <c r="AJ128" s="1119"/>
      <c r="AK128" s="1120">
        <v>8582</v>
      </c>
      <c r="AL128" s="1118"/>
      <c r="AM128" s="1118"/>
      <c r="AN128" s="1118"/>
      <c r="AO128" s="1119"/>
      <c r="AP128" s="1121"/>
      <c r="AQ128" s="1122"/>
      <c r="AR128" s="1122"/>
      <c r="AS128" s="1122"/>
      <c r="AT128" s="1123"/>
      <c r="AU128" s="262"/>
      <c r="AV128" s="262"/>
      <c r="AW128" s="262"/>
      <c r="AX128" s="958" t="s">
        <v>476</v>
      </c>
      <c r="AY128" s="959"/>
      <c r="AZ128" s="959"/>
      <c r="BA128" s="959"/>
      <c r="BB128" s="959"/>
      <c r="BC128" s="959"/>
      <c r="BD128" s="959"/>
      <c r="BE128" s="960"/>
      <c r="BF128" s="1124" t="s">
        <v>221</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477</v>
      </c>
      <c r="CQ128" s="1107"/>
      <c r="CR128" s="1107"/>
      <c r="CS128" s="1107"/>
      <c r="CT128" s="1107"/>
      <c r="CU128" s="1107"/>
      <c r="CV128" s="1107"/>
      <c r="CW128" s="1107"/>
      <c r="CX128" s="1107"/>
      <c r="CY128" s="1107"/>
      <c r="CZ128" s="1107"/>
      <c r="DA128" s="1107"/>
      <c r="DB128" s="1107"/>
      <c r="DC128" s="1107"/>
      <c r="DD128" s="1107"/>
      <c r="DE128" s="1107"/>
      <c r="DF128" s="1108"/>
      <c r="DG128" s="1109" t="s">
        <v>221</v>
      </c>
      <c r="DH128" s="1110"/>
      <c r="DI128" s="1110"/>
      <c r="DJ128" s="1110"/>
      <c r="DK128" s="1110"/>
      <c r="DL128" s="1110" t="s">
        <v>221</v>
      </c>
      <c r="DM128" s="1110"/>
      <c r="DN128" s="1110"/>
      <c r="DO128" s="1110"/>
      <c r="DP128" s="1110"/>
      <c r="DQ128" s="1110" t="s">
        <v>221</v>
      </c>
      <c r="DR128" s="1110"/>
      <c r="DS128" s="1110"/>
      <c r="DT128" s="1110"/>
      <c r="DU128" s="1110"/>
      <c r="DV128" s="1111" t="s">
        <v>221</v>
      </c>
      <c r="DW128" s="1111"/>
      <c r="DX128" s="1111"/>
      <c r="DY128" s="1111"/>
      <c r="DZ128" s="1112"/>
    </row>
    <row r="129" spans="1:131" s="226" customFormat="1" ht="26.25" customHeight="1" x14ac:dyDescent="0.15">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478</v>
      </c>
      <c r="X129" s="1144"/>
      <c r="Y129" s="1144"/>
      <c r="Z129" s="1145"/>
      <c r="AA129" s="1028">
        <v>2180708</v>
      </c>
      <c r="AB129" s="1029"/>
      <c r="AC129" s="1029"/>
      <c r="AD129" s="1029"/>
      <c r="AE129" s="1030"/>
      <c r="AF129" s="1031">
        <v>2152722</v>
      </c>
      <c r="AG129" s="1029"/>
      <c r="AH129" s="1029"/>
      <c r="AI129" s="1029"/>
      <c r="AJ129" s="1030"/>
      <c r="AK129" s="1031">
        <v>2121757</v>
      </c>
      <c r="AL129" s="1029"/>
      <c r="AM129" s="1029"/>
      <c r="AN129" s="1029"/>
      <c r="AO129" s="1030"/>
      <c r="AP129" s="1146"/>
      <c r="AQ129" s="1147"/>
      <c r="AR129" s="1147"/>
      <c r="AS129" s="1147"/>
      <c r="AT129" s="1148"/>
      <c r="AU129" s="264"/>
      <c r="AV129" s="264"/>
      <c r="AW129" s="264"/>
      <c r="AX129" s="1137" t="s">
        <v>479</v>
      </c>
      <c r="AY129" s="1020"/>
      <c r="AZ129" s="1020"/>
      <c r="BA129" s="1020"/>
      <c r="BB129" s="1020"/>
      <c r="BC129" s="1020"/>
      <c r="BD129" s="1020"/>
      <c r="BE129" s="1021"/>
      <c r="BF129" s="1138" t="s">
        <v>221</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480</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481</v>
      </c>
      <c r="X130" s="1144"/>
      <c r="Y130" s="1144"/>
      <c r="Z130" s="1145"/>
      <c r="AA130" s="1028">
        <v>501233</v>
      </c>
      <c r="AB130" s="1029"/>
      <c r="AC130" s="1029"/>
      <c r="AD130" s="1029"/>
      <c r="AE130" s="1030"/>
      <c r="AF130" s="1031">
        <v>499909</v>
      </c>
      <c r="AG130" s="1029"/>
      <c r="AH130" s="1029"/>
      <c r="AI130" s="1029"/>
      <c r="AJ130" s="1030"/>
      <c r="AK130" s="1031">
        <v>480745</v>
      </c>
      <c r="AL130" s="1029"/>
      <c r="AM130" s="1029"/>
      <c r="AN130" s="1029"/>
      <c r="AO130" s="1030"/>
      <c r="AP130" s="1146"/>
      <c r="AQ130" s="1147"/>
      <c r="AR130" s="1147"/>
      <c r="AS130" s="1147"/>
      <c r="AT130" s="1148"/>
      <c r="AU130" s="264"/>
      <c r="AV130" s="264"/>
      <c r="AW130" s="264"/>
      <c r="AX130" s="1137" t="s">
        <v>482</v>
      </c>
      <c r="AY130" s="1020"/>
      <c r="AZ130" s="1020"/>
      <c r="BA130" s="1020"/>
      <c r="BB130" s="1020"/>
      <c r="BC130" s="1020"/>
      <c r="BD130" s="1020"/>
      <c r="BE130" s="1021"/>
      <c r="BF130" s="1174">
        <v>6.1</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483</v>
      </c>
      <c r="X131" s="1182"/>
      <c r="Y131" s="1182"/>
      <c r="Z131" s="1183"/>
      <c r="AA131" s="1075">
        <v>1679475</v>
      </c>
      <c r="AB131" s="1054"/>
      <c r="AC131" s="1054"/>
      <c r="AD131" s="1054"/>
      <c r="AE131" s="1055"/>
      <c r="AF131" s="1053">
        <v>1652813</v>
      </c>
      <c r="AG131" s="1054"/>
      <c r="AH131" s="1054"/>
      <c r="AI131" s="1054"/>
      <c r="AJ131" s="1055"/>
      <c r="AK131" s="1053">
        <v>1641012</v>
      </c>
      <c r="AL131" s="1054"/>
      <c r="AM131" s="1054"/>
      <c r="AN131" s="1054"/>
      <c r="AO131" s="1055"/>
      <c r="AP131" s="1184"/>
      <c r="AQ131" s="1185"/>
      <c r="AR131" s="1185"/>
      <c r="AS131" s="1185"/>
      <c r="AT131" s="1186"/>
      <c r="AU131" s="264"/>
      <c r="AV131" s="264"/>
      <c r="AW131" s="264"/>
      <c r="AX131" s="1156" t="s">
        <v>484</v>
      </c>
      <c r="AY131" s="1107"/>
      <c r="AZ131" s="1107"/>
      <c r="BA131" s="1107"/>
      <c r="BB131" s="1107"/>
      <c r="BC131" s="1107"/>
      <c r="BD131" s="1107"/>
      <c r="BE131" s="1108"/>
      <c r="BF131" s="1157">
        <v>86.2</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485</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486</v>
      </c>
      <c r="W132" s="1167"/>
      <c r="X132" s="1167"/>
      <c r="Y132" s="1167"/>
      <c r="Z132" s="1168"/>
      <c r="AA132" s="1169">
        <v>3.8528111460000001</v>
      </c>
      <c r="AB132" s="1170"/>
      <c r="AC132" s="1170"/>
      <c r="AD132" s="1170"/>
      <c r="AE132" s="1171"/>
      <c r="AF132" s="1172">
        <v>6.5365531370000003</v>
      </c>
      <c r="AG132" s="1170"/>
      <c r="AH132" s="1170"/>
      <c r="AI132" s="1170"/>
      <c r="AJ132" s="1171"/>
      <c r="AK132" s="1172">
        <v>8.1214518850000008</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487</v>
      </c>
      <c r="W133" s="1150"/>
      <c r="X133" s="1150"/>
      <c r="Y133" s="1150"/>
      <c r="Z133" s="1151"/>
      <c r="AA133" s="1152">
        <v>3.2</v>
      </c>
      <c r="AB133" s="1153"/>
      <c r="AC133" s="1153"/>
      <c r="AD133" s="1153"/>
      <c r="AE133" s="1154"/>
      <c r="AF133" s="1152">
        <v>4.4000000000000004</v>
      </c>
      <c r="AG133" s="1153"/>
      <c r="AH133" s="1153"/>
      <c r="AI133" s="1153"/>
      <c r="AJ133" s="1154"/>
      <c r="AK133" s="1152">
        <v>6.1</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d+IHz3Q1zeodCkr6XflPO7OxbHnD/jafnPNZv5KTLdjd8tT9pBzqG9Uf5HhkTcouY04VwzzYy9gT7hqy4KT7jw==" saltValue="PTjm2c8PSyllMLDKAW4c/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3wyu0lmTbVk/sqZx0fIbzFiZPuIXGebpsGkGlMnpZnyJ/cqYwDyr04bPcogABTw10tvOBiaDoTpJVvg4LHPJA==" saltValue="bO7iC/kG/PPfRLBujUcVQ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luiRsG+McyDz0dbbHixiGIai2jk+YqX0eMSC0Dk2wVmjWrCU3/zoTm4MCwWxS5GAbC43pJDihxNtopY61t88Q==" saltValue="oi095JTMEOeWQ97dXeZ6Dw=="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491</v>
      </c>
      <c r="AP7" s="283"/>
      <c r="AQ7" s="284" t="s">
        <v>492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493</v>
      </c>
      <c r="AQ8" s="290" t="s">
        <v>494</v>
      </c>
      <c r="AR8" s="291" t="s">
        <v>495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496</v>
      </c>
      <c r="AL9" s="1193"/>
      <c r="AM9" s="1193"/>
      <c r="AN9" s="1194"/>
      <c r="AO9" s="292">
        <v>634092</v>
      </c>
      <c r="AP9" s="292">
        <v>179477</v>
      </c>
      <c r="AQ9" s="293">
        <v>163768</v>
      </c>
      <c r="AR9" s="294">
        <v>9.6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497</v>
      </c>
      <c r="AL10" s="1193"/>
      <c r="AM10" s="1193"/>
      <c r="AN10" s="1194"/>
      <c r="AO10" s="295">
        <v>125818</v>
      </c>
      <c r="AP10" s="295">
        <v>35612</v>
      </c>
      <c r="AQ10" s="296">
        <v>20420</v>
      </c>
      <c r="AR10" s="297">
        <v>74.400000000000006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498</v>
      </c>
      <c r="AL11" s="1193"/>
      <c r="AM11" s="1193"/>
      <c r="AN11" s="1194"/>
      <c r="AO11" s="295">
        <v>72749</v>
      </c>
      <c r="AP11" s="295">
        <v>20591</v>
      </c>
      <c r="AQ11" s="296">
        <v>24792</v>
      </c>
      <c r="AR11" s="297">
        <v>-16.899999999999999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499</v>
      </c>
      <c r="AL12" s="1193"/>
      <c r="AM12" s="1193"/>
      <c r="AN12" s="1194"/>
      <c r="AO12" s="295" t="s">
        <v>500</v>
      </c>
      <c r="AP12" s="295" t="s">
        <v>500</v>
      </c>
      <c r="AQ12" s="296">
        <v>1566</v>
      </c>
      <c r="AR12" s="297" t="s">
        <v>500</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501</v>
      </c>
      <c r="AL13" s="1193"/>
      <c r="AM13" s="1193"/>
      <c r="AN13" s="1194"/>
      <c r="AO13" s="295" t="s">
        <v>500</v>
      </c>
      <c r="AP13" s="295" t="s">
        <v>500</v>
      </c>
      <c r="AQ13" s="296" t="s">
        <v>500</v>
      </c>
      <c r="AR13" s="297" t="s">
        <v>500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502</v>
      </c>
      <c r="AL14" s="1193"/>
      <c r="AM14" s="1193"/>
      <c r="AN14" s="1194"/>
      <c r="AO14" s="295">
        <v>38291</v>
      </c>
      <c r="AP14" s="295">
        <v>10838</v>
      </c>
      <c r="AQ14" s="296">
        <v>8316</v>
      </c>
      <c r="AR14" s="297">
        <v>30.3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503</v>
      </c>
      <c r="AL15" s="1193"/>
      <c r="AM15" s="1193"/>
      <c r="AN15" s="1194"/>
      <c r="AO15" s="295">
        <v>57132</v>
      </c>
      <c r="AP15" s="295">
        <v>16171</v>
      </c>
      <c r="AQ15" s="296">
        <v>4918</v>
      </c>
      <c r="AR15" s="297">
        <v>228.8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504</v>
      </c>
      <c r="AL16" s="1196"/>
      <c r="AM16" s="1196"/>
      <c r="AN16" s="1197"/>
      <c r="AO16" s="295">
        <v>-66945</v>
      </c>
      <c r="AP16" s="295">
        <v>-18948</v>
      </c>
      <c r="AQ16" s="296">
        <v>-16679</v>
      </c>
      <c r="AR16" s="297">
        <v>13.6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861137</v>
      </c>
      <c r="AP17" s="295">
        <v>243741</v>
      </c>
      <c r="AQ17" s="296">
        <v>207100</v>
      </c>
      <c r="AR17" s="297">
        <v>17.7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509</v>
      </c>
      <c r="AL21" s="1188"/>
      <c r="AM21" s="1188"/>
      <c r="AN21" s="1189"/>
      <c r="AO21" s="307">
        <v>21.51</v>
      </c>
      <c r="AP21" s="308">
        <v>18.739999999999998</v>
      </c>
      <c r="AQ21" s="309">
        <v>2.77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510</v>
      </c>
      <c r="AL22" s="1188"/>
      <c r="AM22" s="1188"/>
      <c r="AN22" s="1189"/>
      <c r="AO22" s="312">
        <v>98.1</v>
      </c>
      <c r="AP22" s="313">
        <v>94.9</v>
      </c>
      <c r="AQ22" s="314">
        <v>3.2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512</v>
      </c>
      <c r="AO27" s="273"/>
      <c r="AP27" s="273"/>
      <c r="AQ27" s="273"/>
      <c r="AR27" s="273"/>
      <c r="AS27" s="273"/>
      <c r="AT27" s="273"/>
    </row>
    <row r="28" spans="1:46" ht="17.25" x14ac:dyDescent="0.1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491</v>
      </c>
      <c r="AP30" s="283"/>
      <c r="AQ30" s="284" t="s">
        <v>492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493</v>
      </c>
      <c r="AQ31" s="290" t="s">
        <v>494</v>
      </c>
      <c r="AR31" s="291" t="s">
        <v>495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515</v>
      </c>
      <c r="AL32" s="1204"/>
      <c r="AM32" s="1204"/>
      <c r="AN32" s="1205"/>
      <c r="AO32" s="322">
        <v>502366</v>
      </c>
      <c r="AP32" s="322">
        <v>142192</v>
      </c>
      <c r="AQ32" s="323">
        <v>99822</v>
      </c>
      <c r="AR32" s="324">
        <v>42.4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516</v>
      </c>
      <c r="AL33" s="1204"/>
      <c r="AM33" s="1204"/>
      <c r="AN33" s="1205"/>
      <c r="AO33" s="322" t="s">
        <v>500</v>
      </c>
      <c r="AP33" s="322" t="s">
        <v>500</v>
      </c>
      <c r="AQ33" s="323" t="s">
        <v>500</v>
      </c>
      <c r="AR33" s="324" t="s">
        <v>500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517</v>
      </c>
      <c r="AL34" s="1204"/>
      <c r="AM34" s="1204"/>
      <c r="AN34" s="1205"/>
      <c r="AO34" s="322" t="s">
        <v>500</v>
      </c>
      <c r="AP34" s="322" t="s">
        <v>500</v>
      </c>
      <c r="AQ34" s="323" t="s">
        <v>500</v>
      </c>
      <c r="AR34" s="324" t="s">
        <v>500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518</v>
      </c>
      <c r="AL35" s="1204"/>
      <c r="AM35" s="1204"/>
      <c r="AN35" s="1205"/>
      <c r="AO35" s="322">
        <v>117687</v>
      </c>
      <c r="AP35" s="322">
        <v>33311</v>
      </c>
      <c r="AQ35" s="323">
        <v>28667</v>
      </c>
      <c r="AR35" s="324">
        <v>16.2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519</v>
      </c>
      <c r="AL36" s="1204"/>
      <c r="AM36" s="1204"/>
      <c r="AN36" s="1205"/>
      <c r="AO36" s="322">
        <v>1699</v>
      </c>
      <c r="AP36" s="322">
        <v>481</v>
      </c>
      <c r="AQ36" s="323">
        <v>3929</v>
      </c>
      <c r="AR36" s="324">
        <v>-87.8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520</v>
      </c>
      <c r="AL37" s="1204"/>
      <c r="AM37" s="1204"/>
      <c r="AN37" s="1205"/>
      <c r="AO37" s="322">
        <v>839</v>
      </c>
      <c r="AP37" s="322">
        <v>237</v>
      </c>
      <c r="AQ37" s="323">
        <v>922</v>
      </c>
      <c r="AR37" s="324">
        <v>-74.3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521</v>
      </c>
      <c r="AL38" s="1207"/>
      <c r="AM38" s="1207"/>
      <c r="AN38" s="1208"/>
      <c r="AO38" s="325">
        <v>10</v>
      </c>
      <c r="AP38" s="325">
        <v>3</v>
      </c>
      <c r="AQ38" s="326">
        <v>32</v>
      </c>
      <c r="AR38" s="314">
        <v>-90.6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522</v>
      </c>
      <c r="AL39" s="1207"/>
      <c r="AM39" s="1207"/>
      <c r="AN39" s="1208"/>
      <c r="AO39" s="322">
        <v>-8582</v>
      </c>
      <c r="AP39" s="322">
        <v>-2429</v>
      </c>
      <c r="AQ39" s="323">
        <v>-3300</v>
      </c>
      <c r="AR39" s="324">
        <v>-26.4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523</v>
      </c>
      <c r="AL40" s="1204"/>
      <c r="AM40" s="1204"/>
      <c r="AN40" s="1205"/>
      <c r="AO40" s="322">
        <v>-480745</v>
      </c>
      <c r="AP40" s="322">
        <v>-136073</v>
      </c>
      <c r="AQ40" s="323">
        <v>-100418</v>
      </c>
      <c r="AR40" s="324">
        <v>35.5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133274</v>
      </c>
      <c r="AP41" s="322">
        <v>37723</v>
      </c>
      <c r="AQ41" s="323">
        <v>29653</v>
      </c>
      <c r="AR41" s="324">
        <v>27.2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491</v>
      </c>
      <c r="AN49" s="1200" t="s">
        <v>527</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528</v>
      </c>
      <c r="AO50" s="339" t="s">
        <v>529</v>
      </c>
      <c r="AP50" s="340" t="s">
        <v>530</v>
      </c>
      <c r="AQ50" s="341" t="s">
        <v>531</v>
      </c>
      <c r="AR50" s="342" t="s">
        <v>532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946658</v>
      </c>
      <c r="AN51" s="344">
        <v>251838</v>
      </c>
      <c r="AO51" s="345">
        <v>-14.8</v>
      </c>
      <c r="AP51" s="346">
        <v>263041</v>
      </c>
      <c r="AQ51" s="347">
        <v>18.600000000000001</v>
      </c>
      <c r="AR51" s="348">
        <v>-33.4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342667</v>
      </c>
      <c r="AN52" s="352">
        <v>91159</v>
      </c>
      <c r="AO52" s="353">
        <v>-28.5</v>
      </c>
      <c r="AP52" s="354">
        <v>103171</v>
      </c>
      <c r="AQ52" s="355">
        <v>-1.2</v>
      </c>
      <c r="AR52" s="356">
        <v>-27.3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1175031</v>
      </c>
      <c r="AN53" s="344">
        <v>318264</v>
      </c>
      <c r="AO53" s="345">
        <v>26.4</v>
      </c>
      <c r="AP53" s="346">
        <v>272886</v>
      </c>
      <c r="AQ53" s="347">
        <v>3.7</v>
      </c>
      <c r="AR53" s="348">
        <v>22.7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460804</v>
      </c>
      <c r="AN54" s="352">
        <v>124811</v>
      </c>
      <c r="AO54" s="353">
        <v>36.9</v>
      </c>
      <c r="AP54" s="354">
        <v>125724</v>
      </c>
      <c r="AQ54" s="355">
        <v>21.9</v>
      </c>
      <c r="AR54" s="356">
        <v>15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2747726</v>
      </c>
      <c r="AN55" s="344">
        <v>757575</v>
      </c>
      <c r="AO55" s="345">
        <v>138</v>
      </c>
      <c r="AP55" s="346">
        <v>245039</v>
      </c>
      <c r="AQ55" s="347">
        <v>-10.199999999999999</v>
      </c>
      <c r="AR55" s="348">
        <v>148.19999999999999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344424</v>
      </c>
      <c r="AN56" s="352">
        <v>94961</v>
      </c>
      <c r="AO56" s="353">
        <v>-23.9</v>
      </c>
      <c r="AP56" s="354">
        <v>108922</v>
      </c>
      <c r="AQ56" s="355">
        <v>-13.4</v>
      </c>
      <c r="AR56" s="356">
        <v>-10.5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848398</v>
      </c>
      <c r="AN57" s="344">
        <v>235928</v>
      </c>
      <c r="AO57" s="345">
        <v>-68.900000000000006</v>
      </c>
      <c r="AP57" s="346">
        <v>237994</v>
      </c>
      <c r="AQ57" s="347">
        <v>-2.9</v>
      </c>
      <c r="AR57" s="348">
        <v>-66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419568</v>
      </c>
      <c r="AN58" s="352">
        <v>116676</v>
      </c>
      <c r="AO58" s="353">
        <v>22.9</v>
      </c>
      <c r="AP58" s="354">
        <v>110361</v>
      </c>
      <c r="AQ58" s="355">
        <v>1.3</v>
      </c>
      <c r="AR58" s="356">
        <v>21.6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780557</v>
      </c>
      <c r="AN59" s="344">
        <v>220933</v>
      </c>
      <c r="AO59" s="345">
        <v>-6.4</v>
      </c>
      <c r="AP59" s="346">
        <v>267911</v>
      </c>
      <c r="AQ59" s="347">
        <v>12.6</v>
      </c>
      <c r="AR59" s="348">
        <v>-19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329895</v>
      </c>
      <c r="AN60" s="352">
        <v>93375</v>
      </c>
      <c r="AO60" s="353">
        <v>-20</v>
      </c>
      <c r="AP60" s="354">
        <v>106425</v>
      </c>
      <c r="AQ60" s="355">
        <v>-3.6</v>
      </c>
      <c r="AR60" s="356">
        <v>-16.399999999999999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1299674</v>
      </c>
      <c r="AN61" s="359">
        <v>356908</v>
      </c>
      <c r="AO61" s="360">
        <v>14.9</v>
      </c>
      <c r="AP61" s="361">
        <v>257374</v>
      </c>
      <c r="AQ61" s="362">
        <v>4.4000000000000004</v>
      </c>
      <c r="AR61" s="348">
        <v>10.5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379472</v>
      </c>
      <c r="AN62" s="352">
        <v>104196</v>
      </c>
      <c r="AO62" s="353">
        <v>-2.5</v>
      </c>
      <c r="AP62" s="354">
        <v>110921</v>
      </c>
      <c r="AQ62" s="355">
        <v>1</v>
      </c>
      <c r="AR62" s="356">
        <v>-3.5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7wtA+JnEdS05AxCD0UkgSxKtIHvET4RV60dM6LfmhfU8YrCfZBaepDthGgTt+P8hp/mMozfFnsfbAfHTWkjZ4A==" saltValue="9EC3nClWbcQf49kaYwKQe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K3lbqEpY3kOCwBihTXv8zK2LL/PtwzpG3g+hbbOIAQCp9E9m1DC8fFlr2eieoBJZZ39za0WkqrQDfwKdjgPjg==" saltValue="baRkt+WEIafPpNPA7MjfW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WW3Rhyhd1DeeZfY8fnLFQH8dPy++9WD0cXgFOjWU67Laagdn7fQQ0lT8NA450IQhkTiJGs6HVfkj0NvRGwP/Q==" saltValue="7aTLPCUXZQ+Pr9h8O3P7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12" t="s">
        <v>3</v>
      </c>
      <c r="D47" s="1212"/>
      <c r="E47" s="1213"/>
      <c r="F47" s="11">
        <v>34.869999999999997</v>
      </c>
      <c r="G47" s="12">
        <v>36.11</v>
      </c>
      <c r="H47" s="12">
        <v>33.4</v>
      </c>
      <c r="I47" s="12">
        <v>32.9</v>
      </c>
      <c r="J47" s="13">
        <v>30.37</v>
      </c>
    </row>
    <row r="48" spans="2:10" ht="57.75" customHeight="1" x14ac:dyDescent="0.15">
      <c r="B48" s="14"/>
      <c r="C48" s="1214" t="s">
        <v>4</v>
      </c>
      <c r="D48" s="1214"/>
      <c r="E48" s="1215"/>
      <c r="F48" s="15">
        <v>8.5299999999999994</v>
      </c>
      <c r="G48" s="16">
        <v>9.65</v>
      </c>
      <c r="H48" s="16">
        <v>8.75</v>
      </c>
      <c r="I48" s="16">
        <v>6.22</v>
      </c>
      <c r="J48" s="17">
        <v>6.53</v>
      </c>
    </row>
    <row r="49" spans="2:10" ht="57.75" customHeight="1" thickBot="1" x14ac:dyDescent="0.2">
      <c r="B49" s="18"/>
      <c r="C49" s="1216" t="s">
        <v>5</v>
      </c>
      <c r="D49" s="1216"/>
      <c r="E49" s="1217"/>
      <c r="F49" s="19" t="s">
        <v>548</v>
      </c>
      <c r="G49" s="20">
        <v>0.37</v>
      </c>
      <c r="H49" s="20" t="s">
        <v>549</v>
      </c>
      <c r="I49" s="20" t="s">
        <v>550</v>
      </c>
      <c r="J49" s="21" t="s">
        <v>551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wGXdOTap4dfo71kfKVzCBB9kPnj0vIHlDisWrXhO5kxET9oRfXxocgM9gF0fLemRv7ayTVsOQyjYX9Gx0vtvQ==" saltValue="pRmSbScHcZ1GNuOKKX7C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﨑谷 美由紀</dc:creator>
  <cp:lastModifiedBy>﨑谷 美由紀</cp:lastModifiedBy>
  <dcterms:created xsi:type="dcterms:W3CDTF">2019-10-31T02:50:27Z</dcterms:created>
  <dcterms:modified xsi:type="dcterms:W3CDTF">2019-10-31T02:50:27Z</dcterms:modified>
</cp:coreProperties>
</file>