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平成31年度\23 経営比較分析表\"/>
    </mc:Choice>
  </mc:AlternateContent>
  <xr:revisionPtr revIDLastSave="0" documentId="13_ncr:1_{A505C9FF-1558-41B1-B09A-D77428914050}" xr6:coauthVersionLast="36" xr6:coauthVersionMax="36" xr10:uidLastSave="{00000000-0000-0000-0000-000000000000}"/>
  <workbookProtection workbookAlgorithmName="SHA-512" workbookHashValue="PlTcsnC/VivKBB76XdiDQaTFv40EUn9Erg5Jl2g/MwATTy4pA2Gt3LznF6qpLjS+ZQShkwNKZfQBpQP+PIm5rQ==" workbookSaltValue="hYS4LGrri86I8Ar2sAwkJQ=="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PZ81" i="4"/>
  <c r="OY81" i="4"/>
  <c r="NX81" i="4"/>
  <c r="MW81" i="4"/>
  <c r="KO81" i="4"/>
  <c r="IM81" i="4"/>
  <c r="HL81" i="4"/>
  <c r="GK81" i="4"/>
  <c r="EC81" i="4"/>
  <c r="DB81" i="4"/>
  <c r="AZ81" i="4"/>
  <c r="Y81" i="4"/>
  <c r="RA80" i="4"/>
  <c r="OY80" i="4"/>
  <c r="NX80" i="4"/>
  <c r="MW80" i="4"/>
  <c r="KO80" i="4"/>
  <c r="JN80" i="4"/>
  <c r="HL80" i="4"/>
  <c r="GK80" i="4"/>
  <c r="EC80" i="4"/>
  <c r="DB80" i="4"/>
  <c r="CA80" i="4"/>
  <c r="Y80" i="4"/>
  <c r="RA79" i="4"/>
  <c r="PZ79" i="4"/>
  <c r="OY79" i="4"/>
  <c r="NX79" i="4"/>
  <c r="MW79" i="4"/>
  <c r="KO79" i="4"/>
  <c r="JN79" i="4"/>
  <c r="IM79" i="4"/>
  <c r="HL79" i="4"/>
  <c r="GK79" i="4"/>
  <c r="EC79" i="4"/>
  <c r="DB79" i="4"/>
  <c r="CA79" i="4"/>
  <c r="AZ79" i="4"/>
  <c r="Y79" i="4"/>
  <c r="RH56" i="4"/>
  <c r="QN56" i="4"/>
  <c r="PT56" i="4"/>
  <c r="OF56" i="4"/>
  <c r="MN56" i="4"/>
  <c r="LT56" i="4"/>
  <c r="KZ56" i="4"/>
  <c r="KF56" i="4"/>
  <c r="HT56" i="4"/>
  <c r="GZ56" i="4"/>
  <c r="GF56" i="4"/>
  <c r="FL56" i="4"/>
  <c r="ER56" i="4"/>
  <c r="CF56" i="4"/>
  <c r="BL56" i="4"/>
  <c r="AR56" i="4"/>
  <c r="X56" i="4"/>
  <c r="RH55" i="4"/>
  <c r="QN55" i="4"/>
  <c r="PT55" i="4"/>
  <c r="OZ55" i="4"/>
  <c r="MN55" i="4"/>
  <c r="LT55" i="4"/>
  <c r="KZ55" i="4"/>
  <c r="KF55" i="4"/>
  <c r="JL55" i="4"/>
  <c r="GZ55" i="4"/>
  <c r="GF55" i="4"/>
  <c r="FL55" i="4"/>
  <c r="ER55" i="4"/>
  <c r="CZ55" i="4"/>
  <c r="BL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F33" i="4"/>
  <c r="JL33" i="4"/>
  <c r="HT33" i="4"/>
  <c r="GZ33" i="4"/>
  <c r="GF33" i="4"/>
  <c r="ER33" i="4"/>
  <c r="CZ33" i="4"/>
  <c r="CF33" i="4"/>
  <c r="BL33" i="4"/>
  <c r="AR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56" i="4" l="1"/>
  <c r="JL56" i="4"/>
  <c r="OZ56" i="4"/>
  <c r="CA81" i="4"/>
  <c r="JN81" i="4"/>
  <c r="RA81" i="4"/>
  <c r="X33" i="4"/>
  <c r="FL33" i="4"/>
  <c r="KZ33" i="4"/>
  <c r="QN33" i="4"/>
  <c r="AZ80" i="4"/>
  <c r="IM80" i="4"/>
  <c r="PZ80" i="4"/>
  <c r="CF55" i="4"/>
  <c r="HT55" i="4"/>
  <c r="OF55"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<sst xmlns="http://schemas.openxmlformats.org/spreadsheetml/2006/main" count="262" uniqueCount="109">
  <si>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</si>
  <si>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</si>
  <si>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</si>
  <si>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</si>
  <si>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</si>
  <si>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</si>
  <si>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</si>
  <si>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</si>
  <si>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</si>
  <si>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</si>
  <si>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</si>
  <si>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</si>
  <si>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</si>
  <si>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</si>
  <si>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</si>
  <si>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</si>
  <si>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</si>
  <si>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</si>
  <si>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</si>
  <si>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</si>
  <si>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</si>
  <si>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</si>
  <si>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</si>
  <si>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</si>
  <si>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</si>
  <si>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</si>
  <si>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</si>
  <si>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</si>
  <si>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</si>
  <si>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</si>
  <si>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</si>
  <si>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</si>
  <si>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</si>
  <si>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</si>
  <si>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</si>
  <si>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</si>
  <si>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</si>
  <si>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</si>
  <si>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</si>
  <si>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</si>
  <si>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</si>
  <si>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</si>
  <si>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</si>
  <si>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</si>
  <si>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</si>
  <si>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</si>
  <si>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</si>
  <si>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</si>
  <si>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</si>
  <si>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</si>
  <si>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</si>
  <si>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</si>
  <si>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</si>
  <si>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</si>
  <si>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</si>
  <si>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</si>
  <si>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</si>
  <si>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</si>
  <si>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</si>
  <si>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</si>
  <si>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</si>
  <si>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</si>
  <si>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</si>
  <si>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</si>
  <si>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</si>
  <si>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</si>
  <si>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</si>
  <si>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</si>
  <si>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</si>
  <si>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</si>
  <si>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</si>
  <si>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</si>
  <si>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</si>
  <si>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</si>
  <si>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</si>
  <si>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</si>
  <si>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</si>
  <si>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</si>
  <si>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</si>
  <si>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</si>
  <si>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</si>
  <si>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</si>
  <si>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</si>
  <si>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</si>
  <si>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</si>
  <si>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</si>
  <si>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</si>
  <si>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</si>
  <si>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</si>
  <si>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</si>
  <si>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072036</t>
  </si>
  <si>
    <t>46</t>
  </si>
  <si>
    <t>02</t>
  </si>
  <si>
    <t>0</t>
  </si>
  <si>
    <t>000</t>
  </si>
  <si>
    <t>福島県　郡山市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</si>
  <si>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</si>
  <si>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</si>
  <si>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</si>
  <si>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</si>
  <si>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</si>
  <si>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</si>
  <si>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</si>
  <si>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</si>
  <si>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</si>
  <si>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</si>
  <si>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①有形固定資産減価償却率は、施設の稼働後大規模な施設更新を行っていないため80％を超える高い率となっている。
②管路経年化率、③管路更新率は、現時点で経年管が存在しないため更新していない。
指標上から施設の大規模更新もしくは修繕の必要性があると考える。</t>
    <rPh sb="1" eb="3">
      <t>ユウケイ</t>
    </rPh>
    <rPh sb="3" eb="5">
      <t>コテイ</t>
    </rPh>
    <rPh sb="5" eb="7">
      <t>シサン</t>
    </rPh>
    <rPh sb="7" eb="9">
      <t>ゲンカ</t>
    </rPh>
    <rPh sb="9" eb="11">
      <t>ショウキャク</t>
    </rPh>
    <rPh sb="11" eb="12">
      <t>リツ</t>
    </rPh>
    <rPh sb="14" eb="16">
      <t>シセツ</t>
    </rPh>
    <rPh sb="17" eb="19">
      <t>カドウ</t>
    </rPh>
    <rPh sb="19" eb="20">
      <t>ゴ</t>
    </rPh>
    <rPh sb="20" eb="23">
      <t>ダイキボ</t>
    </rPh>
    <rPh sb="24" eb="26">
      <t>シセツ</t>
    </rPh>
    <rPh sb="26" eb="28">
      <t>コウシン</t>
    </rPh>
    <rPh sb="29" eb="30">
      <t>オコナ</t>
    </rPh>
    <rPh sb="41" eb="42">
      <t>コ</t>
    </rPh>
    <rPh sb="44" eb="45">
      <t>タカ</t>
    </rPh>
    <rPh sb="46" eb="47">
      <t>リツ</t>
    </rPh>
    <rPh sb="56" eb="58">
      <t>カンロ</t>
    </rPh>
    <rPh sb="58" eb="61">
      <t>ケイネンカ</t>
    </rPh>
    <rPh sb="61" eb="62">
      <t>リツ</t>
    </rPh>
    <rPh sb="64" eb="66">
      <t>カンロ</t>
    </rPh>
    <rPh sb="66" eb="68">
      <t>コウシン</t>
    </rPh>
    <rPh sb="68" eb="69">
      <t>リツ</t>
    </rPh>
    <rPh sb="71" eb="74">
      <t>ゲンジテン</t>
    </rPh>
    <rPh sb="75" eb="77">
      <t>ケイネン</t>
    </rPh>
    <rPh sb="77" eb="78">
      <t>カン</t>
    </rPh>
    <rPh sb="79" eb="81">
      <t>ソンザイ</t>
    </rPh>
    <rPh sb="86" eb="88">
      <t>コウシン</t>
    </rPh>
    <rPh sb="96" eb="98">
      <t>シヒョウ</t>
    </rPh>
    <rPh sb="98" eb="99">
      <t>ジョウ</t>
    </rPh>
    <rPh sb="101" eb="103">
      <t>シセツ</t>
    </rPh>
    <rPh sb="104" eb="107">
      <t>ダイキボ</t>
    </rPh>
    <rPh sb="107" eb="109">
      <t>コウシン</t>
    </rPh>
    <rPh sb="113" eb="115">
      <t>シュウゼン</t>
    </rPh>
    <rPh sb="116" eb="119">
      <t>ヒツヨウセイ</t>
    </rPh>
    <rPh sb="123" eb="124">
      <t>カンガ</t>
    </rPh>
    <phoneticPr fontId="5"/>
  </si>
  <si>
    <t>①経常収支比率は、平成30年度に修繕費等の経常経費の大幅な減少に伴い上昇している。
②累積欠損金比率は、過去において欠損金が発生していない。
③流動比率は、平成30年度に流動負債の大幅な減少に伴い上昇している。
④企業債残高対給水収益比率は、企業債残高が少ないため低い割合となっている。
⑤料金回収率は、平成30年度に修繕費等の給水費用の大幅な減少に伴い上昇している。
⑥給水原価は、平成30年度に修繕費等の費用の大幅な減少に伴い減少している。
⑦施設利用率は、利用する事業所の増減がなく安定した給水量となっているため、一定の率となっている。
⑧契約率は、施設の配水能力と契約水量が同程度のため、95％を超える高い率となっている。
指標上及び類似団体との比較において、外形上は健全・効率的な経営状況にあると考える。</t>
    <rPh sb="1" eb="3">
      <t>ケイジョウ</t>
    </rPh>
    <rPh sb="3" eb="5">
      <t>シュウシ</t>
    </rPh>
    <rPh sb="5" eb="7">
      <t>ヒリツ</t>
    </rPh>
    <rPh sb="16" eb="19">
      <t>シュウゼンヒ</t>
    </rPh>
    <rPh sb="19" eb="20">
      <t>トウ</t>
    </rPh>
    <rPh sb="21" eb="23">
      <t>ケイジョウ</t>
    </rPh>
    <rPh sb="23" eb="25">
      <t>ケイヒ</t>
    </rPh>
    <rPh sb="26" eb="28">
      <t>オオハバ</t>
    </rPh>
    <rPh sb="29" eb="31">
      <t>ゲンショウ</t>
    </rPh>
    <rPh sb="32" eb="33">
      <t>トモナ</t>
    </rPh>
    <rPh sb="34" eb="36">
      <t>ジョウショウ</t>
    </rPh>
    <rPh sb="43" eb="45">
      <t>ルイセキ</t>
    </rPh>
    <rPh sb="45" eb="47">
      <t>ケッソン</t>
    </rPh>
    <rPh sb="47" eb="48">
      <t>キン</t>
    </rPh>
    <rPh sb="48" eb="50">
      <t>ヒリツ</t>
    </rPh>
    <rPh sb="52" eb="54">
      <t>カコ</t>
    </rPh>
    <rPh sb="58" eb="60">
      <t>ケッソン</t>
    </rPh>
    <rPh sb="60" eb="61">
      <t>キン</t>
    </rPh>
    <rPh sb="72" eb="74">
      <t>リュウドウ</t>
    </rPh>
    <rPh sb="74" eb="76">
      <t>ヒリツ</t>
    </rPh>
    <rPh sb="85" eb="87">
      <t>リュウドウ</t>
    </rPh>
    <rPh sb="87" eb="89">
      <t>フサイ</t>
    </rPh>
    <rPh sb="90" eb="92">
      <t>オオハバ</t>
    </rPh>
    <rPh sb="93" eb="95">
      <t>ゲンショウ</t>
    </rPh>
    <rPh sb="96" eb="97">
      <t>トモナ</t>
    </rPh>
    <rPh sb="98" eb="100">
      <t>ジョウショウ</t>
    </rPh>
    <rPh sb="107" eb="109">
      <t>キギョウ</t>
    </rPh>
    <rPh sb="109" eb="110">
      <t>サイ</t>
    </rPh>
    <rPh sb="110" eb="112">
      <t>ザンダカ</t>
    </rPh>
    <rPh sb="112" eb="113">
      <t>タイ</t>
    </rPh>
    <rPh sb="113" eb="115">
      <t>キュウスイ</t>
    </rPh>
    <rPh sb="115" eb="117">
      <t>シュウエキ</t>
    </rPh>
    <rPh sb="117" eb="119">
      <t>ヒリツ</t>
    </rPh>
    <rPh sb="121" eb="123">
      <t>キギョウ</t>
    </rPh>
    <rPh sb="123" eb="124">
      <t>サイ</t>
    </rPh>
    <rPh sb="124" eb="126">
      <t>ザンダカ</t>
    </rPh>
    <rPh sb="127" eb="128">
      <t>スク</t>
    </rPh>
    <rPh sb="132" eb="133">
      <t>ヒク</t>
    </rPh>
    <rPh sb="134" eb="136">
      <t>ワリアイ</t>
    </rPh>
    <rPh sb="145" eb="147">
      <t>リョウキン</t>
    </rPh>
    <rPh sb="147" eb="149">
      <t>カイシュウ</t>
    </rPh>
    <rPh sb="149" eb="150">
      <t>リツ</t>
    </rPh>
    <rPh sb="169" eb="171">
      <t>キュウスイ</t>
    </rPh>
    <rPh sb="171" eb="173">
      <t>ヒヨウ</t>
    </rPh>
    <rPh sb="174" eb="176">
      <t>オオハバ</t>
    </rPh>
    <rPh sb="177" eb="179">
      <t>ゲンショウ</t>
    </rPh>
    <rPh sb="180" eb="181">
      <t>トモナ</t>
    </rPh>
    <rPh sb="182" eb="184">
      <t>ジョウショウ</t>
    </rPh>
    <rPh sb="186" eb="188">
      <t>キュウスイ</t>
    </rPh>
    <rPh sb="188" eb="190">
      <t>ゲンカ</t>
    </rPh>
    <rPh sb="215" eb="217">
      <t>ゲンショウ</t>
    </rPh>
    <rPh sb="224" eb="226">
      <t>シセツ</t>
    </rPh>
    <rPh sb="226" eb="228">
      <t>リヨウ</t>
    </rPh>
    <rPh sb="228" eb="229">
      <t>リツ</t>
    </rPh>
    <rPh sb="231" eb="233">
      <t>リヨウ</t>
    </rPh>
    <rPh sb="235" eb="238">
      <t>ジギョウショ</t>
    </rPh>
    <rPh sb="239" eb="241">
      <t>ゾウゲン</t>
    </rPh>
    <rPh sb="248" eb="250">
      <t>キュウスイ</t>
    </rPh>
    <rPh sb="250" eb="251">
      <t>リョウ</t>
    </rPh>
    <rPh sb="260" eb="262">
      <t>イッテイ</t>
    </rPh>
    <rPh sb="263" eb="264">
      <t>リツ</t>
    </rPh>
    <rPh sb="273" eb="276">
      <t>ケイヤクリツ</t>
    </rPh>
    <rPh sb="278" eb="280">
      <t>シセツ</t>
    </rPh>
    <rPh sb="281" eb="283">
      <t>ハイスイ</t>
    </rPh>
    <rPh sb="283" eb="285">
      <t>ノウリョク</t>
    </rPh>
    <rPh sb="286" eb="288">
      <t>ケイヤク</t>
    </rPh>
    <rPh sb="288" eb="290">
      <t>スイリョウ</t>
    </rPh>
    <rPh sb="291" eb="294">
      <t>ドウテイド</t>
    </rPh>
    <rPh sb="302" eb="303">
      <t>コ</t>
    </rPh>
    <rPh sb="305" eb="306">
      <t>タカ</t>
    </rPh>
    <rPh sb="307" eb="308">
      <t>リツ</t>
    </rPh>
    <rPh sb="317" eb="319">
      <t>シヒョウ</t>
    </rPh>
    <rPh sb="319" eb="320">
      <t>ジョウ</t>
    </rPh>
    <rPh sb="320" eb="321">
      <t>オヨ</t>
    </rPh>
    <rPh sb="322" eb="324">
      <t>ルイジ</t>
    </rPh>
    <rPh sb="335" eb="337">
      <t>ガイケイ</t>
    </rPh>
    <rPh sb="337" eb="338">
      <t>ジョウ</t>
    </rPh>
    <rPh sb="339" eb="341">
      <t>ケンゼン</t>
    </rPh>
    <rPh sb="342" eb="344">
      <t>コウリツ</t>
    </rPh>
    <rPh sb="344" eb="345">
      <t>テキ</t>
    </rPh>
    <rPh sb="346" eb="348">
      <t>ケイエイ</t>
    </rPh>
    <rPh sb="348" eb="350">
      <t>ジョウキョウ</t>
    </rPh>
    <rPh sb="354" eb="355">
      <t>カンガ</t>
    </rPh>
    <phoneticPr fontId="5"/>
  </si>
  <si>
    <t>　経営について、外形上は良好な経営状況にあると見受けられるものの、今後は事業所の増加が見込めず料金収入の大幅増加は見込めないことから、支出全般にわたりさらなる経費節減に取組むことで、一層の経営健全化に努める必要がある。
　施設設備について、徹底した予防保全に努めているところであるが、有形固定資産減価償却率が高いことから、施設の大規模更新もしくは修繕が喫緊の課題であると考える。
　今後について、施設の大規模更新・修繕については多額の費用が見込まれることから、経営状況等を鑑み検討していく必要があると考える。</t>
    <rPh sb="8" eb="11">
      <t>ガイケイジョウ</t>
    </rPh>
    <rPh sb="12" eb="14">
      <t>リョウコウ</t>
    </rPh>
    <rPh sb="15" eb="17">
      <t>ケイエイ</t>
    </rPh>
    <rPh sb="17" eb="19">
      <t>ジョウキョウ</t>
    </rPh>
    <rPh sb="23" eb="25">
      <t>ミウ</t>
    </rPh>
    <rPh sb="33" eb="35">
      <t>コンゴ</t>
    </rPh>
    <rPh sb="36" eb="39">
      <t>ジギョウショ</t>
    </rPh>
    <rPh sb="40" eb="42">
      <t>ゾウカ</t>
    </rPh>
    <rPh sb="43" eb="45">
      <t>ミコ</t>
    </rPh>
    <rPh sb="47" eb="49">
      <t>リョウキン</t>
    </rPh>
    <rPh sb="167" eb="169">
      <t>コウシン</t>
    </rPh>
    <rPh sb="173" eb="175">
      <t>シュウゼン</t>
    </rPh>
    <rPh sb="176" eb="178">
      <t>キッキン</t>
    </rPh>
    <rPh sb="179" eb="181">
      <t>カダイ</t>
    </rPh>
    <rPh sb="185" eb="186">
      <t>カンガ</t>
    </rPh>
    <rPh sb="191" eb="193">
      <t>コンゴ</t>
    </rPh>
    <rPh sb="198" eb="200">
      <t>シセツ</t>
    </rPh>
    <rPh sb="201" eb="204">
      <t>ダイキボ</t>
    </rPh>
    <rPh sb="207" eb="209">
      <t>シュウゼン</t>
    </rPh>
    <rPh sb="220" eb="222">
      <t>ミコ</t>
    </rPh>
    <rPh sb="230" eb="232">
      <t>ケイエイ</t>
    </rPh>
    <rPh sb="232" eb="234">
      <t>ジョウキョウ</t>
    </rPh>
    <rPh sb="234" eb="235">
      <t>トウ</t>
    </rPh>
    <rPh sb="236" eb="237">
      <t>カンガ</t>
    </rPh>
    <rPh sb="250" eb="2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</si>
</sst>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80.45</c:v>
                </c:pt>
                <c:pt idx="1">
                  <c:v>81.069999999999993</c:v>
                </c:pt>
                <c:pt idx="2">
                  <c:v>81.680000000000007</c:v>
                </c:pt>
                <c:pt idx="3">
                  <c:v>82.29</c:v>
                </c:pt>
                <c:pt idx="4">
                  <c:v>82.86</c:v>
                </c:pt>
              </c:numCache>
            </c:numRef>
          </c:val>
          <c:extLst>
            <c:ext xmlns:c16="http://schemas.microsoft.com/office/drawing/2014/chart" uri="{C3380CC4-5D6E-409C-BE32-E72D297353CC}">
              <c16:uniqueId val="{00000000-3540-4D68-8ED5-1650F7C6A1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3540-4D68-8ED5-1650F7C6A1F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8A-4DA3-849C-5EAC558B77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B78A-4DA3-849C-5EAC558B777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105.66</c:v>
                </c:pt>
                <c:pt idx="1">
                  <c:v>99.13</c:v>
                </c:pt>
                <c:pt idx="2">
                  <c:v>100</c:v>
                </c:pt>
                <c:pt idx="3">
                  <c:v>100</c:v>
                </c:pt>
                <c:pt idx="4">
                  <c:v>123.56</c:v>
                </c:pt>
              </c:numCache>
            </c:numRef>
          </c:val>
          <c:extLst>
            <c:ext xmlns:c16="http://schemas.microsoft.com/office/drawing/2014/chart" uri="{C3380CC4-5D6E-409C-BE32-E72D297353CC}">
              <c16:uniqueId val="{00000000-0A29-4408-B36E-5F76D74530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0A29-4408-B36E-5F76D745306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D-4545-B36B-41919861A9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963D-4545-B36B-41919861A9C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D9-484E-8B08-791C58A747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88D9-484E-8B08-791C58A747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391.01</c:v>
                </c:pt>
                <c:pt idx="1">
                  <c:v>284.33999999999997</c:v>
                </c:pt>
                <c:pt idx="2">
                  <c:v>495.74</c:v>
                </c:pt>
                <c:pt idx="3">
                  <c:v>293.61</c:v>
                </c:pt>
                <c:pt idx="4">
                  <c:v>644.74</c:v>
                </c:pt>
              </c:numCache>
            </c:numRef>
          </c:val>
          <c:extLst>
            <c:ext xmlns:c16="http://schemas.microsoft.com/office/drawing/2014/chart" uri="{C3380CC4-5D6E-409C-BE32-E72D297353CC}">
              <c16:uniqueId val="{00000000-C48F-4B49-8A06-74CF4A825F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C48F-4B49-8A06-74CF4A825FF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16.329999999999998</c:v>
                </c:pt>
                <c:pt idx="1">
                  <c:v>14.06</c:v>
                </c:pt>
                <c:pt idx="2">
                  <c:v>11.59</c:v>
                </c:pt>
                <c:pt idx="3">
                  <c:v>8.8800000000000008</c:v>
                </c:pt>
                <c:pt idx="4">
                  <c:v>6.02</c:v>
                </c:pt>
              </c:numCache>
            </c:numRef>
          </c:val>
          <c:extLst>
            <c:ext xmlns:c16="http://schemas.microsoft.com/office/drawing/2014/chart" uri="{C3380CC4-5D6E-409C-BE32-E72D297353CC}">
              <c16:uniqueId val="{00000000-A930-4B64-8C70-F081A0C4D6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A930-4B64-8C70-F081A0C4D69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101.59</c:v>
                </c:pt>
                <c:pt idx="1">
                  <c:v>98.64</c:v>
                </c:pt>
                <c:pt idx="2">
                  <c:v>97.99</c:v>
                </c:pt>
                <c:pt idx="3">
                  <c:v>84.69</c:v>
                </c:pt>
                <c:pt idx="4">
                  <c:v>128.91999999999999</c:v>
                </c:pt>
              </c:numCache>
            </c:numRef>
          </c:val>
          <c:extLst>
            <c:ext xmlns:c16="http://schemas.microsoft.com/office/drawing/2014/chart" uri="{C3380CC4-5D6E-409C-BE32-E72D297353CC}">
              <c16:uniqueId val="{00000000-905D-438B-977E-B140AF940B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905D-438B-977E-B140AF940B8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44.78</c:v>
                </c:pt>
                <c:pt idx="1">
                  <c:v>46.08</c:v>
                </c:pt>
                <c:pt idx="2">
                  <c:v>46.55</c:v>
                </c:pt>
                <c:pt idx="3">
                  <c:v>53.88</c:v>
                </c:pt>
                <c:pt idx="4">
                  <c:v>35.46</c:v>
                </c:pt>
              </c:numCache>
            </c:numRef>
          </c:val>
          <c:extLst>
            <c:ext xmlns:c16="http://schemas.microsoft.com/office/drawing/2014/chart" uri="{C3380CC4-5D6E-409C-BE32-E72D297353CC}">
              <c16:uniqueId val="{00000000-6BE9-484B-AE34-952B3E63FE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6BE9-484B-AE34-952B3E63FED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42.22</c:v>
                </c:pt>
                <c:pt idx="1">
                  <c:v>41.78</c:v>
                </c:pt>
                <c:pt idx="2">
                  <c:v>41.66</c:v>
                </c:pt>
                <c:pt idx="3">
                  <c:v>42.62</c:v>
                </c:pt>
                <c:pt idx="4">
                  <c:v>42.34</c:v>
                </c:pt>
              </c:numCache>
            </c:numRef>
          </c:val>
          <c:extLst>
            <c:ext xmlns:c16="http://schemas.microsoft.com/office/drawing/2014/chart" uri="{C3380CC4-5D6E-409C-BE32-E72D297353CC}">
              <c16:uniqueId val="{00000000-7D31-4B09-A938-77E27C3564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7D31-4B09-A938-77E27C3564C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98.15</c:v>
                </c:pt>
                <c:pt idx="1">
                  <c:v>95.69</c:v>
                </c:pt>
                <c:pt idx="2">
                  <c:v>95.69</c:v>
                </c:pt>
                <c:pt idx="3">
                  <c:v>95.69</c:v>
                </c:pt>
                <c:pt idx="4">
                  <c:v>95.69</c:v>
                </c:pt>
              </c:numCache>
            </c:numRef>
          </c:val>
          <c:extLst>
            <c:ext xmlns:c16="http://schemas.microsoft.com/office/drawing/2014/chart" uri="{C3380CC4-5D6E-409C-BE32-E72D297353CC}">
              <c16:uniqueId val="{00000000-7806-45EF-B164-E964CE0CCD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7806-45EF-B164-E964CE0CCD5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43" zoomScale="80" zoomScaleNormal="8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福島県　郡山市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3250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1376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97.6</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3110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105.66</v>
      </c>
      <c r="Y32" s="128"/>
      <c r="Z32" s="128"/>
      <c r="AA32" s="128"/>
      <c r="AB32" s="128"/>
      <c r="AC32" s="128"/>
      <c r="AD32" s="128"/>
      <c r="AE32" s="128"/>
      <c r="AF32" s="128"/>
      <c r="AG32" s="128"/>
      <c r="AH32" s="128"/>
      <c r="AI32" s="128"/>
      <c r="AJ32" s="128"/>
      <c r="AK32" s="128"/>
      <c r="AL32" s="128"/>
      <c r="AM32" s="128"/>
      <c r="AN32" s="128"/>
      <c r="AO32" s="128"/>
      <c r="AP32" s="128"/>
      <c r="AQ32" s="129"/>
      <c r="AR32" s="127">
        <f>データ!U6</f>
        <v>99.13</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100</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100</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123.56</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391.01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284.33999999999997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495.74</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293.61</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644.74</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16.329999999999998</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14.06</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11.59</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8.8800000000000008</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6.02</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101.59</v>
      </c>
      <c r="Y55" s="128"/>
      <c r="Z55" s="128"/>
      <c r="AA55" s="128"/>
      <c r="AB55" s="128"/>
      <c r="AC55" s="128"/>
      <c r="AD55" s="128"/>
      <c r="AE55" s="128"/>
      <c r="AF55" s="128"/>
      <c r="AG55" s="128"/>
      <c r="AH55" s="128"/>
      <c r="AI55" s="128"/>
      <c r="AJ55" s="128"/>
      <c r="AK55" s="128"/>
      <c r="AL55" s="128"/>
      <c r="AM55" s="128"/>
      <c r="AN55" s="128"/>
      <c r="AO55" s="128"/>
      <c r="AP55" s="128"/>
      <c r="AQ55" s="129"/>
      <c r="AR55" s="127">
        <f>データ!BM6</f>
        <v>98.64</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97.99</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84.69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128.91999999999999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44.78</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46.08</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46.55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53.88</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35.46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42.22</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41.78</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41.66</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42.62</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42.34</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98.15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95.69</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95.69</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95.69</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95.69</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58" t="s">
        <v>108</v>
      </c>
      <c r="SN68" s="159"/>
      <c r="SO68" s="159"/>
      <c r="SP68" s="159"/>
      <c r="SQ68" s="159"/>
      <c r="SR68" s="159"/>
      <c r="SS68" s="159"/>
      <c r="ST68" s="159"/>
      <c r="SU68" s="159"/>
      <c r="SV68" s="159"/>
      <c r="SW68" s="159"/>
      <c r="SX68" s="159"/>
      <c r="SY68" s="159"/>
      <c r="SZ68" s="159"/>
      <c r="TA68" s="160"/>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58"/>
      <c r="SN69" s="159"/>
      <c r="SO69" s="159"/>
      <c r="SP69" s="159"/>
      <c r="SQ69" s="159"/>
      <c r="SR69" s="159"/>
      <c r="SS69" s="159"/>
      <c r="ST69" s="159"/>
      <c r="SU69" s="159"/>
      <c r="SV69" s="159"/>
      <c r="SW69" s="159"/>
      <c r="SX69" s="159"/>
      <c r="SY69" s="159"/>
      <c r="SZ69" s="159"/>
      <c r="TA69" s="160"/>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58"/>
      <c r="SN70" s="159"/>
      <c r="SO70" s="159"/>
      <c r="SP70" s="159"/>
      <c r="SQ70" s="159"/>
      <c r="SR70" s="159"/>
      <c r="SS70" s="159"/>
      <c r="ST70" s="159"/>
      <c r="SU70" s="159"/>
      <c r="SV70" s="159"/>
      <c r="SW70" s="159"/>
      <c r="SX70" s="159"/>
      <c r="SY70" s="159"/>
      <c r="SZ70" s="159"/>
      <c r="TA70" s="160"/>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58"/>
      <c r="SN71" s="159"/>
      <c r="SO71" s="159"/>
      <c r="SP71" s="159"/>
      <c r="SQ71" s="159"/>
      <c r="SR71" s="159"/>
      <c r="SS71" s="159"/>
      <c r="ST71" s="159"/>
      <c r="SU71" s="159"/>
      <c r="SV71" s="159"/>
      <c r="SW71" s="159"/>
      <c r="SX71" s="159"/>
      <c r="SY71" s="159"/>
      <c r="SZ71" s="159"/>
      <c r="TA71" s="160"/>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58"/>
      <c r="SN72" s="159"/>
      <c r="SO72" s="159"/>
      <c r="SP72" s="159"/>
      <c r="SQ72" s="159"/>
      <c r="SR72" s="159"/>
      <c r="SS72" s="159"/>
      <c r="ST72" s="159"/>
      <c r="SU72" s="159"/>
      <c r="SV72" s="159"/>
      <c r="SW72" s="159"/>
      <c r="SX72" s="159"/>
      <c r="SY72" s="159"/>
      <c r="SZ72" s="159"/>
      <c r="TA72" s="160"/>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58"/>
      <c r="SN73" s="159"/>
      <c r="SO73" s="159"/>
      <c r="SP73" s="159"/>
      <c r="SQ73" s="159"/>
      <c r="SR73" s="159"/>
      <c r="SS73" s="159"/>
      <c r="ST73" s="159"/>
      <c r="SU73" s="159"/>
      <c r="SV73" s="159"/>
      <c r="SW73" s="159"/>
      <c r="SX73" s="159"/>
      <c r="SY73" s="159"/>
      <c r="SZ73" s="159"/>
      <c r="TA73" s="160"/>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58"/>
      <c r="SN74" s="159"/>
      <c r="SO74" s="159"/>
      <c r="SP74" s="159"/>
      <c r="SQ74" s="159"/>
      <c r="SR74" s="159"/>
      <c r="SS74" s="159"/>
      <c r="ST74" s="159"/>
      <c r="SU74" s="159"/>
      <c r="SV74" s="159"/>
      <c r="SW74" s="159"/>
      <c r="SX74" s="159"/>
      <c r="SY74" s="159"/>
      <c r="SZ74" s="159"/>
      <c r="TA74" s="160"/>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58"/>
      <c r="SN75" s="159"/>
      <c r="SO75" s="159"/>
      <c r="SP75" s="159"/>
      <c r="SQ75" s="159"/>
      <c r="SR75" s="159"/>
      <c r="SS75" s="159"/>
      <c r="ST75" s="159"/>
      <c r="SU75" s="159"/>
      <c r="SV75" s="159"/>
      <c r="SW75" s="159"/>
      <c r="SX75" s="159"/>
      <c r="SY75" s="159"/>
      <c r="SZ75" s="159"/>
      <c r="TA75" s="160"/>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58"/>
      <c r="SN76" s="159"/>
      <c r="SO76" s="159"/>
      <c r="SP76" s="159"/>
      <c r="SQ76" s="159"/>
      <c r="SR76" s="159"/>
      <c r="SS76" s="159"/>
      <c r="ST76" s="159"/>
      <c r="SU76" s="159"/>
      <c r="SV76" s="159"/>
      <c r="SW76" s="159"/>
      <c r="SX76" s="159"/>
      <c r="SY76" s="159"/>
      <c r="SZ76" s="159"/>
      <c r="TA76" s="160"/>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58"/>
      <c r="SN77" s="159"/>
      <c r="SO77" s="159"/>
      <c r="SP77" s="159"/>
      <c r="SQ77" s="159"/>
      <c r="SR77" s="159"/>
      <c r="SS77" s="159"/>
      <c r="ST77" s="159"/>
      <c r="SU77" s="159"/>
      <c r="SV77" s="159"/>
      <c r="SW77" s="159"/>
      <c r="SX77" s="159"/>
      <c r="SY77" s="159"/>
      <c r="SZ77" s="159"/>
      <c r="TA77" s="160"/>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58"/>
      <c r="SN78" s="159"/>
      <c r="SO78" s="159"/>
      <c r="SP78" s="159"/>
      <c r="SQ78" s="159"/>
      <c r="SR78" s="159"/>
      <c r="SS78" s="159"/>
      <c r="ST78" s="159"/>
      <c r="SU78" s="159"/>
      <c r="SV78" s="159"/>
      <c r="SW78" s="159"/>
      <c r="SX78" s="159"/>
      <c r="SY78" s="159"/>
      <c r="SZ78" s="159"/>
      <c r="TA78" s="160"/>
    </row>
    <row r="79" spans="1:521" ht="13.5" customHeight="1" x14ac:dyDescent="0.15">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58"/>
      <c r="SN79" s="159"/>
      <c r="SO79" s="159"/>
      <c r="SP79" s="159"/>
      <c r="SQ79" s="159"/>
      <c r="SR79" s="159"/>
      <c r="SS79" s="159"/>
      <c r="ST79" s="159"/>
      <c r="SU79" s="159"/>
      <c r="SV79" s="159"/>
      <c r="SW79" s="159"/>
      <c r="SX79" s="159"/>
      <c r="SY79" s="159"/>
      <c r="SZ79" s="159"/>
      <c r="TA79" s="160"/>
    </row>
    <row r="80" spans="1:521" ht="13.5" customHeight="1" x14ac:dyDescent="0.15">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80.45</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81.069999999999993</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81.680000000000007</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82.29</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82.86</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58"/>
      <c r="SN80" s="159"/>
      <c r="SO80" s="159"/>
      <c r="SP80" s="159"/>
      <c r="SQ80" s="159"/>
      <c r="SR80" s="159"/>
      <c r="SS80" s="159"/>
      <c r="ST80" s="159"/>
      <c r="SU80" s="159"/>
      <c r="SV80" s="159"/>
      <c r="SW80" s="159"/>
      <c r="SX80" s="159"/>
      <c r="SY80" s="159"/>
      <c r="SZ80" s="159"/>
      <c r="TA80" s="160"/>
    </row>
    <row r="81" spans="1:521" ht="13.5" customHeight="1" x14ac:dyDescent="0.15">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58"/>
      <c r="SN81" s="159"/>
      <c r="SO81" s="159"/>
      <c r="SP81" s="159"/>
      <c r="SQ81" s="159"/>
      <c r="SR81" s="159"/>
      <c r="SS81" s="159"/>
      <c r="ST81" s="159"/>
      <c r="SU81" s="159"/>
      <c r="SV81" s="159"/>
      <c r="SW81" s="159"/>
      <c r="SX81" s="159"/>
      <c r="SY81" s="159"/>
      <c r="SZ81" s="159"/>
      <c r="TA81" s="160"/>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58"/>
      <c r="SN82" s="159"/>
      <c r="SO82" s="159"/>
      <c r="SP82" s="159"/>
      <c r="SQ82" s="159"/>
      <c r="SR82" s="159"/>
      <c r="SS82" s="159"/>
      <c r="ST82" s="159"/>
      <c r="SU82" s="159"/>
      <c r="SV82" s="159"/>
      <c r="SW82" s="159"/>
      <c r="SX82" s="159"/>
      <c r="SY82" s="159"/>
      <c r="SZ82" s="159"/>
      <c r="TA82" s="160"/>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8"/>
      <c r="SN83" s="159"/>
      <c r="SO83" s="159"/>
      <c r="SP83" s="159"/>
      <c r="SQ83" s="159"/>
      <c r="SR83" s="159"/>
      <c r="SS83" s="159"/>
      <c r="ST83" s="159"/>
      <c r="SU83" s="159"/>
      <c r="SV83" s="159"/>
      <c r="SW83" s="159"/>
      <c r="SX83" s="159"/>
      <c r="SY83" s="159"/>
      <c r="SZ83" s="159"/>
      <c r="TA83" s="160"/>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8"/>
      <c r="SN84" s="159"/>
      <c r="SO84" s="159"/>
      <c r="SP84" s="159"/>
      <c r="SQ84" s="159"/>
      <c r="SR84" s="159"/>
      <c r="SS84" s="159"/>
      <c r="ST84" s="159"/>
      <c r="SU84" s="159"/>
      <c r="SV84" s="159"/>
      <c r="SW84" s="159"/>
      <c r="SX84" s="159"/>
      <c r="SY84" s="159"/>
      <c r="SZ84" s="159"/>
      <c r="TA84" s="160"/>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61"/>
      <c r="SN85" s="162"/>
      <c r="SO85" s="162"/>
      <c r="SP85" s="162"/>
      <c r="SQ85" s="162"/>
      <c r="SR85" s="162"/>
      <c r="SS85" s="162"/>
      <c r="ST85" s="162"/>
      <c r="SU85" s="162"/>
      <c r="SV85" s="162"/>
      <c r="SW85" s="162"/>
      <c r="SX85" s="162"/>
      <c r="SY85" s="162"/>
      <c r="SZ85" s="162"/>
      <c r="TA85" s="163"/>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37</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38</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qoKAJlDRrZSsl/xLRUAO3VryWnH3MMHme76wvvPS+zjC2Yk7AThgk/Pacr2LjtgeyTpsEa0tGSkDapJBsYXRg==" saltValue="h/DsUU/Z2IjXgdLPktDD9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105.66</v>
      </c>
      <c r="U6" s="52">
        <f>U7</f>
        <v>99.13</v>
      </c>
      <c r="V6" s="52">
        <f>V7</f>
        <v>100</v>
      </c>
      <c r="W6" s="52">
        <f>W7</f>
        <v>100</v>
      </c>
      <c r="X6" s="52">
        <f t="shared" si="3"/>
        <v>123.56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391.01</v>
      </c>
      <c r="AQ6" s="52">
        <f>AQ7</f>
        <v>284.33999999999997</v>
      </c>
      <c r="AR6" s="52">
        <f>AR7</f>
        <v>495.74</v>
      </c>
      <c r="AS6" s="52">
        <f>AS7</f>
        <v>293.61</v>
      </c>
      <c r="AT6" s="52">
        <f t="shared" si="3"/>
        <v>644.74</v>
      </c>
      <c r="AU6" s="52">
        <f t="shared" si="3"/>
        <v>797.95</v>
      </c>
      <c r="AV6" s="52">
        <f t="shared" si="3"/>
        <v>742.59</v>
      </c>
      <c r="AW6" s="52">
        <f t="shared" si="3"/>
        <v>549.77</v>
      </c>
      <c r="AX6" s="52">
        <f t="shared" si="3"/>
        <v>730.25</v>
      </c>
      <c r="AY6" s="52">
        <f t="shared" si="3"/>
        <v>868.31</v>
      </c>
      <c r="AZ6" s="50" t="str">
        <f>IF(AZ7="-","【-】","【"&amp;SUBSTITUTE(TEXT(AZ7,"#,##0.00"),"-","△")&amp;"】")</f>
        <v>【450.05】</v>
      </c>
      <c r="BA6" s="52">
        <f t="shared" si="3"/>
        <v>16.329999999999998</v>
      </c>
      <c r="BB6" s="52">
        <f>BB7</f>
        <v>14.06</v>
      </c>
      <c r="BC6" s="52">
        <f>BC7</f>
        <v>11.59</v>
      </c>
      <c r="BD6" s="52">
        <f>BD7</f>
        <v>8.8800000000000008</v>
      </c>
      <c r="BE6" s="52">
        <f t="shared" si="3"/>
        <v>6.02</v>
      </c>
      <c r="BF6" s="52">
        <f t="shared" si="3"/>
        <v>446.61</v>
      </c>
      <c r="BG6" s="52">
        <f t="shared" si="3"/>
        <v>430.97</v>
      </c>
      <c r="BH6" s="52">
        <f t="shared" si="3"/>
        <v>536.28</v>
      </c>
      <c r="BI6" s="52">
        <f t="shared" si="3"/>
        <v>514.66</v>
      </c>
      <c r="BJ6" s="52">
        <f t="shared" si="3"/>
        <v>504.81</v>
      </c>
      <c r="BK6" s="50" t="str">
        <f>IF(BK7="-","【-】","【"&amp;SUBSTITUTE(TEXT(BK7,"#,##0.00"),"-","△")&amp;"】")</f>
        <v>【246.04】</v>
      </c>
      <c r="BL6" s="52">
        <f t="shared" si="3"/>
        <v>101.59</v>
      </c>
      <c r="BM6" s="52">
        <f>BM7</f>
        <v>98.64</v>
      </c>
      <c r="BN6" s="52">
        <f>BN7</f>
        <v>97.99</v>
      </c>
      <c r="BO6" s="52">
        <f>BO7</f>
        <v>84.69</v>
      </c>
      <c r="BP6" s="52">
        <f t="shared" si="3"/>
        <v>128.91999999999999</v>
      </c>
      <c r="BQ6" s="52">
        <f t="shared" si="3"/>
        <v>91.03</v>
      </c>
      <c r="BR6" s="52">
        <f t="shared" si="3"/>
        <v>100.16</v>
      </c>
      <c r="BS6" s="52">
        <f t="shared" si="3"/>
        <v>100.54</v>
      </c>
      <c r="BT6" s="52">
        <f t="shared" si="3"/>
        <v>95.99</v>
      </c>
      <c r="BU6" s="52">
        <f t="shared" si="3"/>
        <v>94.91</v>
      </c>
      <c r="BV6" s="50" t="str">
        <f>IF(BV7="-","【-】","【"&amp;SUBSTITUTE(TEXT(BV7,"#,##0.00"),"-","△")&amp;"】")</f>
        <v>【114.16】</v>
      </c>
      <c r="BW6" s="52">
        <f t="shared" si="3"/>
        <v>44.78</v>
      </c>
      <c r="BX6" s="52">
        <f>BX7</f>
        <v>46.08</v>
      </c>
      <c r="BY6" s="52">
        <f>BY7</f>
        <v>46.55</v>
      </c>
      <c r="BZ6" s="52">
        <f>BZ7</f>
        <v>53.88</v>
      </c>
      <c r="CA6" s="52">
        <f t="shared" si="3"/>
        <v>35.46</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42.22</v>
      </c>
      <c r="CI6" s="52">
        <f>CI7</f>
        <v>41.78</v>
      </c>
      <c r="CJ6" s="52">
        <f>CJ7</f>
        <v>41.66</v>
      </c>
      <c r="CK6" s="52">
        <f>CK7</f>
        <v>42.62</v>
      </c>
      <c r="CL6" s="52">
        <f t="shared" si="5"/>
        <v>42.34</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98.15</v>
      </c>
      <c r="CT6" s="52">
        <f>CT7</f>
        <v>95.69</v>
      </c>
      <c r="CU6" s="52">
        <f>CU7</f>
        <v>95.69</v>
      </c>
      <c r="CV6" s="52">
        <f>CV7</f>
        <v>95.69</v>
      </c>
      <c r="CW6" s="52">
        <f t="shared" si="6"/>
        <v>95.69</v>
      </c>
      <c r="CX6" s="52">
        <f t="shared" si="6"/>
        <v>52.6</v>
      </c>
      <c r="CY6" s="52">
        <f t="shared" si="6"/>
        <v>52.54</v>
      </c>
      <c r="CZ6" s="52">
        <f t="shared" si="6"/>
        <v>50.81</v>
      </c>
      <c r="DA6" s="52">
        <f t="shared" si="6"/>
        <v>50.28</v>
      </c>
      <c r="DB6" s="52">
        <f t="shared" si="6"/>
        <v>51.42</v>
      </c>
      <c r="DC6" s="50" t="str">
        <f>IF(DC7="-","【-】","【"&amp;SUBSTITUTE(TEXT(DC7,"#,##0.00"),"-","△")&amp;"】")</f>
        <v>【77.10】</v>
      </c>
      <c r="DD6" s="52">
        <f t="shared" ref="DD6:DM6" si="7">DD7</f>
        <v>80.45</v>
      </c>
      <c r="DE6" s="52">
        <f>DE7</f>
        <v>81.069999999999993</v>
      </c>
      <c r="DF6" s="52">
        <f>DF7</f>
        <v>81.680000000000007</v>
      </c>
      <c r="DG6" s="52">
        <f>DG7</f>
        <v>82.29</v>
      </c>
      <c r="DH6" s="52">
        <f t="shared" si="7"/>
        <v>82.86</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3250</v>
      </c>
      <c r="L7" s="54" t="s">
        <v>98</v>
      </c>
      <c r="M7" s="55">
        <v>1</v>
      </c>
      <c r="N7" s="55">
        <v>1376</v>
      </c>
      <c r="O7" s="56" t="s">
        <v>99</v>
      </c>
      <c r="P7" s="56">
        <v>97.6</v>
      </c>
      <c r="Q7" s="55">
        <v>13</v>
      </c>
      <c r="R7" s="55">
        <v>3110</v>
      </c>
      <c r="S7" s="54" t="s">
        <v>100</v>
      </c>
      <c r="T7" s="57">
        <v>105.66</v>
      </c>
      <c r="U7" s="57">
        <v>99.13</v>
      </c>
      <c r="V7" s="57">
        <v>100</v>
      </c>
      <c r="W7" s="57">
        <v>100</v>
      </c>
      <c r="X7" s="57">
        <v>123.56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391.01</v>
      </c>
      <c r="AQ7" s="57">
        <v>284.33999999999997</v>
      </c>
      <c r="AR7" s="57">
        <v>495.74</v>
      </c>
      <c r="AS7" s="57">
        <v>293.61</v>
      </c>
      <c r="AT7" s="57">
        <v>644.74</v>
      </c>
      <c r="AU7" s="57">
        <v>797.95</v>
      </c>
      <c r="AV7" s="57">
        <v>742.59</v>
      </c>
      <c r="AW7" s="57">
        <v>549.77</v>
      </c>
      <c r="AX7" s="57">
        <v>730.25</v>
      </c>
      <c r="AY7" s="57">
        <v>868.31</v>
      </c>
      <c r="AZ7" s="57">
        <v>450.05</v>
      </c>
      <c r="BA7" s="57">
        <v>16.329999999999998</v>
      </c>
      <c r="BB7" s="57">
        <v>14.06</v>
      </c>
      <c r="BC7" s="57">
        <v>11.59</v>
      </c>
      <c r="BD7" s="57">
        <v>8.8800000000000008</v>
      </c>
      <c r="BE7" s="57">
        <v>6.02</v>
      </c>
      <c r="BF7" s="57">
        <v>446.61</v>
      </c>
      <c r="BG7" s="57">
        <v>430.97</v>
      </c>
      <c r="BH7" s="57">
        <v>536.28</v>
      </c>
      <c r="BI7" s="57">
        <v>514.66</v>
      </c>
      <c r="BJ7" s="57">
        <v>504.81</v>
      </c>
      <c r="BK7" s="57">
        <v>246.04</v>
      </c>
      <c r="BL7" s="57">
        <v>101.59</v>
      </c>
      <c r="BM7" s="57">
        <v>98.64</v>
      </c>
      <c r="BN7" s="57">
        <v>97.99</v>
      </c>
      <c r="BO7" s="57">
        <v>84.69</v>
      </c>
      <c r="BP7" s="57">
        <v>128.91999999999999</v>
      </c>
      <c r="BQ7" s="57">
        <v>91.03</v>
      </c>
      <c r="BR7" s="57">
        <v>100.16</v>
      </c>
      <c r="BS7" s="57">
        <v>100.54</v>
      </c>
      <c r="BT7" s="57">
        <v>95.99</v>
      </c>
      <c r="BU7" s="57">
        <v>94.91</v>
      </c>
      <c r="BV7" s="57">
        <v>114.16</v>
      </c>
      <c r="BW7" s="57">
        <v>44.78</v>
      </c>
      <c r="BX7" s="57">
        <v>46.08</v>
      </c>
      <c r="BY7" s="57">
        <v>46.55</v>
      </c>
      <c r="BZ7" s="57">
        <v>53.88</v>
      </c>
      <c r="CA7" s="57">
        <v>35.46</v>
      </c>
      <c r="CB7" s="57">
        <v>45.86</v>
      </c>
      <c r="CC7" s="57">
        <v>42.5</v>
      </c>
      <c r="CD7" s="57">
        <v>42.19</v>
      </c>
      <c r="CE7" s="57">
        <v>44.55</v>
      </c>
      <c r="CF7" s="57">
        <v>47.36</v>
      </c>
      <c r="CG7" s="57">
        <v>18.71</v>
      </c>
      <c r="CH7" s="57">
        <v>42.22</v>
      </c>
      <c r="CI7" s="57">
        <v>41.78</v>
      </c>
      <c r="CJ7" s="57">
        <v>41.66</v>
      </c>
      <c r="CK7" s="57">
        <v>42.62</v>
      </c>
      <c r="CL7" s="57">
        <v>42.34</v>
      </c>
      <c r="CM7" s="57">
        <v>35.78</v>
      </c>
      <c r="CN7" s="57">
        <v>35.909999999999997</v>
      </c>
      <c r="CO7" s="57">
        <v>35.54</v>
      </c>
      <c r="CP7" s="57">
        <v>35.24</v>
      </c>
      <c r="CQ7" s="57">
        <v>35.22</v>
      </c>
      <c r="CR7" s="57">
        <v>55.52</v>
      </c>
      <c r="CS7" s="57">
        <v>98.15</v>
      </c>
      <c r="CT7" s="57">
        <v>95.69</v>
      </c>
      <c r="CU7" s="57">
        <v>95.69</v>
      </c>
      <c r="CV7" s="57">
        <v>95.69</v>
      </c>
      <c r="CW7" s="57">
        <v>95.69</v>
      </c>
      <c r="CX7" s="57">
        <v>52.6</v>
      </c>
      <c r="CY7" s="57">
        <v>52.54</v>
      </c>
      <c r="CZ7" s="57">
        <v>50.81</v>
      </c>
      <c r="DA7" s="57">
        <v>50.28</v>
      </c>
      <c r="DB7" s="57">
        <v>51.42</v>
      </c>
      <c r="DC7" s="57">
        <v>77.099999999999994</v>
      </c>
      <c r="DD7" s="57">
        <v>80.45</v>
      </c>
      <c r="DE7" s="57">
        <v>81.069999999999993</v>
      </c>
      <c r="DF7" s="57">
        <v>81.680000000000007</v>
      </c>
      <c r="DG7" s="57">
        <v>82.29</v>
      </c>
      <c r="DH7" s="57">
        <v>82.86</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105.66</v>
      </c>
      <c r="V11" s="64">
        <f>IF(U6="-",NA(),U6)</f>
        <v>99.13</v>
      </c>
      <c r="W11" s="64">
        <f>IF(V6="-",NA(),V6)</f>
        <v>100</v>
      </c>
      <c r="X11" s="64">
        <f>IF(W6="-",NA(),W6)</f>
        <v>100</v>
      </c>
      <c r="Y11" s="64">
        <f>IF(X6="-",NA(),X6)</f>
        <v>123.56</v>
      </c>
      <c r="AE11" s="63" t="s">
        <v>23</v>
      </c>
      <c r="AF11" s="64">
        <f>IF(AE6="-",NA(),AE6)</f>
        <v>0</v>
      </c>
      <c r="AG11" s="64">
        <f>IF(AF6="-",NA(),AF6)</f>
        <v>0</v>
      </c>
      <c r="AH11" s="64">
        <f>IF(AG6="-",NA(),AG6)</f>
        <v>0</v>
      </c>
      <c r="AI11" s="64">
        <f>IF(AH6="-",NA(),AH6)</f>
        <v>0</v>
      </c>
      <c r="AJ11" s="64">
        <f>IF(AI6="-",NA(),AI6)</f>
        <v>0</v>
      </c>
      <c r="AP11" s="63" t="s">
        <v>23</v>
      </c>
      <c r="AQ11" s="64">
        <f>IF(AP6="-",NA(),AP6)</f>
        <v>391.01</v>
      </c>
      <c r="AR11" s="64">
        <f>IF(AQ6="-",NA(),AQ6)</f>
        <v>284.33999999999997</v>
      </c>
      <c r="AS11" s="64">
        <f>IF(AR6="-",NA(),AR6)</f>
        <v>495.74</v>
      </c>
      <c r="AT11" s="64">
        <f>IF(AS6="-",NA(),AS6)</f>
        <v>293.61</v>
      </c>
      <c r="AU11" s="64">
        <f>IF(AT6="-",NA(),AT6)</f>
        <v>644.74</v>
      </c>
      <c r="BA11" s="63" t="s">
        <v>23</v>
      </c>
      <c r="BB11" s="64">
        <f>IF(BA6="-",NA(),BA6)</f>
        <v>16.329999999999998</v>
      </c>
      <c r="BC11" s="64">
        <f>IF(BB6="-",NA(),BB6)</f>
        <v>14.06</v>
      </c>
      <c r="BD11" s="64">
        <f>IF(BC6="-",NA(),BC6)</f>
        <v>11.59</v>
      </c>
      <c r="BE11" s="64">
        <f>IF(BD6="-",NA(),BD6)</f>
        <v>8.8800000000000008</v>
      </c>
      <c r="BF11" s="64">
        <f>IF(BE6="-",NA(),BE6)</f>
        <v>6.02</v>
      </c>
      <c r="BL11" s="63" t="s">
        <v>23</v>
      </c>
      <c r="BM11" s="64">
        <f>IF(BL6="-",NA(),BL6)</f>
        <v>101.59</v>
      </c>
      <c r="BN11" s="64">
        <f>IF(BM6="-",NA(),BM6)</f>
        <v>98.64</v>
      </c>
      <c r="BO11" s="64">
        <f>IF(BN6="-",NA(),BN6)</f>
        <v>97.99</v>
      </c>
      <c r="BP11" s="64">
        <f>IF(BO6="-",NA(),BO6)</f>
        <v>84.69</v>
      </c>
      <c r="BQ11" s="64">
        <f>IF(BP6="-",NA(),BP6)</f>
        <v>128.91999999999999</v>
      </c>
      <c r="BW11" s="63" t="s">
        <v>23</v>
      </c>
      <c r="BX11" s="64">
        <f>IF(BW6="-",NA(),BW6)</f>
        <v>44.78</v>
      </c>
      <c r="BY11" s="64">
        <f>IF(BX6="-",NA(),BX6)</f>
        <v>46.08</v>
      </c>
      <c r="BZ11" s="64">
        <f>IF(BY6="-",NA(),BY6)</f>
        <v>46.55</v>
      </c>
      <c r="CA11" s="64">
        <f>IF(BZ6="-",NA(),BZ6)</f>
        <v>53.88</v>
      </c>
      <c r="CB11" s="64">
        <f>IF(CA6="-",NA(),CA6)</f>
        <v>35.46</v>
      </c>
      <c r="CH11" s="63" t="s">
        <v>23</v>
      </c>
      <c r="CI11" s="64">
        <f>IF(CH6="-",NA(),CH6)</f>
        <v>42.22</v>
      </c>
      <c r="CJ11" s="64">
        <f>IF(CI6="-",NA(),CI6)</f>
        <v>41.78</v>
      </c>
      <c r="CK11" s="64">
        <f>IF(CJ6="-",NA(),CJ6)</f>
        <v>41.66</v>
      </c>
      <c r="CL11" s="64">
        <f>IF(CK6="-",NA(),CK6)</f>
        <v>42.62</v>
      </c>
      <c r="CM11" s="64">
        <f>IF(CL6="-",NA(),CL6)</f>
        <v>42.34</v>
      </c>
      <c r="CS11" s="63" t="s">
        <v>23</v>
      </c>
      <c r="CT11" s="64">
        <f>IF(CS6="-",NA(),CS6)</f>
        <v>98.15</v>
      </c>
      <c r="CU11" s="64">
        <f>IF(CT6="-",NA(),CT6)</f>
        <v>95.69</v>
      </c>
      <c r="CV11" s="64">
        <f>IF(CU6="-",NA(),CU6)</f>
        <v>95.69</v>
      </c>
      <c r="CW11" s="64">
        <f>IF(CV6="-",NA(),CV6)</f>
        <v>95.69</v>
      </c>
      <c r="CX11" s="64">
        <f>IF(CW6="-",NA(),CW6)</f>
        <v>95.69</v>
      </c>
      <c r="DD11" s="63" t="s">
        <v>23</v>
      </c>
      <c r="DE11" s="64">
        <f>IF(DD6="-",NA(),DD6)</f>
        <v>80.45</v>
      </c>
      <c r="DF11" s="64">
        <f>IF(DE6="-",NA(),DE6)</f>
        <v>81.069999999999993</v>
      </c>
      <c r="DG11" s="64">
        <f>IF(DF6="-",NA(),DF6)</f>
        <v>81.680000000000007</v>
      </c>
      <c r="DH11" s="64">
        <f>IF(DG6="-",NA(),DG6)</f>
        <v>82.29</v>
      </c>
      <c r="DI11" s="64">
        <f>IF(DH6="-",NA(),DH6)</f>
        <v>82.86</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2020-01-27T22:37:50Z</cp:lastPrinted>
  <dcterms:created xsi:type="dcterms:W3CDTF">2019-12-05T07:45:47Z</dcterms:created>
  <dcterms:modified xsi:type="dcterms:W3CDTF">2020-01-28T07:09:37Z</dcterms:modified>
  <cp:category/>
</cp:coreProperties>
</file>