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5HoUvN1QEDJPhsjiFSa+BrX12VKtrntcryzLGpromMZECW8SDdpOp5amtdIhMfOg7miEWLpKI6Y0EFoCHDtLQ==" workbookSaltValue="3sPIOOzVUbEu6TqJkq15pQ==" workbookSpinCount="100000" lockStructure="1"/>
  <bookViews>
    <workbookView xWindow="10305" yWindow="-15" windowWidth="10200" windowHeight="865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BE11" i="5"/>
  <c r="BY11" i="5"/>
  <c r="X32" i="4"/>
  <c r="KZ32" i="4"/>
  <c r="ER33" i="4"/>
  <c r="HT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Y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<sst xmlns="http://schemas.openxmlformats.org/spreadsheetml/2006/main" count="262" uniqueCount="107">
  <si>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</si>
  <si>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</si>
  <si>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</si>
  <si>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</si>
  <si>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</si>
  <si>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</si>
  <si>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</si>
  <si>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</si>
  <si>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</si>
  <si>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</si>
  <si>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</si>
  <si>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</si>
  <si>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</si>
  <si>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</si>
  <si>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</si>
  <si>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</si>
  <si>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</si>
  <si>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</si>
  <si>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</si>
  <si>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</si>
  <si>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</si>
  <si>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</si>
  <si>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</si>
  <si>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</si>
  <si>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</si>
  <si>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</si>
  <si>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</si>
  <si>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</si>
  <si>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</si>
  <si>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</si>
  <si>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</si>
  <si>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</si>
  <si>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</si>
  <si>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</si>
  <si>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</si>
  <si>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</si>
  <si>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</si>
  <si>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</si>
  <si>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</si>
  <si>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</si>
  <si>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</si>
  <si>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</si>
  <si>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</si>
  <si>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</si>
  <si>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</si>
  <si>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</si>
  <si>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</si>
  <si>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</si>
  <si>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</si>
  <si>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</si>
  <si>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</si>
  <si>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</si>
  <si>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</si>
  <si>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</si>
  <si>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</si>
  <si>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</si>
  <si>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</si>
  <si>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</si>
  <si>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</si>
  <si>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</si>
  <si>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</si>
  <si>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</si>
  <si>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</si>
  <si>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</si>
  <si>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</si>
  <si>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</si>
  <si>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</si>
  <si>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</si>
  <si>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</si>
  <si>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</si>
  <si>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</si>
  <si>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</si>
  <si>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</si>
  <si>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</si>
  <si>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</si>
  <si>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</si>
  <si>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</si>
  <si>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</si>
  <si>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</si>
  <si>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</si>
  <si>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</si>
  <si>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</si>
  <si>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</si>
  <si>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</si>
  <si>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</si>
  <si>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</si>
  <si>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</si>
  <si>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</si>
  <si>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072125</t>
  </si>
  <si>
    <t>46</t>
  </si>
  <si>
    <t>02</t>
  </si>
  <si>
    <t>0</t>
  </si>
  <si>
    <t>000</t>
  </si>
  <si>
    <t>福島県　南相馬市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</si>
  <si>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</si>
  <si>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</si>
  <si>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</si>
  <si>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</si>
  <si>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</si>
  <si>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</si>
  <si>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</si>
  <si>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</si>
  <si>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</si>
  <si>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</si>
  <si>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年々減少傾向にあるものの、継続的に100％を上回る黒字経営が続いている。Ｈ30年度は渇水対応による減免及び再生水廃止に伴い、給水収益が減収となり前年度比率を下回ったが、同規模類似団体（以下、類団）は上回った。
②　累積欠損金は、現時点で発生していない。
③　毎年度100％を大きく超え、支払能力は十分備えている。
④　全国及び類団平均値より企業債残高割合が極端に少なく、減少傾向にある。他団体と比べて債務ははるかに軽いと言える。
⑤　給水収益の減収により、前年度比6.7ポイント下回ったが、全国及び類団平均値は上回った。給水に係る費用は給水収益で賄っており、引き続き安定した料金収入の確保を目指す。
⑥　類団平均では11.41ポイント下回っているが、全国平均では4.21ポイント上回っている。維持管理費の縮減や経常費用の見直し、投資の効率化を進める必要がある。
⑦　全国及び類団平均値を大きく上回っており、今後もほぼ横ばい状態が続くものと予測される。
⑧　Ｈ27年度から横ばい状態が続き、全国及び類団平均値を大きく上回っている。今後も契約ユーザーに対し、給水の安定的な供給に努めていく。</t>
    <rPh sb="2" eb="4">
      <t>ネンネン</t>
    </rPh>
    <rPh sb="4" eb="6">
      <t>ゲンショウ</t>
    </rPh>
    <rPh sb="6" eb="8">
      <t>ケイコウ</t>
    </rPh>
    <rPh sb="44" eb="46">
      <t>カッスイ</t>
    </rPh>
    <rPh sb="46" eb="48">
      <t>タイオウ</t>
    </rPh>
    <rPh sb="51" eb="53">
      <t>ゲンメン</t>
    </rPh>
    <rPh sb="53" eb="54">
      <t>オヨ</t>
    </rPh>
    <rPh sb="55" eb="58">
      <t>サイセイスイ</t>
    </rPh>
    <rPh sb="58" eb="60">
      <t>ハイシ</t>
    </rPh>
    <rPh sb="180" eb="182">
      <t>キョクタン</t>
    </rPh>
    <rPh sb="281" eb="282">
      <t>ヒ</t>
    </rPh>
    <rPh sb="283" eb="284">
      <t>ツヅ</t>
    </rPh>
    <rPh sb="285" eb="287">
      <t>アンテイ</t>
    </rPh>
    <rPh sb="289" eb="291">
      <t>リョウキン</t>
    </rPh>
    <rPh sb="291" eb="293">
      <t>シュウニュウ</t>
    </rPh>
    <rPh sb="294" eb="296">
      <t>カクホ</t>
    </rPh>
    <rPh sb="319" eb="321">
      <t>シタマワ</t>
    </rPh>
    <rPh sb="395" eb="396">
      <t>オオ</t>
    </rPh>
    <rPh sb="398" eb="400">
      <t>ウワマワ</t>
    </rPh>
    <rPh sb="405" eb="407">
      <t>コンゴ</t>
    </rPh>
    <rPh sb="410" eb="411">
      <t>ヨコ</t>
    </rPh>
    <rPh sb="413" eb="415">
      <t>ジョウタイ</t>
    </rPh>
    <rPh sb="416" eb="417">
      <t>ツヅ</t>
    </rPh>
    <rPh sb="421" eb="423">
      <t>ヨソク</t>
    </rPh>
    <rPh sb="437" eb="438">
      <t>ヨコ</t>
    </rPh>
    <rPh sb="440" eb="442">
      <t>ジョウタイ</t>
    </rPh>
    <rPh sb="443" eb="444">
      <t>ツヅ</t>
    </rPh>
    <rPh sb="466" eb="468">
      <t>コンゴ</t>
    </rPh>
    <rPh sb="469" eb="471">
      <t>ケイヤク</t>
    </rPh>
    <rPh sb="476" eb="477">
      <t>タイ</t>
    </rPh>
    <rPh sb="479" eb="481">
      <t>キュウスイ</t>
    </rPh>
    <rPh sb="482" eb="485">
      <t>アンテイテキ</t>
    </rPh>
    <rPh sb="486" eb="488">
      <t>キョウキュウ</t>
    </rPh>
    <rPh sb="489" eb="490">
      <t>ツト</t>
    </rPh>
    <phoneticPr fontId="5"/>
  </si>
  <si>
    <t>①　全国及び類団平均値は下回っているが、比率が年々上昇傾向にあるため、H27年度に策定したアセットマネジメント計画等に基づき、財源確保や経営に与える影響等を考慮し、施設や管路の計画的な更新を実施する必要がある。
②③　管路更新については布設年次が比較的新しいため、今後数年間は耐用年数を超える管路はない見込みである。将来的には、耐用年数に達し更新時期を迎える管路が増加すること等が考えられるため、事業費の平準化を図り、効率的な更新に取り組む。</t>
    <rPh sb="12" eb="14">
      <t>シタマワ</t>
    </rPh>
    <rPh sb="23" eb="25">
      <t>ネンネン</t>
    </rPh>
    <rPh sb="38" eb="40">
      <t>ネンド</t>
    </rPh>
    <rPh sb="41" eb="43">
      <t>サクテイ</t>
    </rPh>
    <rPh sb="55" eb="57">
      <t>ケイカク</t>
    </rPh>
    <rPh sb="57" eb="58">
      <t>トウ</t>
    </rPh>
    <rPh sb="59" eb="60">
      <t>モト</t>
    </rPh>
    <rPh sb="63" eb="65">
      <t>ザイゲン</t>
    </rPh>
    <rPh sb="65" eb="67">
      <t>カクホ</t>
    </rPh>
    <rPh sb="68" eb="70">
      <t>ケイエイ</t>
    </rPh>
    <rPh sb="71" eb="72">
      <t>アタ</t>
    </rPh>
    <rPh sb="74" eb="76">
      <t>エイキョウ</t>
    </rPh>
    <rPh sb="76" eb="77">
      <t>トウ</t>
    </rPh>
    <rPh sb="78" eb="80">
      <t>コウリョ</t>
    </rPh>
    <rPh sb="82" eb="84">
      <t>シセツ</t>
    </rPh>
    <rPh sb="88" eb="91">
      <t>ケイカクテキ</t>
    </rPh>
    <rPh sb="92" eb="94">
      <t>コウシン</t>
    </rPh>
    <rPh sb="158" eb="161">
      <t>ショウライテキ</t>
    </rPh>
    <rPh sb="164" eb="166">
      <t>タイヨウ</t>
    </rPh>
    <rPh sb="166" eb="168">
      <t>ネンスウ</t>
    </rPh>
    <rPh sb="169" eb="170">
      <t>タッ</t>
    </rPh>
    <rPh sb="171" eb="173">
      <t>コウシン</t>
    </rPh>
    <rPh sb="173" eb="175">
      <t>ジキ</t>
    </rPh>
    <rPh sb="176" eb="177">
      <t>ムカ</t>
    </rPh>
    <rPh sb="179" eb="181">
      <t>カンロ</t>
    </rPh>
    <rPh sb="182" eb="184">
      <t>ゾウカ</t>
    </rPh>
    <rPh sb="188" eb="189">
      <t>トウ</t>
    </rPh>
    <rPh sb="190" eb="191">
      <t>カンガ</t>
    </rPh>
    <rPh sb="198" eb="201">
      <t>ジギョウヒ</t>
    </rPh>
    <rPh sb="202" eb="205">
      <t>ヘイジュンカ</t>
    </rPh>
    <rPh sb="206" eb="207">
      <t>ハカ</t>
    </rPh>
    <rPh sb="209" eb="212">
      <t>コウリツテキ</t>
    </rPh>
    <rPh sb="213" eb="215">
      <t>コウシン</t>
    </rPh>
    <rPh sb="216" eb="217">
      <t>ト</t>
    </rPh>
    <rPh sb="218" eb="219">
      <t>ク</t>
    </rPh>
    <phoneticPr fontId="5"/>
  </si>
  <si>
    <t>　当市工業用水道事業の経営は、すべての項目において類団平均値を上回っており、収益性も含め概ね良好と捉えている。
　今後は、老朽施設や管路等の更新需要を賄えるだけの莫大な財源確保が喫緊の課題である。経営戦略やアセットマネジメント計画に基づき、中長期財政収支を見通した中で計画的に施設等を更新し、維持管理の効率化を一段と進めるとともに、災害に強いまちづくりを推進するため、施設等の長寿命化に取り組みながら、安全安心な工業用水の供給を安定的に努めていく。</t>
    <rPh sb="3" eb="6">
      <t>コウギョウヨウ</t>
    </rPh>
    <rPh sb="19" eb="21">
      <t>コウモク</t>
    </rPh>
    <rPh sb="25" eb="26">
      <t>ルイ</t>
    </rPh>
    <rPh sb="26" eb="27">
      <t>ダン</t>
    </rPh>
    <rPh sb="27" eb="30">
      <t>ヘイキンチ</t>
    </rPh>
    <rPh sb="31" eb="33">
      <t>ウワマワ</t>
    </rPh>
    <rPh sb="42" eb="43">
      <t>フク</t>
    </rPh>
    <rPh sb="57" eb="59">
      <t>コンゴ</t>
    </rPh>
    <rPh sb="66" eb="68">
      <t>カンロ</t>
    </rPh>
    <rPh sb="206" eb="208">
      <t>コウギョウ</t>
    </rPh>
    <rPh sb="208" eb="210">
      <t>ヨウスイ</t>
    </rPh>
    <rPh sb="214" eb="217">
      <t>アンテイテキ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</si>
</sst>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26.79</c:v>
                </c:pt>
                <c:pt idx="1">
                  <c:v>28.67</c:v>
                </c:pt>
                <c:pt idx="2">
                  <c:v>31.38</c:v>
                </c:pt>
                <c:pt idx="3">
                  <c:v>33.909999999999997</c:v>
                </c:pt>
                <c:pt idx="4">
                  <c:v>36.549999999999997</c:v>
                </c:pt>
              </c:numCache>
            </c:numRef>
          </c:val>
          <c:extLst xmlns:c16r2="http://schemas.microsoft.com/office/drawing/2015/06/chart">
            <c:ext xmlns:c16="http://schemas.microsoft.com/office/drawing/2014/chart" uri="{C3380CC4-5D6E-409C-BE32-E72D297353CC}">
              <c16:uniqueId val="{00000000-9802-4F96-A591-B0DD21590E57}"/>
            </c:ext>
          </c:extLst>
        </c:ser>
        <c:dLbls>
          <c:showLegendKey val="0"/>
          <c:showVal val="0"/>
          <c:showCatName val="0"/>
          <c:showSerName val="0"/>
          <c:showPercent val="0"/>
          <c:showBubbleSize val="0"/>
        </c:dLbls>
        <c:gapWidth val="150"/>
        <c:axId val="135620864"/>
        <c:axId val="13563532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9802-4F96-A591-B0DD21590E57}"/>
            </c:ext>
          </c:extLst>
        </c:ser>
        <c:dLbls>
          <c:showLegendKey val="0"/>
          <c:showVal val="0"/>
          <c:showCatName val="0"/>
          <c:showSerName val="0"/>
          <c:showPercent val="0"/>
          <c:showBubbleSize val="0"/>
        </c:dLbls>
        <c:marker val="1"/>
        <c:smooth val="0"/>
        <c:axId val="135620864"/>
        <c:axId val="135635328"/>
      </c:lineChart>
      <c:dateAx>
        <c:axId val="135620864"/>
        <c:scaling>
          <c:orientation val="minMax"/>
        </c:scaling>
        <c:delete val="1"/>
        <c:axPos val="b"/>
        <c:numFmt formatCode="ge" sourceLinked="1"/>
        <c:majorTickMark val="none"/>
        <c:minorTickMark val="none"/>
        <c:tickLblPos val="none"/>
        <c:crossAx val="135635328"/>
        <c:crosses val="autoZero"/>
        <c:auto val="1"/>
        <c:lblOffset val="100"/>
        <c:baseTimeUnit val="years"/>
      </c:dateAx>
      <c:valAx>
        <c:axId val="135635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5620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66-41B2-B7B0-2E337750F7D0}"/>
            </c:ext>
          </c:extLst>
        </c:ser>
        <c:dLbls>
          <c:showLegendKey val="0"/>
          <c:showVal val="0"/>
          <c:showCatName val="0"/>
          <c:showSerName val="0"/>
          <c:showPercent val="0"/>
          <c:showBubbleSize val="0"/>
        </c:dLbls>
        <c:gapWidth val="150"/>
        <c:axId val="136977408"/>
        <c:axId val="13700006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6C66-41B2-B7B0-2E337750F7D0}"/>
            </c:ext>
          </c:extLst>
        </c:ser>
        <c:dLbls>
          <c:showLegendKey val="0"/>
          <c:showVal val="0"/>
          <c:showCatName val="0"/>
          <c:showSerName val="0"/>
          <c:showPercent val="0"/>
          <c:showBubbleSize val="0"/>
        </c:dLbls>
        <c:marker val="1"/>
        <c:smooth val="0"/>
        <c:axId val="136977408"/>
        <c:axId val="137000064"/>
      </c:lineChart>
      <c:dateAx>
        <c:axId val="136977408"/>
        <c:scaling>
          <c:orientation val="minMax"/>
        </c:scaling>
        <c:delete val="1"/>
        <c:axPos val="b"/>
        <c:numFmt formatCode="ge" sourceLinked="1"/>
        <c:majorTickMark val="none"/>
        <c:minorTickMark val="none"/>
        <c:tickLblPos val="none"/>
        <c:crossAx val="137000064"/>
        <c:crosses val="autoZero"/>
        <c:auto val="1"/>
        <c:lblOffset val="100"/>
        <c:baseTimeUnit val="years"/>
      </c:dateAx>
      <c:valAx>
        <c:axId val="137000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977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129.11000000000001</c:v>
                </c:pt>
                <c:pt idx="1">
                  <c:v>127.11</c:v>
                </c:pt>
                <c:pt idx="2">
                  <c:v>123.25</c:v>
                </c:pt>
                <c:pt idx="3">
                  <c:v>122.48</c:v>
                </c:pt>
                <c:pt idx="4">
                  <c:v>116.57</c:v>
                </c:pt>
              </c:numCache>
            </c:numRef>
          </c:val>
          <c:extLst xmlns:c16r2="http://schemas.microsoft.com/office/drawing/2015/06/chart">
            <c:ext xmlns:c16="http://schemas.microsoft.com/office/drawing/2014/chart" uri="{C3380CC4-5D6E-409C-BE32-E72D297353CC}">
              <c16:uniqueId val="{00000000-6499-4269-A7FD-8B19705F8B02}"/>
            </c:ext>
          </c:extLst>
        </c:ser>
        <c:dLbls>
          <c:showLegendKey val="0"/>
          <c:showVal val="0"/>
          <c:showCatName val="0"/>
          <c:showSerName val="0"/>
          <c:showPercent val="0"/>
          <c:showBubbleSize val="0"/>
        </c:dLbls>
        <c:gapWidth val="150"/>
        <c:axId val="137026176"/>
        <c:axId val="13704064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6499-4269-A7FD-8B19705F8B02}"/>
            </c:ext>
          </c:extLst>
        </c:ser>
        <c:dLbls>
          <c:showLegendKey val="0"/>
          <c:showVal val="0"/>
          <c:showCatName val="0"/>
          <c:showSerName val="0"/>
          <c:showPercent val="0"/>
          <c:showBubbleSize val="0"/>
        </c:dLbls>
        <c:marker val="1"/>
        <c:smooth val="0"/>
        <c:axId val="137026176"/>
        <c:axId val="137040640"/>
      </c:lineChart>
      <c:dateAx>
        <c:axId val="137026176"/>
        <c:scaling>
          <c:orientation val="minMax"/>
        </c:scaling>
        <c:delete val="1"/>
        <c:axPos val="b"/>
        <c:numFmt formatCode="ge" sourceLinked="1"/>
        <c:majorTickMark val="none"/>
        <c:minorTickMark val="none"/>
        <c:tickLblPos val="none"/>
        <c:crossAx val="137040640"/>
        <c:crosses val="autoZero"/>
        <c:auto val="1"/>
        <c:lblOffset val="100"/>
        <c:baseTimeUnit val="years"/>
      </c:dateAx>
      <c:valAx>
        <c:axId val="1370406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7026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D8-4D50-B306-3991E8454790}"/>
            </c:ext>
          </c:extLst>
        </c:ser>
        <c:dLbls>
          <c:showLegendKey val="0"/>
          <c:showVal val="0"/>
          <c:showCatName val="0"/>
          <c:showSerName val="0"/>
          <c:showPercent val="0"/>
          <c:showBubbleSize val="0"/>
        </c:dLbls>
        <c:gapWidth val="150"/>
        <c:axId val="136464640"/>
        <c:axId val="1364791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49D8-4D50-B306-3991E8454790}"/>
            </c:ext>
          </c:extLst>
        </c:ser>
        <c:dLbls>
          <c:showLegendKey val="0"/>
          <c:showVal val="0"/>
          <c:showCatName val="0"/>
          <c:showSerName val="0"/>
          <c:showPercent val="0"/>
          <c:showBubbleSize val="0"/>
        </c:dLbls>
        <c:marker val="1"/>
        <c:smooth val="0"/>
        <c:axId val="136464640"/>
        <c:axId val="136479104"/>
      </c:lineChart>
      <c:dateAx>
        <c:axId val="136464640"/>
        <c:scaling>
          <c:orientation val="minMax"/>
        </c:scaling>
        <c:delete val="1"/>
        <c:axPos val="b"/>
        <c:numFmt formatCode="ge" sourceLinked="1"/>
        <c:majorTickMark val="none"/>
        <c:minorTickMark val="none"/>
        <c:tickLblPos val="none"/>
        <c:crossAx val="136479104"/>
        <c:crosses val="autoZero"/>
        <c:auto val="1"/>
        <c:lblOffset val="100"/>
        <c:baseTimeUnit val="years"/>
      </c:dateAx>
      <c:valAx>
        <c:axId val="1364791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464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7.0000000000000007E-2</c:v>
                </c:pt>
                <c:pt idx="2">
                  <c:v>0</c:v>
                </c:pt>
                <c:pt idx="3">
                  <c:v>0</c:v>
                </c:pt>
                <c:pt idx="4">
                  <c:v>0</c:v>
                </c:pt>
              </c:numCache>
            </c:numRef>
          </c:val>
          <c:extLst xmlns:c16r2="http://schemas.microsoft.com/office/drawing/2015/06/chart">
            <c:ext xmlns:c16="http://schemas.microsoft.com/office/drawing/2014/chart" uri="{C3380CC4-5D6E-409C-BE32-E72D297353CC}">
              <c16:uniqueId val="{00000000-A922-4DC1-90AF-5C3C669EEE31}"/>
            </c:ext>
          </c:extLst>
        </c:ser>
        <c:dLbls>
          <c:showLegendKey val="0"/>
          <c:showVal val="0"/>
          <c:showCatName val="0"/>
          <c:showSerName val="0"/>
          <c:showPercent val="0"/>
          <c:showBubbleSize val="0"/>
        </c:dLbls>
        <c:gapWidth val="150"/>
        <c:axId val="136513408"/>
        <c:axId val="13653196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A922-4DC1-90AF-5C3C669EEE31}"/>
            </c:ext>
          </c:extLst>
        </c:ser>
        <c:dLbls>
          <c:showLegendKey val="0"/>
          <c:showVal val="0"/>
          <c:showCatName val="0"/>
          <c:showSerName val="0"/>
          <c:showPercent val="0"/>
          <c:showBubbleSize val="0"/>
        </c:dLbls>
        <c:marker val="1"/>
        <c:smooth val="0"/>
        <c:axId val="136513408"/>
        <c:axId val="136531968"/>
      </c:lineChart>
      <c:dateAx>
        <c:axId val="136513408"/>
        <c:scaling>
          <c:orientation val="minMax"/>
        </c:scaling>
        <c:delete val="1"/>
        <c:axPos val="b"/>
        <c:numFmt formatCode="ge" sourceLinked="1"/>
        <c:majorTickMark val="none"/>
        <c:minorTickMark val="none"/>
        <c:tickLblPos val="none"/>
        <c:crossAx val="136531968"/>
        <c:crosses val="autoZero"/>
        <c:auto val="1"/>
        <c:lblOffset val="100"/>
        <c:baseTimeUnit val="years"/>
      </c:dateAx>
      <c:valAx>
        <c:axId val="136531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513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5487.42</c:v>
                </c:pt>
                <c:pt idx="1">
                  <c:v>2486.71</c:v>
                </c:pt>
                <c:pt idx="2">
                  <c:v>11231.81</c:v>
                </c:pt>
                <c:pt idx="3">
                  <c:v>3159.12</c:v>
                </c:pt>
                <c:pt idx="4">
                  <c:v>5774.46</c:v>
                </c:pt>
              </c:numCache>
            </c:numRef>
          </c:val>
          <c:extLst xmlns:c16r2="http://schemas.microsoft.com/office/drawing/2015/06/chart">
            <c:ext xmlns:c16="http://schemas.microsoft.com/office/drawing/2014/chart" uri="{C3380CC4-5D6E-409C-BE32-E72D297353CC}">
              <c16:uniqueId val="{00000000-A7BA-4AEB-9344-1616997AFDD1}"/>
            </c:ext>
          </c:extLst>
        </c:ser>
        <c:dLbls>
          <c:showLegendKey val="0"/>
          <c:showVal val="0"/>
          <c:showCatName val="0"/>
          <c:showSerName val="0"/>
          <c:showPercent val="0"/>
          <c:showBubbleSize val="0"/>
        </c:dLbls>
        <c:gapWidth val="150"/>
        <c:axId val="136562176"/>
        <c:axId val="13656409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A7BA-4AEB-9344-1616997AFDD1}"/>
            </c:ext>
          </c:extLst>
        </c:ser>
        <c:dLbls>
          <c:showLegendKey val="0"/>
          <c:showVal val="0"/>
          <c:showCatName val="0"/>
          <c:showSerName val="0"/>
          <c:showPercent val="0"/>
          <c:showBubbleSize val="0"/>
        </c:dLbls>
        <c:marker val="1"/>
        <c:smooth val="0"/>
        <c:axId val="136562176"/>
        <c:axId val="136564096"/>
      </c:lineChart>
      <c:dateAx>
        <c:axId val="136562176"/>
        <c:scaling>
          <c:orientation val="minMax"/>
        </c:scaling>
        <c:delete val="1"/>
        <c:axPos val="b"/>
        <c:numFmt formatCode="ge" sourceLinked="1"/>
        <c:majorTickMark val="none"/>
        <c:minorTickMark val="none"/>
        <c:tickLblPos val="none"/>
        <c:crossAx val="136564096"/>
        <c:crosses val="autoZero"/>
        <c:auto val="1"/>
        <c:lblOffset val="100"/>
        <c:baseTimeUnit val="years"/>
      </c:dateAx>
      <c:valAx>
        <c:axId val="136564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562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c:v>
                </c:pt>
                <c:pt idx="1">
                  <c:v>3.41</c:v>
                </c:pt>
                <c:pt idx="2">
                  <c:v>2.78</c:v>
                </c:pt>
                <c:pt idx="3">
                  <c:v>2.14</c:v>
                </c:pt>
                <c:pt idx="4">
                  <c:v>1.47</c:v>
                </c:pt>
              </c:numCache>
            </c:numRef>
          </c:val>
          <c:extLst xmlns:c16r2="http://schemas.microsoft.com/office/drawing/2015/06/chart">
            <c:ext xmlns:c16="http://schemas.microsoft.com/office/drawing/2014/chart" uri="{C3380CC4-5D6E-409C-BE32-E72D297353CC}">
              <c16:uniqueId val="{00000000-0299-4A08-B2CF-AD787B3A2705}"/>
            </c:ext>
          </c:extLst>
        </c:ser>
        <c:dLbls>
          <c:showLegendKey val="0"/>
          <c:showVal val="0"/>
          <c:showCatName val="0"/>
          <c:showSerName val="0"/>
          <c:showPercent val="0"/>
          <c:showBubbleSize val="0"/>
        </c:dLbls>
        <c:gapWidth val="150"/>
        <c:axId val="136746112"/>
        <c:axId val="1367480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0299-4A08-B2CF-AD787B3A2705}"/>
            </c:ext>
          </c:extLst>
        </c:ser>
        <c:dLbls>
          <c:showLegendKey val="0"/>
          <c:showVal val="0"/>
          <c:showCatName val="0"/>
          <c:showSerName val="0"/>
          <c:showPercent val="0"/>
          <c:showBubbleSize val="0"/>
        </c:dLbls>
        <c:marker val="1"/>
        <c:smooth val="0"/>
        <c:axId val="136746112"/>
        <c:axId val="136748032"/>
      </c:lineChart>
      <c:dateAx>
        <c:axId val="136746112"/>
        <c:scaling>
          <c:orientation val="minMax"/>
        </c:scaling>
        <c:delete val="1"/>
        <c:axPos val="b"/>
        <c:numFmt formatCode="ge" sourceLinked="1"/>
        <c:majorTickMark val="none"/>
        <c:minorTickMark val="none"/>
        <c:tickLblPos val="none"/>
        <c:crossAx val="136748032"/>
        <c:crosses val="autoZero"/>
        <c:auto val="1"/>
        <c:lblOffset val="100"/>
        <c:baseTimeUnit val="years"/>
      </c:dateAx>
      <c:valAx>
        <c:axId val="136748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746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129.47999999999999</c:v>
                </c:pt>
                <c:pt idx="1">
                  <c:v>127.21</c:v>
                </c:pt>
                <c:pt idx="2">
                  <c:v>119.74</c:v>
                </c:pt>
                <c:pt idx="3">
                  <c:v>122.83</c:v>
                </c:pt>
                <c:pt idx="4">
                  <c:v>116.13</c:v>
                </c:pt>
              </c:numCache>
            </c:numRef>
          </c:val>
          <c:extLst xmlns:c16r2="http://schemas.microsoft.com/office/drawing/2015/06/chart">
            <c:ext xmlns:c16="http://schemas.microsoft.com/office/drawing/2014/chart" uri="{C3380CC4-5D6E-409C-BE32-E72D297353CC}">
              <c16:uniqueId val="{00000000-3676-4004-9177-7602DBD6A25E}"/>
            </c:ext>
          </c:extLst>
        </c:ser>
        <c:dLbls>
          <c:showLegendKey val="0"/>
          <c:showVal val="0"/>
          <c:showCatName val="0"/>
          <c:showSerName val="0"/>
          <c:showPercent val="0"/>
          <c:showBubbleSize val="0"/>
        </c:dLbls>
        <c:gapWidth val="150"/>
        <c:axId val="136798976"/>
        <c:axId val="13680089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3676-4004-9177-7602DBD6A25E}"/>
            </c:ext>
          </c:extLst>
        </c:ser>
        <c:dLbls>
          <c:showLegendKey val="0"/>
          <c:showVal val="0"/>
          <c:showCatName val="0"/>
          <c:showSerName val="0"/>
          <c:showPercent val="0"/>
          <c:showBubbleSize val="0"/>
        </c:dLbls>
        <c:marker val="1"/>
        <c:smooth val="0"/>
        <c:axId val="136798976"/>
        <c:axId val="136800896"/>
      </c:lineChart>
      <c:dateAx>
        <c:axId val="136798976"/>
        <c:scaling>
          <c:orientation val="minMax"/>
        </c:scaling>
        <c:delete val="1"/>
        <c:axPos val="b"/>
        <c:numFmt formatCode="ge" sourceLinked="1"/>
        <c:majorTickMark val="none"/>
        <c:minorTickMark val="none"/>
        <c:tickLblPos val="none"/>
        <c:crossAx val="136800896"/>
        <c:crosses val="autoZero"/>
        <c:auto val="1"/>
        <c:lblOffset val="100"/>
        <c:baseTimeUnit val="years"/>
      </c:dateAx>
      <c:valAx>
        <c:axId val="136800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798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20.76</c:v>
                </c:pt>
                <c:pt idx="1">
                  <c:v>21.2</c:v>
                </c:pt>
                <c:pt idx="2">
                  <c:v>22.52</c:v>
                </c:pt>
                <c:pt idx="3">
                  <c:v>21.75</c:v>
                </c:pt>
                <c:pt idx="4">
                  <c:v>22.92</c:v>
                </c:pt>
              </c:numCache>
            </c:numRef>
          </c:val>
          <c:extLst xmlns:c16r2="http://schemas.microsoft.com/office/drawing/2015/06/chart">
            <c:ext xmlns:c16="http://schemas.microsoft.com/office/drawing/2014/chart" uri="{C3380CC4-5D6E-409C-BE32-E72D297353CC}">
              <c16:uniqueId val="{00000000-3A5B-4EA8-818C-34427964687C}"/>
            </c:ext>
          </c:extLst>
        </c:ser>
        <c:dLbls>
          <c:showLegendKey val="0"/>
          <c:showVal val="0"/>
          <c:showCatName val="0"/>
          <c:showSerName val="0"/>
          <c:showPercent val="0"/>
          <c:showBubbleSize val="0"/>
        </c:dLbls>
        <c:gapWidth val="150"/>
        <c:axId val="136843648"/>
        <c:axId val="13684556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3A5B-4EA8-818C-34427964687C}"/>
            </c:ext>
          </c:extLst>
        </c:ser>
        <c:dLbls>
          <c:showLegendKey val="0"/>
          <c:showVal val="0"/>
          <c:showCatName val="0"/>
          <c:showSerName val="0"/>
          <c:showPercent val="0"/>
          <c:showBubbleSize val="0"/>
        </c:dLbls>
        <c:marker val="1"/>
        <c:smooth val="0"/>
        <c:axId val="136843648"/>
        <c:axId val="136845568"/>
      </c:lineChart>
      <c:dateAx>
        <c:axId val="136843648"/>
        <c:scaling>
          <c:orientation val="minMax"/>
        </c:scaling>
        <c:delete val="1"/>
        <c:axPos val="b"/>
        <c:numFmt formatCode="ge" sourceLinked="1"/>
        <c:majorTickMark val="none"/>
        <c:minorTickMark val="none"/>
        <c:tickLblPos val="none"/>
        <c:crossAx val="136845568"/>
        <c:crosses val="autoZero"/>
        <c:auto val="1"/>
        <c:lblOffset val="100"/>
        <c:baseTimeUnit val="years"/>
      </c:dateAx>
      <c:valAx>
        <c:axId val="136845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8436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77.760000000000005</c:v>
                </c:pt>
                <c:pt idx="1">
                  <c:v>78.680000000000007</c:v>
                </c:pt>
                <c:pt idx="2">
                  <c:v>78.31</c:v>
                </c:pt>
                <c:pt idx="3">
                  <c:v>77.709999999999994</c:v>
                </c:pt>
                <c:pt idx="4">
                  <c:v>77.77</c:v>
                </c:pt>
              </c:numCache>
            </c:numRef>
          </c:val>
          <c:extLst xmlns:c16r2="http://schemas.microsoft.com/office/drawing/2015/06/chart">
            <c:ext xmlns:c16="http://schemas.microsoft.com/office/drawing/2014/chart" uri="{C3380CC4-5D6E-409C-BE32-E72D297353CC}">
              <c16:uniqueId val="{00000000-44FE-4154-9104-0F37037A7C11}"/>
            </c:ext>
          </c:extLst>
        </c:ser>
        <c:dLbls>
          <c:showLegendKey val="0"/>
          <c:showVal val="0"/>
          <c:showCatName val="0"/>
          <c:showSerName val="0"/>
          <c:showPercent val="0"/>
          <c:showBubbleSize val="0"/>
        </c:dLbls>
        <c:gapWidth val="150"/>
        <c:axId val="136884224"/>
        <c:axId val="13688614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44FE-4154-9104-0F37037A7C11}"/>
            </c:ext>
          </c:extLst>
        </c:ser>
        <c:dLbls>
          <c:showLegendKey val="0"/>
          <c:showVal val="0"/>
          <c:showCatName val="0"/>
          <c:showSerName val="0"/>
          <c:showPercent val="0"/>
          <c:showBubbleSize val="0"/>
        </c:dLbls>
        <c:marker val="1"/>
        <c:smooth val="0"/>
        <c:axId val="136884224"/>
        <c:axId val="136886144"/>
      </c:lineChart>
      <c:dateAx>
        <c:axId val="136884224"/>
        <c:scaling>
          <c:orientation val="minMax"/>
        </c:scaling>
        <c:delete val="1"/>
        <c:axPos val="b"/>
        <c:numFmt formatCode="ge" sourceLinked="1"/>
        <c:majorTickMark val="none"/>
        <c:minorTickMark val="none"/>
        <c:tickLblPos val="none"/>
        <c:crossAx val="136886144"/>
        <c:crosses val="autoZero"/>
        <c:auto val="1"/>
        <c:lblOffset val="100"/>
        <c:baseTimeUnit val="years"/>
      </c:dateAx>
      <c:valAx>
        <c:axId val="136886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884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100</c:v>
                </c:pt>
                <c:pt idx="1">
                  <c:v>96.31</c:v>
                </c:pt>
                <c:pt idx="2">
                  <c:v>96.31</c:v>
                </c:pt>
                <c:pt idx="3">
                  <c:v>96.31</c:v>
                </c:pt>
                <c:pt idx="4">
                  <c:v>96.31</c:v>
                </c:pt>
              </c:numCache>
            </c:numRef>
          </c:val>
          <c:extLst xmlns:c16r2="http://schemas.microsoft.com/office/drawing/2015/06/chart">
            <c:ext xmlns:c16="http://schemas.microsoft.com/office/drawing/2014/chart" uri="{C3380CC4-5D6E-409C-BE32-E72D297353CC}">
              <c16:uniqueId val="{00000000-B694-4D42-8026-7D988B4E6A87}"/>
            </c:ext>
          </c:extLst>
        </c:ser>
        <c:dLbls>
          <c:showLegendKey val="0"/>
          <c:showVal val="0"/>
          <c:showCatName val="0"/>
          <c:showSerName val="0"/>
          <c:showPercent val="0"/>
          <c:showBubbleSize val="0"/>
        </c:dLbls>
        <c:gapWidth val="150"/>
        <c:axId val="136945024"/>
        <c:axId val="13695129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B694-4D42-8026-7D988B4E6A87}"/>
            </c:ext>
          </c:extLst>
        </c:ser>
        <c:dLbls>
          <c:showLegendKey val="0"/>
          <c:showVal val="0"/>
          <c:showCatName val="0"/>
          <c:showSerName val="0"/>
          <c:showPercent val="0"/>
          <c:showBubbleSize val="0"/>
        </c:dLbls>
        <c:marker val="1"/>
        <c:smooth val="0"/>
        <c:axId val="136945024"/>
        <c:axId val="136951296"/>
      </c:lineChart>
      <c:dateAx>
        <c:axId val="136945024"/>
        <c:scaling>
          <c:orientation val="minMax"/>
        </c:scaling>
        <c:delete val="1"/>
        <c:axPos val="b"/>
        <c:numFmt formatCode="ge" sourceLinked="1"/>
        <c:majorTickMark val="none"/>
        <c:minorTickMark val="none"/>
        <c:tickLblPos val="none"/>
        <c:crossAx val="136951296"/>
        <c:crosses val="autoZero"/>
        <c:auto val="1"/>
        <c:lblOffset val="100"/>
        <c:baseTimeUnit val="years"/>
      </c:dateAx>
      <c:valAx>
        <c:axId val="136951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9450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SE56"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福島県　南相馬市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40600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31574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98.8</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7</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39100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129.11000000000001</v>
      </c>
      <c r="Y32" s="106"/>
      <c r="Z32" s="106"/>
      <c r="AA32" s="106"/>
      <c r="AB32" s="106"/>
      <c r="AC32" s="106"/>
      <c r="AD32" s="106"/>
      <c r="AE32" s="106"/>
      <c r="AF32" s="106"/>
      <c r="AG32" s="106"/>
      <c r="AH32" s="106"/>
      <c r="AI32" s="106"/>
      <c r="AJ32" s="106"/>
      <c r="AK32" s="106"/>
      <c r="AL32" s="106"/>
      <c r="AM32" s="106"/>
      <c r="AN32" s="106"/>
      <c r="AO32" s="106"/>
      <c r="AP32" s="106"/>
      <c r="AQ32" s="107"/>
      <c r="AR32" s="105">
        <f>データ!U6</f>
        <v>127.11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123.25</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122.48</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116.57</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5487.42</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2486.71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11231.81</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3159.12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5774.46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3.41</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2.78</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2.14</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1.47</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129.47999999999999</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127.21</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119.74</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122.83</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116.13</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20.76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21.2</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22.52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21.75</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22.92</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77.760000000000005</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78.680000000000007</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78.31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77.709999999999994</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77.77</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100</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96.31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96.31</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96.31</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96.31</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26.79</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28.67</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31.38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33.909999999999997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36.549999999999997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7.0000000000000007E-2</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oiauwTTQ5qFlVozPo9wd4fb3/V0aLjrTMJ6wuaxW8Ofxq60eWURWRfWfJY20mVOD/rpkrnxiLijXRAa4yaCqaw==" saltValue="6BZQvl/G/9yHZ6DfQoQWv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129.11000000000001</v>
      </c>
      <c r="U6" s="52">
        <f>U7</f>
        <v>127.11</v>
      </c>
      <c r="V6" s="52">
        <f>V7</f>
        <v>123.25</v>
      </c>
      <c r="W6" s="52">
        <f>W7</f>
        <v>122.48</v>
      </c>
      <c r="X6" s="52">
        <f t="shared" si="3"/>
        <v>116.57</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5487.42</v>
      </c>
      <c r="AQ6" s="52">
        <f>AQ7</f>
        <v>2486.71</v>
      </c>
      <c r="AR6" s="52">
        <f>AR7</f>
        <v>11231.81</v>
      </c>
      <c r="AS6" s="52">
        <f>AS7</f>
        <v>3159.12</v>
      </c>
      <c r="AT6" s="52">
        <f t="shared" si="3"/>
        <v>5774.46</v>
      </c>
      <c r="AU6" s="52">
        <f t="shared" si="3"/>
        <v>654.62</v>
      </c>
      <c r="AV6" s="52">
        <f t="shared" si="3"/>
        <v>619</v>
      </c>
      <c r="AW6" s="52">
        <f t="shared" si="3"/>
        <v>688.41</v>
      </c>
      <c r="AX6" s="52">
        <f t="shared" si="3"/>
        <v>649.91999999999996</v>
      </c>
      <c r="AY6" s="52">
        <f t="shared" si="3"/>
        <v>680.22</v>
      </c>
      <c r="AZ6" s="50" t="str">
        <f>IF(AZ7="-","【-】","【"&amp;SUBSTITUTE(TEXT(AZ7,"#,##0.00"),"-","△")&amp;"】")</f>
        <v>【450.05】</v>
      </c>
      <c r="BA6" s="52">
        <f t="shared" si="3"/>
        <v>4</v>
      </c>
      <c r="BB6" s="52">
        <f>BB7</f>
        <v>3.41</v>
      </c>
      <c r="BC6" s="52">
        <f>BC7</f>
        <v>2.78</v>
      </c>
      <c r="BD6" s="52">
        <f>BD7</f>
        <v>2.14</v>
      </c>
      <c r="BE6" s="52">
        <f t="shared" si="3"/>
        <v>1.47</v>
      </c>
      <c r="BF6" s="52">
        <f t="shared" si="3"/>
        <v>587.77</v>
      </c>
      <c r="BG6" s="52">
        <f t="shared" si="3"/>
        <v>552.4</v>
      </c>
      <c r="BH6" s="52">
        <f t="shared" si="3"/>
        <v>505.25</v>
      </c>
      <c r="BI6" s="52">
        <f t="shared" si="3"/>
        <v>531.53</v>
      </c>
      <c r="BJ6" s="52">
        <f t="shared" si="3"/>
        <v>504.73</v>
      </c>
      <c r="BK6" s="50" t="str">
        <f>IF(BK7="-","【-】","【"&amp;SUBSTITUTE(TEXT(BK7,"#,##0.00"),"-","△")&amp;"】")</f>
        <v>【246.04】</v>
      </c>
      <c r="BL6" s="52">
        <f t="shared" si="3"/>
        <v>129.47999999999999</v>
      </c>
      <c r="BM6" s="52">
        <f>BM7</f>
        <v>127.21</v>
      </c>
      <c r="BN6" s="52">
        <f>BN7</f>
        <v>119.74</v>
      </c>
      <c r="BO6" s="52">
        <f>BO7</f>
        <v>122.83</v>
      </c>
      <c r="BP6" s="52">
        <f t="shared" si="3"/>
        <v>116.13</v>
      </c>
      <c r="BQ6" s="52">
        <f t="shared" si="3"/>
        <v>89.26</v>
      </c>
      <c r="BR6" s="52">
        <f t="shared" si="3"/>
        <v>90.99</v>
      </c>
      <c r="BS6" s="52">
        <f t="shared" si="3"/>
        <v>93.58</v>
      </c>
      <c r="BT6" s="52">
        <f t="shared" si="3"/>
        <v>93.31</v>
      </c>
      <c r="BU6" s="52">
        <f t="shared" si="3"/>
        <v>92.2</v>
      </c>
      <c r="BV6" s="50" t="str">
        <f>IF(BV7="-","【-】","【"&amp;SUBSTITUTE(TEXT(BV7,"#,##0.00"),"-","△")&amp;"】")</f>
        <v>【114.16】</v>
      </c>
      <c r="BW6" s="52">
        <f t="shared" si="3"/>
        <v>20.76</v>
      </c>
      <c r="BX6" s="52">
        <f>BX7</f>
        <v>21.2</v>
      </c>
      <c r="BY6" s="52">
        <f>BY7</f>
        <v>22.52</v>
      </c>
      <c r="BZ6" s="52">
        <f>BZ7</f>
        <v>21.75</v>
      </c>
      <c r="CA6" s="52">
        <f t="shared" si="3"/>
        <v>22.92</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77.760000000000005</v>
      </c>
      <c r="CI6" s="52">
        <f>CI7</f>
        <v>78.680000000000007</v>
      </c>
      <c r="CJ6" s="52">
        <f>CJ7</f>
        <v>78.31</v>
      </c>
      <c r="CK6" s="52">
        <f>CK7</f>
        <v>77.709999999999994</v>
      </c>
      <c r="CL6" s="52">
        <f t="shared" si="5"/>
        <v>77.77</v>
      </c>
      <c r="CM6" s="52">
        <f t="shared" si="5"/>
        <v>42.48</v>
      </c>
      <c r="CN6" s="52">
        <f t="shared" si="5"/>
        <v>42.43</v>
      </c>
      <c r="CO6" s="52">
        <f t="shared" si="5"/>
        <v>43.12</v>
      </c>
      <c r="CP6" s="52">
        <f t="shared" si="5"/>
        <v>43.85</v>
      </c>
      <c r="CQ6" s="52">
        <f t="shared" si="5"/>
        <v>44.05</v>
      </c>
      <c r="CR6" s="50" t="str">
        <f>IF(CR7="-","【-】","【"&amp;SUBSTITUTE(TEXT(CR7,"#,##0.00"),"-","△")&amp;"】")</f>
        <v>【55.52】</v>
      </c>
      <c r="CS6" s="52">
        <f t="shared" ref="CS6:DB6" si="6">CS7</f>
        <v>100</v>
      </c>
      <c r="CT6" s="52">
        <f>CT7</f>
        <v>96.31</v>
      </c>
      <c r="CU6" s="52">
        <f>CU7</f>
        <v>96.31</v>
      </c>
      <c r="CV6" s="52">
        <f>CV7</f>
        <v>96.31</v>
      </c>
      <c r="CW6" s="52">
        <f t="shared" si="6"/>
        <v>96.31</v>
      </c>
      <c r="CX6" s="52">
        <f t="shared" si="6"/>
        <v>61.29</v>
      </c>
      <c r="CY6" s="52">
        <f t="shared" si="6"/>
        <v>61.07</v>
      </c>
      <c r="CZ6" s="52">
        <f t="shared" si="6"/>
        <v>61.62</v>
      </c>
      <c r="DA6" s="52">
        <f t="shared" si="6"/>
        <v>61.64</v>
      </c>
      <c r="DB6" s="52">
        <f t="shared" si="6"/>
        <v>61.85</v>
      </c>
      <c r="DC6" s="50" t="str">
        <f>IF(DC7="-","【-】","【"&amp;SUBSTITUTE(TEXT(DC7,"#,##0.00"),"-","△")&amp;"】")</f>
        <v>【77.10】</v>
      </c>
      <c r="DD6" s="52">
        <f t="shared" ref="DD6:DM6" si="7">DD7</f>
        <v>26.79</v>
      </c>
      <c r="DE6" s="52">
        <f>DE7</f>
        <v>28.67</v>
      </c>
      <c r="DF6" s="52">
        <f>DF7</f>
        <v>31.38</v>
      </c>
      <c r="DG6" s="52">
        <f>DG7</f>
        <v>33.909999999999997</v>
      </c>
      <c r="DH6" s="52">
        <f t="shared" si="7"/>
        <v>36.549999999999997</v>
      </c>
      <c r="DI6" s="52">
        <f t="shared" si="7"/>
        <v>48.15</v>
      </c>
      <c r="DJ6" s="52">
        <f t="shared" si="7"/>
        <v>49.38</v>
      </c>
      <c r="DK6" s="52">
        <f t="shared" si="7"/>
        <v>51.15</v>
      </c>
      <c r="DL6" s="52">
        <f t="shared" si="7"/>
        <v>52.15</v>
      </c>
      <c r="DM6" s="52">
        <f t="shared" si="7"/>
        <v>52.21</v>
      </c>
      <c r="DN6" s="50" t="str">
        <f>IF(DN7="-","【-】","【"&amp;SUBSTITUTE(TEXT(DN7,"#,##0.00"),"-","△")&amp;"】")</f>
        <v>【58.53】</v>
      </c>
      <c r="DO6" s="52">
        <f t="shared" ref="DO6:DX6" si="8">DO7</f>
        <v>0</v>
      </c>
      <c r="DP6" s="52">
        <f>DP7</f>
        <v>0</v>
      </c>
      <c r="DQ6" s="52">
        <f>DQ7</f>
        <v>0</v>
      </c>
      <c r="DR6" s="52">
        <f>DR7</f>
        <v>0</v>
      </c>
      <c r="DS6" s="52">
        <f t="shared" si="8"/>
        <v>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7.0000000000000007E-2</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40600</v>
      </c>
      <c r="L7" s="54" t="s">
        <v>96</v>
      </c>
      <c r="M7" s="55">
        <v>1</v>
      </c>
      <c r="N7" s="55">
        <v>31574</v>
      </c>
      <c r="O7" s="56" t="s">
        <v>97</v>
      </c>
      <c r="P7" s="56">
        <v>98.8</v>
      </c>
      <c r="Q7" s="55">
        <v>7</v>
      </c>
      <c r="R7" s="55">
        <v>39100</v>
      </c>
      <c r="S7" s="54" t="s">
        <v>98</v>
      </c>
      <c r="T7" s="57">
        <v>129.11000000000001</v>
      </c>
      <c r="U7" s="57">
        <v>127.11</v>
      </c>
      <c r="V7" s="57">
        <v>123.25</v>
      </c>
      <c r="W7" s="57">
        <v>122.48</v>
      </c>
      <c r="X7" s="57">
        <v>116.57</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5487.42</v>
      </c>
      <c r="AQ7" s="57">
        <v>2486.71</v>
      </c>
      <c r="AR7" s="57">
        <v>11231.81</v>
      </c>
      <c r="AS7" s="57">
        <v>3159.12</v>
      </c>
      <c r="AT7" s="57">
        <v>5774.46</v>
      </c>
      <c r="AU7" s="57">
        <v>654.62</v>
      </c>
      <c r="AV7" s="57">
        <v>619</v>
      </c>
      <c r="AW7" s="57">
        <v>688.41</v>
      </c>
      <c r="AX7" s="57">
        <v>649.91999999999996</v>
      </c>
      <c r="AY7" s="57">
        <v>680.22</v>
      </c>
      <c r="AZ7" s="57">
        <v>450.05</v>
      </c>
      <c r="BA7" s="57">
        <v>4</v>
      </c>
      <c r="BB7" s="57">
        <v>3.41</v>
      </c>
      <c r="BC7" s="57">
        <v>2.78</v>
      </c>
      <c r="BD7" s="57">
        <v>2.14</v>
      </c>
      <c r="BE7" s="57">
        <v>1.47</v>
      </c>
      <c r="BF7" s="57">
        <v>587.77</v>
      </c>
      <c r="BG7" s="57">
        <v>552.4</v>
      </c>
      <c r="BH7" s="57">
        <v>505.25</v>
      </c>
      <c r="BI7" s="57">
        <v>531.53</v>
      </c>
      <c r="BJ7" s="57">
        <v>504.73</v>
      </c>
      <c r="BK7" s="57">
        <v>246.04</v>
      </c>
      <c r="BL7" s="57">
        <v>129.47999999999999</v>
      </c>
      <c r="BM7" s="57">
        <v>127.21</v>
      </c>
      <c r="BN7" s="57">
        <v>119.74</v>
      </c>
      <c r="BO7" s="57">
        <v>122.83</v>
      </c>
      <c r="BP7" s="57">
        <v>116.13</v>
      </c>
      <c r="BQ7" s="57">
        <v>89.26</v>
      </c>
      <c r="BR7" s="57">
        <v>90.99</v>
      </c>
      <c r="BS7" s="57">
        <v>93.58</v>
      </c>
      <c r="BT7" s="57">
        <v>93.31</v>
      </c>
      <c r="BU7" s="57">
        <v>92.2</v>
      </c>
      <c r="BV7" s="57">
        <v>114.16</v>
      </c>
      <c r="BW7" s="57">
        <v>20.76</v>
      </c>
      <c r="BX7" s="57">
        <v>21.2</v>
      </c>
      <c r="BY7" s="57">
        <v>22.52</v>
      </c>
      <c r="BZ7" s="57">
        <v>21.75</v>
      </c>
      <c r="CA7" s="57">
        <v>22.92</v>
      </c>
      <c r="CB7" s="57">
        <v>34.57</v>
      </c>
      <c r="CC7" s="57">
        <v>34.1</v>
      </c>
      <c r="CD7" s="57">
        <v>33.79</v>
      </c>
      <c r="CE7" s="57">
        <v>33.81</v>
      </c>
      <c r="CF7" s="57">
        <v>34.33</v>
      </c>
      <c r="CG7" s="57">
        <v>18.71</v>
      </c>
      <c r="CH7" s="57">
        <v>77.760000000000005</v>
      </c>
      <c r="CI7" s="57">
        <v>78.680000000000007</v>
      </c>
      <c r="CJ7" s="57">
        <v>78.31</v>
      </c>
      <c r="CK7" s="57">
        <v>77.709999999999994</v>
      </c>
      <c r="CL7" s="57">
        <v>77.77</v>
      </c>
      <c r="CM7" s="57">
        <v>42.48</v>
      </c>
      <c r="CN7" s="57">
        <v>42.43</v>
      </c>
      <c r="CO7" s="57">
        <v>43.12</v>
      </c>
      <c r="CP7" s="57">
        <v>43.85</v>
      </c>
      <c r="CQ7" s="57">
        <v>44.05</v>
      </c>
      <c r="CR7" s="57">
        <v>55.52</v>
      </c>
      <c r="CS7" s="57">
        <v>100</v>
      </c>
      <c r="CT7" s="57">
        <v>96.31</v>
      </c>
      <c r="CU7" s="57">
        <v>96.31</v>
      </c>
      <c r="CV7" s="57">
        <v>96.31</v>
      </c>
      <c r="CW7" s="57">
        <v>96.31</v>
      </c>
      <c r="CX7" s="57">
        <v>61.29</v>
      </c>
      <c r="CY7" s="57">
        <v>61.07</v>
      </c>
      <c r="CZ7" s="57">
        <v>61.62</v>
      </c>
      <c r="DA7" s="57">
        <v>61.64</v>
      </c>
      <c r="DB7" s="57">
        <v>61.85</v>
      </c>
      <c r="DC7" s="57">
        <v>77.099999999999994</v>
      </c>
      <c r="DD7" s="57">
        <v>26.79</v>
      </c>
      <c r="DE7" s="57">
        <v>28.67</v>
      </c>
      <c r="DF7" s="57">
        <v>31.38</v>
      </c>
      <c r="DG7" s="57">
        <v>33.909999999999997</v>
      </c>
      <c r="DH7" s="57">
        <v>36.549999999999997</v>
      </c>
      <c r="DI7" s="57">
        <v>48.15</v>
      </c>
      <c r="DJ7" s="57">
        <v>49.38</v>
      </c>
      <c r="DK7" s="57">
        <v>51.15</v>
      </c>
      <c r="DL7" s="57">
        <v>52.15</v>
      </c>
      <c r="DM7" s="57">
        <v>52.21</v>
      </c>
      <c r="DN7" s="57">
        <v>58.53</v>
      </c>
      <c r="DO7" s="57">
        <v>0</v>
      </c>
      <c r="DP7" s="57">
        <v>0</v>
      </c>
      <c r="DQ7" s="57">
        <v>0</v>
      </c>
      <c r="DR7" s="57">
        <v>0</v>
      </c>
      <c r="DS7" s="57">
        <v>0</v>
      </c>
      <c r="DT7" s="57">
        <v>19.010000000000002</v>
      </c>
      <c r="DU7" s="57">
        <v>14.92</v>
      </c>
      <c r="DV7" s="57">
        <v>20.8</v>
      </c>
      <c r="DW7" s="57">
        <v>29.43</v>
      </c>
      <c r="DX7" s="57">
        <v>32.03</v>
      </c>
      <c r="DY7" s="57">
        <v>45.47</v>
      </c>
      <c r="DZ7" s="57">
        <v>0</v>
      </c>
      <c r="EA7" s="57">
        <v>7.0000000000000007E-2</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129.11000000000001</v>
      </c>
      <c r="V11" s="64">
        <f>IF(U6="-",NA(),U6)</f>
        <v>127.11</v>
      </c>
      <c r="W11" s="64">
        <f>IF(V6="-",NA(),V6)</f>
        <v>123.25</v>
      </c>
      <c r="X11" s="64">
        <f>IF(W6="-",NA(),W6)</f>
        <v>122.48</v>
      </c>
      <c r="Y11" s="64">
        <f>IF(X6="-",NA(),X6)</f>
        <v>116.57</v>
      </c>
      <c r="AE11" s="63" t="s">
        <v>23</v>
      </c>
      <c r="AF11" s="64">
        <f>IF(AE6="-",NA(),AE6)</f>
        <v>0</v>
      </c>
      <c r="AG11" s="64">
        <f>IF(AF6="-",NA(),AF6)</f>
        <v>0</v>
      </c>
      <c r="AH11" s="64">
        <f>IF(AG6="-",NA(),AG6)</f>
        <v>0</v>
      </c>
      <c r="AI11" s="64">
        <f>IF(AH6="-",NA(),AH6)</f>
        <v>0</v>
      </c>
      <c r="AJ11" s="64">
        <f>IF(AI6="-",NA(),AI6)</f>
        <v>0</v>
      </c>
      <c r="AP11" s="63" t="s">
        <v>23</v>
      </c>
      <c r="AQ11" s="64">
        <f>IF(AP6="-",NA(),AP6)</f>
        <v>5487.42</v>
      </c>
      <c r="AR11" s="64">
        <f>IF(AQ6="-",NA(),AQ6)</f>
        <v>2486.71</v>
      </c>
      <c r="AS11" s="64">
        <f>IF(AR6="-",NA(),AR6)</f>
        <v>11231.81</v>
      </c>
      <c r="AT11" s="64">
        <f>IF(AS6="-",NA(),AS6)</f>
        <v>3159.12</v>
      </c>
      <c r="AU11" s="64">
        <f>IF(AT6="-",NA(),AT6)</f>
        <v>5774.46</v>
      </c>
      <c r="BA11" s="63" t="s">
        <v>23</v>
      </c>
      <c r="BB11" s="64">
        <f>IF(BA6="-",NA(),BA6)</f>
        <v>4</v>
      </c>
      <c r="BC11" s="64">
        <f>IF(BB6="-",NA(),BB6)</f>
        <v>3.41</v>
      </c>
      <c r="BD11" s="64">
        <f>IF(BC6="-",NA(),BC6)</f>
        <v>2.78</v>
      </c>
      <c r="BE11" s="64">
        <f>IF(BD6="-",NA(),BD6)</f>
        <v>2.14</v>
      </c>
      <c r="BF11" s="64">
        <f>IF(BE6="-",NA(),BE6)</f>
        <v>1.47</v>
      </c>
      <c r="BL11" s="63" t="s">
        <v>23</v>
      </c>
      <c r="BM11" s="64">
        <f>IF(BL6="-",NA(),BL6)</f>
        <v>129.47999999999999</v>
      </c>
      <c r="BN11" s="64">
        <f>IF(BM6="-",NA(),BM6)</f>
        <v>127.21</v>
      </c>
      <c r="BO11" s="64">
        <f>IF(BN6="-",NA(),BN6)</f>
        <v>119.74</v>
      </c>
      <c r="BP11" s="64">
        <f>IF(BO6="-",NA(),BO6)</f>
        <v>122.83</v>
      </c>
      <c r="BQ11" s="64">
        <f>IF(BP6="-",NA(),BP6)</f>
        <v>116.13</v>
      </c>
      <c r="BW11" s="63" t="s">
        <v>23</v>
      </c>
      <c r="BX11" s="64">
        <f>IF(BW6="-",NA(),BW6)</f>
        <v>20.76</v>
      </c>
      <c r="BY11" s="64">
        <f>IF(BX6="-",NA(),BX6)</f>
        <v>21.2</v>
      </c>
      <c r="BZ11" s="64">
        <f>IF(BY6="-",NA(),BY6)</f>
        <v>22.52</v>
      </c>
      <c r="CA11" s="64">
        <f>IF(BZ6="-",NA(),BZ6)</f>
        <v>21.75</v>
      </c>
      <c r="CB11" s="64">
        <f>IF(CA6="-",NA(),CA6)</f>
        <v>22.92</v>
      </c>
      <c r="CH11" s="63" t="s">
        <v>23</v>
      </c>
      <c r="CI11" s="64">
        <f>IF(CH6="-",NA(),CH6)</f>
        <v>77.760000000000005</v>
      </c>
      <c r="CJ11" s="64">
        <f>IF(CI6="-",NA(),CI6)</f>
        <v>78.680000000000007</v>
      </c>
      <c r="CK11" s="64">
        <f>IF(CJ6="-",NA(),CJ6)</f>
        <v>78.31</v>
      </c>
      <c r="CL11" s="64">
        <f>IF(CK6="-",NA(),CK6)</f>
        <v>77.709999999999994</v>
      </c>
      <c r="CM11" s="64">
        <f>IF(CL6="-",NA(),CL6)</f>
        <v>77.77</v>
      </c>
      <c r="CS11" s="63" t="s">
        <v>23</v>
      </c>
      <c r="CT11" s="64">
        <f>IF(CS6="-",NA(),CS6)</f>
        <v>100</v>
      </c>
      <c r="CU11" s="64">
        <f>IF(CT6="-",NA(),CT6)</f>
        <v>96.31</v>
      </c>
      <c r="CV11" s="64">
        <f>IF(CU6="-",NA(),CU6)</f>
        <v>96.31</v>
      </c>
      <c r="CW11" s="64">
        <f>IF(CV6="-",NA(),CV6)</f>
        <v>96.31</v>
      </c>
      <c r="CX11" s="64">
        <f>IF(CW6="-",NA(),CW6)</f>
        <v>96.31</v>
      </c>
      <c r="DD11" s="63" t="s">
        <v>23</v>
      </c>
      <c r="DE11" s="64">
        <f>IF(DD6="-",NA(),DD6)</f>
        <v>26.79</v>
      </c>
      <c r="DF11" s="64">
        <f>IF(DE6="-",NA(),DE6)</f>
        <v>28.67</v>
      </c>
      <c r="DG11" s="64">
        <f>IF(DF6="-",NA(),DF6)</f>
        <v>31.38</v>
      </c>
      <c r="DH11" s="64">
        <f>IF(DG6="-",NA(),DG6)</f>
        <v>33.909999999999997</v>
      </c>
      <c r="DI11" s="64">
        <f>IF(DH6="-",NA(),DH6)</f>
        <v>36.549999999999997</v>
      </c>
      <c r="DO11" s="63" t="s">
        <v>23</v>
      </c>
      <c r="DP11" s="64">
        <f>IF(DO6="-",NA(),DO6)</f>
        <v>0</v>
      </c>
      <c r="DQ11" s="64">
        <f>IF(DP6="-",NA(),DP6)</f>
        <v>0</v>
      </c>
      <c r="DR11" s="64">
        <f>IF(DQ6="-",NA(),DQ6)</f>
        <v>0</v>
      </c>
      <c r="DS11" s="64">
        <f>IF(DR6="-",NA(),DR6)</f>
        <v>0</v>
      </c>
      <c r="DT11" s="64">
        <f>IF(DS6="-",NA(),DS6)</f>
        <v>0</v>
      </c>
      <c r="DZ11" s="63" t="s">
        <v>23</v>
      </c>
      <c r="EA11" s="64">
        <f>IF(DZ6="-",NA(),DZ6)</f>
        <v>0</v>
      </c>
      <c r="EB11" s="64">
        <f>IF(EA6="-",NA(),EA6)</f>
        <v>7.0000000000000007E-2</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2020-01-17T07:12:53Z</cp:lastPrinted>
  <dcterms:created xsi:type="dcterms:W3CDTF">2019-12-05T07:45:48Z</dcterms:created>
  <dcterms:modified xsi:type="dcterms:W3CDTF">2020-01-17T07:13:08Z</dcterms:modified>
  <cp:category/>
</cp:coreProperties>
</file>