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生産に関する資料\平成30年産　水稲・大豆・麦・そばの生産に関する資料\05_製本\03_公開版\"/>
    </mc:Choice>
  </mc:AlternateContent>
  <bookViews>
    <workbookView xWindow="-12" yWindow="-12" windowWidth="10320" windowHeight="7836" tabRatio="776" firstSheet="3" activeTab="9"/>
  </bookViews>
  <sheets>
    <sheet name="Ⅱ大豆の部" sheetId="20" r:id="rId1"/>
    <sheet name="大豆生産①" sheetId="1" r:id="rId2"/>
    <sheet name="栽培管理状況②（１）" sheetId="5" r:id="rId3"/>
    <sheet name="栽培管理状況②（２）" sheetId="19" r:id="rId4"/>
    <sheet name="大豆の検査結果③" sheetId="21" r:id="rId5"/>
    <sheet name="排水対策④" sheetId="4" r:id="rId6"/>
    <sheet name="大豆団地状況⑤" sheetId="17" r:id="rId7"/>
    <sheet name="乾燥調製施設等設置状況⑥" sheetId="16" r:id="rId8"/>
    <sheet name="地産地消・県外流通状況⑦" sheetId="10" r:id="rId9"/>
    <sheet name="新技術導入状況⑧" sheetId="13" r:id="rId10"/>
  </sheets>
  <definedNames>
    <definedName name="_xlnm.Print_Area" localSheetId="0">Ⅱ大豆の部!$A$1:$G$40</definedName>
    <definedName name="_xlnm.Print_Area" localSheetId="7">乾燥調製施設等設置状況⑥!$B:$J</definedName>
    <definedName name="_xlnm.Print_Area" localSheetId="2">'栽培管理状況②（１）'!$A$1:$AO$95</definedName>
    <definedName name="_xlnm.Print_Area" localSheetId="3">'栽培管理状況②（２）'!$A$1:$O$92</definedName>
    <definedName name="_xlnm.Print_Area" localSheetId="9">新技術導入状況⑧!$A$1:$K$37</definedName>
    <definedName name="_xlnm.Print_Area" localSheetId="4">大豆の検査結果③!$A$1:$S$24</definedName>
    <definedName name="_xlnm.Print_Area" localSheetId="1">大豆生産①!$A$1:$O$91</definedName>
    <definedName name="_xlnm.Print_Area" localSheetId="6">大豆団地状況⑤!$B$1:$P$13</definedName>
    <definedName name="_xlnm.Print_Area" localSheetId="8">地産地消・県外流通状況⑦!$B$1:$K$18</definedName>
    <definedName name="_xlnm.Print_Area" localSheetId="5">排水対策④!$A$1:$J$94</definedName>
    <definedName name="_xlnm.Print_Titles" localSheetId="7">乾燥調製施設等設置状況⑥!$1:$3</definedName>
    <definedName name="_xlnm.Print_Titles" localSheetId="2">'栽培管理状況②（１）'!$1:$10</definedName>
    <definedName name="_xlnm.Print_Titles" localSheetId="3">'栽培管理状況②（２）'!$1:$7</definedName>
    <definedName name="_xlnm.Print_Titles" localSheetId="4">大豆の検査結果③!$4:$6</definedName>
    <definedName name="_xlnm.Print_Titles" localSheetId="1">大豆生産①!$1:$6</definedName>
    <definedName name="_xlnm.Print_Titles" localSheetId="6">大豆団地状況⑤!$1:$6</definedName>
    <definedName name="_xlnm.Print_Titles" localSheetId="8">地産地消・県外流通状況⑦!$2:$4</definedName>
    <definedName name="_xlnm.Print_Titles" localSheetId="5">排水対策④!$1:$7</definedName>
  </definedNames>
  <calcPr calcId="162913"/>
</workbook>
</file>

<file path=xl/calcChain.xml><?xml version="1.0" encoding="utf-8"?>
<calcChain xmlns="http://schemas.openxmlformats.org/spreadsheetml/2006/main">
  <c r="E7" i="21" l="1"/>
  <c r="D7" i="21" s="1"/>
  <c r="E8" i="21"/>
  <c r="D8" i="21" s="1"/>
  <c r="E9" i="21"/>
  <c r="D9" i="21" s="1"/>
  <c r="E10" i="21"/>
  <c r="D10" i="21" s="1"/>
  <c r="F11" i="21"/>
  <c r="H11" i="21"/>
  <c r="J11" i="21"/>
  <c r="L11" i="21"/>
  <c r="N11" i="21"/>
  <c r="P11" i="21"/>
  <c r="R11" i="21"/>
  <c r="H18" i="21"/>
  <c r="E18" i="21" s="1"/>
  <c r="D18" i="21" s="1"/>
  <c r="J18" i="21"/>
  <c r="E19" i="21"/>
  <c r="D19" i="21" s="1"/>
  <c r="H19" i="21"/>
  <c r="J19" i="21"/>
  <c r="K19" i="21" s="1"/>
  <c r="F20" i="21"/>
  <c r="E20" i="21" s="1"/>
  <c r="D20" i="21" s="1"/>
  <c r="H20" i="21"/>
  <c r="J20" i="21"/>
  <c r="F21" i="21"/>
  <c r="E21" i="21" s="1"/>
  <c r="D21" i="21" s="1"/>
  <c r="H21" i="21"/>
  <c r="J21" i="21"/>
  <c r="E22" i="21"/>
  <c r="D22" i="21" s="1"/>
  <c r="H22" i="21"/>
  <c r="J22" i="21"/>
  <c r="E23" i="21"/>
  <c r="D23" i="21" s="1"/>
  <c r="E24" i="21"/>
  <c r="D24" i="21" s="1"/>
  <c r="K10" i="21" l="1"/>
  <c r="I10" i="21"/>
  <c r="O18" i="21"/>
  <c r="M18" i="21"/>
  <c r="Q18" i="21"/>
  <c r="K18" i="21"/>
  <c r="G18" i="21"/>
  <c r="G9" i="21"/>
  <c r="I9" i="21"/>
  <c r="K9" i="21"/>
  <c r="Q19" i="21"/>
  <c r="O19" i="21"/>
  <c r="G19" i="21"/>
  <c r="I19" i="21"/>
  <c r="M19" i="21"/>
  <c r="I21" i="21"/>
  <c r="K24" i="21"/>
  <c r="O24" i="21"/>
  <c r="M24" i="21"/>
  <c r="G24" i="21"/>
  <c r="I24" i="21"/>
  <c r="Q24" i="21"/>
  <c r="K23" i="21"/>
  <c r="Q23" i="21"/>
  <c r="I23" i="21"/>
  <c r="M23" i="21"/>
  <c r="O23" i="21"/>
  <c r="G23" i="21"/>
  <c r="I8" i="21"/>
  <c r="G8" i="21"/>
  <c r="K8" i="21"/>
  <c r="M22" i="21"/>
  <c r="O22" i="21"/>
  <c r="Q22" i="21"/>
  <c r="G22" i="21"/>
  <c r="I22" i="21"/>
  <c r="O21" i="21"/>
  <c r="M21" i="21"/>
  <c r="Q21" i="21"/>
  <c r="G21" i="21"/>
  <c r="K21" i="21"/>
  <c r="K22" i="21"/>
  <c r="M20" i="21"/>
  <c r="K20" i="21"/>
  <c r="O20" i="21"/>
  <c r="G20" i="21"/>
  <c r="I20" i="21"/>
  <c r="Q20" i="21"/>
  <c r="G7" i="21"/>
  <c r="K7" i="21"/>
  <c r="I7" i="21"/>
  <c r="I18" i="21"/>
  <c r="E11" i="21"/>
  <c r="D11" i="21" s="1"/>
  <c r="S7" i="21" l="1"/>
  <c r="Q8" i="21"/>
  <c r="Q9" i="21"/>
  <c r="M11" i="21"/>
  <c r="O11" i="21"/>
  <c r="G11" i="21"/>
  <c r="Q7" i="21"/>
  <c r="Q10" i="21"/>
  <c r="M7" i="21"/>
  <c r="M10" i="21"/>
  <c r="I11" i="21"/>
  <c r="Q11" i="21"/>
  <c r="O9" i="21"/>
  <c r="S11" i="21"/>
  <c r="O7" i="21"/>
  <c r="M8" i="21"/>
  <c r="M9" i="21"/>
  <c r="O10" i="21"/>
  <c r="O8" i="21"/>
  <c r="K11" i="21"/>
  <c r="D6" i="13" l="1"/>
  <c r="C6" i="13"/>
  <c r="K6" i="13" l="1"/>
  <c r="J6" i="13"/>
  <c r="I6" i="13"/>
  <c r="H6" i="13"/>
  <c r="G6" i="13"/>
  <c r="F6" i="13"/>
  <c r="E6" i="13"/>
  <c r="J5" i="13" l="1"/>
  <c r="D5" i="13"/>
  <c r="E5" i="13"/>
  <c r="F5" i="13"/>
  <c r="G5" i="13"/>
  <c r="H5" i="13"/>
  <c r="I5" i="13"/>
  <c r="K5" i="13"/>
  <c r="C5" i="13"/>
</calcChain>
</file>

<file path=xl/sharedStrings.xml><?xml version="1.0" encoding="utf-8"?>
<sst xmlns="http://schemas.openxmlformats.org/spreadsheetml/2006/main" count="1499" uniqueCount="399">
  <si>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9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</si>
  <si>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9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</si>
  <si>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9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</si>
  <si>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9"/>
  </si>
  <si>
    <t>南会津</t>
    <rPh sb="0" eb="1">
      <t>ミナミ</t>
    </rPh>
    <rPh sb="1" eb="3">
      <t>アイヅ</t>
    </rPh>
    <phoneticPr fontId="9"/>
  </si>
  <si>
    <t>内訳（ｔ）</t>
    <rPh sb="0" eb="1">
      <t>ウチ</t>
    </rPh>
    <rPh sb="1" eb="2">
      <t>ヤク</t>
    </rPh>
    <phoneticPr fontId="9"/>
  </si>
  <si>
    <t>田村</t>
    <rPh sb="0" eb="2">
      <t>タムラ</t>
    </rPh>
    <phoneticPr fontId="9"/>
  </si>
  <si>
    <t>(ha)</t>
    <phoneticPr fontId="1"/>
  </si>
  <si>
    <t>１　大豆の生産出荷状況</t>
    <rPh sb="2" eb="4">
      <t>ダイズ</t>
    </rPh>
    <phoneticPr fontId="3"/>
  </si>
  <si>
    <t>率</t>
    <phoneticPr fontId="3"/>
  </si>
  <si>
    <t xml:space="preserve">量 </t>
    <phoneticPr fontId="3"/>
  </si>
  <si>
    <t>２  大豆の栽培管理状況</t>
    <rPh sb="3" eb="5">
      <t>ダイズ</t>
    </rPh>
    <rPh sb="6" eb="8">
      <t>サイバイ</t>
    </rPh>
    <rPh sb="8" eb="10">
      <t>カンリ</t>
    </rPh>
    <rPh sb="10" eb="12">
      <t>ジョウキョウ</t>
    </rPh>
    <phoneticPr fontId="3"/>
  </si>
  <si>
    <t>播種方法</t>
    <rPh sb="0" eb="2">
      <t>ハシュ</t>
    </rPh>
    <rPh sb="2" eb="4">
      <t>ホウホウ</t>
    </rPh>
    <phoneticPr fontId="9"/>
  </si>
  <si>
    <t>　機械除草面積</t>
    <rPh sb="1" eb="3">
      <t>キカイ</t>
    </rPh>
    <rPh sb="3" eb="5">
      <t>ジョソウ</t>
    </rPh>
    <rPh sb="5" eb="7">
      <t>メンセキ</t>
    </rPh>
    <phoneticPr fontId="3"/>
  </si>
  <si>
    <t>　２回以上
　防除面積</t>
    <rPh sb="2" eb="3">
      <t>カイ</t>
    </rPh>
    <rPh sb="3" eb="5">
      <t>イジョウ</t>
    </rPh>
    <rPh sb="7" eb="9">
      <t>ボウジョ</t>
    </rPh>
    <rPh sb="9" eb="11">
      <t>メンセキ</t>
    </rPh>
    <phoneticPr fontId="9"/>
  </si>
  <si>
    <t>その他</t>
    <rPh sb="2" eb="3">
      <t>ホカ</t>
    </rPh>
    <phoneticPr fontId="9"/>
  </si>
  <si>
    <t>乗用型機械</t>
    <rPh sb="0" eb="2">
      <t>ジョウヨウ</t>
    </rPh>
    <rPh sb="2" eb="3">
      <t>ガタ</t>
    </rPh>
    <rPh sb="3" eb="5">
      <t>キカイ</t>
    </rPh>
    <phoneticPr fontId="9"/>
  </si>
  <si>
    <t>左記以外の
機械利用</t>
    <rPh sb="0" eb="4">
      <t>サキイガイ</t>
    </rPh>
    <rPh sb="6" eb="8">
      <t>キカイ</t>
    </rPh>
    <rPh sb="8" eb="10">
      <t>リヨウ</t>
    </rPh>
    <phoneticPr fontId="9"/>
  </si>
  <si>
    <t>病害虫防除面積</t>
    <rPh sb="0" eb="3">
      <t>ビョウガイチュウ</t>
    </rPh>
    <rPh sb="3" eb="5">
      <t>ボウジョ</t>
    </rPh>
    <rPh sb="5" eb="7">
      <t>メンセキ</t>
    </rPh>
    <phoneticPr fontId="3"/>
  </si>
  <si>
    <t>　その他乾燥法</t>
    <rPh sb="3" eb="4">
      <t>ホカ</t>
    </rPh>
    <rPh sb="4" eb="6">
      <t>カンソウ</t>
    </rPh>
    <rPh sb="6" eb="7">
      <t>ホウ</t>
    </rPh>
    <phoneticPr fontId="9"/>
  </si>
  <si>
    <t>　粒径選別機</t>
    <rPh sb="1" eb="3">
      <t>リュウケイ</t>
    </rPh>
    <rPh sb="3" eb="5">
      <t>センベツ</t>
    </rPh>
    <rPh sb="5" eb="6">
      <t>キ</t>
    </rPh>
    <phoneticPr fontId="9"/>
  </si>
  <si>
    <t>　色彩選別機</t>
    <rPh sb="1" eb="3">
      <t>シキサイ</t>
    </rPh>
    <rPh sb="3" eb="6">
      <t>センベツキ</t>
    </rPh>
    <phoneticPr fontId="9"/>
  </si>
  <si>
    <t>　台数</t>
    <rPh sb="1" eb="2">
      <t>ダイ</t>
    </rPh>
    <rPh sb="2" eb="3">
      <t>カズ</t>
    </rPh>
    <phoneticPr fontId="9"/>
  </si>
  <si>
    <t>　歩　行</t>
    <rPh sb="1" eb="2">
      <t>ホ</t>
    </rPh>
    <rPh sb="3" eb="4">
      <t>ギョウ</t>
    </rPh>
    <phoneticPr fontId="9"/>
  </si>
  <si>
    <t>　乗　用</t>
    <rPh sb="1" eb="2">
      <t>ジョウ</t>
    </rPh>
    <rPh sb="3" eb="4">
      <t>ヨウ</t>
    </rPh>
    <phoneticPr fontId="9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</si>
  <si>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9"/>
  </si>
  <si>
    <t>喜多方</t>
    <rPh sb="0" eb="3">
      <t>キタカタ</t>
    </rPh>
    <phoneticPr fontId="9"/>
  </si>
  <si>
    <t>南会津</t>
    <rPh sb="0" eb="1">
      <t>ミナミ</t>
    </rPh>
    <rPh sb="1" eb="3">
      <t>アイヅ</t>
    </rPh>
    <phoneticPr fontId="3"/>
  </si>
  <si>
    <t>相双</t>
    <rPh sb="0" eb="2">
      <t>ソウソウ</t>
    </rPh>
    <phoneticPr fontId="9"/>
  </si>
  <si>
    <t>双葉</t>
    <rPh sb="0" eb="2">
      <t>フタバ</t>
    </rPh>
    <phoneticPr fontId="9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</si>
  <si>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</si>
  <si>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</si>
  <si>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</si>
  <si>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</si>
  <si>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</si>
  <si>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</si>
  <si>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</si>
  <si>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</si>
  <si>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>市町村名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</si>
  <si>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</si>
  <si>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</si>
  <si>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</si>
  <si>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</si>
  <si>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</si>
  <si>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</si>
  <si>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</si>
  <si>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</si>
  <si>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</si>
  <si>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</si>
  <si>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</si>
  <si>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</si>
  <si>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</si>
  <si>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</si>
  <si>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　</t>
    <phoneticPr fontId="3"/>
  </si>
  <si>
    <t>計</t>
    <phoneticPr fontId="3"/>
  </si>
  <si>
    <t>(%)</t>
    <phoneticPr fontId="3"/>
  </si>
  <si>
    <t>排水溝・明きょ</t>
    <rPh sb="0" eb="3">
      <t>ハイスイコウ</t>
    </rPh>
    <rPh sb="4" eb="5">
      <t>メイ</t>
    </rPh>
    <phoneticPr fontId="3"/>
  </si>
  <si>
    <t>弾丸暗きょ</t>
    <rPh sb="0" eb="2">
      <t>ダンガン</t>
    </rPh>
    <rPh sb="2" eb="3">
      <t>アンキョ</t>
    </rPh>
    <phoneticPr fontId="3"/>
  </si>
  <si>
    <t>心土破砕</t>
    <rPh sb="0" eb="1">
      <t>シン</t>
    </rPh>
    <rPh sb="1" eb="2">
      <t>ド</t>
    </rPh>
    <rPh sb="2" eb="4">
      <t>ハサイ</t>
    </rPh>
    <phoneticPr fontId="3"/>
  </si>
  <si>
    <t>高畝</t>
    <rPh sb="0" eb="1">
      <t>タカウエ</t>
    </rPh>
    <rPh sb="1" eb="2">
      <t>ウネ</t>
    </rPh>
    <phoneticPr fontId="3"/>
  </si>
  <si>
    <t>　堆きゅう肥・稲わら
　等投入面積</t>
    <rPh sb="1" eb="2">
      <t>ウズタカ</t>
    </rPh>
    <rPh sb="5" eb="6">
      <t>ヒ</t>
    </rPh>
    <rPh sb="7" eb="8">
      <t>イナ</t>
    </rPh>
    <rPh sb="12" eb="13">
      <t>ナド</t>
    </rPh>
    <rPh sb="13" eb="15">
      <t>トウニュウ</t>
    </rPh>
    <rPh sb="15" eb="17">
      <t>メンセキ</t>
    </rPh>
    <phoneticPr fontId="3"/>
  </si>
  <si>
    <t>　土壌改良資材
　投入面積</t>
    <rPh sb="1" eb="3">
      <t>ドジョウ</t>
    </rPh>
    <rPh sb="3" eb="5">
      <t>カイリョウ</t>
    </rPh>
    <rPh sb="5" eb="7">
      <t>シザイ</t>
    </rPh>
    <rPh sb="9" eb="11">
      <t>トウニュウ</t>
    </rPh>
    <rPh sb="11" eb="13">
      <t>メンセキ</t>
    </rPh>
    <phoneticPr fontId="3"/>
  </si>
  <si>
    <t>　追肥実施面積</t>
    <rPh sb="1" eb="3">
      <t>ツイヒ</t>
    </rPh>
    <rPh sb="3" eb="5">
      <t>ジッシ</t>
    </rPh>
    <rPh sb="5" eb="7">
      <t>メンセキ</t>
    </rPh>
    <phoneticPr fontId="9"/>
  </si>
  <si>
    <t>　除草剤散布面積</t>
    <rPh sb="3" eb="4">
      <t>ザイ</t>
    </rPh>
    <rPh sb="4" eb="6">
      <t>サンプ</t>
    </rPh>
    <rPh sb="6" eb="8">
      <t>メンセキ</t>
    </rPh>
    <phoneticPr fontId="9"/>
  </si>
  <si>
    <t>　乗用型機械
　利用面積</t>
    <rPh sb="1" eb="3">
      <t>ジョウヨウ</t>
    </rPh>
    <rPh sb="3" eb="4">
      <t>ガタ</t>
    </rPh>
    <rPh sb="4" eb="6">
      <t>キカイ</t>
    </rPh>
    <rPh sb="8" eb="10">
      <t>リヨウ</t>
    </rPh>
    <rPh sb="10" eb="12">
      <t>メンセキ</t>
    </rPh>
    <phoneticPr fontId="9"/>
  </si>
  <si>
    <t>　２回以上実施
　面積</t>
    <rPh sb="2" eb="3">
      <t>カイ</t>
    </rPh>
    <rPh sb="3" eb="5">
      <t>イジョウ</t>
    </rPh>
    <rPh sb="5" eb="7">
      <t>ジッシ</t>
    </rPh>
    <rPh sb="9" eb="11">
      <t>メンセキ</t>
    </rPh>
    <phoneticPr fontId="9"/>
  </si>
  <si>
    <t>　生育期処理
　面積</t>
    <rPh sb="1" eb="3">
      <t>セイイク</t>
    </rPh>
    <rPh sb="3" eb="4">
      <t>キ</t>
    </rPh>
    <rPh sb="4" eb="6">
      <t>ショリ</t>
    </rPh>
    <rPh sb="8" eb="10">
      <t>メンセキ</t>
    </rPh>
    <phoneticPr fontId="3"/>
  </si>
  <si>
    <t>　乗用型機械
　利用面積</t>
    <rPh sb="1" eb="4">
      <t>ジョウヨウガタ</t>
    </rPh>
    <rPh sb="4" eb="6">
      <t>キカイ</t>
    </rPh>
    <rPh sb="8" eb="10">
      <t>リヨウ</t>
    </rPh>
    <rPh sb="10" eb="12">
      <t>メンセキ</t>
    </rPh>
    <phoneticPr fontId="9"/>
  </si>
  <si>
    <t>　中耕培土実施面積</t>
    <rPh sb="3" eb="4">
      <t>バイ</t>
    </rPh>
    <rPh sb="4" eb="5">
      <t>ツチ</t>
    </rPh>
    <rPh sb="5" eb="7">
      <t>ジッシ</t>
    </rPh>
    <rPh sb="7" eb="9">
      <t>メンセキ</t>
    </rPh>
    <phoneticPr fontId="9"/>
  </si>
  <si>
    <t>その他</t>
    <rPh sb="2" eb="3">
      <t>タ</t>
    </rPh>
    <phoneticPr fontId="3"/>
  </si>
  <si>
    <t>防除方法</t>
    <rPh sb="0" eb="2">
      <t>ボウジョ</t>
    </rPh>
    <rPh sb="2" eb="4">
      <t>ホウホウ</t>
    </rPh>
    <phoneticPr fontId="9"/>
  </si>
  <si>
    <t>用</t>
    <rPh sb="0" eb="1">
      <t>ヨウ</t>
    </rPh>
    <phoneticPr fontId="9"/>
  </si>
  <si>
    <t>汎</t>
    <rPh sb="0" eb="1">
      <t>ワタル</t>
    </rPh>
    <phoneticPr fontId="9"/>
  </si>
  <si>
    <t>型</t>
    <rPh sb="0" eb="1">
      <t>ガタ</t>
    </rPh>
    <phoneticPr fontId="9"/>
  </si>
  <si>
    <t>専</t>
    <rPh sb="0" eb="1">
      <t>アツム</t>
    </rPh>
    <phoneticPr fontId="9"/>
  </si>
  <si>
    <t>その他</t>
    <rPh sb="2" eb="3">
      <t>タ</t>
    </rPh>
    <phoneticPr fontId="9"/>
  </si>
  <si>
    <t>特定加工</t>
    <rPh sb="0" eb="2">
      <t>トクテイ</t>
    </rPh>
    <rPh sb="2" eb="4">
      <t>カコウ</t>
    </rPh>
    <phoneticPr fontId="9"/>
  </si>
  <si>
    <t>規格外</t>
    <rPh sb="0" eb="3">
      <t>キカクガイ</t>
    </rPh>
    <phoneticPr fontId="9"/>
  </si>
  <si>
    <t>（台）</t>
    <rPh sb="1" eb="2">
      <t>ダイ</t>
    </rPh>
    <phoneticPr fontId="9"/>
  </si>
  <si>
    <t>導入年度</t>
    <rPh sb="0" eb="2">
      <t>ドウニュウ</t>
    </rPh>
    <rPh sb="2" eb="4">
      <t>ネンド</t>
    </rPh>
    <phoneticPr fontId="9"/>
  </si>
  <si>
    <t>市町村名</t>
    <rPh sb="0" eb="3">
      <t>シチョウソン</t>
    </rPh>
    <rPh sb="3" eb="4">
      <t>メイ</t>
    </rPh>
    <phoneticPr fontId="3"/>
  </si>
  <si>
    <t>調製機械の活用状況</t>
    <rPh sb="2" eb="4">
      <t>キカイ</t>
    </rPh>
    <rPh sb="5" eb="7">
      <t>カツヨウ</t>
    </rPh>
    <rPh sb="7" eb="9">
      <t>ジョウキョウ</t>
    </rPh>
    <phoneticPr fontId="3"/>
  </si>
  <si>
    <t>豆腐用</t>
    <rPh sb="0" eb="2">
      <t>トウフ</t>
    </rPh>
    <rPh sb="2" eb="3">
      <t>ヨウ</t>
    </rPh>
    <phoneticPr fontId="9"/>
  </si>
  <si>
    <t>味噌用</t>
    <rPh sb="0" eb="2">
      <t>ミソ</t>
    </rPh>
    <rPh sb="2" eb="3">
      <t>ヨウ</t>
    </rPh>
    <phoneticPr fontId="9"/>
  </si>
  <si>
    <t>納豆用</t>
    <rPh sb="0" eb="2">
      <t>ナットウ</t>
    </rPh>
    <rPh sb="2" eb="3">
      <t>ヨウ</t>
    </rPh>
    <phoneticPr fontId="9"/>
  </si>
  <si>
    <t>きな粉</t>
    <rPh sb="2" eb="3">
      <t>コ</t>
    </rPh>
    <phoneticPr fontId="9"/>
  </si>
  <si>
    <t>配布</t>
    <rPh sb="0" eb="2">
      <t>ハイフ</t>
    </rPh>
    <phoneticPr fontId="3"/>
  </si>
  <si>
    <t>種子</t>
    <rPh sb="0" eb="2">
      <t>シュシ</t>
    </rPh>
    <phoneticPr fontId="3"/>
  </si>
  <si>
    <t>数量</t>
    <rPh sb="0" eb="2">
      <t>スウリョウ</t>
    </rPh>
    <phoneticPr fontId="3"/>
  </si>
  <si>
    <r>
      <t>(</t>
    </r>
    <r>
      <rPr>
        <sz val="14"/>
        <rFont val="ＭＳ 明朝"/>
        <family val="1"/>
        <charset val="128"/>
      </rPr>
      <t>kg</t>
    </r>
    <r>
      <rPr>
        <sz val="14"/>
        <rFont val="ＭＳ 明朝"/>
        <family val="1"/>
        <charset val="128"/>
      </rPr>
      <t>)</t>
    </r>
    <phoneticPr fontId="3"/>
  </si>
  <si>
    <r>
      <t xml:space="preserve">種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子</t>
    </r>
    <rPh sb="0" eb="1">
      <t>タネ</t>
    </rPh>
    <rPh sb="3" eb="4">
      <t>コ</t>
    </rPh>
    <phoneticPr fontId="3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</si>
  <si>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9"/>
  </si>
  <si>
    <t>不耕起栽培</t>
    <rPh sb="0" eb="1">
      <t>フ</t>
    </rPh>
    <rPh sb="1" eb="3">
      <t>コウキ</t>
    </rPh>
    <rPh sb="3" eb="5">
      <t>サイバイ</t>
    </rPh>
    <phoneticPr fontId="9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</si>
  <si>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9"/>
  </si>
  <si>
    <t>(ha)</t>
    <phoneticPr fontId="9"/>
  </si>
  <si>
    <t>備　考</t>
    <rPh sb="0" eb="1">
      <t>ソナエ</t>
    </rPh>
    <rPh sb="2" eb="3">
      <t>コウ</t>
    </rPh>
    <phoneticPr fontId="9"/>
  </si>
  <si>
    <t>県計</t>
    <rPh sb="0" eb="2">
      <t>ケンケイ</t>
    </rPh>
    <phoneticPr fontId="9"/>
  </si>
  <si>
    <t>県北</t>
    <rPh sb="0" eb="2">
      <t>ケンホク</t>
    </rPh>
    <phoneticPr fontId="9"/>
  </si>
  <si>
    <t>農林事務所</t>
    <rPh sb="0" eb="2">
      <t>ノウリン</t>
    </rPh>
    <rPh sb="2" eb="5">
      <t>ジムショ</t>
    </rPh>
    <phoneticPr fontId="3"/>
  </si>
  <si>
    <t>農林事務所</t>
    <rPh sb="0" eb="2">
      <t>ノウリン</t>
    </rPh>
    <rPh sb="2" eb="5">
      <t>ジムショ</t>
    </rPh>
    <phoneticPr fontId="5"/>
  </si>
  <si>
    <t>　営農排水対策</t>
    <rPh sb="1" eb="3">
      <t>エイノウ</t>
    </rPh>
    <rPh sb="3" eb="5">
      <t>ハイスイ</t>
    </rPh>
    <rPh sb="5" eb="7">
      <t>タイサク</t>
    </rPh>
    <phoneticPr fontId="3"/>
  </si>
  <si>
    <t xml:space="preserve">市町村名
</t>
    <phoneticPr fontId="3"/>
  </si>
  <si>
    <t>導入機械</t>
    <rPh sb="0" eb="2">
      <t>ドウニュウ</t>
    </rPh>
    <rPh sb="2" eb="4">
      <t>キカイ</t>
    </rPh>
    <phoneticPr fontId="9"/>
  </si>
  <si>
    <t>台数
　　　　（台）</t>
    <rPh sb="0" eb="2">
      <t>ダイスウ</t>
    </rPh>
    <rPh sb="8" eb="9">
      <t>ダイ</t>
    </rPh>
    <phoneticPr fontId="9"/>
  </si>
  <si>
    <t>伊達</t>
    <rPh sb="0" eb="2">
      <t>ダテ</t>
    </rPh>
    <phoneticPr fontId="9"/>
  </si>
  <si>
    <t>安達</t>
    <rPh sb="0" eb="2">
      <t>アダチ</t>
    </rPh>
    <phoneticPr fontId="9"/>
  </si>
  <si>
    <t>県中</t>
    <rPh sb="0" eb="1">
      <t>ケン</t>
    </rPh>
    <rPh sb="1" eb="2">
      <t>チュウ</t>
    </rPh>
    <phoneticPr fontId="9"/>
  </si>
  <si>
    <t>田村</t>
    <rPh sb="0" eb="1">
      <t>タ</t>
    </rPh>
    <rPh sb="1" eb="2">
      <t>ムラ</t>
    </rPh>
    <phoneticPr fontId="9"/>
  </si>
  <si>
    <t>須賀川</t>
    <rPh sb="0" eb="3">
      <t>スカガワ</t>
    </rPh>
    <phoneticPr fontId="9"/>
  </si>
  <si>
    <t>県南</t>
    <rPh sb="0" eb="1">
      <t>ケン</t>
    </rPh>
    <rPh sb="1" eb="2">
      <t>ナン</t>
    </rPh>
    <phoneticPr fontId="9"/>
  </si>
  <si>
    <t>県南</t>
    <rPh sb="0" eb="2">
      <t>ケンナン</t>
    </rPh>
    <phoneticPr fontId="9"/>
  </si>
  <si>
    <t>会津</t>
    <rPh sb="0" eb="2">
      <t>アイヅ</t>
    </rPh>
    <phoneticPr fontId="9"/>
  </si>
  <si>
    <t>農林事務所</t>
    <rPh sb="0" eb="2">
      <t>ノウリン</t>
    </rPh>
    <rPh sb="2" eb="5">
      <t>ジムショ</t>
    </rPh>
    <phoneticPr fontId="11"/>
  </si>
  <si>
    <t>普通大豆</t>
    <rPh sb="0" eb="2">
      <t>フツウ</t>
    </rPh>
    <rPh sb="2" eb="4">
      <t>ダイズ</t>
    </rPh>
    <phoneticPr fontId="9"/>
  </si>
  <si>
    <t>極小粒</t>
    <rPh sb="0" eb="1">
      <t>ゴク</t>
    </rPh>
    <rPh sb="1" eb="3">
      <t>ショウリュウ</t>
    </rPh>
    <phoneticPr fontId="9"/>
  </si>
  <si>
    <t>種　類</t>
    <rPh sb="0" eb="1">
      <t>タネ</t>
    </rPh>
    <rPh sb="2" eb="3">
      <t>タグイ</t>
    </rPh>
    <phoneticPr fontId="9"/>
  </si>
  <si>
    <t>２等</t>
    <rPh sb="1" eb="2">
      <t>トウ</t>
    </rPh>
    <phoneticPr fontId="9"/>
  </si>
  <si>
    <t>３等</t>
    <rPh sb="1" eb="2">
      <t>トウ</t>
    </rPh>
    <phoneticPr fontId="9"/>
  </si>
  <si>
    <t>種子大豆</t>
    <rPh sb="0" eb="2">
      <t>シュシ</t>
    </rPh>
    <rPh sb="2" eb="4">
      <t>ダイズ</t>
    </rPh>
    <phoneticPr fontId="9"/>
  </si>
  <si>
    <t>県中</t>
    <rPh sb="0" eb="2">
      <t>ケンチュウ</t>
    </rPh>
    <phoneticPr fontId="9"/>
  </si>
  <si>
    <t>４  大豆栽培の排水対策の実施状況</t>
    <rPh sb="3" eb="5">
      <t>ダイズ</t>
    </rPh>
    <rPh sb="5" eb="7">
      <t>サイバイ</t>
    </rPh>
    <rPh sb="8" eb="10">
      <t>ハイスイ</t>
    </rPh>
    <rPh sb="10" eb="12">
      <t>タイサク</t>
    </rPh>
    <rPh sb="13" eb="15">
      <t>ジッシ</t>
    </rPh>
    <rPh sb="15" eb="17">
      <t>ジョウキョウ</t>
    </rPh>
    <phoneticPr fontId="3"/>
  </si>
  <si>
    <t>(%)</t>
  </si>
  <si>
    <t>合格</t>
    <rPh sb="0" eb="2">
      <t>ゴウカク</t>
    </rPh>
    <phoneticPr fontId="9"/>
  </si>
  <si>
    <t>１等</t>
    <rPh sb="1" eb="2">
      <t>トウ</t>
    </rPh>
    <phoneticPr fontId="9"/>
  </si>
  <si>
    <t>(参考)</t>
    <rPh sb="1" eb="3">
      <t>サンコウ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</si>
  <si>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</si>
  <si>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</si>
  <si>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安達</t>
    <rPh sb="0" eb="2">
      <t>アダチ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</si>
  <si>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</si>
  <si>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</si>
  <si>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</si>
  <si>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</si>
  <si>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</si>
  <si>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</si>
  <si>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</si>
  <si>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南会津</t>
    <rPh sb="0" eb="3">
      <t>ミナミアイヅ</t>
    </rPh>
    <phoneticPr fontId="3"/>
  </si>
  <si>
    <t>相双</t>
    <rPh sb="0" eb="2">
      <t>ソウソウ</t>
    </rPh>
    <phoneticPr fontId="3"/>
  </si>
  <si>
    <t>双葉</t>
    <rPh sb="0" eb="2">
      <t>フタバ</t>
    </rPh>
    <phoneticPr fontId="3"/>
  </si>
  <si>
    <t>いわき</t>
    <phoneticPr fontId="3"/>
  </si>
  <si>
    <t>農林事務所別</t>
    <rPh sb="0" eb="2">
      <t>ノウリン</t>
    </rPh>
    <rPh sb="2" eb="5">
      <t>ジムショ</t>
    </rPh>
    <rPh sb="5" eb="6">
      <t>ベツ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</si>
  <si>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</si>
  <si>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</si>
  <si>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</si>
  <si>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ア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</si>
  <si>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</si>
  <si>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いわき</t>
    <phoneticPr fontId="3"/>
  </si>
  <si>
    <t>会津坂下</t>
    <rPh sb="0" eb="2">
      <t>アイヅ</t>
    </rPh>
    <rPh sb="2" eb="3">
      <t>バン</t>
    </rPh>
    <rPh sb="3" eb="4">
      <t>ゲ</t>
    </rPh>
    <phoneticPr fontId="9"/>
  </si>
  <si>
    <t>安達</t>
    <rPh sb="0" eb="2">
      <t>アダチ</t>
    </rPh>
    <phoneticPr fontId="1"/>
  </si>
  <si>
    <t>県中</t>
    <rPh sb="0" eb="2">
      <t>ケンチュウ</t>
    </rPh>
    <phoneticPr fontId="1"/>
  </si>
  <si>
    <t>田村</t>
    <rPh sb="0" eb="2">
      <t>タムラ</t>
    </rPh>
    <phoneticPr fontId="1"/>
  </si>
  <si>
    <t>須賀川</t>
    <rPh sb="0" eb="3">
      <t>スカガワ</t>
    </rPh>
    <phoneticPr fontId="1"/>
  </si>
  <si>
    <t>県南</t>
    <rPh sb="0" eb="2">
      <t>ケンナン</t>
    </rPh>
    <phoneticPr fontId="1"/>
  </si>
  <si>
    <t>喜多方</t>
    <rPh sb="0" eb="3">
      <t>キタカタ</t>
    </rPh>
    <phoneticPr fontId="1"/>
  </si>
  <si>
    <t>会津坂下</t>
    <rPh sb="0" eb="2">
      <t>アイヅ</t>
    </rPh>
    <rPh sb="2" eb="3">
      <t>バン</t>
    </rPh>
    <rPh sb="3" eb="4">
      <t>ゲ</t>
    </rPh>
    <phoneticPr fontId="1"/>
  </si>
  <si>
    <t>双葉</t>
    <rPh sb="0" eb="2">
      <t>フタバ</t>
    </rPh>
    <phoneticPr fontId="1"/>
  </si>
  <si>
    <t>　</t>
    <phoneticPr fontId="3"/>
  </si>
  <si>
    <t>同 左 品 種 別 面 積</t>
    <phoneticPr fontId="3"/>
  </si>
  <si>
    <t>おおすず</t>
    <phoneticPr fontId="3"/>
  </si>
  <si>
    <t>あやこがね</t>
    <phoneticPr fontId="3"/>
  </si>
  <si>
    <t>ブロックローテーションの
実施</t>
    <phoneticPr fontId="9"/>
  </si>
  <si>
    <t>（動　力）</t>
    <phoneticPr fontId="3"/>
  </si>
  <si>
    <t>コンバイン</t>
    <phoneticPr fontId="9"/>
  </si>
  <si>
    <t>　ビーン
　クリーナ</t>
    <phoneticPr fontId="9"/>
  </si>
  <si>
    <t>　</t>
    <phoneticPr fontId="9"/>
  </si>
  <si>
    <t>(ha）</t>
    <phoneticPr fontId="3"/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</si>
  <si>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9"/>
  </si>
  <si>
    <t>喜多方</t>
  </si>
  <si>
    <t>会津坂下</t>
  </si>
  <si>
    <t>相双</t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</si>
  <si>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1"/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</si>
  <si>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9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</si>
  <si>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9"/>
  </si>
  <si>
    <t>うち不耕起狭畦密植
栽培(ha)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9"/>
  </si>
  <si>
    <t>相双</t>
    <rPh sb="0" eb="1">
      <t>ソウ</t>
    </rPh>
    <rPh sb="1" eb="2">
      <t>ソウ</t>
    </rPh>
    <phoneticPr fontId="11"/>
  </si>
  <si>
    <t>南会津</t>
    <rPh sb="0" eb="3">
      <t>ミナミアイヅ</t>
    </rPh>
    <phoneticPr fontId="11"/>
  </si>
  <si>
    <t>県南</t>
    <rPh sb="0" eb="2">
      <t>ケンナン</t>
    </rPh>
    <phoneticPr fontId="11"/>
  </si>
  <si>
    <t>県内団地合計</t>
    <rPh sb="0" eb="2">
      <t>ケンナイ</t>
    </rPh>
    <rPh sb="2" eb="4">
      <t>ダンチ</t>
    </rPh>
    <rPh sb="4" eb="6">
      <t>ゴウケイ</t>
    </rPh>
    <phoneticPr fontId="9"/>
  </si>
  <si>
    <t>3等</t>
    <rPh sb="1" eb="2">
      <t>トウ</t>
    </rPh>
    <phoneticPr fontId="9"/>
  </si>
  <si>
    <t>2等</t>
    <rPh sb="1" eb="2">
      <t>トウ</t>
    </rPh>
    <phoneticPr fontId="9"/>
  </si>
  <si>
    <t>1等</t>
    <rPh sb="1" eb="2">
      <t>トウ</t>
    </rPh>
    <phoneticPr fontId="9"/>
  </si>
  <si>
    <t>（ｔ）</t>
    <phoneticPr fontId="9"/>
  </si>
  <si>
    <t>計</t>
    <rPh sb="0" eb="1">
      <t>ケイ</t>
    </rPh>
    <phoneticPr fontId="11"/>
  </si>
  <si>
    <t>畑作</t>
    <rPh sb="0" eb="2">
      <t>ハタサク</t>
    </rPh>
    <phoneticPr fontId="11"/>
  </si>
  <si>
    <t>田作</t>
    <rPh sb="0" eb="2">
      <t>タサク</t>
    </rPh>
    <phoneticPr fontId="11"/>
  </si>
  <si>
    <t>経営所得安定対策対象数量（ｔ）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9"/>
  </si>
  <si>
    <t>未検査
（ｔ）</t>
    <rPh sb="0" eb="3">
      <t>ミケンサ</t>
    </rPh>
    <phoneticPr fontId="9"/>
  </si>
  <si>
    <t>農産物検査実績（ｔ）</t>
    <rPh sb="0" eb="3">
      <t>ノウサンブツ</t>
    </rPh>
    <rPh sb="3" eb="5">
      <t>ケンサ</t>
    </rPh>
    <rPh sb="5" eb="7">
      <t>ジッセキ</t>
    </rPh>
    <phoneticPr fontId="9"/>
  </si>
  <si>
    <t>作付面積(ha)</t>
    <rPh sb="0" eb="2">
      <t>サクツケ</t>
    </rPh>
    <rPh sb="2" eb="4">
      <t>メンセキ</t>
    </rPh>
    <phoneticPr fontId="11"/>
  </si>
  <si>
    <t>生産量</t>
    <rPh sb="0" eb="3">
      <t>セイサンリョウ</t>
    </rPh>
    <phoneticPr fontId="9"/>
  </si>
  <si>
    <t>団地数</t>
    <rPh sb="0" eb="2">
      <t>ダンチ</t>
    </rPh>
    <rPh sb="2" eb="3">
      <t>スウ</t>
    </rPh>
    <phoneticPr fontId="11"/>
  </si>
  <si>
    <t>　本暗きょ施工済</t>
    <rPh sb="1" eb="2">
      <t>ホン</t>
    </rPh>
    <rPh sb="2" eb="3">
      <t>アン</t>
    </rPh>
    <rPh sb="5" eb="7">
      <t>セコウ</t>
    </rPh>
    <rPh sb="7" eb="8">
      <t>ズミ</t>
    </rPh>
    <phoneticPr fontId="3"/>
  </si>
  <si>
    <t>地下水位</t>
    <rPh sb="0" eb="2">
      <t>チカ</t>
    </rPh>
    <rPh sb="2" eb="4">
      <t>スイイ</t>
    </rPh>
    <phoneticPr fontId="1"/>
  </si>
  <si>
    <t>システム</t>
    <phoneticPr fontId="1"/>
  </si>
  <si>
    <t>（FOEAS）</t>
    <phoneticPr fontId="1"/>
  </si>
  <si>
    <t>(ha)</t>
    <phoneticPr fontId="9"/>
  </si>
  <si>
    <t>(ha)</t>
    <phoneticPr fontId="9"/>
  </si>
  <si>
    <t>かん水実施面積</t>
    <rPh sb="2" eb="3">
      <t>スイ</t>
    </rPh>
    <rPh sb="3" eb="5">
      <t>ジッシ</t>
    </rPh>
    <rPh sb="5" eb="7">
      <t>メンセキ</t>
    </rPh>
    <phoneticPr fontId="9"/>
  </si>
  <si>
    <t>　ビーン
　ハーベスタ</t>
    <phoneticPr fontId="9"/>
  </si>
  <si>
    <t>　開花期</t>
    <rPh sb="1" eb="4">
      <t>カイカキ</t>
    </rPh>
    <phoneticPr fontId="9"/>
  </si>
  <si>
    <t>品　種</t>
    <rPh sb="0" eb="1">
      <t>ヒン</t>
    </rPh>
    <rPh sb="2" eb="3">
      <t>タネ</t>
    </rPh>
    <phoneticPr fontId="9"/>
  </si>
  <si>
    <t>計</t>
    <rPh sb="0" eb="1">
      <t>ケイ</t>
    </rPh>
    <phoneticPr fontId="9"/>
  </si>
  <si>
    <t>大　粒</t>
    <rPh sb="0" eb="1">
      <t>ダイ</t>
    </rPh>
    <rPh sb="2" eb="3">
      <t>ツブ</t>
    </rPh>
    <phoneticPr fontId="9"/>
  </si>
  <si>
    <t>中　粒</t>
    <rPh sb="0" eb="1">
      <t>ナカ</t>
    </rPh>
    <rPh sb="2" eb="3">
      <t>ツブ</t>
    </rPh>
    <phoneticPr fontId="9"/>
  </si>
  <si>
    <t>小　粒</t>
    <rPh sb="0" eb="1">
      <t>コ</t>
    </rPh>
    <rPh sb="2" eb="3">
      <t>ツブ</t>
    </rPh>
    <phoneticPr fontId="9"/>
  </si>
  <si>
    <t>（１）県計</t>
    <rPh sb="3" eb="5">
      <t>ケンケイ</t>
    </rPh>
    <phoneticPr fontId="9"/>
  </si>
  <si>
    <t>（２）品種別検査数量</t>
    <rPh sb="3" eb="6">
      <t>ヒンシュベツ</t>
    </rPh>
    <rPh sb="6" eb="8">
      <t>ケンサ</t>
    </rPh>
    <rPh sb="8" eb="10">
      <t>スウリョウ</t>
    </rPh>
    <phoneticPr fontId="9"/>
  </si>
  <si>
    <t>里のほほえみ</t>
    <rPh sb="0" eb="1">
      <t>サト</t>
    </rPh>
    <phoneticPr fontId="3"/>
  </si>
  <si>
    <t>田作</t>
    <rPh sb="0" eb="1">
      <t>タ</t>
    </rPh>
    <rPh sb="1" eb="2">
      <t>サク</t>
    </rPh>
    <phoneticPr fontId="9"/>
  </si>
  <si>
    <t>畑作</t>
    <rPh sb="0" eb="2">
      <t>ハタサク</t>
    </rPh>
    <phoneticPr fontId="9"/>
  </si>
  <si>
    <t>連作</t>
    <rPh sb="0" eb="2">
      <t>レンサク</t>
    </rPh>
    <phoneticPr fontId="9"/>
  </si>
  <si>
    <t>単作</t>
    <rPh sb="0" eb="2">
      <t>タンサク</t>
    </rPh>
    <phoneticPr fontId="9"/>
  </si>
  <si>
    <t>田作
合計</t>
    <rPh sb="0" eb="2">
      <t>タサク</t>
    </rPh>
    <rPh sb="3" eb="5">
      <t>ゴウケイ</t>
    </rPh>
    <phoneticPr fontId="9"/>
  </si>
  <si>
    <t>畑作
合計</t>
    <rPh sb="0" eb="2">
      <t>ハタサク</t>
    </rPh>
    <rPh sb="3" eb="5">
      <t>ゴウケイ</t>
    </rPh>
    <phoneticPr fontId="9"/>
  </si>
  <si>
    <t>２年
３作</t>
    <rPh sb="1" eb="2">
      <t>ネン</t>
    </rPh>
    <rPh sb="4" eb="5">
      <t>サク</t>
    </rPh>
    <phoneticPr fontId="9"/>
  </si>
  <si>
    <t>１年
２作</t>
    <rPh sb="1" eb="2">
      <t>ネン</t>
    </rPh>
    <rPh sb="4" eb="5">
      <t>サク</t>
    </rPh>
    <phoneticPr fontId="9"/>
  </si>
  <si>
    <t>（１）栽培管理状況</t>
    <rPh sb="3" eb="5">
      <t>サイバイ</t>
    </rPh>
    <rPh sb="5" eb="7">
      <t>カンリ</t>
    </rPh>
    <rPh sb="7" eb="9">
      <t>ジョウキョウ</t>
    </rPh>
    <phoneticPr fontId="9"/>
  </si>
  <si>
    <t>（２）輪作体系別面積</t>
    <rPh sb="3" eb="5">
      <t>リンサク</t>
    </rPh>
    <rPh sb="5" eb="7">
      <t>タイケイ</t>
    </rPh>
    <rPh sb="7" eb="8">
      <t>ベツ</t>
    </rPh>
    <rPh sb="8" eb="10">
      <t>メンセキ</t>
    </rPh>
    <phoneticPr fontId="9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</si>
  <si>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9"/>
  </si>
  <si>
    <t>色彩選別機</t>
    <rPh sb="0" eb="2">
      <t>シキサイ</t>
    </rPh>
    <rPh sb="2" eb="5">
      <t>センベツキ</t>
    </rPh>
    <phoneticPr fontId="9"/>
  </si>
  <si>
    <t>ビーンクリーナー（乾式）</t>
    <rPh sb="9" eb="11">
      <t>カンシキ</t>
    </rPh>
    <phoneticPr fontId="9"/>
  </si>
  <si>
    <t>縦型循環式乾燥機</t>
    <rPh sb="0" eb="2">
      <t>タテガタ</t>
    </rPh>
    <rPh sb="2" eb="5">
      <t>ジュンカンシキ</t>
    </rPh>
    <rPh sb="5" eb="8">
      <t>カンソウキ</t>
    </rPh>
    <phoneticPr fontId="9"/>
  </si>
  <si>
    <t>ドライデポ型乾燥機</t>
    <rPh sb="5" eb="6">
      <t>ガタ</t>
    </rPh>
    <rPh sb="6" eb="9">
      <t>カンソウキ</t>
    </rPh>
    <phoneticPr fontId="9"/>
  </si>
  <si>
    <t>粒径選別機</t>
    <rPh sb="0" eb="2">
      <t>リュウケイ</t>
    </rPh>
    <rPh sb="2" eb="5">
      <t>センベツキ</t>
    </rPh>
    <phoneticPr fontId="9"/>
  </si>
  <si>
    <t>乾燥機</t>
    <rPh sb="0" eb="3">
      <t>カンソウキ</t>
    </rPh>
    <phoneticPr fontId="9"/>
  </si>
  <si>
    <t>会津若松市</t>
  </si>
  <si>
    <t>循環型乾燥機</t>
    <rPh sb="0" eb="3">
      <t>ジュンカンガタ</t>
    </rPh>
    <rPh sb="3" eb="6">
      <t>カンソウキ</t>
    </rPh>
    <phoneticPr fontId="9"/>
  </si>
  <si>
    <t>ビーンクリーナー（湿式）</t>
    <rPh sb="9" eb="11">
      <t>シッシキ</t>
    </rPh>
    <phoneticPr fontId="9"/>
  </si>
  <si>
    <t>傾斜選別機</t>
    <rPh sb="0" eb="2">
      <t>ケイシャ</t>
    </rPh>
    <rPh sb="2" eb="5">
      <t>センベツキ</t>
    </rPh>
    <phoneticPr fontId="9"/>
  </si>
  <si>
    <t>主要な導入品種</t>
    <rPh sb="0" eb="2">
      <t>シュヨウ</t>
    </rPh>
    <rPh sb="3" eb="5">
      <t>ドウニュウ</t>
    </rPh>
    <rPh sb="5" eb="7">
      <t>ヒンシュ</t>
    </rPh>
    <phoneticPr fontId="11"/>
  </si>
  <si>
    <t>県　　計</t>
    <rPh sb="0" eb="1">
      <t>ケン</t>
    </rPh>
    <rPh sb="3" eb="4">
      <t>ケイ</t>
    </rPh>
    <phoneticPr fontId="3"/>
  </si>
  <si>
    <t>会　　津</t>
    <rPh sb="0" eb="1">
      <t>カイ</t>
    </rPh>
    <rPh sb="3" eb="4">
      <t>ツ</t>
    </rPh>
    <phoneticPr fontId="3"/>
  </si>
  <si>
    <t>中 通 り</t>
    <rPh sb="0" eb="1">
      <t>ナカ</t>
    </rPh>
    <rPh sb="2" eb="3">
      <t>ツウ</t>
    </rPh>
    <phoneticPr fontId="3"/>
  </si>
  <si>
    <t>浜 通 り</t>
    <rPh sb="0" eb="1">
      <t>ハマ</t>
    </rPh>
    <rPh sb="2" eb="3">
      <t>トオ</t>
    </rPh>
    <phoneticPr fontId="3"/>
  </si>
  <si>
    <t>福 島 市</t>
  </si>
  <si>
    <t>川 俣 町</t>
  </si>
  <si>
    <t>伊 達 市</t>
    <rPh sb="0" eb="1">
      <t>イ</t>
    </rPh>
    <rPh sb="2" eb="3">
      <t>タチ</t>
    </rPh>
    <rPh sb="4" eb="5">
      <t>シ</t>
    </rPh>
    <phoneticPr fontId="17"/>
  </si>
  <si>
    <t>桑 折 町</t>
  </si>
  <si>
    <t>国 見 町</t>
  </si>
  <si>
    <t>二 本 松 市</t>
  </si>
  <si>
    <t>本 宮 市</t>
    <rPh sb="0" eb="1">
      <t>ホン</t>
    </rPh>
    <rPh sb="2" eb="3">
      <t>ミヤ</t>
    </rPh>
    <rPh sb="4" eb="5">
      <t>シ</t>
    </rPh>
    <phoneticPr fontId="17"/>
  </si>
  <si>
    <t>大 玉 村</t>
  </si>
  <si>
    <t>小　計</t>
  </si>
  <si>
    <t>小　計</t>
    <rPh sb="0" eb="1">
      <t>ショウ</t>
    </rPh>
    <rPh sb="2" eb="3">
      <t>ケイ</t>
    </rPh>
    <phoneticPr fontId="3"/>
  </si>
  <si>
    <t>郡 山 市</t>
    <rPh sb="0" eb="1">
      <t>グン</t>
    </rPh>
    <rPh sb="2" eb="3">
      <t>ヤマ</t>
    </rPh>
    <rPh sb="4" eb="5">
      <t>シ</t>
    </rPh>
    <phoneticPr fontId="17"/>
  </si>
  <si>
    <t>田 村 市</t>
    <rPh sb="0" eb="1">
      <t>タ</t>
    </rPh>
    <rPh sb="2" eb="3">
      <t>ムラ</t>
    </rPh>
    <rPh sb="4" eb="5">
      <t>シ</t>
    </rPh>
    <phoneticPr fontId="17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</si>
  <si>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</si>
  <si>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</si>
  <si>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</si>
  <si>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</si>
  <si>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</si>
  <si>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</si>
  <si>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</si>
  <si>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</si>
  <si>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</si>
  <si>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</si>
  <si>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</si>
  <si>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</si>
  <si>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</si>
  <si>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</si>
  <si>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</si>
  <si>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</si>
  <si>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</si>
  <si>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</si>
  <si>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</si>
  <si>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磐 梯 町</t>
  </si>
  <si>
    <t>猪 苗 代 町</t>
  </si>
  <si>
    <t>喜 多 方 市</t>
  </si>
  <si>
    <t>北 塩 原 村</t>
  </si>
  <si>
    <t>西 会 津 町</t>
  </si>
  <si>
    <t>会津坂下町</t>
  </si>
  <si>
    <t>湯 川 村</t>
  </si>
  <si>
    <t>柳 津 町</t>
  </si>
  <si>
    <t>三 島 町</t>
  </si>
  <si>
    <t>金 山 町</t>
  </si>
  <si>
    <t>昭 和 村</t>
  </si>
  <si>
    <t>会津美里町</t>
    <rPh sb="0" eb="2">
      <t>アイヅ</t>
    </rPh>
    <rPh sb="2" eb="3">
      <t>ビ</t>
    </rPh>
    <rPh sb="3" eb="4">
      <t>サト</t>
    </rPh>
    <rPh sb="4" eb="5">
      <t>マチ</t>
    </rPh>
    <phoneticPr fontId="17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</si>
  <si>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</si>
  <si>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7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</si>
  <si>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</si>
  <si>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7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</si>
  <si>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</si>
  <si>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</si>
  <si>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</si>
  <si>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</si>
  <si>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</si>
  <si>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</si>
  <si>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</si>
  <si>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</si>
  <si>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</si>
  <si>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</si>
  <si>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4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</si>
  <si>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3"/>
  </si>
  <si>
    <t>下 郷 町</t>
    <rPh sb="0" eb="1">
      <t>シタ</t>
    </rPh>
    <rPh sb="2" eb="3">
      <t>ゴウ</t>
    </rPh>
    <rPh sb="4" eb="5">
      <t>マチ</t>
    </rPh>
    <phoneticPr fontId="3"/>
  </si>
  <si>
    <t xml:space="preserve">
30年産
作付
面積</t>
    <rPh sb="3" eb="4">
      <t>ネン</t>
    </rPh>
    <rPh sb="4" eb="5">
      <t>サン</t>
    </rPh>
    <rPh sb="6" eb="8">
      <t>サクツケ</t>
    </rPh>
    <rPh sb="9" eb="11">
      <t>メンセキ</t>
    </rPh>
    <phoneticPr fontId="9"/>
  </si>
  <si>
    <t>３０年産
作付面積</t>
    <rPh sb="2" eb="4">
      <t>ネンサン</t>
    </rPh>
    <rPh sb="5" eb="7">
      <t>サクツケ</t>
    </rPh>
    <rPh sb="7" eb="9">
      <t>メンセキ</t>
    </rPh>
    <phoneticPr fontId="9"/>
  </si>
  <si>
    <t>５　平成３０年産大豆の生産団地化の状況</t>
    <rPh sb="2" eb="4">
      <t>ヘイセイ</t>
    </rPh>
    <rPh sb="6" eb="8">
      <t>ネンサン</t>
    </rPh>
    <rPh sb="8" eb="10">
      <t>ダイズ</t>
    </rPh>
    <rPh sb="11" eb="13">
      <t>セイサン</t>
    </rPh>
    <rPh sb="13" eb="15">
      <t>ダンチ</t>
    </rPh>
    <rPh sb="15" eb="16">
      <t>カ</t>
    </rPh>
    <rPh sb="17" eb="19">
      <t>ジョウキョウ</t>
    </rPh>
    <phoneticPr fontId="11"/>
  </si>
  <si>
    <t>３０年新規の
取組</t>
    <rPh sb="2" eb="3">
      <t>ネン</t>
    </rPh>
    <rPh sb="3" eb="5">
      <t>シンキ</t>
    </rPh>
    <rPh sb="7" eb="9">
      <t>トリクミ</t>
    </rPh>
    <phoneticPr fontId="11"/>
  </si>
  <si>
    <t>平成３０年産</t>
    <rPh sb="0" eb="2">
      <t>ヘイセイ</t>
    </rPh>
    <rPh sb="4" eb="5">
      <t>ネン</t>
    </rPh>
    <rPh sb="5" eb="6">
      <t>サン</t>
    </rPh>
    <phoneticPr fontId="11"/>
  </si>
  <si>
    <t>３０年度
処理実績</t>
    <rPh sb="2" eb="4">
      <t>ネンド</t>
    </rPh>
    <rPh sb="5" eb="7">
      <t>ショリ</t>
    </rPh>
    <rPh sb="7" eb="9">
      <t>ジッセキ</t>
    </rPh>
    <phoneticPr fontId="9"/>
  </si>
  <si>
    <t>平成２９年産大豆の利用量及び主な用途</t>
    <rPh sb="0" eb="2">
      <t>ヘイセイ</t>
    </rPh>
    <rPh sb="4" eb="6">
      <t>ネンサン</t>
    </rPh>
    <rPh sb="6" eb="8">
      <t>ダイズ</t>
    </rPh>
    <rPh sb="9" eb="11">
      <t>リヨウ</t>
    </rPh>
    <rPh sb="11" eb="12">
      <t>リョウ</t>
    </rPh>
    <rPh sb="12" eb="13">
      <t>オヨ</t>
    </rPh>
    <rPh sb="14" eb="15">
      <t>オモ</t>
    </rPh>
    <rPh sb="16" eb="18">
      <t>ヨウト</t>
    </rPh>
    <phoneticPr fontId="9"/>
  </si>
  <si>
    <t>平成30年産利用
見込み量</t>
    <rPh sb="0" eb="2">
      <t>ヘイセイ</t>
    </rPh>
    <rPh sb="4" eb="6">
      <t>ネンサン</t>
    </rPh>
    <rPh sb="6" eb="8">
      <t>リヨウ</t>
    </rPh>
    <rPh sb="9" eb="11">
      <t>ミコ</t>
    </rPh>
    <rPh sb="12" eb="13">
      <t>リョウ</t>
    </rPh>
    <phoneticPr fontId="9"/>
  </si>
  <si>
    <t xml:space="preserve">
30年産
作付
面積</t>
    <rPh sb="3" eb="5">
      <t>ネンサン</t>
    </rPh>
    <rPh sb="6" eb="8">
      <t>サクツケ</t>
    </rPh>
    <rPh sb="9" eb="11">
      <t>メンセキ</t>
    </rPh>
    <phoneticPr fontId="3"/>
  </si>
  <si>
    <t>平成３０年実績</t>
    <phoneticPr fontId="9"/>
  </si>
  <si>
    <t>里のほほえみ</t>
    <rPh sb="0" eb="1">
      <t>サト</t>
    </rPh>
    <phoneticPr fontId="9"/>
  </si>
  <si>
    <t>３年
４作</t>
    <rPh sb="1" eb="2">
      <t>ネン</t>
    </rPh>
    <rPh sb="4" eb="5">
      <t>サク</t>
    </rPh>
    <phoneticPr fontId="9"/>
  </si>
  <si>
    <t>　手刈り
　刈払機</t>
    <rPh sb="1" eb="2">
      <t>テ</t>
    </rPh>
    <rPh sb="2" eb="3">
      <t>ガ</t>
    </rPh>
    <rPh sb="6" eb="7">
      <t>カリ</t>
    </rPh>
    <rPh sb="7" eb="8">
      <t>バライ</t>
    </rPh>
    <rPh sb="8" eb="9">
      <t>キ</t>
    </rPh>
    <phoneticPr fontId="9"/>
  </si>
  <si>
    <t>無人航空機</t>
    <rPh sb="0" eb="2">
      <t>ムジン</t>
    </rPh>
    <rPh sb="2" eb="5">
      <t>コウクウキ</t>
    </rPh>
    <phoneticPr fontId="9"/>
  </si>
  <si>
    <t>管理機
利用</t>
    <rPh sb="0" eb="2">
      <t>カンリ</t>
    </rPh>
    <rPh sb="2" eb="3">
      <t>キ</t>
    </rPh>
    <rPh sb="4" eb="6">
      <t>リヨウ</t>
    </rPh>
    <phoneticPr fontId="9"/>
  </si>
  <si>
    <t>タチナガハ</t>
    <phoneticPr fontId="3"/>
  </si>
  <si>
    <t>ふくいぶき</t>
    <phoneticPr fontId="3"/>
  </si>
  <si>
    <t>伊達市、国見町にて調製を実施</t>
    <rPh sb="0" eb="3">
      <t>ダテシ</t>
    </rPh>
    <rPh sb="4" eb="7">
      <t>クニミマチ</t>
    </rPh>
    <rPh sb="9" eb="11">
      <t>チョウセイ</t>
    </rPh>
    <rPh sb="12" eb="14">
      <t>ジッシ</t>
    </rPh>
    <phoneticPr fontId="9"/>
  </si>
  <si>
    <t>平成３０年実績</t>
    <phoneticPr fontId="9"/>
  </si>
  <si>
    <t>平成３０年実績</t>
    <phoneticPr fontId="9"/>
  </si>
  <si>
    <t>郡 山 市</t>
    <rPh sb="0" eb="1">
      <t>グン</t>
    </rPh>
    <rPh sb="2" eb="3">
      <t>ヤマ</t>
    </rPh>
    <rPh sb="4" eb="5">
      <t>シ</t>
    </rPh>
    <phoneticPr fontId="3"/>
  </si>
  <si>
    <t>平成３０年実績</t>
    <phoneticPr fontId="9"/>
  </si>
  <si>
    <t xml:space="preserve">県南 </t>
    <rPh sb="0" eb="2">
      <t>ケンナン</t>
    </rPh>
    <phoneticPr fontId="3"/>
  </si>
  <si>
    <t>-</t>
    <phoneticPr fontId="9"/>
  </si>
  <si>
    <t>いわき</t>
    <phoneticPr fontId="3"/>
  </si>
  <si>
    <t>いわき</t>
    <phoneticPr fontId="9"/>
  </si>
  <si>
    <t>いわき</t>
    <phoneticPr fontId="9"/>
  </si>
  <si>
    <t>いわき</t>
    <phoneticPr fontId="9"/>
  </si>
  <si>
    <t>いわき</t>
    <phoneticPr fontId="9"/>
  </si>
  <si>
    <t>平成３０年実績</t>
    <phoneticPr fontId="9"/>
  </si>
  <si>
    <t>-</t>
  </si>
  <si>
    <t>委託</t>
    <rPh sb="0" eb="2">
      <t>イタク</t>
    </rPh>
    <phoneticPr fontId="9"/>
  </si>
  <si>
    <t>選別は委託</t>
    <rPh sb="0" eb="2">
      <t>センベツ</t>
    </rPh>
    <rPh sb="3" eb="5">
      <t>イタク</t>
    </rPh>
    <phoneticPr fontId="9"/>
  </si>
  <si>
    <t>収穫は「手抜き」３ha含む</t>
    <rPh sb="0" eb="2">
      <t>シュウカク</t>
    </rPh>
    <rPh sb="4" eb="6">
      <t>テヌ</t>
    </rPh>
    <rPh sb="11" eb="12">
      <t>フク</t>
    </rPh>
    <phoneticPr fontId="9"/>
  </si>
  <si>
    <t>３　大豆の検査結果（平成３１年３月末現在）</t>
    <rPh sb="2" eb="4">
      <t>ダイズ</t>
    </rPh>
    <rPh sb="5" eb="7">
      <t>ケンサ</t>
    </rPh>
    <rPh sb="7" eb="9">
      <t>ケッカ</t>
    </rPh>
    <rPh sb="10" eb="12">
      <t>ヘイセイ</t>
    </rPh>
    <rPh sb="14" eb="15">
      <t>ネン</t>
    </rPh>
    <rPh sb="16" eb="17">
      <t>ガツ</t>
    </rPh>
    <rPh sb="17" eb="18">
      <t>マツ</t>
    </rPh>
    <rPh sb="18" eb="20">
      <t>ゲンザイ</t>
    </rPh>
    <phoneticPr fontId="9"/>
  </si>
  <si>
    <t>＊</t>
  </si>
  <si>
    <t>＊</t>
    <phoneticPr fontId="3"/>
  </si>
  <si>
    <t>＊</t>
    <phoneticPr fontId="3"/>
  </si>
  <si>
    <t>＊</t>
    <phoneticPr fontId="3"/>
  </si>
  <si>
    <t>＊</t>
    <phoneticPr fontId="9"/>
  </si>
  <si>
    <t>＊</t>
    <phoneticPr fontId="9"/>
  </si>
  <si>
    <t>令和元年見込</t>
  </si>
  <si>
    <t>＊</t>
    <phoneticPr fontId="3"/>
  </si>
  <si>
    <t>＊</t>
    <phoneticPr fontId="3"/>
  </si>
  <si>
    <t>＊</t>
    <phoneticPr fontId="3"/>
  </si>
  <si>
    <t>＊</t>
    <phoneticPr fontId="9"/>
  </si>
  <si>
    <t>＊</t>
    <phoneticPr fontId="9"/>
  </si>
  <si>
    <t>Ⅱ　大豆の部</t>
    <rPh sb="2" eb="4">
      <t>ダイズ</t>
    </rPh>
    <rPh sb="5" eb="6">
      <t>ブ</t>
    </rPh>
    <phoneticPr fontId="11"/>
  </si>
  <si>
    <t>農林
事務所</t>
    <rPh sb="0" eb="2">
      <t>ノウリン</t>
    </rPh>
    <rPh sb="3" eb="6">
      <t>ジムショ</t>
    </rPh>
    <phoneticPr fontId="11"/>
  </si>
  <si>
    <t>いわき</t>
  </si>
  <si>
    <t>※　記入に当たっては、１ｈａ以上の団地面積について記入した。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キニュウ</t>
    </rPh>
    <phoneticPr fontId="9"/>
  </si>
  <si>
    <t>静置式乾燥機</t>
    <rPh sb="0" eb="3">
      <t>セイチシキ</t>
    </rPh>
    <rPh sb="3" eb="6">
      <t>カンソウキ</t>
    </rPh>
    <phoneticPr fontId="9"/>
  </si>
  <si>
    <t>ビーンクリーナー</t>
    <phoneticPr fontId="9"/>
  </si>
  <si>
    <t>平型静置式乾燥機</t>
    <rPh sb="0" eb="2">
      <t>ヒラガタ</t>
    </rPh>
    <rPh sb="2" eb="5">
      <t>セイチシキ</t>
    </rPh>
    <rPh sb="5" eb="8">
      <t>カンソウキ</t>
    </rPh>
    <phoneticPr fontId="9"/>
  </si>
  <si>
    <t>平型静置式乾燥機</t>
    <rPh sb="0" eb="1">
      <t>タイラ</t>
    </rPh>
    <rPh sb="1" eb="2">
      <t>ガタ</t>
    </rPh>
    <rPh sb="2" eb="5">
      <t>セイチシキ</t>
    </rPh>
    <rPh sb="5" eb="8">
      <t>カンソウキ</t>
    </rPh>
    <phoneticPr fontId="9"/>
  </si>
  <si>
    <t>汎用遠赤外線乾燥機</t>
    <rPh sb="0" eb="2">
      <t>ハンヨウ</t>
    </rPh>
    <rPh sb="2" eb="6">
      <t>エンセキガイセン</t>
    </rPh>
    <rPh sb="6" eb="9">
      <t>カンソウキ</t>
    </rPh>
    <phoneticPr fontId="9"/>
  </si>
  <si>
    <t>いわき</t>
    <phoneticPr fontId="9"/>
  </si>
  <si>
    <t>県南</t>
    <rPh sb="0" eb="1">
      <t>ケン</t>
    </rPh>
    <rPh sb="1" eb="2">
      <t>ミナミ</t>
    </rPh>
    <phoneticPr fontId="9"/>
  </si>
  <si>
    <t>ビーンクリーナー</t>
    <phoneticPr fontId="9"/>
  </si>
  <si>
    <t>選別機</t>
    <rPh sb="0" eb="3">
      <t>センベツキ</t>
    </rPh>
    <phoneticPr fontId="9"/>
  </si>
  <si>
    <t>形状選別機（ベルト選別機）</t>
    <rPh sb="0" eb="2">
      <t>ケイジョウ</t>
    </rPh>
    <rPh sb="2" eb="5">
      <t>センベツキ</t>
    </rPh>
    <rPh sb="9" eb="12">
      <t>センベツキ</t>
    </rPh>
    <phoneticPr fontId="9"/>
  </si>
  <si>
    <t>粗選機</t>
    <rPh sb="0" eb="2">
      <t>ソセン</t>
    </rPh>
    <rPh sb="2" eb="3">
      <t>キ</t>
    </rPh>
    <phoneticPr fontId="9"/>
  </si>
  <si>
    <t>風力選別機</t>
    <rPh sb="0" eb="2">
      <t>フウリョク</t>
    </rPh>
    <rPh sb="2" eb="4">
      <t>センベツ</t>
    </rPh>
    <rPh sb="4" eb="5">
      <t>キ</t>
    </rPh>
    <phoneticPr fontId="9"/>
  </si>
  <si>
    <t>石抜機</t>
    <rPh sb="0" eb="1">
      <t>イシ</t>
    </rPh>
    <rPh sb="1" eb="2">
      <t>ヌ</t>
    </rPh>
    <rPh sb="2" eb="3">
      <t>キ</t>
    </rPh>
    <phoneticPr fontId="9"/>
  </si>
  <si>
    <t>静置式乾燥機</t>
    <rPh sb="0" eb="1">
      <t>セイ</t>
    </rPh>
    <rPh sb="1" eb="2">
      <t>チ</t>
    </rPh>
    <rPh sb="2" eb="3">
      <t>シキ</t>
    </rPh>
    <rPh sb="3" eb="6">
      <t>カンソウキ</t>
    </rPh>
    <phoneticPr fontId="9"/>
  </si>
  <si>
    <t>汎用遠赤外線乾燥機</t>
    <rPh sb="3" eb="6">
      <t>セキガイセン</t>
    </rPh>
    <phoneticPr fontId="9"/>
  </si>
  <si>
    <t>生産組織等数</t>
    <rPh sb="0" eb="2">
      <t>セイサン</t>
    </rPh>
    <rPh sb="2" eb="5">
      <t>ソシキナド</t>
    </rPh>
    <rPh sb="5" eb="6">
      <t>スウ</t>
    </rPh>
    <phoneticPr fontId="9"/>
  </si>
  <si>
    <t>加工者数</t>
    <rPh sb="0" eb="2">
      <t>カコウ</t>
    </rPh>
    <rPh sb="2" eb="3">
      <t>シャ</t>
    </rPh>
    <rPh sb="3" eb="4">
      <t>スウ</t>
    </rPh>
    <phoneticPr fontId="9"/>
  </si>
  <si>
    <t>利用量(ｔ)</t>
    <rPh sb="0" eb="2">
      <t>リヨウ</t>
    </rPh>
    <rPh sb="2" eb="3">
      <t>リョウ</t>
    </rPh>
    <phoneticPr fontId="9"/>
  </si>
  <si>
    <t>(ｔ)</t>
    <phoneticPr fontId="9"/>
  </si>
  <si>
    <t>会津</t>
    <rPh sb="0" eb="2">
      <t>アイズ</t>
    </rPh>
    <phoneticPr fontId="9"/>
  </si>
  <si>
    <t>南会津</t>
    <rPh sb="0" eb="1">
      <t>ミナミ</t>
    </rPh>
    <rPh sb="1" eb="3">
      <t>アイズ</t>
    </rPh>
    <phoneticPr fontId="9"/>
  </si>
  <si>
    <t>タチナガハ</t>
    <phoneticPr fontId="9"/>
  </si>
  <si>
    <t>タチナガハ、里のほほえみ、あやこがね</t>
    <rPh sb="6" eb="7">
      <t>サト</t>
    </rPh>
    <phoneticPr fontId="9"/>
  </si>
  <si>
    <t>タチナガハ</t>
    <phoneticPr fontId="9"/>
  </si>
  <si>
    <t>あやこがね、タチナガハ</t>
    <phoneticPr fontId="9"/>
  </si>
  <si>
    <t>里のほほえみ等</t>
    <rPh sb="0" eb="1">
      <t>サト</t>
    </rPh>
    <rPh sb="6" eb="7">
      <t>トウ</t>
    </rPh>
    <phoneticPr fontId="9"/>
  </si>
  <si>
    <t>タチナガハ、里のほほえみ</t>
    <rPh sb="6" eb="7">
      <t>サト</t>
    </rPh>
    <phoneticPr fontId="9"/>
  </si>
  <si>
    <t>里のほほえみ</t>
    <rPh sb="0" eb="1">
      <t>サト</t>
    </rPh>
    <phoneticPr fontId="9"/>
  </si>
  <si>
    <t>縦型循環式遠赤外線乾燥機</t>
    <rPh sb="0" eb="2">
      <t>タテガタ</t>
    </rPh>
    <rPh sb="2" eb="4">
      <t>ジュンカン</t>
    </rPh>
    <rPh sb="4" eb="5">
      <t>シキ</t>
    </rPh>
    <rPh sb="5" eb="9">
      <t>エンセキガイセン</t>
    </rPh>
    <rPh sb="9" eb="12">
      <t>カンソウキ</t>
    </rPh>
    <phoneticPr fontId="9"/>
  </si>
  <si>
    <t>縦型循環式遠赤外線乾燥機</t>
    <phoneticPr fontId="9"/>
  </si>
  <si>
    <t>縦型循環式遠赤外線乾燥機</t>
    <phoneticPr fontId="9"/>
  </si>
  <si>
    <t>相双</t>
    <rPh sb="0" eb="2">
      <t>ソウソウ</t>
    </rPh>
    <phoneticPr fontId="9"/>
  </si>
  <si>
    <t>会　津</t>
    <phoneticPr fontId="9"/>
  </si>
  <si>
    <t>縦型循環式乾燥機</t>
    <phoneticPr fontId="9"/>
  </si>
  <si>
    <t>比重選別機</t>
    <rPh sb="0" eb="2">
      <t>ヒジュウ</t>
    </rPh>
    <rPh sb="2" eb="4">
      <t>センベツ</t>
    </rPh>
    <rPh sb="4" eb="5">
      <t>キ</t>
    </rPh>
    <phoneticPr fontId="9"/>
  </si>
  <si>
    <t>すずほのか</t>
    <phoneticPr fontId="9"/>
  </si>
  <si>
    <t>コスズ</t>
    <phoneticPr fontId="9"/>
  </si>
  <si>
    <t>ふくいぶき</t>
    <phoneticPr fontId="9"/>
  </si>
  <si>
    <t>タチナガハ</t>
    <phoneticPr fontId="9"/>
  </si>
  <si>
    <t>おおすず</t>
    <phoneticPr fontId="9"/>
  </si>
  <si>
    <t>あやこがね</t>
    <phoneticPr fontId="9"/>
  </si>
  <si>
    <t>(ｔ)</t>
  </si>
  <si>
    <t>(%)</t>
    <phoneticPr fontId="9"/>
  </si>
  <si>
    <r>
      <t>普通大豆計</t>
    </r>
    <r>
      <rPr>
        <sz val="14"/>
        <rFont val="ＭＳ 明朝"/>
        <family val="1"/>
        <charset val="128"/>
      </rPr>
      <t xml:space="preserve">
(ｔ)</t>
    </r>
    <rPh sb="0" eb="2">
      <t>フツウ</t>
    </rPh>
    <rPh sb="2" eb="4">
      <t>ダイズ</t>
    </rPh>
    <rPh sb="4" eb="5">
      <t>ケイ</t>
    </rPh>
    <phoneticPr fontId="9"/>
  </si>
  <si>
    <t>普通+特定
加工合計</t>
    <phoneticPr fontId="9"/>
  </si>
  <si>
    <t>-</t>
    <phoneticPr fontId="9"/>
  </si>
  <si>
    <t>(ｔ)</t>
    <phoneticPr fontId="9"/>
  </si>
  <si>
    <t>※　数値については、小数点1位まで記入した。</t>
    <rPh sb="2" eb="4">
      <t>スウチ</t>
    </rPh>
    <rPh sb="10" eb="13">
      <t>ショウスウテン</t>
    </rPh>
    <rPh sb="14" eb="15">
      <t>イ</t>
    </rPh>
    <rPh sb="17" eb="19">
      <t>キニュウ</t>
    </rPh>
    <phoneticPr fontId="9"/>
  </si>
  <si>
    <t>※　「小畦立て栽培」の欄には、代かきハローを利用した畝立て播種栽培の面積を記入した。</t>
    <rPh sb="3" eb="4">
      <t>ショウ</t>
    </rPh>
    <rPh sb="4" eb="5">
      <t>ケイ</t>
    </rPh>
    <rPh sb="5" eb="6">
      <t>タ</t>
    </rPh>
    <rPh sb="7" eb="9">
      <t>サイバイ</t>
    </rPh>
    <rPh sb="11" eb="12">
      <t>ラン</t>
    </rPh>
    <rPh sb="15" eb="16">
      <t>シロ</t>
    </rPh>
    <rPh sb="22" eb="24">
      <t>リヨウ</t>
    </rPh>
    <rPh sb="26" eb="27">
      <t>ウネ</t>
    </rPh>
    <rPh sb="27" eb="28">
      <t>タ</t>
    </rPh>
    <rPh sb="29" eb="31">
      <t>ハシュ</t>
    </rPh>
    <rPh sb="31" eb="33">
      <t>サイバイ</t>
    </rPh>
    <rPh sb="34" eb="36">
      <t>メンセキ</t>
    </rPh>
    <rPh sb="37" eb="39">
      <t>キニュウ</t>
    </rPh>
    <phoneticPr fontId="9"/>
  </si>
  <si>
    <t>※　「耕うん同時畝立て播種栽培」の欄には、アップカットロータリを利用した耕うん同時畝立て播種栽培の面積を記入した。</t>
    <rPh sb="3" eb="4">
      <t>コウ</t>
    </rPh>
    <rPh sb="6" eb="8">
      <t>ドウジ</t>
    </rPh>
    <rPh sb="8" eb="9">
      <t>ウネ</t>
    </rPh>
    <rPh sb="9" eb="10">
      <t>タ</t>
    </rPh>
    <rPh sb="11" eb="13">
      <t>ハシュ</t>
    </rPh>
    <rPh sb="13" eb="15">
      <t>サイバイ</t>
    </rPh>
    <rPh sb="17" eb="18">
      <t>ラン</t>
    </rPh>
    <rPh sb="32" eb="34">
      <t>リヨウ</t>
    </rPh>
    <rPh sb="36" eb="37">
      <t>コウ</t>
    </rPh>
    <rPh sb="39" eb="41">
      <t>ドウジ</t>
    </rPh>
    <rPh sb="41" eb="42">
      <t>ウネ</t>
    </rPh>
    <rPh sb="42" eb="43">
      <t>タ</t>
    </rPh>
    <rPh sb="44" eb="46">
      <t>ハシュ</t>
    </rPh>
    <rPh sb="46" eb="48">
      <t>サイバイ</t>
    </rPh>
    <rPh sb="49" eb="51">
      <t>メンセキ</t>
    </rPh>
    <rPh sb="52" eb="54">
      <t>キニュウ</t>
    </rPh>
    <phoneticPr fontId="9"/>
  </si>
  <si>
    <t>※　数値については、整数で記入。</t>
    <rPh sb="2" eb="4">
      <t>スウチ</t>
    </rPh>
    <rPh sb="10" eb="12">
      <t>セイスウ</t>
    </rPh>
    <rPh sb="13" eb="15">
      <t>キニュウ</t>
    </rPh>
    <phoneticPr fontId="1"/>
  </si>
  <si>
    <t>※　作付面積のうち、田作について記載。</t>
    <rPh sb="2" eb="4">
      <t>サクツケ</t>
    </rPh>
    <rPh sb="4" eb="6">
      <t>メンセキ</t>
    </rPh>
    <rPh sb="10" eb="12">
      <t>タサク</t>
    </rPh>
    <rPh sb="16" eb="18">
      <t>キサイ</t>
    </rPh>
    <phoneticPr fontId="1"/>
  </si>
  <si>
    <t>※　「営農排水対策」の内訳については、２種以上の対策を実施した場合は、重複して記載した。</t>
    <rPh sb="3" eb="5">
      <t>エイノウ</t>
    </rPh>
    <rPh sb="5" eb="7">
      <t>ハイスイ</t>
    </rPh>
    <rPh sb="7" eb="9">
      <t>タイサク</t>
    </rPh>
    <rPh sb="11" eb="13">
      <t>ウチワケ</t>
    </rPh>
    <rPh sb="20" eb="21">
      <t>シュ</t>
    </rPh>
    <rPh sb="21" eb="23">
      <t>イジョウ</t>
    </rPh>
    <rPh sb="24" eb="26">
      <t>タイサク</t>
    </rPh>
    <rPh sb="27" eb="29">
      <t>ジッシ</t>
    </rPh>
    <rPh sb="31" eb="33">
      <t>バアイ</t>
    </rPh>
    <rPh sb="35" eb="37">
      <t>チョウフク</t>
    </rPh>
    <rPh sb="39" eb="41">
      <t>キサイ</t>
    </rPh>
    <phoneticPr fontId="1"/>
  </si>
  <si>
    <t>※　「種子更新率」については、米改良協会の種子配布実績（１０ａ当たり播種量４ｋｇとして換算）を参考に作成。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31" eb="32">
      <t>ア</t>
    </rPh>
    <rPh sb="34" eb="36">
      <t>ハシュ</t>
    </rPh>
    <rPh sb="36" eb="37">
      <t>リョウ</t>
    </rPh>
    <rPh sb="43" eb="45">
      <t>カンサン</t>
    </rPh>
    <rPh sb="47" eb="49">
      <t>サンコウ</t>
    </rPh>
    <rPh sb="50" eb="52">
      <t>サクセイ</t>
    </rPh>
    <phoneticPr fontId="3"/>
  </si>
  <si>
    <t>※　「調製」については、２種類以上の調製を行っているときは、重複して記入。</t>
    <rPh sb="3" eb="5">
      <t>チョウセイ</t>
    </rPh>
    <rPh sb="13" eb="15">
      <t>シュルイ</t>
    </rPh>
    <rPh sb="15" eb="17">
      <t>イジョウ</t>
    </rPh>
    <rPh sb="18" eb="20">
      <t>チョウセイ</t>
    </rPh>
    <rPh sb="21" eb="22">
      <t>オコナ</t>
    </rPh>
    <rPh sb="30" eb="32">
      <t>チョウフク</t>
    </rPh>
    <rPh sb="34" eb="36">
      <t>キニュウ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</si>
</sst>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0_);[Red]\(0\)"/>
    <numFmt numFmtId="178" formatCode="0.0_);[Red]\(0.0\)"/>
    <numFmt numFmtId="179" formatCode="#,##0_);[Red]\(#,##0\)"/>
    <numFmt numFmtId="180" formatCode="0;0;"/>
    <numFmt numFmtId="181" formatCode="#,##0_ "/>
    <numFmt numFmtId="182" formatCode="#,##0_ ;[Red]\-#,##0\ "/>
    <numFmt numFmtId="183" formatCode="#,##0.0_ "/>
    <numFmt numFmtId="184" formatCode="#,##0.0_);[Red]\(#,##0.0\)"/>
    <numFmt numFmtId="185" formatCode="&quot;(&quot;#.###&quot;)&quot;"/>
    <numFmt numFmtId="186" formatCode="&quot;(&quot;#.0&quot;)&quot;"/>
  </numFmts>
  <fonts count="2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3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8" fillId="0" borderId="2" xfId="0" applyFont="1" applyFill="1" applyBorder="1" applyAlignment="1" applyProtection="1">
      <alignment horizontal="centerContinuous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Continuous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/>
    </xf>
    <xf numFmtId="179" fontId="2" fillId="0" borderId="12" xfId="1" applyNumberFormat="1" applyFont="1" applyFill="1" applyBorder="1" applyAlignment="1" applyProtection="1">
      <alignment vertical="center" shrinkToFit="1"/>
    </xf>
    <xf numFmtId="179" fontId="2" fillId="0" borderId="13" xfId="1" applyNumberFormat="1" applyFont="1" applyFill="1" applyBorder="1" applyAlignment="1" applyProtection="1">
      <alignment vertical="center" shrinkToFit="1"/>
    </xf>
    <xf numFmtId="179" fontId="2" fillId="0" borderId="14" xfId="1" applyNumberFormat="1" applyFont="1" applyFill="1" applyBorder="1" applyAlignment="1" applyProtection="1">
      <alignment vertical="center" shrinkToFit="1"/>
    </xf>
    <xf numFmtId="179" fontId="2" fillId="0" borderId="15" xfId="1" applyNumberFormat="1" applyFont="1" applyFill="1" applyBorder="1" applyAlignment="1" applyProtection="1">
      <alignment vertical="center" shrinkToFit="1"/>
    </xf>
    <xf numFmtId="179" fontId="2" fillId="0" borderId="16" xfId="1" applyNumberFormat="1" applyFont="1" applyFill="1" applyBorder="1" applyAlignment="1" applyProtection="1">
      <alignment vertical="center" shrinkToFit="1"/>
    </xf>
    <xf numFmtId="179" fontId="2" fillId="0" borderId="3" xfId="1" applyNumberFormat="1" applyFont="1" applyFill="1" applyBorder="1" applyAlignment="1" applyProtection="1">
      <alignment vertical="center" shrinkToFit="1"/>
    </xf>
    <xf numFmtId="179" fontId="2" fillId="0" borderId="17" xfId="1" applyNumberFormat="1" applyFont="1" applyFill="1" applyBorder="1" applyAlignment="1" applyProtection="1">
      <alignment vertical="center" shrinkToFit="1"/>
    </xf>
    <xf numFmtId="179" fontId="2" fillId="0" borderId="18" xfId="1" applyNumberFormat="1" applyFont="1" applyFill="1" applyBorder="1" applyAlignment="1" applyProtection="1">
      <alignment vertical="center" shrinkToFit="1"/>
    </xf>
    <xf numFmtId="179" fontId="2" fillId="0" borderId="19" xfId="1" applyNumberFormat="1" applyFont="1" applyFill="1" applyBorder="1" applyAlignment="1" applyProtection="1">
      <alignment vertical="center" shrinkToFit="1"/>
    </xf>
    <xf numFmtId="179" fontId="2" fillId="0" borderId="20" xfId="1" applyNumberFormat="1" applyFont="1" applyFill="1" applyBorder="1" applyAlignment="1" applyProtection="1">
      <alignment vertical="center" shrinkToFit="1"/>
    </xf>
    <xf numFmtId="179" fontId="2" fillId="0" borderId="21" xfId="1" applyNumberFormat="1" applyFont="1" applyFill="1" applyBorder="1" applyAlignment="1" applyProtection="1">
      <alignment vertical="center" shrinkToFit="1"/>
    </xf>
    <xf numFmtId="179" fontId="2" fillId="0" borderId="10" xfId="1" applyNumberFormat="1" applyFont="1" applyFill="1" applyBorder="1" applyAlignment="1" applyProtection="1">
      <alignment vertical="center" shrinkToFit="1"/>
    </xf>
    <xf numFmtId="179" fontId="2" fillId="0" borderId="22" xfId="1" applyNumberFormat="1" applyFont="1" applyFill="1" applyBorder="1" applyAlignment="1" applyProtection="1">
      <alignment vertical="center" shrinkToFit="1"/>
    </xf>
    <xf numFmtId="179" fontId="2" fillId="0" borderId="23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179" fontId="2" fillId="0" borderId="37" xfId="0" applyNumberFormat="1" applyFont="1" applyBorder="1" applyAlignment="1">
      <alignment vertical="center" shrinkToFit="1"/>
    </xf>
    <xf numFmtId="179" fontId="2" fillId="0" borderId="4" xfId="1" applyNumberFormat="1" applyFont="1" applyFill="1" applyBorder="1" applyAlignment="1" applyProtection="1">
      <alignment vertical="center" shrinkToFit="1"/>
    </xf>
    <xf numFmtId="179" fontId="2" fillId="0" borderId="38" xfId="1" applyNumberFormat="1" applyFont="1" applyFill="1" applyBorder="1" applyAlignment="1" applyProtection="1">
      <alignment vertical="center" shrinkToFit="1"/>
    </xf>
    <xf numFmtId="179" fontId="2" fillId="0" borderId="39" xfId="0" applyNumberFormat="1" applyFont="1" applyFill="1" applyBorder="1" applyAlignment="1">
      <alignment vertical="center" shrinkToFit="1"/>
    </xf>
    <xf numFmtId="179" fontId="2" fillId="0" borderId="40" xfId="0" applyNumberFormat="1" applyFont="1" applyFill="1" applyBorder="1" applyAlignment="1">
      <alignment vertical="center" shrinkToFit="1"/>
    </xf>
    <xf numFmtId="179" fontId="2" fillId="0" borderId="41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vertical="center"/>
    </xf>
    <xf numFmtId="180" fontId="8" fillId="0" borderId="0" xfId="0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180" fontId="2" fillId="0" borderId="0" xfId="0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180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shrinkToFit="1"/>
    </xf>
    <xf numFmtId="179" fontId="2" fillId="0" borderId="44" xfId="1" applyNumberFormat="1" applyFont="1" applyBorder="1" applyAlignment="1" applyProtection="1">
      <alignment vertical="center" shrinkToFit="1"/>
    </xf>
    <xf numFmtId="179" fontId="2" fillId="0" borderId="45" xfId="1" applyNumberFormat="1" applyFont="1" applyBorder="1" applyAlignment="1" applyProtection="1">
      <alignment vertical="center" shrinkToFit="1"/>
    </xf>
    <xf numFmtId="179" fontId="2" fillId="0" borderId="3" xfId="1" applyNumberFormat="1" applyFont="1" applyBorder="1" applyAlignment="1" applyProtection="1">
      <alignment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0" fontId="8" fillId="0" borderId="50" xfId="0" applyFont="1" applyFill="1" applyBorder="1" applyAlignment="1" applyProtection="1">
      <alignment vertical="center" shrinkToFit="1"/>
    </xf>
    <xf numFmtId="0" fontId="8" fillId="0" borderId="47" xfId="0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4" fillId="0" borderId="5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179" fontId="2" fillId="0" borderId="60" xfId="0" applyNumberFormat="1" applyFont="1" applyBorder="1" applyAlignment="1">
      <alignment vertical="center" shrinkToFit="1"/>
    </xf>
    <xf numFmtId="0" fontId="0" fillId="0" borderId="49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8" fillId="0" borderId="51" xfId="0" applyFont="1" applyFill="1" applyBorder="1" applyAlignment="1" applyProtection="1">
      <alignment vertical="center" shrinkToFit="1"/>
    </xf>
    <xf numFmtId="0" fontId="8" fillId="0" borderId="67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35" xfId="0" applyFont="1" applyFill="1" applyBorder="1" applyAlignment="1" applyProtection="1">
      <alignment horizontal="center" vertical="center" shrinkToFit="1"/>
    </xf>
    <xf numFmtId="0" fontId="8" fillId="0" borderId="68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69" xfId="0" applyFont="1" applyFill="1" applyBorder="1" applyAlignment="1" applyProtection="1">
      <alignment vertical="center" shrinkToFit="1"/>
    </xf>
    <xf numFmtId="0" fontId="4" fillId="0" borderId="70" xfId="0" applyFont="1" applyFill="1" applyBorder="1" applyAlignment="1" applyProtection="1">
      <alignment vertical="center" shrinkToFit="1"/>
    </xf>
    <xf numFmtId="0" fontId="4" fillId="0" borderId="10" xfId="0" applyFont="1" applyFill="1" applyBorder="1" applyAlignment="1" applyProtection="1">
      <alignment vertical="center" shrinkToFit="1"/>
    </xf>
    <xf numFmtId="0" fontId="8" fillId="0" borderId="71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70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right" vertical="center" shrinkToFit="1"/>
    </xf>
    <xf numFmtId="0" fontId="8" fillId="0" borderId="72" xfId="0" applyFont="1" applyFill="1" applyBorder="1" applyAlignment="1" applyProtection="1">
      <alignment horizontal="center" vertical="center" shrinkToFit="1"/>
    </xf>
    <xf numFmtId="0" fontId="8" fillId="0" borderId="73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/>
    <xf numFmtId="179" fontId="2" fillId="0" borderId="74" xfId="1" applyNumberFormat="1" applyFont="1" applyFill="1" applyBorder="1" applyAlignment="1" applyProtection="1">
      <alignment vertical="center" shrinkToFit="1"/>
    </xf>
    <xf numFmtId="179" fontId="2" fillId="0" borderId="75" xfId="1" applyNumberFormat="1" applyFont="1" applyFill="1" applyBorder="1" applyAlignment="1" applyProtection="1">
      <alignment vertical="center" shrinkToFit="1"/>
    </xf>
    <xf numFmtId="179" fontId="2" fillId="0" borderId="68" xfId="1" applyNumberFormat="1" applyFont="1" applyFill="1" applyBorder="1" applyAlignment="1" applyProtection="1">
      <alignment vertical="center" shrinkToFit="1"/>
    </xf>
    <xf numFmtId="179" fontId="2" fillId="0" borderId="9" xfId="1" applyNumberFormat="1" applyFont="1" applyFill="1" applyBorder="1" applyAlignment="1" applyProtection="1">
      <alignment vertical="center" shrinkToFit="1"/>
    </xf>
    <xf numFmtId="179" fontId="2" fillId="0" borderId="31" xfId="1" applyNumberFormat="1" applyFont="1" applyFill="1" applyBorder="1" applyAlignment="1" applyProtection="1">
      <alignment vertical="center" shrinkToFit="1"/>
    </xf>
    <xf numFmtId="179" fontId="2" fillId="0" borderId="76" xfId="1" applyNumberFormat="1" applyFont="1" applyFill="1" applyBorder="1" applyAlignment="1" applyProtection="1">
      <alignment vertical="center" shrinkToFit="1"/>
    </xf>
    <xf numFmtId="179" fontId="2" fillId="0" borderId="77" xfId="1" applyNumberFormat="1" applyFont="1" applyFill="1" applyBorder="1" applyAlignment="1" applyProtection="1">
      <alignment vertical="center" shrinkToFit="1"/>
    </xf>
    <xf numFmtId="179" fontId="2" fillId="0" borderId="78" xfId="1" applyNumberFormat="1" applyFont="1" applyFill="1" applyBorder="1" applyAlignment="1" applyProtection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9" fontId="2" fillId="0" borderId="33" xfId="1" applyNumberFormat="1" applyFont="1" applyFill="1" applyBorder="1" applyAlignment="1" applyProtection="1">
      <alignment vertical="center" shrinkToFit="1"/>
    </xf>
    <xf numFmtId="179" fontId="2" fillId="0" borderId="80" xfId="1" applyNumberFormat="1" applyFont="1" applyFill="1" applyBorder="1" applyAlignment="1" applyProtection="1">
      <alignment vertical="center" shrinkToFit="1"/>
    </xf>
    <xf numFmtId="179" fontId="8" fillId="0" borderId="48" xfId="0" applyNumberFormat="1" applyFont="1" applyFill="1" applyBorder="1" applyAlignment="1" applyProtection="1">
      <alignment horizontal="right" vertical="center" shrinkToFit="1"/>
    </xf>
    <xf numFmtId="179" fontId="8" fillId="0" borderId="3" xfId="0" applyNumberFormat="1" applyFont="1" applyFill="1" applyBorder="1" applyAlignment="1" applyProtection="1">
      <alignment horizontal="right" vertical="center" shrinkToFit="1"/>
    </xf>
    <xf numFmtId="179" fontId="8" fillId="0" borderId="49" xfId="0" applyNumberFormat="1" applyFont="1" applyFill="1" applyBorder="1" applyAlignment="1" applyProtection="1">
      <alignment horizontal="right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179" fontId="2" fillId="0" borderId="83" xfId="1" applyNumberFormat="1" applyFont="1" applyBorder="1" applyAlignment="1" applyProtection="1">
      <alignment vertical="center" shrinkToFit="1"/>
    </xf>
    <xf numFmtId="179" fontId="2" fillId="0" borderId="84" xfId="0" applyNumberFormat="1" applyFont="1" applyBorder="1" applyAlignment="1">
      <alignment vertical="center" shrinkToFit="1"/>
    </xf>
    <xf numFmtId="178" fontId="0" fillId="0" borderId="48" xfId="0" applyNumberFormat="1" applyFill="1" applyBorder="1" applyAlignment="1">
      <alignment horizontal="right" vertical="center" shrinkToFit="1"/>
    </xf>
    <xf numFmtId="177" fontId="0" fillId="0" borderId="48" xfId="0" applyNumberFormat="1" applyFont="1" applyFill="1" applyBorder="1" applyAlignment="1" applyProtection="1">
      <alignment vertical="center"/>
    </xf>
    <xf numFmtId="177" fontId="0" fillId="0" borderId="59" xfId="0" applyNumberFormat="1" applyFont="1" applyFill="1" applyBorder="1" applyAlignment="1" applyProtection="1">
      <alignment vertical="center" shrinkToFit="1"/>
    </xf>
    <xf numFmtId="177" fontId="0" fillId="0" borderId="85" xfId="0" applyNumberFormat="1" applyFont="1" applyFill="1" applyBorder="1" applyAlignment="1" applyProtection="1">
      <alignment horizontal="right" vertical="center"/>
    </xf>
    <xf numFmtId="177" fontId="0" fillId="0" borderId="85" xfId="1" applyNumberFormat="1" applyFont="1" applyFill="1" applyBorder="1" applyAlignment="1" applyProtection="1">
      <alignment horizontal="right" vertical="center"/>
    </xf>
    <xf numFmtId="177" fontId="0" fillId="0" borderId="86" xfId="0" applyNumberFormat="1" applyFont="1" applyFill="1" applyBorder="1" applyAlignment="1" applyProtection="1">
      <alignment horizontal="right" vertical="center" shrinkToFit="1"/>
    </xf>
    <xf numFmtId="177" fontId="0" fillId="0" borderId="48" xfId="0" applyNumberFormat="1" applyFont="1" applyFill="1" applyBorder="1" applyAlignment="1" applyProtection="1">
      <alignment horizontal="right" vertical="center"/>
    </xf>
    <xf numFmtId="177" fontId="0" fillId="0" borderId="48" xfId="1" applyNumberFormat="1" applyFont="1" applyFill="1" applyBorder="1" applyAlignment="1" applyProtection="1">
      <alignment horizontal="right" vertical="center"/>
    </xf>
    <xf numFmtId="177" fontId="0" fillId="0" borderId="59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0" fillId="0" borderId="55" xfId="0" applyNumberFormat="1" applyFont="1" applyFill="1" applyBorder="1" applyAlignment="1" applyProtection="1">
      <alignment horizontal="right" vertical="center" shrinkToFit="1"/>
    </xf>
    <xf numFmtId="177" fontId="0" fillId="0" borderId="49" xfId="0" applyNumberFormat="1" applyFont="1" applyFill="1" applyBorder="1" applyAlignment="1" applyProtection="1">
      <alignment horizontal="right" vertical="center"/>
    </xf>
    <xf numFmtId="177" fontId="0" fillId="0" borderId="56" xfId="0" applyNumberFormat="1" applyFont="1" applyFill="1" applyBorder="1" applyAlignment="1" applyProtection="1">
      <alignment horizontal="right" vertical="center" shrinkToFit="1"/>
    </xf>
    <xf numFmtId="179" fontId="2" fillId="0" borderId="34" xfId="1" applyNumberFormat="1" applyFont="1" applyBorder="1" applyAlignment="1" applyProtection="1">
      <alignment vertical="center" shrinkToFit="1"/>
    </xf>
    <xf numFmtId="179" fontId="2" fillId="0" borderId="54" xfId="1" applyNumberFormat="1" applyFont="1" applyBorder="1" applyAlignment="1" applyProtection="1">
      <alignment vertical="center" shrinkToFit="1"/>
    </xf>
    <xf numFmtId="179" fontId="2" fillId="0" borderId="11" xfId="1" applyNumberFormat="1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vertical="center" shrinkToFit="1"/>
    </xf>
    <xf numFmtId="177" fontId="2" fillId="0" borderId="10" xfId="1" applyNumberFormat="1" applyFont="1" applyFill="1" applyBorder="1" applyAlignment="1" applyProtection="1">
      <alignment vertical="center" shrinkToFit="1"/>
    </xf>
    <xf numFmtId="177" fontId="2" fillId="0" borderId="3" xfId="1" applyNumberFormat="1" applyFont="1" applyFill="1" applyBorder="1" applyAlignment="1" applyProtection="1">
      <alignment vertical="center" shrinkToFit="1"/>
    </xf>
    <xf numFmtId="179" fontId="2" fillId="0" borderId="67" xfId="1" applyNumberFormat="1" applyFont="1" applyFill="1" applyBorder="1" applyAlignment="1" applyProtection="1">
      <alignment vertical="center" shrinkToFit="1"/>
    </xf>
    <xf numFmtId="179" fontId="2" fillId="0" borderId="87" xfId="1" applyNumberFormat="1" applyFont="1" applyBorder="1" applyAlignment="1" applyProtection="1">
      <alignment vertical="center" shrinkToFit="1"/>
    </xf>
    <xf numFmtId="179" fontId="2" fillId="0" borderId="30" xfId="1" applyNumberFormat="1" applyFont="1" applyBorder="1" applyAlignment="1" applyProtection="1">
      <alignment vertical="center" shrinkToFit="1"/>
    </xf>
    <xf numFmtId="179" fontId="2" fillId="0" borderId="31" xfId="1" applyNumberFormat="1" applyFont="1" applyBorder="1" applyAlignment="1" applyProtection="1">
      <alignment vertical="center" shrinkToFit="1"/>
    </xf>
    <xf numFmtId="179" fontId="2" fillId="0" borderId="73" xfId="1" applyNumberFormat="1" applyFont="1" applyBorder="1" applyAlignment="1" applyProtection="1">
      <alignment vertical="center" shrinkToFit="1"/>
    </xf>
    <xf numFmtId="177" fontId="0" fillId="0" borderId="3" xfId="0" applyNumberFormat="1" applyFont="1" applyFill="1" applyBorder="1" applyAlignment="1" applyProtection="1">
      <alignment vertical="center"/>
    </xf>
    <xf numFmtId="177" fontId="0" fillId="0" borderId="55" xfId="0" applyNumberFormat="1" applyFont="1" applyFill="1" applyBorder="1" applyAlignment="1" applyProtection="1">
      <alignment vertical="center" shrinkToFit="1"/>
    </xf>
    <xf numFmtId="177" fontId="0" fillId="0" borderId="49" xfId="0" applyNumberFormat="1" applyFont="1" applyFill="1" applyBorder="1" applyAlignment="1" applyProtection="1">
      <alignment vertical="center"/>
    </xf>
    <xf numFmtId="177" fontId="0" fillId="0" borderId="56" xfId="0" applyNumberFormat="1" applyFont="1" applyFill="1" applyBorder="1" applyAlignment="1" applyProtection="1">
      <alignment vertical="center" shrinkToFit="1"/>
    </xf>
    <xf numFmtId="177" fontId="2" fillId="0" borderId="4" xfId="0" applyNumberFormat="1" applyFont="1" applyFill="1" applyBorder="1" applyAlignment="1" applyProtection="1">
      <alignment vertical="center" shrinkToFit="1"/>
    </xf>
    <xf numFmtId="177" fontId="2" fillId="0" borderId="4" xfId="1" applyNumberFormat="1" applyFont="1" applyFill="1" applyBorder="1" applyAlignment="1" applyProtection="1">
      <alignment vertical="center" shrinkToFit="1"/>
    </xf>
    <xf numFmtId="177" fontId="2" fillId="0" borderId="48" xfId="0" applyNumberFormat="1" applyFont="1" applyFill="1" applyBorder="1" applyAlignment="1">
      <alignment vertical="center" shrinkToFit="1"/>
    </xf>
    <xf numFmtId="177" fontId="2" fillId="2" borderId="4" xfId="0" applyNumberFormat="1" applyFont="1" applyFill="1" applyBorder="1" applyAlignment="1">
      <alignment vertical="center" shrinkToFit="1"/>
    </xf>
    <xf numFmtId="177" fontId="2" fillId="2" borderId="3" xfId="1" applyNumberFormat="1" applyFont="1" applyFill="1" applyBorder="1" applyAlignment="1" applyProtection="1">
      <alignment vertical="center" shrinkToFit="1"/>
    </xf>
    <xf numFmtId="177" fontId="2" fillId="0" borderId="4" xfId="0" applyNumberFormat="1" applyFont="1" applyFill="1" applyBorder="1" applyAlignment="1">
      <alignment vertical="center" shrinkToFit="1"/>
    </xf>
    <xf numFmtId="177" fontId="2" fillId="0" borderId="31" xfId="0" applyNumberFormat="1" applyFont="1" applyFill="1" applyBorder="1" applyAlignment="1" applyProtection="1">
      <alignment vertical="center" shrinkToFit="1"/>
    </xf>
    <xf numFmtId="177" fontId="0" fillId="0" borderId="31" xfId="0" applyNumberFormat="1" applyFont="1" applyFill="1" applyBorder="1" applyAlignment="1" applyProtection="1">
      <alignment vertical="center" shrinkToFit="1"/>
    </xf>
    <xf numFmtId="177" fontId="2" fillId="0" borderId="73" xfId="0" applyNumberFormat="1" applyFont="1" applyFill="1" applyBorder="1" applyAlignment="1" applyProtection="1">
      <alignment vertical="center" shrinkToFit="1"/>
    </xf>
    <xf numFmtId="177" fontId="2" fillId="2" borderId="4" xfId="1" applyNumberFormat="1" applyFont="1" applyFill="1" applyBorder="1" applyAlignment="1" applyProtection="1">
      <alignment vertical="center" shrinkToFit="1"/>
    </xf>
    <xf numFmtId="177" fontId="2" fillId="0" borderId="31" xfId="1" applyNumberFormat="1" applyFont="1" applyFill="1" applyBorder="1" applyAlignment="1" applyProtection="1">
      <alignment vertical="center" shrinkToFit="1"/>
    </xf>
    <xf numFmtId="177" fontId="2" fillId="0" borderId="33" xfId="1" applyNumberFormat="1" applyFont="1" applyFill="1" applyBorder="1" applyAlignment="1" applyProtection="1">
      <alignment vertical="center" shrinkToFit="1"/>
    </xf>
    <xf numFmtId="177" fontId="2" fillId="0" borderId="32" xfId="0" applyNumberFormat="1" applyFont="1" applyFill="1" applyBorder="1" applyAlignment="1" applyProtection="1">
      <alignment vertical="center" shrinkToFit="1"/>
    </xf>
    <xf numFmtId="177" fontId="2" fillId="0" borderId="31" xfId="0" applyNumberFormat="1" applyFont="1" applyFill="1" applyBorder="1" applyAlignment="1">
      <alignment vertical="center" shrinkToFit="1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73" xfId="1" applyNumberFormat="1" applyFont="1" applyFill="1" applyBorder="1" applyAlignment="1" applyProtection="1">
      <alignment vertical="center" shrinkToFit="1"/>
    </xf>
    <xf numFmtId="177" fontId="2" fillId="2" borderId="88" xfId="1" applyNumberFormat="1" applyFont="1" applyFill="1" applyBorder="1" applyAlignment="1" applyProtection="1">
      <alignment vertical="center" shrinkToFit="1"/>
    </xf>
    <xf numFmtId="177" fontId="2" fillId="2" borderId="23" xfId="1" applyNumberFormat="1" applyFont="1" applyFill="1" applyBorder="1" applyAlignment="1" applyProtection="1">
      <alignment vertical="center" shrinkToFit="1"/>
    </xf>
    <xf numFmtId="177" fontId="2" fillId="2" borderId="55" xfId="1" applyNumberFormat="1" applyFont="1" applyFill="1" applyBorder="1" applyAlignment="1" applyProtection="1">
      <alignment vertical="center" shrinkToFit="1"/>
    </xf>
    <xf numFmtId="177" fontId="2" fillId="2" borderId="6" xfId="1" applyNumberFormat="1" applyFont="1" applyFill="1" applyBorder="1" applyAlignment="1" applyProtection="1">
      <alignment vertical="center" shrinkToFit="1"/>
    </xf>
    <xf numFmtId="177" fontId="2" fillId="2" borderId="38" xfId="1" applyNumberFormat="1" applyFont="1" applyFill="1" applyBorder="1" applyAlignment="1" applyProtection="1">
      <alignment vertical="center" shrinkToFit="1"/>
    </xf>
    <xf numFmtId="177" fontId="2" fillId="2" borderId="58" xfId="1" applyNumberFormat="1" applyFont="1" applyFill="1" applyBorder="1" applyAlignment="1" applyProtection="1">
      <alignment vertical="center" shrinkToFit="1"/>
    </xf>
    <xf numFmtId="0" fontId="0" fillId="0" borderId="42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8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88" xfId="0" applyFont="1" applyFill="1" applyBorder="1" applyAlignment="1" applyProtection="1">
      <alignment horizontal="centerContinuous" vertical="center"/>
    </xf>
    <xf numFmtId="0" fontId="0" fillId="0" borderId="10" xfId="0" applyFont="1" applyFill="1" applyBorder="1" applyAlignment="1" applyProtection="1">
      <alignment horizontal="center" vertical="center" shrinkToFit="1"/>
    </xf>
    <xf numFmtId="179" fontId="2" fillId="0" borderId="21" xfId="0" applyNumberFormat="1" applyFont="1" applyFill="1" applyBorder="1" applyAlignment="1" applyProtection="1">
      <alignment vertical="center" shrinkToFit="1"/>
    </xf>
    <xf numFmtId="177" fontId="0" fillId="0" borderId="55" xfId="0" applyNumberFormat="1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179" fontId="2" fillId="0" borderId="93" xfId="1" applyNumberFormat="1" applyFont="1" applyFill="1" applyBorder="1" applyAlignment="1" applyProtection="1">
      <alignment vertical="center" shrinkToFit="1"/>
    </xf>
    <xf numFmtId="179" fontId="2" fillId="0" borderId="94" xfId="1" applyNumberFormat="1" applyFont="1" applyFill="1" applyBorder="1" applyAlignment="1" applyProtection="1">
      <alignment vertical="center" shrinkToFit="1"/>
    </xf>
    <xf numFmtId="179" fontId="2" fillId="0" borderId="4" xfId="0" applyNumberFormat="1" applyFont="1" applyFill="1" applyBorder="1" applyAlignment="1" applyProtection="1">
      <alignment vertical="center" shrinkToFit="1"/>
    </xf>
    <xf numFmtId="179" fontId="2" fillId="0" borderId="4" xfId="0" applyNumberFormat="1" applyFont="1" applyFill="1" applyBorder="1" applyAlignment="1">
      <alignment vertical="center" shrinkToFit="1"/>
    </xf>
    <xf numFmtId="179" fontId="2" fillId="0" borderId="58" xfId="1" applyNumberFormat="1" applyFont="1" applyFill="1" applyBorder="1" applyAlignment="1" applyProtection="1">
      <alignment vertical="center" shrinkToFit="1"/>
    </xf>
    <xf numFmtId="179" fontId="2" fillId="0" borderId="6" xfId="1" applyNumberFormat="1" applyFont="1" applyFill="1" applyBorder="1" applyAlignment="1" applyProtection="1">
      <alignment vertical="center" shrinkToFit="1"/>
    </xf>
    <xf numFmtId="179" fontId="2" fillId="0" borderId="3" xfId="0" applyNumberFormat="1" applyFont="1" applyFill="1" applyBorder="1" applyAlignment="1" applyProtection="1">
      <alignment vertical="center" shrinkToFit="1"/>
    </xf>
    <xf numFmtId="179" fontId="2" fillId="0" borderId="55" xfId="1" applyNumberFormat="1" applyFont="1" applyFill="1" applyBorder="1" applyAlignment="1" applyProtection="1">
      <alignment vertical="center" shrinkToFit="1"/>
    </xf>
    <xf numFmtId="179" fontId="2" fillId="0" borderId="88" xfId="1" applyNumberFormat="1" applyFont="1" applyFill="1" applyBorder="1" applyAlignment="1" applyProtection="1">
      <alignment vertical="center" shrinkToFit="1"/>
    </xf>
    <xf numFmtId="179" fontId="2" fillId="0" borderId="2" xfId="1" applyNumberFormat="1" applyFont="1" applyFill="1" applyBorder="1" applyAlignment="1" applyProtection="1">
      <alignment vertical="center" shrinkToFit="1"/>
    </xf>
    <xf numFmtId="179" fontId="2" fillId="0" borderId="48" xfId="0" applyNumberFormat="1" applyFont="1" applyFill="1" applyBorder="1" applyAlignment="1">
      <alignment vertical="center" shrinkToFit="1"/>
    </xf>
    <xf numFmtId="179" fontId="2" fillId="0" borderId="3" xfId="0" applyNumberFormat="1" applyFont="1" applyFill="1" applyBorder="1" applyAlignment="1">
      <alignment vertical="center" shrinkToFit="1"/>
    </xf>
    <xf numFmtId="179" fontId="14" fillId="0" borderId="40" xfId="0" applyNumberFormat="1" applyFont="1" applyFill="1" applyBorder="1" applyAlignment="1">
      <alignment vertical="center" wrapText="1" shrinkToFit="1"/>
    </xf>
    <xf numFmtId="179" fontId="0" fillId="0" borderId="40" xfId="0" applyNumberFormat="1" applyFill="1" applyBorder="1" applyAlignment="1">
      <alignment vertical="center" shrinkToFit="1"/>
    </xf>
    <xf numFmtId="179" fontId="2" fillId="0" borderId="59" xfId="1" applyNumberFormat="1" applyFont="1" applyFill="1" applyBorder="1" applyAlignment="1" applyProtection="1">
      <alignment vertical="center" shrinkToFit="1"/>
    </xf>
    <xf numFmtId="179" fontId="2" fillId="0" borderId="95" xfId="1" applyNumberFormat="1" applyFont="1" applyBorder="1" applyAlignment="1" applyProtection="1">
      <alignment vertical="center" shrinkToFit="1"/>
    </xf>
    <xf numFmtId="179" fontId="2" fillId="0" borderId="92" xfId="0" applyNumberFormat="1" applyFont="1" applyBorder="1" applyAlignment="1">
      <alignment vertical="center" shrinkToFit="1"/>
    </xf>
    <xf numFmtId="179" fontId="2" fillId="0" borderId="96" xfId="1" applyNumberFormat="1" applyFont="1" applyFill="1" applyBorder="1" applyAlignment="1" applyProtection="1">
      <alignment vertical="center" shrinkToFit="1"/>
    </xf>
    <xf numFmtId="179" fontId="2" fillId="0" borderId="98" xfId="1" applyNumberFormat="1" applyFont="1" applyFill="1" applyBorder="1" applyAlignment="1" applyProtection="1">
      <alignment vertical="center" shrinkToFit="1"/>
    </xf>
    <xf numFmtId="179" fontId="2" fillId="0" borderId="52" xfId="1" applyNumberFormat="1" applyFont="1" applyFill="1" applyBorder="1" applyAlignment="1" applyProtection="1">
      <alignment vertical="center" shrinkToFit="1"/>
    </xf>
    <xf numFmtId="179" fontId="2" fillId="0" borderId="99" xfId="1" applyNumberFormat="1" applyFont="1" applyFill="1" applyBorder="1" applyAlignment="1" applyProtection="1">
      <alignment vertical="center" shrinkToFit="1"/>
    </xf>
    <xf numFmtId="179" fontId="2" fillId="0" borderId="99" xfId="0" applyNumberFormat="1" applyFont="1" applyFill="1" applyBorder="1" applyAlignment="1">
      <alignment vertical="center" shrinkToFit="1"/>
    </xf>
    <xf numFmtId="179" fontId="2" fillId="0" borderId="73" xfId="1" applyNumberFormat="1" applyFont="1" applyFill="1" applyBorder="1" applyAlignment="1" applyProtection="1">
      <alignment vertical="center" shrinkToFit="1"/>
    </xf>
    <xf numFmtId="179" fontId="0" fillId="0" borderId="40" xfId="0" applyNumberFormat="1" applyFont="1" applyFill="1" applyBorder="1" applyAlignment="1">
      <alignment vertical="center" shrinkToFit="1"/>
    </xf>
    <xf numFmtId="179" fontId="18" fillId="0" borderId="12" xfId="1" applyNumberFormat="1" applyFont="1" applyFill="1" applyBorder="1" applyAlignment="1" applyProtection="1">
      <alignment vertical="center" shrinkToFit="1"/>
    </xf>
    <xf numFmtId="179" fontId="18" fillId="0" borderId="74" xfId="1" applyNumberFormat="1" applyFont="1" applyFill="1" applyBorder="1" applyAlignment="1" applyProtection="1">
      <alignment vertical="center" shrinkToFit="1"/>
    </xf>
    <xf numFmtId="179" fontId="18" fillId="0" borderId="15" xfId="1" applyNumberFormat="1" applyFont="1" applyFill="1" applyBorder="1" applyAlignment="1" applyProtection="1">
      <alignment vertical="center" shrinkToFit="1"/>
    </xf>
    <xf numFmtId="179" fontId="18" fillId="0" borderId="3" xfId="1" applyNumberFormat="1" applyFont="1" applyFill="1" applyBorder="1" applyAlignment="1" applyProtection="1">
      <alignment vertical="center" shrinkToFit="1"/>
    </xf>
    <xf numFmtId="179" fontId="18" fillId="0" borderId="75" xfId="1" applyNumberFormat="1" applyFont="1" applyFill="1" applyBorder="1" applyAlignment="1" applyProtection="1">
      <alignment vertical="center" shrinkToFit="1"/>
    </xf>
    <xf numFmtId="179" fontId="18" fillId="0" borderId="19" xfId="1" applyNumberFormat="1" applyFont="1" applyFill="1" applyBorder="1" applyAlignment="1" applyProtection="1">
      <alignment vertical="center" shrinkToFit="1"/>
    </xf>
    <xf numFmtId="179" fontId="18" fillId="0" borderId="4" xfId="0" applyNumberFormat="1" applyFont="1" applyFill="1" applyBorder="1" applyAlignment="1" applyProtection="1">
      <alignment vertical="center" shrinkToFit="1"/>
    </xf>
    <xf numFmtId="179" fontId="18" fillId="0" borderId="4" xfId="1" applyNumberFormat="1" applyFont="1" applyFill="1" applyBorder="1" applyAlignment="1" applyProtection="1">
      <alignment vertical="center" shrinkToFit="1"/>
    </xf>
    <xf numFmtId="179" fontId="18" fillId="0" borderId="4" xfId="0" applyNumberFormat="1" applyFont="1" applyFill="1" applyBorder="1" applyAlignment="1">
      <alignment vertical="center" shrinkToFit="1"/>
    </xf>
    <xf numFmtId="179" fontId="18" fillId="0" borderId="38" xfId="1" applyNumberFormat="1" applyFont="1" applyFill="1" applyBorder="1" applyAlignment="1" applyProtection="1">
      <alignment vertical="center" shrinkToFit="1"/>
    </xf>
    <xf numFmtId="179" fontId="19" fillId="0" borderId="4" xfId="1" applyNumberFormat="1" applyFont="1" applyFill="1" applyBorder="1" applyAlignment="1" applyProtection="1">
      <alignment vertical="center" shrinkToFit="1"/>
    </xf>
    <xf numFmtId="179" fontId="18" fillId="0" borderId="6" xfId="1" applyNumberFormat="1" applyFont="1" applyFill="1" applyBorder="1" applyAlignment="1" applyProtection="1">
      <alignment vertical="center" shrinkToFit="1"/>
    </xf>
    <xf numFmtId="182" fontId="18" fillId="0" borderId="48" xfId="1" applyNumberFormat="1" applyFont="1" applyFill="1" applyBorder="1" applyAlignment="1" applyProtection="1">
      <alignment vertical="center" shrinkToFit="1"/>
    </xf>
    <xf numFmtId="179" fontId="18" fillId="0" borderId="3" xfId="0" applyNumberFormat="1" applyFont="1" applyFill="1" applyBorder="1" applyAlignment="1" applyProtection="1">
      <alignment vertical="center" shrinkToFit="1"/>
    </xf>
    <xf numFmtId="179" fontId="18" fillId="0" borderId="23" xfId="1" applyNumberFormat="1" applyFont="1" applyFill="1" applyBorder="1" applyAlignment="1" applyProtection="1">
      <alignment vertical="center" shrinkToFit="1"/>
    </xf>
    <xf numFmtId="179" fontId="19" fillId="0" borderId="3" xfId="1" applyNumberFormat="1" applyFont="1" applyFill="1" applyBorder="1" applyAlignment="1" applyProtection="1">
      <alignment vertical="center" shrinkToFit="1"/>
    </xf>
    <xf numFmtId="179" fontId="18" fillId="0" borderId="88" xfId="1" applyNumberFormat="1" applyFont="1" applyFill="1" applyBorder="1" applyAlignment="1" applyProtection="1">
      <alignment vertical="center" shrinkToFit="1"/>
    </xf>
    <xf numFmtId="182" fontId="18" fillId="0" borderId="3" xfId="1" applyNumberFormat="1" applyFont="1" applyFill="1" applyBorder="1" applyAlignment="1" applyProtection="1">
      <alignment vertical="center" shrinkToFit="1"/>
    </xf>
    <xf numFmtId="179" fontId="2" fillId="0" borderId="48" xfId="1" applyNumberFormat="1" applyFont="1" applyFill="1" applyBorder="1" applyAlignment="1" applyProtection="1">
      <alignment vertical="center" shrinkToFit="1"/>
    </xf>
    <xf numFmtId="179" fontId="2" fillId="0" borderId="97" xfId="1" applyNumberFormat="1" applyFont="1" applyFill="1" applyBorder="1" applyAlignment="1" applyProtection="1">
      <alignment vertical="center" shrinkToFit="1"/>
    </xf>
    <xf numFmtId="179" fontId="2" fillId="0" borderId="101" xfId="1" applyNumberFormat="1" applyFont="1" applyFill="1" applyBorder="1" applyAlignment="1" applyProtection="1">
      <alignment vertical="center" shrinkToFit="1"/>
    </xf>
    <xf numFmtId="182" fontId="18" fillId="0" borderId="79" xfId="1" applyNumberFormat="1" applyFont="1" applyFill="1" applyBorder="1" applyAlignment="1" applyProtection="1">
      <alignment vertical="center" shrinkToFit="1"/>
    </xf>
    <xf numFmtId="182" fontId="18" fillId="0" borderId="23" xfId="1" applyNumberFormat="1" applyFont="1" applyFill="1" applyBorder="1" applyAlignment="1" applyProtection="1">
      <alignment vertical="center" shrinkToFit="1"/>
    </xf>
    <xf numFmtId="179" fontId="2" fillId="0" borderId="81" xfId="0" applyNumberFormat="1" applyFont="1" applyFill="1" applyBorder="1" applyAlignment="1">
      <alignment vertical="center" shrinkToFit="1"/>
    </xf>
    <xf numFmtId="179" fontId="2" fillId="0" borderId="31" xfId="0" applyNumberFormat="1" applyFont="1" applyFill="1" applyBorder="1" applyAlignment="1" applyProtection="1">
      <alignment vertical="center" shrinkToFit="1"/>
    </xf>
    <xf numFmtId="179" fontId="2" fillId="0" borderId="10" xfId="0" applyNumberFormat="1" applyFont="1" applyFill="1" applyBorder="1" applyAlignment="1" applyProtection="1">
      <alignment vertical="center" shrinkToFit="1"/>
    </xf>
    <xf numFmtId="179" fontId="2" fillId="0" borderId="102" xfId="1" applyNumberFormat="1" applyFont="1" applyFill="1" applyBorder="1" applyAlignment="1" applyProtection="1">
      <alignment vertical="center" shrinkToFit="1"/>
    </xf>
    <xf numFmtId="179" fontId="2" fillId="0" borderId="103" xfId="1" applyNumberFormat="1" applyFont="1" applyFill="1" applyBorder="1" applyAlignment="1" applyProtection="1">
      <alignment vertical="center" shrinkToFit="1"/>
    </xf>
    <xf numFmtId="179" fontId="2" fillId="0" borderId="104" xfId="1" applyNumberFormat="1" applyFont="1" applyFill="1" applyBorder="1" applyAlignment="1" applyProtection="1">
      <alignment vertical="center" shrinkToFit="1"/>
    </xf>
    <xf numFmtId="179" fontId="2" fillId="0" borderId="105" xfId="1" applyNumberFormat="1" applyFont="1" applyFill="1" applyBorder="1" applyAlignment="1" applyProtection="1">
      <alignment vertical="center" shrinkToFit="1"/>
    </xf>
    <xf numFmtId="179" fontId="2" fillId="0" borderId="106" xfId="1" applyNumberFormat="1" applyFont="1" applyFill="1" applyBorder="1" applyAlignment="1" applyProtection="1">
      <alignment vertical="center" shrinkToFit="1"/>
    </xf>
    <xf numFmtId="179" fontId="2" fillId="0" borderId="107" xfId="1" applyNumberFormat="1" applyFont="1" applyFill="1" applyBorder="1" applyAlignment="1" applyProtection="1">
      <alignment vertical="center" shrinkToFit="1"/>
    </xf>
    <xf numFmtId="179" fontId="2" fillId="0" borderId="72" xfId="1" applyNumberFormat="1" applyFont="1" applyFill="1" applyBorder="1" applyAlignment="1" applyProtection="1">
      <alignment vertical="center" shrinkToFit="1"/>
    </xf>
    <xf numFmtId="179" fontId="2" fillId="0" borderId="108" xfId="0" applyNumberFormat="1" applyFont="1" applyFill="1" applyBorder="1" applyAlignment="1" applyProtection="1">
      <alignment vertical="center" shrinkToFit="1"/>
    </xf>
    <xf numFmtId="179" fontId="2" fillId="0" borderId="110" xfId="1" applyNumberFormat="1" applyFont="1" applyFill="1" applyBorder="1" applyAlignment="1" applyProtection="1">
      <alignment vertical="center" shrinkToFit="1"/>
    </xf>
    <xf numFmtId="179" fontId="2" fillId="0" borderId="111" xfId="1" applyNumberFormat="1" applyFont="1" applyFill="1" applyBorder="1" applyAlignment="1" applyProtection="1">
      <alignment vertical="center" shrinkToFit="1"/>
    </xf>
    <xf numFmtId="179" fontId="2" fillId="0" borderId="112" xfId="1" applyNumberFormat="1" applyFont="1" applyFill="1" applyBorder="1" applyAlignment="1" applyProtection="1">
      <alignment vertical="center" shrinkToFit="1"/>
    </xf>
    <xf numFmtId="179" fontId="2" fillId="0" borderId="113" xfId="1" applyNumberFormat="1" applyFont="1" applyFill="1" applyBorder="1" applyAlignment="1" applyProtection="1">
      <alignment vertical="center" shrinkToFit="1"/>
    </xf>
    <xf numFmtId="179" fontId="2" fillId="0" borderId="114" xfId="1" applyNumberFormat="1" applyFont="1" applyFill="1" applyBorder="1" applyAlignment="1" applyProtection="1">
      <alignment vertical="center" shrinkToFit="1"/>
    </xf>
    <xf numFmtId="179" fontId="2" fillId="0" borderId="117" xfId="1" applyNumberFormat="1" applyFont="1" applyFill="1" applyBorder="1" applyAlignment="1" applyProtection="1">
      <alignment vertical="center" shrinkToFit="1"/>
    </xf>
    <xf numFmtId="179" fontId="2" fillId="0" borderId="116" xfId="1" applyNumberFormat="1" applyFont="1" applyFill="1" applyBorder="1" applyAlignment="1" applyProtection="1">
      <alignment vertical="center" shrinkToFit="1"/>
    </xf>
    <xf numFmtId="179" fontId="18" fillId="0" borderId="102" xfId="1" applyNumberFormat="1" applyFont="1" applyFill="1" applyBorder="1" applyAlignment="1" applyProtection="1">
      <alignment vertical="center" shrinkToFit="1"/>
    </xf>
    <xf numFmtId="179" fontId="18" fillId="0" borderId="104" xfId="1" applyNumberFormat="1" applyFont="1" applyFill="1" applyBorder="1" applyAlignment="1" applyProtection="1">
      <alignment vertical="center" shrinkToFit="1"/>
    </xf>
    <xf numFmtId="179" fontId="18" fillId="0" borderId="105" xfId="1" applyNumberFormat="1" applyFont="1" applyFill="1" applyBorder="1" applyAlignment="1" applyProtection="1">
      <alignment vertical="center" shrinkToFit="1"/>
    </xf>
    <xf numFmtId="179" fontId="2" fillId="0" borderId="119" xfId="1" applyNumberFormat="1" applyFont="1" applyFill="1" applyBorder="1" applyAlignment="1" applyProtection="1">
      <alignment vertical="center" shrinkToFit="1"/>
    </xf>
    <xf numFmtId="179" fontId="2" fillId="0" borderId="120" xfId="1" applyNumberFormat="1" applyFont="1" applyFill="1" applyBorder="1" applyAlignment="1" applyProtection="1">
      <alignment vertical="center" shrinkToFit="1"/>
    </xf>
    <xf numFmtId="179" fontId="2" fillId="0" borderId="121" xfId="1" applyNumberFormat="1" applyFont="1" applyFill="1" applyBorder="1" applyAlignment="1" applyProtection="1">
      <alignment vertical="center" shrinkToFit="1"/>
    </xf>
    <xf numFmtId="179" fontId="2" fillId="0" borderId="122" xfId="1" applyNumberFormat="1" applyFont="1" applyFill="1" applyBorder="1" applyAlignment="1" applyProtection="1">
      <alignment vertical="center" shrinkToFit="1"/>
    </xf>
    <xf numFmtId="179" fontId="2" fillId="0" borderId="123" xfId="1" applyNumberFormat="1" applyFont="1" applyFill="1" applyBorder="1" applyAlignment="1" applyProtection="1">
      <alignment vertical="center" shrinkToFit="1"/>
    </xf>
    <xf numFmtId="179" fontId="2" fillId="0" borderId="124" xfId="1" applyNumberFormat="1" applyFont="1" applyFill="1" applyBorder="1" applyAlignment="1" applyProtection="1">
      <alignment vertical="center" shrinkToFit="1"/>
    </xf>
    <xf numFmtId="179" fontId="2" fillId="0" borderId="125" xfId="1" applyNumberFormat="1" applyFont="1" applyFill="1" applyBorder="1" applyAlignment="1" applyProtection="1">
      <alignment vertical="center" shrinkToFit="1"/>
    </xf>
    <xf numFmtId="179" fontId="2" fillId="0" borderId="102" xfId="0" applyNumberFormat="1" applyFont="1" applyFill="1" applyBorder="1" applyAlignment="1" applyProtection="1">
      <alignment vertical="center" shrinkToFit="1"/>
    </xf>
    <xf numFmtId="179" fontId="2" fillId="0" borderId="127" xfId="1" applyNumberFormat="1" applyFont="1" applyFill="1" applyBorder="1" applyAlignment="1" applyProtection="1">
      <alignment vertical="center" shrinkToFit="1"/>
    </xf>
    <xf numFmtId="179" fontId="2" fillId="0" borderId="128" xfId="0" applyNumberFormat="1" applyFont="1" applyFill="1" applyBorder="1" applyAlignment="1">
      <alignment vertical="center" shrinkToFit="1"/>
    </xf>
    <xf numFmtId="179" fontId="2" fillId="0" borderId="129" xfId="0" applyNumberFormat="1" applyFont="1" applyFill="1" applyBorder="1" applyAlignment="1" applyProtection="1">
      <alignment vertical="center" shrinkToFit="1"/>
    </xf>
    <xf numFmtId="179" fontId="0" fillId="0" borderId="128" xfId="0" applyNumberFormat="1" applyFont="1" applyFill="1" applyBorder="1" applyAlignment="1">
      <alignment vertical="center" shrinkToFit="1"/>
    </xf>
    <xf numFmtId="179" fontId="2" fillId="0" borderId="131" xfId="1" applyNumberFormat="1" applyFont="1" applyFill="1" applyBorder="1" applyAlignment="1" applyProtection="1">
      <alignment vertical="center" shrinkToFit="1"/>
    </xf>
    <xf numFmtId="179" fontId="2" fillId="0" borderId="115" xfId="0" applyNumberFormat="1" applyFont="1" applyFill="1" applyBorder="1" applyAlignment="1">
      <alignment vertical="center" shrinkToFit="1"/>
    </xf>
    <xf numFmtId="179" fontId="2" fillId="0" borderId="80" xfId="0" applyNumberFormat="1" applyFont="1" applyFill="1" applyBorder="1" applyAlignment="1">
      <alignment vertical="center" shrinkToFit="1"/>
    </xf>
    <xf numFmtId="179" fontId="2" fillId="0" borderId="119" xfId="0" applyNumberFormat="1" applyFont="1" applyFill="1" applyBorder="1" applyAlignment="1" applyProtection="1">
      <alignment vertical="center" shrinkToFit="1"/>
    </xf>
    <xf numFmtId="179" fontId="2" fillId="0" borderId="116" xfId="0" applyNumberFormat="1" applyFont="1" applyFill="1" applyBorder="1" applyAlignment="1" applyProtection="1">
      <alignment vertical="center" shrinkToFit="1"/>
    </xf>
    <xf numFmtId="179" fontId="18" fillId="0" borderId="116" xfId="1" applyNumberFormat="1" applyFont="1" applyFill="1" applyBorder="1" applyAlignment="1" applyProtection="1">
      <alignment vertical="center" shrinkToFit="1"/>
    </xf>
    <xf numFmtId="181" fontId="18" fillId="0" borderId="102" xfId="1" applyNumberFormat="1" applyFont="1" applyFill="1" applyBorder="1" applyAlignment="1" applyProtection="1">
      <alignment vertical="center" shrinkToFit="1"/>
    </xf>
    <xf numFmtId="179" fontId="19" fillId="0" borderId="102" xfId="1" applyNumberFormat="1" applyFont="1" applyFill="1" applyBorder="1" applyAlignment="1" applyProtection="1">
      <alignment vertical="center" shrinkToFit="1"/>
    </xf>
    <xf numFmtId="179" fontId="18" fillId="0" borderId="127" xfId="1" applyNumberFormat="1" applyFont="1" applyFill="1" applyBorder="1" applyAlignment="1" applyProtection="1">
      <alignment vertical="center" shrinkToFit="1"/>
    </xf>
    <xf numFmtId="182" fontId="18" fillId="0" borderId="102" xfId="1" applyNumberFormat="1" applyFont="1" applyFill="1" applyBorder="1" applyAlignment="1" applyProtection="1">
      <alignment vertical="center" shrinkToFit="1"/>
    </xf>
    <xf numFmtId="182" fontId="18" fillId="0" borderId="116" xfId="1" applyNumberFormat="1" applyFont="1" applyFill="1" applyBorder="1" applyAlignment="1" applyProtection="1">
      <alignment vertical="center" shrinkToFit="1"/>
    </xf>
    <xf numFmtId="177" fontId="2" fillId="0" borderId="102" xfId="1" applyNumberFormat="1" applyFont="1" applyFill="1" applyBorder="1" applyAlignment="1" applyProtection="1">
      <alignment vertical="center" shrinkToFit="1"/>
    </xf>
    <xf numFmtId="177" fontId="2" fillId="0" borderId="102" xfId="0" applyNumberFormat="1" applyFont="1" applyFill="1" applyBorder="1" applyAlignment="1" applyProtection="1">
      <alignment vertical="center" shrinkToFit="1"/>
    </xf>
    <xf numFmtId="177" fontId="2" fillId="2" borderId="102" xfId="1" applyNumberFormat="1" applyFont="1" applyFill="1" applyBorder="1" applyAlignment="1" applyProtection="1">
      <alignment vertical="center" shrinkToFit="1"/>
    </xf>
    <xf numFmtId="177" fontId="2" fillId="2" borderId="127" xfId="1" applyNumberFormat="1" applyFont="1" applyFill="1" applyBorder="1" applyAlignment="1" applyProtection="1">
      <alignment vertical="center" shrinkToFit="1"/>
    </xf>
    <xf numFmtId="177" fontId="2" fillId="2" borderId="116" xfId="1" applyNumberFormat="1" applyFont="1" applyFill="1" applyBorder="1" applyAlignment="1" applyProtection="1">
      <alignment vertical="center" shrinkToFit="1"/>
    </xf>
    <xf numFmtId="177" fontId="2" fillId="2" borderId="119" xfId="1" applyNumberFormat="1" applyFont="1" applyFill="1" applyBorder="1" applyAlignment="1" applyProtection="1">
      <alignment vertical="center" shrinkToFit="1"/>
    </xf>
    <xf numFmtId="177" fontId="2" fillId="0" borderId="59" xfId="0" applyNumberFormat="1" applyFont="1" applyFill="1" applyBorder="1" applyAlignment="1">
      <alignment vertical="center" shrinkToFit="1"/>
    </xf>
    <xf numFmtId="0" fontId="0" fillId="0" borderId="13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179" fontId="2" fillId="0" borderId="134" xfId="1" applyNumberFormat="1" applyFont="1" applyBorder="1" applyAlignment="1" applyProtection="1">
      <alignment vertical="center" shrinkToFit="1"/>
    </xf>
    <xf numFmtId="179" fontId="2" fillId="0" borderId="125" xfId="0" applyNumberFormat="1" applyFont="1" applyBorder="1" applyAlignment="1">
      <alignment vertical="center" shrinkToFit="1"/>
    </xf>
    <xf numFmtId="179" fontId="2" fillId="0" borderId="135" xfId="1" applyNumberFormat="1" applyFont="1" applyBorder="1" applyAlignment="1" applyProtection="1">
      <alignment vertical="center" shrinkToFit="1"/>
    </xf>
    <xf numFmtId="179" fontId="2" fillId="0" borderId="136" xfId="1" applyNumberFormat="1" applyFont="1" applyBorder="1" applyAlignment="1" applyProtection="1">
      <alignment vertical="center" shrinkToFit="1"/>
    </xf>
    <xf numFmtId="179" fontId="2" fillId="0" borderId="137" xfId="0" applyNumberFormat="1" applyFont="1" applyBorder="1" applyAlignment="1">
      <alignment vertical="center" shrinkToFit="1"/>
    </xf>
    <xf numFmtId="179" fontId="2" fillId="0" borderId="137" xfId="1" applyNumberFormat="1" applyFont="1" applyBorder="1" applyAlignment="1" applyProtection="1">
      <alignment vertical="center" shrinkToFit="1"/>
    </xf>
    <xf numFmtId="179" fontId="2" fillId="0" borderId="138" xfId="1" applyNumberFormat="1" applyFont="1" applyBorder="1" applyAlignment="1" applyProtection="1">
      <alignment vertical="center" shrinkToFit="1"/>
    </xf>
    <xf numFmtId="179" fontId="2" fillId="0" borderId="134" xfId="1" applyNumberFormat="1" applyFont="1" applyFill="1" applyBorder="1" applyAlignment="1" applyProtection="1">
      <alignment vertical="center" shrinkToFit="1"/>
    </xf>
    <xf numFmtId="179" fontId="0" fillId="0" borderId="10" xfId="0" applyNumberFormat="1" applyBorder="1" applyAlignment="1">
      <alignment horizontal="right" vertical="center" wrapText="1"/>
    </xf>
    <xf numFmtId="179" fontId="0" fillId="0" borderId="139" xfId="0" applyNumberFormat="1" applyBorder="1" applyAlignment="1">
      <alignment horizontal="right" vertical="center" wrapText="1"/>
    </xf>
    <xf numFmtId="179" fontId="0" fillId="0" borderId="95" xfId="0" applyNumberFormat="1" applyBorder="1" applyAlignment="1">
      <alignment horizontal="right" vertical="center" wrapText="1"/>
    </xf>
    <xf numFmtId="179" fontId="0" fillId="0" borderId="92" xfId="0" applyNumberFormat="1" applyBorder="1" applyAlignment="1">
      <alignment horizontal="right" vertical="center" wrapText="1"/>
    </xf>
    <xf numFmtId="179" fontId="0" fillId="0" borderId="45" xfId="0" applyNumberFormat="1" applyBorder="1" applyAlignment="1">
      <alignment horizontal="right" vertical="center" wrapText="1"/>
    </xf>
    <xf numFmtId="179" fontId="0" fillId="0" borderId="37" xfId="0" applyNumberFormat="1" applyBorder="1" applyAlignment="1">
      <alignment horizontal="right" vertical="center" wrapText="1"/>
    </xf>
    <xf numFmtId="179" fontId="0" fillId="0" borderId="83" xfId="0" applyNumberFormat="1" applyBorder="1" applyAlignment="1">
      <alignment horizontal="right" vertical="center" wrapText="1"/>
    </xf>
    <xf numFmtId="179" fontId="0" fillId="0" borderId="84" xfId="0" applyNumberFormat="1" applyBorder="1" applyAlignment="1">
      <alignment horizontal="right" vertical="center" wrapText="1"/>
    </xf>
    <xf numFmtId="179" fontId="0" fillId="0" borderId="140" xfId="0" applyNumberFormat="1" applyBorder="1" applyAlignment="1">
      <alignment horizontal="right" vertical="center" wrapText="1"/>
    </xf>
    <xf numFmtId="179" fontId="0" fillId="0" borderId="141" xfId="0" applyNumberFormat="1" applyBorder="1" applyAlignment="1">
      <alignment horizontal="right" vertical="center" wrapText="1"/>
    </xf>
    <xf numFmtId="0" fontId="0" fillId="0" borderId="23" xfId="0" applyFill="1" applyBorder="1" applyAlignment="1">
      <alignment horizontal="center" vertical="center" shrinkToFit="1"/>
    </xf>
    <xf numFmtId="0" fontId="0" fillId="0" borderId="81" xfId="0" applyFill="1" applyBorder="1" applyAlignment="1">
      <alignment horizontal="center" vertical="center"/>
    </xf>
    <xf numFmtId="179" fontId="2" fillId="0" borderId="35" xfId="1" applyNumberFormat="1" applyFont="1" applyFill="1" applyBorder="1" applyAlignment="1" applyProtection="1">
      <alignment vertical="center" shrinkToFit="1"/>
    </xf>
    <xf numFmtId="179" fontId="8" fillId="0" borderId="48" xfId="0" applyNumberFormat="1" applyFont="1" applyFill="1" applyBorder="1" applyAlignment="1" applyProtection="1">
      <alignment vertical="center" shrinkToFit="1"/>
    </xf>
    <xf numFmtId="179" fontId="8" fillId="0" borderId="3" xfId="0" applyNumberFormat="1" applyFont="1" applyFill="1" applyBorder="1" applyAlignment="1" applyProtection="1">
      <alignment vertical="center" shrinkToFit="1"/>
    </xf>
    <xf numFmtId="179" fontId="8" fillId="0" borderId="49" xfId="0" applyNumberFormat="1" applyFont="1" applyFill="1" applyBorder="1" applyAlignment="1" applyProtection="1">
      <alignment vertical="center" shrinkToFit="1"/>
    </xf>
    <xf numFmtId="179" fontId="2" fillId="0" borderId="97" xfId="0" applyNumberFormat="1" applyFont="1" applyFill="1" applyBorder="1" applyAlignment="1" applyProtection="1">
      <alignment horizontal="right" vertical="center" shrinkToFit="1"/>
    </xf>
    <xf numFmtId="179" fontId="2" fillId="0" borderId="97" xfId="0" applyNumberFormat="1" applyFont="1" applyFill="1" applyBorder="1" applyAlignment="1" applyProtection="1">
      <alignment horizontal="center" vertical="center" shrinkToFit="1"/>
    </xf>
    <xf numFmtId="179" fontId="2" fillId="0" borderId="48" xfId="0" applyNumberFormat="1" applyFont="1" applyFill="1" applyBorder="1" applyAlignment="1" applyProtection="1">
      <alignment horizontal="center" vertical="center" shrinkToFit="1"/>
    </xf>
    <xf numFmtId="179" fontId="2" fillId="0" borderId="77" xfId="0" applyNumberFormat="1" applyFont="1" applyFill="1" applyBorder="1" applyAlignment="1" applyProtection="1">
      <alignment horizontal="right" vertical="center" shrinkToFit="1"/>
    </xf>
    <xf numFmtId="179" fontId="2" fillId="0" borderId="77" xfId="0" applyNumberFormat="1" applyFont="1" applyFill="1" applyBorder="1" applyAlignment="1" applyProtection="1">
      <alignment horizontal="center" vertical="center" shrinkToFit="1"/>
    </xf>
    <xf numFmtId="179" fontId="2" fillId="0" borderId="3" xfId="0" applyNumberFormat="1" applyFont="1" applyFill="1" applyBorder="1" applyAlignment="1" applyProtection="1">
      <alignment horizontal="center" vertical="center" shrinkToFit="1"/>
    </xf>
    <xf numFmtId="179" fontId="2" fillId="0" borderId="3" xfId="0" applyNumberFormat="1" applyFont="1" applyFill="1" applyBorder="1" applyAlignment="1" applyProtection="1">
      <alignment horizontal="right" vertical="center" shrinkToFit="1"/>
    </xf>
    <xf numFmtId="179" fontId="2" fillId="0" borderId="144" xfId="1" applyNumberFormat="1" applyFont="1" applyFill="1" applyBorder="1" applyAlignment="1" applyProtection="1">
      <alignment horizontal="right" vertical="center" shrinkToFit="1"/>
    </xf>
    <xf numFmtId="179" fontId="2" fillId="0" borderId="17" xfId="1" applyNumberFormat="1" applyFont="1" applyFill="1" applyBorder="1" applyAlignment="1" applyProtection="1">
      <alignment horizontal="right" vertical="center" shrinkToFit="1"/>
    </xf>
    <xf numFmtId="179" fontId="2" fillId="0" borderId="0" xfId="1" applyNumberFormat="1" applyFont="1" applyFill="1" applyBorder="1" applyAlignment="1" applyProtection="1">
      <alignment horizontal="right" vertical="center" shrinkToFit="1"/>
    </xf>
    <xf numFmtId="179" fontId="2" fillId="0" borderId="3" xfId="1" applyNumberFormat="1" applyFont="1" applyFill="1" applyBorder="1" applyAlignment="1" applyProtection="1">
      <alignment horizontal="right" vertical="center" shrinkToFit="1"/>
    </xf>
    <xf numFmtId="179" fontId="2" fillId="0" borderId="102" xfId="1" applyNumberFormat="1" applyFont="1" applyFill="1" applyBorder="1" applyAlignment="1" applyProtection="1">
      <alignment horizontal="right" vertical="center" shrinkToFit="1"/>
    </xf>
    <xf numFmtId="179" fontId="2" fillId="0" borderId="103" xfId="1" applyNumberFormat="1" applyFont="1" applyFill="1" applyBorder="1" applyAlignment="1" applyProtection="1">
      <alignment horizontal="right" vertical="center" shrinkToFit="1"/>
    </xf>
    <xf numFmtId="0" fontId="0" fillId="0" borderId="145" xfId="0" applyBorder="1" applyAlignment="1">
      <alignment horizontal="center" vertical="center"/>
    </xf>
    <xf numFmtId="179" fontId="0" fillId="0" borderId="85" xfId="1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77" fontId="0" fillId="0" borderId="112" xfId="0" applyNumberFormat="1" applyFont="1" applyFill="1" applyBorder="1" applyAlignment="1">
      <alignment vertical="center"/>
    </xf>
    <xf numFmtId="177" fontId="0" fillId="0" borderId="112" xfId="0" applyNumberFormat="1" applyFont="1" applyFill="1" applyBorder="1" applyAlignment="1" applyProtection="1">
      <alignment vertical="center"/>
    </xf>
    <xf numFmtId="177" fontId="0" fillId="0" borderId="112" xfId="1" applyNumberFormat="1" applyFont="1" applyFill="1" applyBorder="1" applyAlignment="1" applyProtection="1">
      <alignment vertical="center"/>
    </xf>
    <xf numFmtId="177" fontId="0" fillId="0" borderId="114" xfId="0" applyNumberFormat="1" applyFont="1" applyFill="1" applyBorder="1" applyAlignment="1" applyProtection="1">
      <alignment vertical="center"/>
    </xf>
    <xf numFmtId="177" fontId="0" fillId="0" borderId="115" xfId="0" applyNumberFormat="1" applyFont="1" applyBorder="1" applyAlignment="1">
      <alignment vertical="center"/>
    </xf>
    <xf numFmtId="177" fontId="0" fillId="0" borderId="134" xfId="0" applyNumberFormat="1" applyFont="1" applyBorder="1" applyAlignment="1">
      <alignment horizontal="right" vertical="center"/>
    </xf>
    <xf numFmtId="177" fontId="0" fillId="0" borderId="134" xfId="0" applyNumberFormat="1" applyBorder="1" applyAlignment="1">
      <alignment horizontal="right" vertical="center" wrapText="1"/>
    </xf>
    <xf numFmtId="177" fontId="0" fillId="0" borderId="125" xfId="0" applyNumberFormat="1" applyBorder="1" applyAlignment="1">
      <alignment horizontal="right" vertical="center" wrapText="1"/>
    </xf>
    <xf numFmtId="179" fontId="0" fillId="0" borderId="146" xfId="0" applyNumberFormat="1" applyFont="1" applyFill="1" applyBorder="1" applyAlignment="1" applyProtection="1">
      <alignment horizontal="right" vertical="center" shrinkToFit="1"/>
    </xf>
    <xf numFmtId="179" fontId="0" fillId="0" borderId="147" xfId="0" applyNumberFormat="1" applyFont="1" applyFill="1" applyBorder="1" applyAlignment="1" applyProtection="1">
      <alignment horizontal="right" vertical="center" shrinkToFit="1"/>
    </xf>
    <xf numFmtId="179" fontId="0" fillId="0" borderId="147" xfId="1" applyNumberFormat="1" applyFont="1" applyFill="1" applyBorder="1" applyAlignment="1" applyProtection="1">
      <alignment horizontal="right" vertical="center" shrinkToFit="1"/>
    </xf>
    <xf numFmtId="0" fontId="16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49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vertical="center"/>
    </xf>
    <xf numFmtId="177" fontId="7" fillId="0" borderId="55" xfId="0" applyNumberFormat="1" applyFont="1" applyFill="1" applyBorder="1" applyAlignment="1" applyProtection="1">
      <alignment vertical="center"/>
    </xf>
    <xf numFmtId="177" fontId="0" fillId="0" borderId="31" xfId="1" applyNumberFormat="1" applyFont="1" applyFill="1" applyBorder="1" applyAlignment="1" applyProtection="1">
      <alignment vertical="center" shrinkToFit="1"/>
    </xf>
    <xf numFmtId="0" fontId="10" fillId="0" borderId="0" xfId="0" applyFont="1" applyFill="1" applyBorder="1" applyAlignment="1">
      <alignment horizontal="left" vertical="center"/>
    </xf>
    <xf numFmtId="0" fontId="0" fillId="0" borderId="142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84" fontId="1" fillId="0" borderId="0" xfId="5" applyNumberFormat="1" applyFont="1" applyAlignment="1">
      <alignment vertical="center"/>
    </xf>
    <xf numFmtId="184" fontId="1" fillId="0" borderId="0" xfId="5" applyNumberFormat="1" applyFont="1" applyAlignment="1">
      <alignment vertical="center" shrinkToFit="1"/>
    </xf>
    <xf numFmtId="0" fontId="20" fillId="0" borderId="0" xfId="5" applyFont="1" applyFill="1" applyAlignment="1">
      <alignment vertical="center"/>
    </xf>
    <xf numFmtId="184" fontId="20" fillId="0" borderId="0" xfId="5" applyNumberFormat="1" applyFont="1" applyAlignment="1">
      <alignment vertical="center"/>
    </xf>
    <xf numFmtId="184" fontId="1" fillId="0" borderId="0" xfId="5" applyNumberFormat="1" applyFont="1" applyFill="1" applyAlignment="1">
      <alignment vertical="center" shrinkToFit="1"/>
    </xf>
    <xf numFmtId="184" fontId="1" fillId="0" borderId="0" xfId="5" applyNumberFormat="1" applyAlignment="1">
      <alignment vertical="center"/>
    </xf>
    <xf numFmtId="184" fontId="21" fillId="0" borderId="149" xfId="5" applyNumberFormat="1" applyFont="1" applyBorder="1" applyAlignment="1">
      <alignment vertical="center"/>
    </xf>
    <xf numFmtId="184" fontId="21" fillId="0" borderId="149" xfId="5" applyNumberFormat="1" applyFont="1" applyBorder="1" applyAlignment="1">
      <alignment horizontal="left" vertical="center"/>
    </xf>
    <xf numFmtId="184" fontId="1" fillId="0" borderId="0" xfId="5" applyNumberFormat="1" applyFont="1" applyBorder="1" applyAlignment="1">
      <alignment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178" fontId="0" fillId="0" borderId="59" xfId="0" applyNumberFormat="1" applyFill="1" applyBorder="1" applyAlignment="1">
      <alignment horizontal="right" vertical="center" shrinkToFit="1"/>
    </xf>
    <xf numFmtId="0" fontId="0" fillId="0" borderId="7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67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wrapText="1"/>
    </xf>
    <xf numFmtId="0" fontId="2" fillId="0" borderId="5" xfId="0" applyFont="1" applyFill="1" applyBorder="1" applyAlignment="1" applyProtection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78" xfId="0" applyBorder="1" applyAlignment="1">
      <alignment horizontal="center" vertical="center" shrinkToFit="1"/>
    </xf>
    <xf numFmtId="179" fontId="0" fillId="0" borderId="179" xfId="0" applyNumberFormat="1" applyBorder="1" applyAlignment="1">
      <alignment horizontal="right" vertical="center" wrapText="1"/>
    </xf>
    <xf numFmtId="0" fontId="4" fillId="0" borderId="76" xfId="0" applyFont="1" applyBorder="1" applyAlignment="1">
      <alignment vertical="center"/>
    </xf>
    <xf numFmtId="177" fontId="0" fillId="0" borderId="157" xfId="0" applyNumberFormat="1" applyFont="1" applyFill="1" applyBorder="1" applyAlignment="1" applyProtection="1">
      <alignment horizontal="right" vertical="center"/>
    </xf>
    <xf numFmtId="177" fontId="0" fillId="0" borderId="142" xfId="0" applyNumberFormat="1" applyFont="1" applyFill="1" applyBorder="1" applyAlignment="1" applyProtection="1">
      <alignment horizontal="right" vertical="center"/>
    </xf>
    <xf numFmtId="177" fontId="0" fillId="0" borderId="8" xfId="0" applyNumberFormat="1" applyFont="1" applyFill="1" applyBorder="1" applyAlignment="1" applyProtection="1">
      <alignment horizontal="right" vertical="center"/>
    </xf>
    <xf numFmtId="177" fontId="0" fillId="0" borderId="172" xfId="0" applyNumberFormat="1" applyFont="1" applyFill="1" applyBorder="1" applyAlignment="1" applyProtection="1">
      <alignment horizontal="right" vertical="center"/>
    </xf>
    <xf numFmtId="177" fontId="0" fillId="0" borderId="142" xfId="0" applyNumberFormat="1" applyFont="1" applyFill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vertical="center"/>
    </xf>
    <xf numFmtId="177" fontId="0" fillId="0" borderId="172" xfId="0" applyNumberFormat="1" applyFont="1" applyFill="1" applyBorder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vertical="center" shrinkToFit="1"/>
    </xf>
    <xf numFmtId="179" fontId="2" fillId="0" borderId="129" xfId="1" applyNumberFormat="1" applyFont="1" applyFill="1" applyBorder="1" applyAlignment="1" applyProtection="1">
      <alignment vertical="center" shrinkToFit="1"/>
    </xf>
    <xf numFmtId="179" fontId="2" fillId="0" borderId="8" xfId="1" applyNumberFormat="1" applyFont="1" applyFill="1" applyBorder="1" applyAlignment="1" applyProtection="1">
      <alignment vertical="center" shrinkToFit="1"/>
    </xf>
    <xf numFmtId="177" fontId="2" fillId="0" borderId="32" xfId="1" applyNumberFormat="1" applyFont="1" applyFill="1" applyBorder="1" applyAlignment="1" applyProtection="1">
      <alignment vertical="center" shrinkToFit="1"/>
    </xf>
    <xf numFmtId="179" fontId="18" fillId="0" borderId="24" xfId="1" applyNumberFormat="1" applyFont="1" applyFill="1" applyBorder="1" applyAlignment="1" applyProtection="1">
      <alignment vertical="center" shrinkToFit="1"/>
    </xf>
    <xf numFmtId="179" fontId="18" fillId="0" borderId="8" xfId="1" applyNumberFormat="1" applyFont="1" applyFill="1" applyBorder="1" applyAlignment="1" applyProtection="1">
      <alignment vertical="center" shrinkToFit="1"/>
    </xf>
    <xf numFmtId="179" fontId="18" fillId="0" borderId="129" xfId="1" applyNumberFormat="1" applyFont="1" applyFill="1" applyBorder="1" applyAlignment="1" applyProtection="1">
      <alignment vertical="center" shrinkToFit="1"/>
    </xf>
    <xf numFmtId="177" fontId="2" fillId="0" borderId="24" xfId="0" applyNumberFormat="1" applyFont="1" applyFill="1" applyBorder="1" applyAlignment="1">
      <alignment vertical="center" shrinkToFit="1"/>
    </xf>
    <xf numFmtId="177" fontId="2" fillId="0" borderId="24" xfId="1" applyNumberFormat="1" applyFont="1" applyFill="1" applyBorder="1" applyAlignment="1" applyProtection="1">
      <alignment vertical="center" shrinkToFit="1"/>
    </xf>
    <xf numFmtId="177" fontId="2" fillId="0" borderId="8" xfId="1" applyNumberFormat="1" applyFont="1" applyFill="1" applyBorder="1" applyAlignment="1" applyProtection="1">
      <alignment vertical="center" shrinkToFit="1"/>
    </xf>
    <xf numFmtId="177" fontId="2" fillId="0" borderId="129" xfId="1" applyNumberFormat="1" applyFont="1" applyFill="1" applyBorder="1" applyAlignment="1" applyProtection="1">
      <alignment vertical="center" shrinkToFit="1"/>
    </xf>
    <xf numFmtId="177" fontId="0" fillId="0" borderId="130" xfId="0" applyNumberFormat="1" applyFont="1" applyFill="1" applyBorder="1" applyAlignment="1" applyProtection="1">
      <alignment vertical="center"/>
    </xf>
    <xf numFmtId="38" fontId="4" fillId="0" borderId="72" xfId="1" applyFont="1" applyFill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181" fontId="4" fillId="0" borderId="0" xfId="0" applyNumberFormat="1" applyFont="1" applyBorder="1" applyAlignment="1">
      <alignment shrinkToFit="1"/>
    </xf>
    <xf numFmtId="177" fontId="4" fillId="0" borderId="0" xfId="0" applyNumberFormat="1" applyFont="1" applyBorder="1" applyAlignment="1">
      <alignment shrinkToFit="1"/>
    </xf>
    <xf numFmtId="0" fontId="17" fillId="0" borderId="2" xfId="0" applyFont="1" applyBorder="1" applyAlignment="1">
      <alignment vertical="center"/>
    </xf>
    <xf numFmtId="181" fontId="4" fillId="0" borderId="2" xfId="0" applyNumberFormat="1" applyFont="1" applyBorder="1" applyAlignment="1">
      <alignment shrinkToFit="1"/>
    </xf>
    <xf numFmtId="177" fontId="4" fillId="0" borderId="2" xfId="0" applyNumberFormat="1" applyFont="1" applyBorder="1" applyAlignment="1">
      <alignment shrinkToFit="1"/>
    </xf>
    <xf numFmtId="0" fontId="10" fillId="0" borderId="0" xfId="0" applyFont="1" applyBorder="1" applyAlignment="1">
      <alignment vertical="top" wrapText="1"/>
    </xf>
    <xf numFmtId="0" fontId="0" fillId="0" borderId="165" xfId="0" applyBorder="1" applyAlignment="1">
      <alignment horizontal="center" vertical="center" wrapText="1" shrinkToFit="1"/>
    </xf>
    <xf numFmtId="177" fontId="4" fillId="0" borderId="149" xfId="0" applyNumberFormat="1" applyFont="1" applyBorder="1" applyAlignment="1">
      <alignment shrinkToFit="1"/>
    </xf>
    <xf numFmtId="181" fontId="4" fillId="0" borderId="149" xfId="0" applyNumberFormat="1" applyFont="1" applyBorder="1" applyAlignment="1">
      <alignment shrinkToFit="1"/>
    </xf>
    <xf numFmtId="181" fontId="4" fillId="0" borderId="36" xfId="0" applyNumberFormat="1" applyFont="1" applyBorder="1" applyAlignment="1">
      <alignment shrinkToFit="1"/>
    </xf>
    <xf numFmtId="177" fontId="4" fillId="0" borderId="36" xfId="0" applyNumberFormat="1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181" fontId="0" fillId="0" borderId="0" xfId="0" applyNumberFormat="1" applyBorder="1" applyAlignment="1">
      <alignment vertical="center" shrinkToFit="1"/>
    </xf>
    <xf numFmtId="181" fontId="0" fillId="0" borderId="36" xfId="0" applyNumberFormat="1" applyBorder="1" applyAlignment="1">
      <alignment horizontal="right" shrinkToFit="1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 wrapText="1" shrinkToFit="1"/>
    </xf>
    <xf numFmtId="177" fontId="4" fillId="0" borderId="41" xfId="0" applyNumberFormat="1" applyFont="1" applyBorder="1" applyAlignment="1">
      <alignment shrinkToFit="1"/>
    </xf>
    <xf numFmtId="0" fontId="0" fillId="0" borderId="21" xfId="0" applyBorder="1" applyAlignment="1">
      <alignment horizontal="center" vertical="center" wrapText="1"/>
    </xf>
    <xf numFmtId="179" fontId="0" fillId="0" borderId="13" xfId="0" applyNumberFormat="1" applyBorder="1" applyAlignment="1">
      <alignment horizontal="right" vertical="center" wrapText="1"/>
    </xf>
    <xf numFmtId="179" fontId="0" fillId="0" borderId="159" xfId="0" applyNumberFormat="1" applyBorder="1" applyAlignment="1">
      <alignment horizontal="right" vertical="center" wrapText="1"/>
    </xf>
    <xf numFmtId="179" fontId="0" fillId="0" borderId="163" xfId="0" applyNumberFormat="1" applyBorder="1" applyAlignment="1">
      <alignment horizontal="right" vertical="center" wrapText="1"/>
    </xf>
    <xf numFmtId="179" fontId="0" fillId="0" borderId="183" xfId="0" applyNumberFormat="1" applyBorder="1" applyAlignment="1">
      <alignment horizontal="right" vertical="center" wrapText="1"/>
    </xf>
    <xf numFmtId="179" fontId="2" fillId="0" borderId="17" xfId="1" applyNumberFormat="1" applyFont="1" applyBorder="1" applyAlignment="1" applyProtection="1">
      <alignment vertical="center" shrinkToFit="1"/>
    </xf>
    <xf numFmtId="179" fontId="2" fillId="0" borderId="184" xfId="1" applyNumberFormat="1" applyFont="1" applyBorder="1" applyAlignment="1" applyProtection="1">
      <alignment vertical="center" shrinkToFit="1"/>
    </xf>
    <xf numFmtId="179" fontId="2" fillId="0" borderId="21" xfId="1" applyNumberFormat="1" applyFont="1" applyBorder="1" applyAlignment="1" applyProtection="1">
      <alignment vertical="center" shrinkToFit="1"/>
    </xf>
    <xf numFmtId="179" fontId="2" fillId="0" borderId="159" xfId="1" applyNumberFormat="1" applyFont="1" applyBorder="1" applyAlignment="1" applyProtection="1">
      <alignment vertical="center" shrinkToFit="1"/>
    </xf>
    <xf numFmtId="179" fontId="2" fillId="0" borderId="163" xfId="1" applyNumberFormat="1" applyFont="1" applyBorder="1" applyAlignment="1" applyProtection="1">
      <alignment vertical="center" shrinkToFit="1"/>
    </xf>
    <xf numFmtId="179" fontId="2" fillId="0" borderId="13" xfId="1" applyNumberFormat="1" applyFont="1" applyBorder="1" applyAlignment="1" applyProtection="1">
      <alignment vertical="center" shrinkToFit="1"/>
    </xf>
    <xf numFmtId="179" fontId="2" fillId="0" borderId="33" xfId="1" applyNumberFormat="1" applyFont="1" applyBorder="1" applyAlignment="1" applyProtection="1">
      <alignment vertical="center" shrinkToFit="1"/>
    </xf>
    <xf numFmtId="179" fontId="2" fillId="0" borderId="159" xfId="1" applyNumberFormat="1" applyFont="1" applyFill="1" applyBorder="1" applyAlignment="1" applyProtection="1">
      <alignment vertical="center" shrinkToFit="1"/>
    </xf>
    <xf numFmtId="179" fontId="2" fillId="0" borderId="185" xfId="1" applyNumberFormat="1" applyFont="1" applyBorder="1" applyAlignment="1" applyProtection="1">
      <alignment vertical="center" shrinkToFit="1"/>
    </xf>
    <xf numFmtId="179" fontId="2" fillId="0" borderId="186" xfId="1" applyNumberFormat="1" applyFont="1" applyBorder="1" applyAlignment="1" applyProtection="1">
      <alignment vertical="center" shrinkToFit="1"/>
    </xf>
    <xf numFmtId="0" fontId="0" fillId="0" borderId="26" xfId="0" applyFont="1" applyFill="1" applyBorder="1" applyAlignment="1" applyProtection="1">
      <alignment vertical="center"/>
    </xf>
    <xf numFmtId="0" fontId="0" fillId="0" borderId="87" xfId="0" applyFont="1" applyBorder="1" applyAlignment="1">
      <alignment vertical="center"/>
    </xf>
    <xf numFmtId="179" fontId="2" fillId="0" borderId="103" xfId="1" applyNumberFormat="1" applyFont="1" applyBorder="1" applyAlignment="1" applyProtection="1">
      <alignment vertical="center" shrinkToFit="1"/>
    </xf>
    <xf numFmtId="177" fontId="0" fillId="0" borderId="110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 wrapText="1"/>
    </xf>
    <xf numFmtId="179" fontId="0" fillId="0" borderId="0" xfId="0" applyNumberFormat="1" applyBorder="1" applyAlignment="1">
      <alignment horizontal="right" vertical="center" wrapText="1"/>
    </xf>
    <xf numFmtId="179" fontId="0" fillId="0" borderId="188" xfId="0" applyNumberFormat="1" applyBorder="1" applyAlignment="1">
      <alignment horizontal="right" vertical="center" wrapText="1"/>
    </xf>
    <xf numFmtId="179" fontId="0" fillId="0" borderId="189" xfId="0" applyNumberFormat="1" applyBorder="1" applyAlignment="1">
      <alignment horizontal="right" vertical="center" wrapText="1"/>
    </xf>
    <xf numFmtId="179" fontId="0" fillId="0" borderId="26" xfId="0" applyNumberFormat="1" applyBorder="1" applyAlignment="1">
      <alignment horizontal="right" vertical="center" wrapText="1"/>
    </xf>
    <xf numFmtId="179" fontId="0" fillId="0" borderId="190" xfId="0" applyNumberFormat="1" applyBorder="1" applyAlignment="1">
      <alignment horizontal="right" vertical="center" wrapText="1"/>
    </xf>
    <xf numFmtId="179" fontId="2" fillId="0" borderId="189" xfId="1" applyNumberFormat="1" applyFont="1" applyBorder="1" applyAlignment="1" applyProtection="1">
      <alignment vertical="center" shrinkToFit="1"/>
    </xf>
    <xf numFmtId="179" fontId="2" fillId="0" borderId="191" xfId="1" applyNumberFormat="1" applyFont="1" applyFill="1" applyBorder="1" applyAlignment="1" applyProtection="1">
      <alignment vertical="center" shrinkToFit="1"/>
    </xf>
    <xf numFmtId="179" fontId="2" fillId="0" borderId="26" xfId="1" applyNumberFormat="1" applyFont="1" applyBorder="1" applyAlignment="1" applyProtection="1">
      <alignment vertical="center" shrinkToFit="1"/>
    </xf>
    <xf numFmtId="179" fontId="2" fillId="0" borderId="32" xfId="1" applyNumberFormat="1" applyFont="1" applyFill="1" applyBorder="1" applyAlignment="1" applyProtection="1">
      <alignment vertical="center" shrinkToFit="1"/>
    </xf>
    <xf numFmtId="179" fontId="2" fillId="0" borderId="188" xfId="1" applyNumberFormat="1" applyFont="1" applyBorder="1" applyAlignment="1" applyProtection="1">
      <alignment vertical="center" shrinkToFit="1"/>
    </xf>
    <xf numFmtId="179" fontId="2" fillId="0" borderId="32" xfId="1" applyNumberFormat="1" applyFont="1" applyBorder="1" applyAlignment="1" applyProtection="1">
      <alignment vertical="center" shrinkToFit="1"/>
    </xf>
    <xf numFmtId="177" fontId="0" fillId="0" borderId="191" xfId="0" applyNumberFormat="1" applyBorder="1" applyAlignment="1">
      <alignment horizontal="right" vertical="center" wrapText="1"/>
    </xf>
    <xf numFmtId="0" fontId="0" fillId="0" borderId="152" xfId="0" applyBorder="1" applyAlignment="1">
      <alignment horizontal="center" vertical="center" wrapText="1"/>
    </xf>
    <xf numFmtId="179" fontId="0" fillId="0" borderId="166" xfId="0" applyNumberFormat="1" applyBorder="1" applyAlignment="1">
      <alignment horizontal="right" vertical="center" wrapText="1"/>
    </xf>
    <xf numFmtId="179" fontId="0" fillId="0" borderId="192" xfId="0" applyNumberFormat="1" applyBorder="1" applyAlignment="1">
      <alignment horizontal="right" vertical="center" wrapText="1"/>
    </xf>
    <xf numFmtId="179" fontId="0" fillId="0" borderId="193" xfId="0" applyNumberFormat="1" applyBorder="1" applyAlignment="1">
      <alignment horizontal="right" vertical="center" wrapText="1"/>
    </xf>
    <xf numFmtId="179" fontId="0" fillId="0" borderId="194" xfId="0" applyNumberFormat="1" applyBorder="1" applyAlignment="1">
      <alignment horizontal="right" vertical="center" wrapText="1"/>
    </xf>
    <xf numFmtId="179" fontId="0" fillId="0" borderId="195" xfId="0" applyNumberFormat="1" applyBorder="1" applyAlignment="1">
      <alignment horizontal="right" vertical="center" wrapText="1"/>
    </xf>
    <xf numFmtId="179" fontId="2" fillId="0" borderId="196" xfId="1" applyNumberFormat="1" applyFont="1" applyBorder="1" applyAlignment="1" applyProtection="1">
      <alignment vertical="center" shrinkToFit="1"/>
    </xf>
    <xf numFmtId="179" fontId="2" fillId="0" borderId="60" xfId="1" applyNumberFormat="1" applyFont="1" applyBorder="1" applyAlignment="1" applyProtection="1">
      <alignment vertical="center" shrinkToFit="1"/>
    </xf>
    <xf numFmtId="179" fontId="2" fillId="0" borderId="197" xfId="1" applyNumberFormat="1" applyFont="1" applyBorder="1" applyAlignment="1" applyProtection="1">
      <alignment vertical="center" shrinkToFit="1"/>
    </xf>
    <xf numFmtId="179" fontId="2" fillId="0" borderId="155" xfId="1" applyNumberFormat="1" applyFont="1" applyBorder="1" applyAlignment="1" applyProtection="1">
      <alignment vertical="center" shrinkToFit="1"/>
    </xf>
    <xf numFmtId="179" fontId="2" fillId="0" borderId="193" xfId="1" applyNumberFormat="1" applyFont="1" applyBorder="1" applyAlignment="1" applyProtection="1">
      <alignment vertical="center" shrinkToFit="1"/>
    </xf>
    <xf numFmtId="179" fontId="2" fillId="0" borderId="37" xfId="1" applyNumberFormat="1" applyFont="1" applyBorder="1" applyAlignment="1" applyProtection="1">
      <alignment vertical="center" shrinkToFit="1"/>
    </xf>
    <xf numFmtId="179" fontId="2" fillId="0" borderId="198" xfId="1" applyNumberFormat="1" applyFont="1" applyFill="1" applyBorder="1" applyAlignment="1" applyProtection="1">
      <alignment vertical="center" shrinkToFit="1"/>
    </xf>
    <xf numFmtId="179" fontId="2" fillId="0" borderId="194" xfId="1" applyNumberFormat="1" applyFont="1" applyBorder="1" applyAlignment="1" applyProtection="1">
      <alignment vertical="center" shrinkToFit="1"/>
    </xf>
    <xf numFmtId="179" fontId="2" fillId="0" borderId="84" xfId="1" applyNumberFormat="1" applyFont="1" applyBorder="1" applyAlignment="1" applyProtection="1">
      <alignment vertical="center" shrinkToFit="1"/>
    </xf>
    <xf numFmtId="179" fontId="2" fillId="0" borderId="151" xfId="1" applyNumberFormat="1" applyFont="1" applyFill="1" applyBorder="1" applyAlignment="1" applyProtection="1">
      <alignment vertical="center" shrinkToFit="1"/>
    </xf>
    <xf numFmtId="179" fontId="2" fillId="0" borderId="199" xfId="1" applyNumberFormat="1" applyFont="1" applyFill="1" applyBorder="1" applyAlignment="1" applyProtection="1">
      <alignment vertical="center" shrinkToFit="1"/>
    </xf>
    <xf numFmtId="179" fontId="2" fillId="0" borderId="152" xfId="1" applyNumberFormat="1" applyFont="1" applyFill="1" applyBorder="1" applyAlignment="1" applyProtection="1">
      <alignment vertical="center" shrinkToFit="1"/>
    </xf>
    <xf numFmtId="179" fontId="2" fillId="0" borderId="192" xfId="1" applyNumberFormat="1" applyFont="1" applyBorder="1" applyAlignment="1" applyProtection="1">
      <alignment vertical="center" shrinkToFit="1"/>
    </xf>
    <xf numFmtId="179" fontId="2" fillId="0" borderId="92" xfId="1" applyNumberFormat="1" applyFont="1" applyBorder="1" applyAlignment="1" applyProtection="1">
      <alignment vertical="center" shrinkToFit="1"/>
    </xf>
    <xf numFmtId="179" fontId="2" fillId="0" borderId="152" xfId="1" applyNumberFormat="1" applyFont="1" applyBorder="1" applyAlignment="1" applyProtection="1">
      <alignment vertical="center" shrinkToFit="1"/>
    </xf>
    <xf numFmtId="179" fontId="2" fillId="0" borderId="201" xfId="1" applyNumberFormat="1" applyFont="1" applyBorder="1" applyAlignment="1" applyProtection="1">
      <alignment vertical="center" shrinkToFit="1"/>
    </xf>
    <xf numFmtId="177" fontId="0" fillId="0" borderId="198" xfId="0" applyNumberFormat="1" applyFont="1" applyBorder="1" applyAlignment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top" textRotation="255" wrapText="1"/>
    </xf>
    <xf numFmtId="0" fontId="7" fillId="0" borderId="42" xfId="0" applyFont="1" applyFill="1" applyBorder="1" applyAlignment="1" applyProtection="1">
      <alignment horizontal="center" vertical="center" shrinkToFit="1"/>
    </xf>
    <xf numFmtId="0" fontId="7" fillId="0" borderId="102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109" xfId="0" applyFont="1" applyFill="1" applyBorder="1" applyAlignment="1" applyProtection="1">
      <alignment horizontal="center" vertical="center" shrinkToFit="1"/>
    </xf>
    <xf numFmtId="179" fontId="2" fillId="4" borderId="79" xfId="0" applyNumberFormat="1" applyFont="1" applyFill="1" applyBorder="1" applyAlignment="1" applyProtection="1">
      <alignment horizontal="center" vertical="center"/>
    </xf>
    <xf numFmtId="179" fontId="2" fillId="4" borderId="23" xfId="0" applyNumberFormat="1" applyFont="1" applyFill="1" applyBorder="1" applyAlignment="1" applyProtection="1">
      <alignment horizontal="center" vertical="center"/>
    </xf>
    <xf numFmtId="179" fontId="2" fillId="4" borderId="116" xfId="0" applyNumberFormat="1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116" xfId="0" applyFont="1" applyFill="1" applyBorder="1" applyAlignment="1" applyProtection="1">
      <alignment horizontal="center" vertical="center" shrinkToFit="1"/>
    </xf>
    <xf numFmtId="0" fontId="7" fillId="0" borderId="112" xfId="0" applyFont="1" applyFill="1" applyBorder="1" applyAlignment="1" applyProtection="1">
      <alignment horizontal="center" vertical="center" shrinkToFit="1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116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110" xfId="0" applyFont="1" applyFill="1" applyBorder="1" applyAlignment="1" applyProtection="1">
      <alignment horizontal="center" vertical="center"/>
    </xf>
    <xf numFmtId="0" fontId="2" fillId="0" borderId="97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7" fillId="0" borderId="118" xfId="0" applyFont="1" applyBorder="1" applyAlignment="1" applyProtection="1">
      <alignment horizontal="center" vertical="center"/>
    </xf>
    <xf numFmtId="0" fontId="7" fillId="0" borderId="121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10" xfId="0" applyFont="1" applyBorder="1" applyAlignment="1" applyProtection="1">
      <alignment horizontal="center" vertical="center"/>
    </xf>
    <xf numFmtId="0" fontId="7" fillId="0" borderId="103" xfId="0" applyFont="1" applyFill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103" xfId="0" applyFont="1" applyBorder="1" applyAlignment="1" applyProtection="1">
      <alignment horizontal="center" vertical="center"/>
    </xf>
    <xf numFmtId="0" fontId="7" fillId="0" borderId="116" xfId="0" applyFont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02" xfId="0" applyFont="1" applyBorder="1" applyAlignment="1" applyProtection="1">
      <alignment horizontal="center" vertical="center"/>
    </xf>
    <xf numFmtId="183" fontId="0" fillId="0" borderId="49" xfId="0" applyNumberFormat="1" applyFill="1" applyBorder="1" applyAlignment="1">
      <alignment vertical="center" shrinkToFit="1"/>
    </xf>
    <xf numFmtId="183" fontId="0" fillId="0" borderId="49" xfId="0" applyNumberFormat="1" applyFill="1" applyBorder="1" applyAlignment="1">
      <alignment vertical="center"/>
    </xf>
    <xf numFmtId="183" fontId="0" fillId="0" borderId="49" xfId="0" applyNumberFormat="1" applyFont="1" applyFill="1" applyBorder="1" applyAlignment="1">
      <alignment vertical="center"/>
    </xf>
    <xf numFmtId="183" fontId="0" fillId="0" borderId="56" xfId="0" applyNumberFormat="1" applyFill="1" applyBorder="1" applyAlignment="1">
      <alignment vertical="center"/>
    </xf>
    <xf numFmtId="179" fontId="8" fillId="0" borderId="16" xfId="0" applyNumberFormat="1" applyFont="1" applyFill="1" applyBorder="1" applyAlignment="1" applyProtection="1">
      <alignment horizontal="right" vertical="center" shrinkToFit="1"/>
    </xf>
    <xf numFmtId="179" fontId="8" fillId="0" borderId="106" xfId="0" applyNumberFormat="1" applyFont="1" applyFill="1" applyBorder="1" applyAlignment="1" applyProtection="1">
      <alignment horizontal="right" vertical="center" shrinkToFit="1"/>
    </xf>
    <xf numFmtId="0" fontId="8" fillId="0" borderId="99" xfId="0" applyFont="1" applyFill="1" applyBorder="1" applyAlignment="1" applyProtection="1">
      <alignment horizontal="center" vertical="center" shrinkToFit="1"/>
    </xf>
    <xf numFmtId="179" fontId="0" fillId="0" borderId="176" xfId="0" applyNumberFormat="1" applyFont="1" applyFill="1" applyBorder="1" applyAlignment="1" applyProtection="1">
      <alignment horizontal="right" vertical="center" shrinkToFit="1"/>
    </xf>
    <xf numFmtId="179" fontId="8" fillId="0" borderId="41" xfId="0" applyNumberFormat="1" applyFont="1" applyFill="1" applyBorder="1" applyAlignment="1" applyProtection="1">
      <alignment horizontal="right" vertical="center" shrinkToFit="1"/>
    </xf>
    <xf numFmtId="179" fontId="8" fillId="0" borderId="40" xfId="0" applyNumberFormat="1" applyFont="1" applyFill="1" applyBorder="1" applyAlignment="1" applyProtection="1">
      <alignment horizontal="right" vertical="center" shrinkToFit="1"/>
    </xf>
    <xf numFmtId="179" fontId="8" fillId="0" borderId="175" xfId="0" applyNumberFormat="1" applyFont="1" applyFill="1" applyBorder="1" applyAlignment="1" applyProtection="1">
      <alignment horizontal="right" vertical="center" shrinkToFit="1"/>
    </xf>
    <xf numFmtId="179" fontId="0" fillId="0" borderId="86" xfId="0" applyNumberFormat="1" applyFont="1" applyFill="1" applyBorder="1" applyAlignment="1" applyProtection="1">
      <alignment horizontal="right" vertical="center" shrinkToFit="1"/>
    </xf>
    <xf numFmtId="179" fontId="8" fillId="0" borderId="59" xfId="0" applyNumberFormat="1" applyFont="1" applyFill="1" applyBorder="1" applyAlignment="1" applyProtection="1">
      <alignment horizontal="right" vertical="center" shrinkToFit="1"/>
    </xf>
    <xf numFmtId="179" fontId="8" fillId="0" borderId="55" xfId="0" applyNumberFormat="1" applyFont="1" applyFill="1" applyBorder="1" applyAlignment="1" applyProtection="1">
      <alignment horizontal="right" vertical="center" shrinkToFit="1"/>
    </xf>
    <xf numFmtId="179" fontId="8" fillId="0" borderId="56" xfId="0" applyNumberFormat="1" applyFont="1" applyFill="1" applyBorder="1" applyAlignment="1" applyProtection="1">
      <alignment horizontal="right" vertical="center" shrinkToFit="1"/>
    </xf>
    <xf numFmtId="179" fontId="2" fillId="0" borderId="92" xfId="1" applyNumberFormat="1" applyFont="1" applyFill="1" applyBorder="1" applyAlignment="1" applyProtection="1">
      <alignment vertical="center" shrinkToFit="1"/>
    </xf>
    <xf numFmtId="179" fontId="2" fillId="0" borderId="60" xfId="1" applyNumberFormat="1" applyFont="1" applyFill="1" applyBorder="1" applyAlignment="1" applyProtection="1">
      <alignment vertical="center" shrinkToFit="1"/>
    </xf>
    <xf numFmtId="179" fontId="2" fillId="0" borderId="207" xfId="1" applyNumberFormat="1" applyFont="1" applyFill="1" applyBorder="1" applyAlignment="1" applyProtection="1">
      <alignment vertical="center" shrinkToFit="1"/>
    </xf>
    <xf numFmtId="179" fontId="2" fillId="0" borderId="114" xfId="0" applyNumberFormat="1" applyFont="1" applyFill="1" applyBorder="1" applyAlignment="1" applyProtection="1">
      <alignment horizontal="right" vertical="center" shrinkToFit="1"/>
    </xf>
    <xf numFmtId="179" fontId="0" fillId="0" borderId="115" xfId="1" applyNumberFormat="1" applyFont="1" applyFill="1" applyBorder="1" applyAlignment="1" applyProtection="1">
      <alignment vertical="center" shrinkToFit="1"/>
    </xf>
    <xf numFmtId="179" fontId="0" fillId="4" borderId="112" xfId="0" applyNumberFormat="1" applyFont="1" applyFill="1" applyBorder="1" applyAlignment="1" applyProtection="1">
      <alignment vertical="center" shrinkToFit="1"/>
    </xf>
    <xf numFmtId="179" fontId="2" fillId="4" borderId="112" xfId="0" applyNumberFormat="1" applyFont="1" applyFill="1" applyBorder="1" applyAlignment="1" applyProtection="1">
      <alignment vertical="center" shrinkToFit="1"/>
    </xf>
    <xf numFmtId="179" fontId="2" fillId="4" borderId="112" xfId="1" applyNumberFormat="1" applyFont="1" applyFill="1" applyBorder="1" applyAlignment="1" applyProtection="1">
      <alignment vertical="center" shrinkToFit="1"/>
    </xf>
    <xf numFmtId="179" fontId="2" fillId="4" borderId="112" xfId="0" applyNumberFormat="1" applyFont="1" applyFill="1" applyBorder="1" applyAlignment="1">
      <alignment vertical="center" shrinkToFit="1"/>
    </xf>
    <xf numFmtId="179" fontId="2" fillId="4" borderId="130" xfId="1" applyNumberFormat="1" applyFont="1" applyFill="1" applyBorder="1" applyAlignment="1" applyProtection="1">
      <alignment vertical="center" shrinkToFit="1"/>
    </xf>
    <xf numFmtId="177" fontId="2" fillId="4" borderId="112" xfId="1" applyNumberFormat="1" applyFont="1" applyFill="1" applyBorder="1" applyAlignment="1" applyProtection="1">
      <alignment vertical="center" shrinkToFit="1"/>
    </xf>
    <xf numFmtId="179" fontId="2" fillId="4" borderId="131" xfId="1" applyNumberFormat="1" applyFont="1" applyFill="1" applyBorder="1" applyAlignment="1" applyProtection="1">
      <alignment vertical="center" shrinkToFit="1"/>
    </xf>
    <xf numFmtId="179" fontId="2" fillId="4" borderId="109" xfId="1" applyNumberFormat="1" applyFont="1" applyFill="1" applyBorder="1" applyAlignment="1" applyProtection="1">
      <alignment vertical="center" shrinkToFit="1"/>
    </xf>
    <xf numFmtId="179" fontId="2" fillId="4" borderId="114" xfId="1" applyNumberFormat="1" applyFont="1" applyFill="1" applyBorder="1" applyAlignment="1" applyProtection="1">
      <alignment vertical="center" shrinkToFit="1"/>
    </xf>
    <xf numFmtId="0" fontId="7" fillId="0" borderId="208" xfId="0" applyFont="1" applyFill="1" applyBorder="1" applyAlignment="1" applyProtection="1">
      <alignment horizontal="center" vertical="center"/>
    </xf>
    <xf numFmtId="179" fontId="2" fillId="0" borderId="209" xfId="0" applyNumberFormat="1" applyFont="1" applyFill="1" applyBorder="1" applyAlignment="1" applyProtection="1">
      <alignment vertical="center" shrinkToFit="1"/>
    </xf>
    <xf numFmtId="179" fontId="2" fillId="0" borderId="209" xfId="1" applyNumberFormat="1" applyFont="1" applyFill="1" applyBorder="1" applyAlignment="1" applyProtection="1">
      <alignment vertical="center" shrinkToFit="1"/>
    </xf>
    <xf numFmtId="179" fontId="2" fillId="0" borderId="210" xfId="1" applyNumberFormat="1" applyFont="1" applyFill="1" applyBorder="1" applyAlignment="1" applyProtection="1">
      <alignment vertical="center" shrinkToFit="1"/>
    </xf>
    <xf numFmtId="179" fontId="2" fillId="0" borderId="211" xfId="1" applyNumberFormat="1" applyFont="1" applyFill="1" applyBorder="1" applyAlignment="1" applyProtection="1">
      <alignment vertical="center" shrinkToFit="1"/>
    </xf>
    <xf numFmtId="179" fontId="2" fillId="0" borderId="212" xfId="1" applyNumberFormat="1" applyFont="1" applyFill="1" applyBorder="1" applyAlignment="1" applyProtection="1">
      <alignment vertical="center" shrinkToFit="1"/>
    </xf>
    <xf numFmtId="179" fontId="2" fillId="0" borderId="213" xfId="1" applyNumberFormat="1" applyFont="1" applyFill="1" applyBorder="1" applyAlignment="1" applyProtection="1">
      <alignment vertical="center" shrinkToFit="1"/>
    </xf>
    <xf numFmtId="179" fontId="2" fillId="0" borderId="214" xfId="0" applyNumberFormat="1" applyFont="1" applyFill="1" applyBorder="1" applyAlignment="1">
      <alignment vertical="center" shrinkToFit="1"/>
    </xf>
    <xf numFmtId="0" fontId="7" fillId="0" borderId="215" xfId="0" applyFont="1" applyFill="1" applyBorder="1" applyAlignment="1" applyProtection="1">
      <alignment horizontal="center" vertical="center"/>
    </xf>
    <xf numFmtId="177" fontId="2" fillId="0" borderId="216" xfId="1" applyNumberFormat="1" applyFont="1" applyFill="1" applyBorder="1" applyAlignment="1" applyProtection="1">
      <alignment vertical="center" shrinkToFit="1"/>
    </xf>
    <xf numFmtId="177" fontId="2" fillId="0" borderId="217" xfId="1" applyNumberFormat="1" applyFont="1" applyFill="1" applyBorder="1" applyAlignment="1" applyProtection="1">
      <alignment vertical="center" shrinkToFit="1"/>
    </xf>
    <xf numFmtId="177" fontId="2" fillId="0" borderId="218" xfId="1" applyNumberFormat="1" applyFont="1" applyFill="1" applyBorder="1" applyAlignment="1" applyProtection="1">
      <alignment vertical="center" shrinkToFit="1"/>
    </xf>
    <xf numFmtId="179" fontId="2" fillId="0" borderId="219" xfId="0" applyNumberFormat="1" applyFont="1" applyFill="1" applyBorder="1" applyAlignment="1">
      <alignment vertical="center" shrinkToFit="1"/>
    </xf>
    <xf numFmtId="179" fontId="0" fillId="0" borderId="44" xfId="1" applyNumberFormat="1" applyFont="1" applyBorder="1" applyAlignment="1" applyProtection="1">
      <alignment vertical="center" shrinkToFit="1"/>
    </xf>
    <xf numFmtId="179" fontId="2" fillId="0" borderId="178" xfId="1" applyNumberFormat="1" applyFont="1" applyFill="1" applyBorder="1" applyAlignment="1" applyProtection="1">
      <alignment vertical="center" shrinkToFit="1"/>
    </xf>
    <xf numFmtId="0" fontId="7" fillId="0" borderId="180" xfId="0" applyFont="1" applyFill="1" applyBorder="1" applyAlignment="1" applyProtection="1">
      <alignment horizontal="center" vertical="center" shrinkToFit="1"/>
    </xf>
    <xf numFmtId="179" fontId="2" fillId="0" borderId="221" xfId="0" applyNumberFormat="1" applyFont="1" applyFill="1" applyBorder="1" applyAlignment="1" applyProtection="1">
      <alignment vertical="center" shrinkToFit="1"/>
    </xf>
    <xf numFmtId="179" fontId="0" fillId="0" borderId="23" xfId="1" applyNumberFormat="1" applyFont="1" applyFill="1" applyBorder="1" applyAlignment="1" applyProtection="1">
      <alignment vertical="center" shrinkToFit="1"/>
    </xf>
    <xf numFmtId="179" fontId="0" fillId="0" borderId="196" xfId="1" applyNumberFormat="1" applyFont="1" applyBorder="1" applyAlignment="1" applyProtection="1">
      <alignment vertical="center" shrinkToFit="1"/>
    </xf>
    <xf numFmtId="177" fontId="7" fillId="0" borderId="31" xfId="1" applyNumberFormat="1" applyFont="1" applyFill="1" applyBorder="1" applyAlignment="1" applyProtection="1">
      <alignment vertical="center" shrinkToFit="1"/>
    </xf>
    <xf numFmtId="177" fontId="7" fillId="0" borderId="31" xfId="0" applyNumberFormat="1" applyFont="1" applyFill="1" applyBorder="1" applyAlignment="1" applyProtection="1">
      <alignment vertical="center" shrinkToFit="1"/>
    </xf>
    <xf numFmtId="183" fontId="0" fillId="0" borderId="56" xfId="0" applyNumberFormat="1" applyFill="1" applyBorder="1" applyAlignment="1">
      <alignment vertical="center" shrinkToFit="1"/>
    </xf>
    <xf numFmtId="179" fontId="2" fillId="0" borderId="16" xfId="0" applyNumberFormat="1" applyFont="1" applyFill="1" applyBorder="1" applyAlignment="1" applyProtection="1">
      <alignment horizontal="right" vertical="center" shrinkToFit="1"/>
    </xf>
    <xf numFmtId="179" fontId="2" fillId="0" borderId="226" xfId="1" applyNumberFormat="1" applyFont="1" applyFill="1" applyBorder="1" applyAlignment="1" applyProtection="1">
      <alignment vertical="center" shrinkToFit="1"/>
    </xf>
    <xf numFmtId="179" fontId="2" fillId="0" borderId="20" xfId="0" applyNumberFormat="1" applyFont="1" applyFill="1" applyBorder="1" applyAlignment="1" applyProtection="1">
      <alignment horizontal="right" vertical="center" shrinkToFit="1"/>
    </xf>
    <xf numFmtId="179" fontId="2" fillId="0" borderId="224" xfId="1" applyNumberFormat="1" applyFont="1" applyFill="1" applyBorder="1" applyAlignment="1" applyProtection="1">
      <alignment vertical="center" shrinkToFit="1"/>
    </xf>
    <xf numFmtId="179" fontId="2" fillId="0" borderId="227" xfId="1" applyNumberFormat="1" applyFont="1" applyFill="1" applyBorder="1" applyAlignment="1" applyProtection="1">
      <alignment vertical="center" shrinkToFit="1"/>
    </xf>
    <xf numFmtId="179" fontId="2" fillId="0" borderId="106" xfId="0" applyNumberFormat="1" applyFont="1" applyFill="1" applyBorder="1" applyAlignment="1" applyProtection="1">
      <alignment horizontal="right" vertical="center" shrinkToFit="1"/>
    </xf>
    <xf numFmtId="179" fontId="2" fillId="0" borderId="228" xfId="1" applyNumberFormat="1" applyFont="1" applyFill="1" applyBorder="1" applyAlignment="1" applyProtection="1">
      <alignment vertical="center" shrinkToFit="1"/>
    </xf>
    <xf numFmtId="179" fontId="2" fillId="0" borderId="79" xfId="1" applyNumberFormat="1" applyFont="1" applyFill="1" applyBorder="1" applyAlignment="1" applyProtection="1">
      <alignment vertical="center" shrinkToFit="1"/>
    </xf>
    <xf numFmtId="179" fontId="2" fillId="0" borderId="223" xfId="1" applyNumberFormat="1" applyFont="1" applyFill="1" applyBorder="1" applyAlignment="1" applyProtection="1">
      <alignment vertical="center" shrinkToFit="1"/>
    </xf>
    <xf numFmtId="179" fontId="2" fillId="0" borderId="81" xfId="1" applyNumberFormat="1" applyFont="1" applyFill="1" applyBorder="1" applyAlignment="1" applyProtection="1">
      <alignment vertical="center" shrinkToFit="1"/>
    </xf>
    <xf numFmtId="179" fontId="2" fillId="0" borderId="225" xfId="1" applyNumberFormat="1" applyFont="1" applyFill="1" applyBorder="1" applyAlignment="1" applyProtection="1">
      <alignment vertical="center" shrinkToFit="1"/>
    </xf>
    <xf numFmtId="179" fontId="2" fillId="0" borderId="196" xfId="1" applyNumberFormat="1" applyFont="1" applyFill="1" applyBorder="1" applyAlignment="1" applyProtection="1">
      <alignment vertical="center" shrinkToFit="1"/>
    </xf>
    <xf numFmtId="179" fontId="2" fillId="0" borderId="44" xfId="1" applyNumberFormat="1" applyFont="1" applyFill="1" applyBorder="1" applyAlignment="1" applyProtection="1">
      <alignment vertical="center" shrinkToFit="1"/>
    </xf>
    <xf numFmtId="179" fontId="2" fillId="0" borderId="30" xfId="1" applyNumberFormat="1" applyFont="1" applyFill="1" applyBorder="1" applyAlignment="1" applyProtection="1">
      <alignment vertical="center" shrinkToFit="1"/>
    </xf>
    <xf numFmtId="179" fontId="2" fillId="0" borderId="60" xfId="0" applyNumberFormat="1" applyFont="1" applyFill="1" applyBorder="1" applyAlignment="1">
      <alignment vertical="center" shrinkToFit="1"/>
    </xf>
    <xf numFmtId="179" fontId="2" fillId="0" borderId="193" xfId="1" applyNumberFormat="1" applyFont="1" applyFill="1" applyBorder="1" applyAlignment="1" applyProtection="1">
      <alignment vertical="center" shrinkToFit="1"/>
    </xf>
    <xf numFmtId="179" fontId="2" fillId="0" borderId="45" xfId="1" applyNumberFormat="1" applyFont="1" applyFill="1" applyBorder="1" applyAlignment="1" applyProtection="1">
      <alignment vertical="center" shrinkToFit="1"/>
    </xf>
    <xf numFmtId="179" fontId="2" fillId="0" borderId="37" xfId="1" applyNumberFormat="1" applyFont="1" applyFill="1" applyBorder="1" applyAlignment="1" applyProtection="1">
      <alignment vertical="center" shrinkToFit="1"/>
    </xf>
    <xf numFmtId="179" fontId="2" fillId="0" borderId="189" xfId="1" applyNumberFormat="1" applyFont="1" applyFill="1" applyBorder="1" applyAlignment="1" applyProtection="1">
      <alignment vertical="center" shrinkToFit="1"/>
    </xf>
    <xf numFmtId="179" fontId="2" fillId="0" borderId="37" xfId="0" applyNumberFormat="1" applyFont="1" applyFill="1" applyBorder="1" applyAlignment="1">
      <alignment vertical="center" shrinkToFit="1"/>
    </xf>
    <xf numFmtId="179" fontId="2" fillId="0" borderId="184" xfId="1" applyNumberFormat="1" applyFont="1" applyFill="1" applyBorder="1" applyAlignment="1" applyProtection="1">
      <alignment vertical="center" shrinkToFit="1"/>
    </xf>
    <xf numFmtId="179" fontId="2" fillId="0" borderId="197" xfId="1" applyNumberFormat="1" applyFont="1" applyFill="1" applyBorder="1" applyAlignment="1" applyProtection="1">
      <alignment vertical="center" shrinkToFit="1"/>
    </xf>
    <xf numFmtId="179" fontId="2" fillId="0" borderId="136" xfId="1" applyNumberFormat="1" applyFont="1" applyFill="1" applyBorder="1" applyAlignment="1" applyProtection="1">
      <alignment vertical="center" shrinkToFit="1"/>
    </xf>
    <xf numFmtId="179" fontId="2" fillId="0" borderId="137" xfId="1" applyNumberFormat="1" applyFont="1" applyFill="1" applyBorder="1" applyAlignment="1" applyProtection="1">
      <alignment vertical="center" shrinkToFit="1"/>
    </xf>
    <xf numFmtId="179" fontId="2" fillId="0" borderId="186" xfId="1" applyNumberFormat="1" applyFont="1" applyFill="1" applyBorder="1" applyAlignment="1" applyProtection="1">
      <alignment vertical="center" shrinkToFit="1"/>
    </xf>
    <xf numFmtId="179" fontId="2" fillId="0" borderId="155" xfId="1" applyNumberFormat="1" applyFont="1" applyFill="1" applyBorder="1" applyAlignment="1" applyProtection="1">
      <alignment vertical="center" shrinkToFit="1"/>
    </xf>
    <xf numFmtId="179" fontId="2" fillId="0" borderId="34" xfId="1" applyNumberFormat="1" applyFont="1" applyFill="1" applyBorder="1" applyAlignment="1" applyProtection="1">
      <alignment vertical="center" shrinkToFit="1"/>
    </xf>
    <xf numFmtId="179" fontId="2" fillId="0" borderId="54" xfId="1" applyNumberFormat="1" applyFont="1" applyFill="1" applyBorder="1" applyAlignment="1" applyProtection="1">
      <alignment vertical="center" shrinkToFit="1"/>
    </xf>
    <xf numFmtId="179" fontId="2" fillId="0" borderId="185" xfId="1" applyNumberFormat="1" applyFont="1" applyFill="1" applyBorder="1" applyAlignment="1" applyProtection="1">
      <alignment vertical="center" shrinkToFit="1"/>
    </xf>
    <xf numFmtId="0" fontId="7" fillId="0" borderId="118" xfId="0" applyFont="1" applyFill="1" applyBorder="1" applyAlignment="1" applyProtection="1">
      <alignment horizontal="center" vertical="center"/>
    </xf>
    <xf numFmtId="179" fontId="2" fillId="0" borderId="137" xfId="0" applyNumberFormat="1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/>
    </xf>
    <xf numFmtId="177" fontId="2" fillId="0" borderId="31" xfId="1" applyNumberFormat="1" applyFont="1" applyBorder="1" applyAlignment="1" applyProtection="1">
      <alignment vertical="center" shrinkToFit="1"/>
    </xf>
    <xf numFmtId="177" fontId="2" fillId="0" borderId="73" xfId="1" applyNumberFormat="1" applyFont="1" applyBorder="1" applyAlignment="1" applyProtection="1">
      <alignment vertical="center" shrinkToFit="1"/>
    </xf>
    <xf numFmtId="177" fontId="0" fillId="0" borderId="134" xfId="0" applyNumberFormat="1" applyBorder="1" applyAlignment="1">
      <alignment horizontal="right" vertical="center"/>
    </xf>
    <xf numFmtId="177" fontId="0" fillId="0" borderId="125" xfId="0" applyNumberFormat="1" applyBorder="1" applyAlignment="1">
      <alignment horizontal="right" vertical="center"/>
    </xf>
    <xf numFmtId="179" fontId="4" fillId="0" borderId="0" xfId="0" applyNumberFormat="1" applyFont="1" applyAlignment="1">
      <alignment vertical="center"/>
    </xf>
    <xf numFmtId="179" fontId="4" fillId="0" borderId="0" xfId="0" applyNumberFormat="1" applyFont="1" applyBorder="1" applyAlignment="1">
      <alignment vertical="center"/>
    </xf>
    <xf numFmtId="183" fontId="0" fillId="0" borderId="48" xfId="0" applyNumberFormat="1" applyFill="1" applyBorder="1" applyAlignment="1">
      <alignment vertical="center" shrinkToFit="1"/>
    </xf>
    <xf numFmtId="183" fontId="0" fillId="0" borderId="48" xfId="0" applyNumberFormat="1" applyFill="1" applyBorder="1" applyAlignment="1">
      <alignment vertical="center"/>
    </xf>
    <xf numFmtId="183" fontId="0" fillId="0" borderId="5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183" fontId="0" fillId="0" borderId="1" xfId="0" applyNumberFormat="1" applyFill="1" applyBorder="1" applyAlignment="1">
      <alignment vertical="center" shrinkToFit="1"/>
    </xf>
    <xf numFmtId="183" fontId="0" fillId="0" borderId="1" xfId="0" applyNumberFormat="1" applyFill="1" applyBorder="1" applyAlignment="1">
      <alignment vertical="center"/>
    </xf>
    <xf numFmtId="183" fontId="0" fillId="0" borderId="57" xfId="0" applyNumberFormat="1" applyFill="1" applyBorder="1" applyAlignment="1">
      <alignment vertical="center"/>
    </xf>
    <xf numFmtId="0" fontId="0" fillId="0" borderId="48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183" fontId="0" fillId="0" borderId="31" xfId="0" applyNumberFormat="1" applyFill="1" applyBorder="1" applyAlignment="1">
      <alignment vertical="center" shrinkToFit="1"/>
    </xf>
    <xf numFmtId="183" fontId="0" fillId="0" borderId="31" xfId="0" applyNumberFormat="1" applyFill="1" applyBorder="1" applyAlignment="1">
      <alignment vertical="center"/>
    </xf>
    <xf numFmtId="183" fontId="0" fillId="0" borderId="73" xfId="0" applyNumberFormat="1" applyFill="1" applyBorder="1" applyAlignment="1">
      <alignment vertical="center"/>
    </xf>
    <xf numFmtId="183" fontId="0" fillId="0" borderId="48" xfId="0" applyNumberFormat="1" applyFont="1" applyFill="1" applyBorder="1" applyAlignment="1">
      <alignment vertical="center"/>
    </xf>
    <xf numFmtId="183" fontId="0" fillId="0" borderId="48" xfId="0" applyNumberFormat="1" applyFont="1" applyFill="1" applyBorder="1" applyAlignment="1">
      <alignment horizontal="right" vertical="center"/>
    </xf>
    <xf numFmtId="183" fontId="0" fillId="0" borderId="48" xfId="0" applyNumberFormat="1" applyFont="1" applyFill="1" applyBorder="1" applyAlignment="1">
      <alignment horizontal="center" vertical="center"/>
    </xf>
    <xf numFmtId="183" fontId="0" fillId="0" borderId="59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right" vertical="center" shrinkToFit="1"/>
    </xf>
    <xf numFmtId="183" fontId="0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>
      <alignment horizontal="center" vertical="center"/>
    </xf>
    <xf numFmtId="183" fontId="0" fillId="0" borderId="57" xfId="0" applyNumberFormat="1" applyFont="1" applyFill="1" applyBorder="1" applyAlignment="1">
      <alignment horizontal="center" vertical="center"/>
    </xf>
    <xf numFmtId="183" fontId="0" fillId="0" borderId="59" xfId="0" applyNumberFormat="1" applyFill="1" applyBorder="1" applyAlignment="1">
      <alignment vertical="center" shrinkToFit="1"/>
    </xf>
    <xf numFmtId="0" fontId="7" fillId="0" borderId="121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179" fontId="2" fillId="0" borderId="62" xfId="1" applyNumberFormat="1" applyFont="1" applyFill="1" applyBorder="1" applyAlignment="1" applyProtection="1">
      <alignment vertical="center" shrinkToFit="1"/>
    </xf>
    <xf numFmtId="0" fontId="7" fillId="0" borderId="102" xfId="0" applyFont="1" applyFill="1" applyBorder="1" applyAlignment="1" applyProtection="1">
      <alignment horizontal="center" vertical="center"/>
    </xf>
    <xf numFmtId="179" fontId="2" fillId="0" borderId="187" xfId="1" applyNumberFormat="1" applyFont="1" applyFill="1" applyBorder="1" applyAlignment="1" applyProtection="1">
      <alignment vertical="center" shrinkToFit="1"/>
    </xf>
    <xf numFmtId="179" fontId="2" fillId="0" borderId="222" xfId="1" applyNumberFormat="1" applyFont="1" applyFill="1" applyBorder="1" applyAlignment="1" applyProtection="1">
      <alignment vertical="center" shrinkToFit="1"/>
    </xf>
    <xf numFmtId="179" fontId="2" fillId="0" borderId="100" xfId="1" applyNumberFormat="1" applyFont="1" applyFill="1" applyBorder="1" applyAlignment="1" applyProtection="1">
      <alignment vertical="center" shrinkToFit="1"/>
    </xf>
    <xf numFmtId="179" fontId="2" fillId="0" borderId="118" xfId="1" applyNumberFormat="1" applyFont="1" applyFill="1" applyBorder="1" applyAlignment="1" applyProtection="1">
      <alignment vertical="center" shrinkToFit="1"/>
    </xf>
    <xf numFmtId="179" fontId="0" fillId="0" borderId="132" xfId="0" applyNumberFormat="1" applyFont="1" applyFill="1" applyBorder="1" applyAlignment="1">
      <alignment vertical="center" shrinkToFit="1"/>
    </xf>
    <xf numFmtId="179" fontId="2" fillId="0" borderId="105" xfId="0" applyNumberFormat="1" applyFont="1" applyFill="1" applyBorder="1" applyAlignment="1" applyProtection="1">
      <alignment vertical="center" shrinkToFit="1"/>
    </xf>
    <xf numFmtId="179" fontId="2" fillId="0" borderId="200" xfId="1" applyNumberFormat="1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9" fontId="2" fillId="0" borderId="83" xfId="1" applyNumberFormat="1" applyFont="1" applyFill="1" applyBorder="1" applyAlignment="1" applyProtection="1">
      <alignment vertical="center" shrinkToFit="1"/>
    </xf>
    <xf numFmtId="179" fontId="2" fillId="0" borderId="84" xfId="0" applyNumberFormat="1" applyFont="1" applyFill="1" applyBorder="1" applyAlignment="1">
      <alignment vertical="center" shrinkToFit="1"/>
    </xf>
    <xf numFmtId="184" fontId="1" fillId="0" borderId="166" xfId="5" applyNumberFormat="1" applyBorder="1" applyAlignment="1">
      <alignment vertical="center"/>
    </xf>
    <xf numFmtId="179" fontId="2" fillId="4" borderId="121" xfId="0" applyNumberFormat="1" applyFont="1" applyFill="1" applyBorder="1" applyAlignment="1" applyProtection="1">
      <alignment horizontal="center" vertical="center"/>
    </xf>
    <xf numFmtId="179" fontId="18" fillId="0" borderId="102" xfId="0" applyNumberFormat="1" applyFont="1" applyFill="1" applyBorder="1" applyAlignment="1" applyProtection="1">
      <alignment vertical="center" shrinkToFit="1"/>
    </xf>
    <xf numFmtId="177" fontId="18" fillId="0" borderId="31" xfId="0" applyNumberFormat="1" applyFont="1" applyFill="1" applyBorder="1" applyAlignment="1" applyProtection="1">
      <alignment vertical="center" shrinkToFit="1"/>
    </xf>
    <xf numFmtId="177" fontId="18" fillId="2" borderId="31" xfId="0" applyNumberFormat="1" applyFont="1" applyFill="1" applyBorder="1" applyAlignment="1" applyProtection="1">
      <alignment vertical="center" shrinkToFit="1"/>
    </xf>
    <xf numFmtId="177" fontId="7" fillId="2" borderId="31" xfId="0" applyNumberFormat="1" applyFont="1" applyFill="1" applyBorder="1" applyAlignment="1" applyProtection="1">
      <alignment vertical="center" shrinkToFit="1"/>
    </xf>
    <xf numFmtId="177" fontId="2" fillId="2" borderId="73" xfId="0" applyNumberFormat="1" applyFont="1" applyFill="1" applyBorder="1" applyAlignment="1" applyProtection="1">
      <alignment vertical="center" shrinkToFit="1"/>
    </xf>
    <xf numFmtId="0" fontId="7" fillId="0" borderId="221" xfId="0" applyFont="1" applyBorder="1" applyAlignment="1" applyProtection="1">
      <alignment horizontal="center" vertical="center"/>
    </xf>
    <xf numFmtId="184" fontId="1" fillId="0" borderId="0" xfId="5" applyNumberFormat="1" applyFont="1" applyFill="1" applyAlignment="1">
      <alignment vertical="center"/>
    </xf>
    <xf numFmtId="184" fontId="13" fillId="0" borderId="3" xfId="5" applyNumberFormat="1" applyFont="1" applyFill="1" applyBorder="1" applyAlignment="1">
      <alignment vertical="center" shrinkToFit="1"/>
    </xf>
    <xf numFmtId="184" fontId="13" fillId="0" borderId="55" xfId="5" applyNumberFormat="1" applyFont="1" applyFill="1" applyBorder="1" applyAlignment="1">
      <alignment vertical="center" shrinkToFit="1"/>
    </xf>
    <xf numFmtId="184" fontId="13" fillId="0" borderId="4" xfId="5" applyNumberFormat="1" applyFont="1" applyFill="1" applyBorder="1" applyAlignment="1">
      <alignment vertical="center" shrinkToFit="1"/>
    </xf>
    <xf numFmtId="184" fontId="13" fillId="0" borderId="58" xfId="5" applyNumberFormat="1" applyFont="1" applyFill="1" applyBorder="1" applyAlignment="1">
      <alignment vertical="center" shrinkToFit="1"/>
    </xf>
    <xf numFmtId="1" fontId="2" fillId="0" borderId="113" xfId="9" applyNumberFormat="1" applyFont="1" applyFill="1" applyBorder="1" applyAlignment="1" applyProtection="1">
      <alignment vertical="center" shrinkToFit="1"/>
    </xf>
    <xf numFmtId="178" fontId="0" fillId="0" borderId="31" xfId="0" applyNumberFormat="1" applyFill="1" applyBorder="1" applyAlignment="1">
      <alignment horizontal="right" vertical="center" shrinkToFit="1"/>
    </xf>
    <xf numFmtId="178" fontId="0" fillId="0" borderId="73" xfId="0" applyNumberFormat="1" applyFill="1" applyBorder="1" applyAlignment="1">
      <alignment horizontal="right" vertical="center" shrinkToFit="1"/>
    </xf>
    <xf numFmtId="0" fontId="0" fillId="0" borderId="46" xfId="0" applyFont="1" applyFill="1" applyBorder="1" applyAlignment="1" applyProtection="1">
      <alignment horizontal="center" vertical="center"/>
    </xf>
    <xf numFmtId="179" fontId="0" fillId="0" borderId="17" xfId="1" applyNumberFormat="1" applyFont="1" applyFill="1" applyBorder="1" applyAlignment="1" applyProtection="1">
      <alignment vertical="center" shrinkToFit="1"/>
    </xf>
    <xf numFmtId="179" fontId="0" fillId="0" borderId="44" xfId="1" applyNumberFormat="1" applyFont="1" applyFill="1" applyBorder="1" applyAlignment="1" applyProtection="1">
      <alignment vertical="center" shrinkToFit="1"/>
    </xf>
    <xf numFmtId="179" fontId="0" fillId="0" borderId="60" xfId="1" applyNumberFormat="1" applyFont="1" applyFill="1" applyBorder="1" applyAlignment="1" applyProtection="1">
      <alignment vertical="center" shrinkToFit="1"/>
    </xf>
    <xf numFmtId="179" fontId="0" fillId="0" borderId="60" xfId="0" applyNumberFormat="1" applyFont="1" applyFill="1" applyBorder="1" applyAlignment="1">
      <alignment vertical="center" shrinkToFit="1"/>
    </xf>
    <xf numFmtId="179" fontId="0" fillId="0" borderId="159" xfId="1" applyNumberFormat="1" applyFont="1" applyFill="1" applyBorder="1" applyAlignment="1" applyProtection="1">
      <alignment vertical="center" shrinkToFit="1"/>
    </xf>
    <xf numFmtId="179" fontId="0" fillId="0" borderId="45" xfId="1" applyNumberFormat="1" applyFont="1" applyFill="1" applyBorder="1" applyAlignment="1" applyProtection="1">
      <alignment vertical="center" shrinkToFit="1"/>
    </xf>
    <xf numFmtId="179" fontId="0" fillId="0" borderId="37" xfId="1" applyNumberFormat="1" applyFont="1" applyFill="1" applyBorder="1" applyAlignment="1" applyProtection="1">
      <alignment vertical="center" shrinkToFit="1"/>
    </xf>
    <xf numFmtId="179" fontId="0" fillId="0" borderId="37" xfId="0" applyNumberFormat="1" applyFont="1" applyFill="1" applyBorder="1" applyAlignment="1">
      <alignment vertical="center" shrinkToFit="1"/>
    </xf>
    <xf numFmtId="0" fontId="0" fillId="0" borderId="116" xfId="0" applyFont="1" applyFill="1" applyBorder="1" applyAlignment="1" applyProtection="1">
      <alignment horizontal="center" vertical="center"/>
    </xf>
    <xf numFmtId="179" fontId="0" fillId="0" borderId="184" xfId="1" applyNumberFormat="1" applyFont="1" applyFill="1" applyBorder="1" applyAlignment="1" applyProtection="1">
      <alignment vertical="center" shrinkToFit="1"/>
    </xf>
    <xf numFmtId="179" fontId="0" fillId="0" borderId="136" xfId="1" applyNumberFormat="1" applyFont="1" applyFill="1" applyBorder="1" applyAlignment="1" applyProtection="1">
      <alignment vertical="center" shrinkToFit="1"/>
    </xf>
    <xf numFmtId="179" fontId="0" fillId="0" borderId="137" xfId="1" applyNumberFormat="1" applyFont="1" applyFill="1" applyBorder="1" applyAlignment="1" applyProtection="1">
      <alignment vertical="center" shrinkToFit="1"/>
    </xf>
    <xf numFmtId="0" fontId="0" fillId="0" borderId="31" xfId="0" applyFont="1" applyFill="1" applyBorder="1" applyAlignment="1" applyProtection="1">
      <alignment horizontal="center" vertical="center" shrinkToFit="1"/>
    </xf>
    <xf numFmtId="179" fontId="0" fillId="0" borderId="33" xfId="1" applyNumberFormat="1" applyFont="1" applyFill="1" applyBorder="1" applyAlignment="1" applyProtection="1">
      <alignment vertical="center" shrinkToFit="1"/>
    </xf>
    <xf numFmtId="179" fontId="0" fillId="0" borderId="155" xfId="1" applyNumberFormat="1" applyFont="1" applyFill="1" applyBorder="1" applyAlignment="1" applyProtection="1">
      <alignment vertical="center" shrinkToFit="1"/>
    </xf>
    <xf numFmtId="179" fontId="0" fillId="0" borderId="34" xfId="1" applyNumberFormat="1" applyFont="1" applyFill="1" applyBorder="1" applyAlignment="1" applyProtection="1">
      <alignment vertical="center" shrinkToFit="1"/>
    </xf>
    <xf numFmtId="179" fontId="0" fillId="0" borderId="54" xfId="1" applyNumberFormat="1" applyFont="1" applyFill="1" applyBorder="1" applyAlignment="1" applyProtection="1">
      <alignment vertical="center" shrinkToFit="1"/>
    </xf>
    <xf numFmtId="179" fontId="0" fillId="0" borderId="185" xfId="1" applyNumberFormat="1" applyFont="1" applyFill="1" applyBorder="1" applyAlignment="1" applyProtection="1">
      <alignment vertical="center" shrinkToFit="1"/>
    </xf>
    <xf numFmtId="179" fontId="0" fillId="0" borderId="196" xfId="1" applyNumberFormat="1" applyFont="1" applyFill="1" applyBorder="1" applyAlignment="1" applyProtection="1">
      <alignment vertical="center" shrinkToFit="1"/>
    </xf>
    <xf numFmtId="179" fontId="0" fillId="0" borderId="30" xfId="1" applyNumberFormat="1" applyFont="1" applyFill="1" applyBorder="1" applyAlignment="1" applyProtection="1">
      <alignment vertical="center" shrinkToFit="1"/>
    </xf>
    <xf numFmtId="179" fontId="0" fillId="0" borderId="193" xfId="1" applyNumberFormat="1" applyFont="1" applyFill="1" applyBorder="1" applyAlignment="1" applyProtection="1">
      <alignment vertical="center" shrinkToFit="1"/>
    </xf>
    <xf numFmtId="179" fontId="0" fillId="0" borderId="189" xfId="1" applyNumberFormat="1" applyFont="1" applyFill="1" applyBorder="1" applyAlignment="1" applyProtection="1">
      <alignment vertical="center" shrinkToFit="1"/>
    </xf>
    <xf numFmtId="179" fontId="0" fillId="0" borderId="197" xfId="1" applyNumberFormat="1" applyFont="1" applyFill="1" applyBorder="1" applyAlignment="1" applyProtection="1">
      <alignment vertical="center" shrinkToFit="1"/>
    </xf>
    <xf numFmtId="179" fontId="0" fillId="0" borderId="186" xfId="1" applyNumberFormat="1" applyFont="1" applyFill="1" applyBorder="1" applyAlignment="1" applyProtection="1">
      <alignment vertical="center" shrinkToFit="1"/>
    </xf>
    <xf numFmtId="179" fontId="0" fillId="0" borderId="90" xfId="0" applyNumberFormat="1" applyFont="1" applyFill="1" applyBorder="1" applyAlignment="1">
      <alignment vertical="center" shrinkToFit="1"/>
    </xf>
    <xf numFmtId="183" fontId="4" fillId="0" borderId="102" xfId="0" applyNumberFormat="1" applyFont="1" applyBorder="1" applyAlignment="1">
      <alignment shrinkToFit="1"/>
    </xf>
    <xf numFmtId="183" fontId="4" fillId="0" borderId="129" xfId="0" applyNumberFormat="1" applyFont="1" applyBorder="1" applyAlignment="1">
      <alignment shrinkToFit="1"/>
    </xf>
    <xf numFmtId="183" fontId="4" fillId="0" borderId="3" xfId="0" applyNumberFormat="1" applyFont="1" applyBorder="1" applyAlignment="1">
      <alignment shrinkToFit="1"/>
    </xf>
    <xf numFmtId="183" fontId="4" fillId="0" borderId="49" xfId="0" applyNumberFormat="1" applyFont="1" applyBorder="1" applyAlignment="1">
      <alignment shrinkToFit="1"/>
    </xf>
    <xf numFmtId="179" fontId="0" fillId="0" borderId="4" xfId="1" applyNumberFormat="1" applyFont="1" applyFill="1" applyBorder="1" applyAlignment="1" applyProtection="1">
      <alignment horizontal="right" vertical="center" shrinkToFit="1"/>
    </xf>
    <xf numFmtId="179" fontId="2" fillId="0" borderId="18" xfId="1" applyNumberFormat="1" applyFont="1" applyFill="1" applyBorder="1" applyAlignment="1" applyProtection="1">
      <alignment horizontal="right" vertical="center" shrinkToFit="1"/>
    </xf>
    <xf numFmtId="179" fontId="2" fillId="0" borderId="19" xfId="1" applyNumberFormat="1" applyFont="1" applyFill="1" applyBorder="1" applyAlignment="1" applyProtection="1">
      <alignment horizontal="right" vertical="center" shrinkToFit="1"/>
    </xf>
    <xf numFmtId="179" fontId="2" fillId="0" borderId="38" xfId="1" applyNumberFormat="1" applyFont="1" applyFill="1" applyBorder="1" applyAlignment="1" applyProtection="1">
      <alignment horizontal="right" vertical="center" shrinkToFit="1"/>
    </xf>
    <xf numFmtId="179" fontId="2" fillId="0" borderId="224" xfId="1" applyNumberFormat="1" applyFont="1" applyFill="1" applyBorder="1" applyAlignment="1" applyProtection="1">
      <alignment horizontal="right" vertical="center" shrinkToFit="1"/>
    </xf>
    <xf numFmtId="179" fontId="2" fillId="0" borderId="31" xfId="1" applyNumberFormat="1" applyFont="1" applyFill="1" applyBorder="1" applyAlignment="1" applyProtection="1">
      <alignment horizontal="right" vertical="center" shrinkToFit="1"/>
    </xf>
    <xf numFmtId="179" fontId="0" fillId="0" borderId="22" xfId="1" applyNumberFormat="1" applyFont="1" applyFill="1" applyBorder="1" applyAlignment="1" applyProtection="1">
      <alignment horizontal="right" vertical="center" shrinkToFit="1"/>
    </xf>
    <xf numFmtId="179" fontId="2" fillId="0" borderId="229" xfId="0" applyNumberFormat="1" applyFont="1" applyFill="1" applyBorder="1" applyAlignment="1" applyProtection="1">
      <alignment horizontal="right" vertical="center" shrinkToFit="1"/>
    </xf>
    <xf numFmtId="179" fontId="2" fillId="0" borderId="126" xfId="1" applyNumberFormat="1" applyFont="1" applyFill="1" applyBorder="1" applyAlignment="1" applyProtection="1">
      <alignment horizontal="right" vertical="center" shrinkToFit="1"/>
    </xf>
    <xf numFmtId="179" fontId="2" fillId="0" borderId="80" xfId="1" applyNumberFormat="1" applyFont="1" applyFill="1" applyBorder="1" applyAlignment="1" applyProtection="1">
      <alignment horizontal="right" vertical="center" shrinkToFit="1"/>
    </xf>
    <xf numFmtId="179" fontId="0" fillId="0" borderId="3" xfId="0" applyNumberFormat="1" applyFont="1" applyFill="1" applyBorder="1" applyAlignment="1" applyProtection="1">
      <alignment horizontal="right" vertical="center" shrinkToFit="1"/>
    </xf>
    <xf numFmtId="179" fontId="2" fillId="0" borderId="4" xfId="0" applyNumberFormat="1" applyFont="1" applyFill="1" applyBorder="1" applyAlignment="1" applyProtection="1">
      <alignment horizontal="right" vertical="center" shrinkToFit="1"/>
    </xf>
    <xf numFmtId="179" fontId="2" fillId="0" borderId="4" xfId="1" applyNumberFormat="1" applyFont="1" applyFill="1" applyBorder="1" applyAlignment="1" applyProtection="1">
      <alignment horizontal="right" vertical="center" shrinkToFit="1"/>
    </xf>
    <xf numFmtId="179" fontId="2" fillId="0" borderId="8" xfId="1" applyNumberFormat="1" applyFont="1" applyFill="1" applyBorder="1" applyAlignment="1" applyProtection="1">
      <alignment horizontal="right" vertical="center" shrinkToFit="1"/>
    </xf>
    <xf numFmtId="179" fontId="2" fillId="0" borderId="88" xfId="1" applyNumberFormat="1" applyFont="1" applyFill="1" applyBorder="1" applyAlignment="1" applyProtection="1">
      <alignment horizontal="right" vertical="center" shrinkToFit="1"/>
    </xf>
    <xf numFmtId="179" fontId="2" fillId="0" borderId="23" xfId="1" applyNumberFormat="1" applyFont="1" applyFill="1" applyBorder="1" applyAlignment="1" applyProtection="1">
      <alignment horizontal="right" vertical="center" shrinkToFit="1"/>
    </xf>
    <xf numFmtId="179" fontId="2" fillId="0" borderId="55" xfId="1" applyNumberFormat="1" applyFont="1" applyFill="1" applyBorder="1" applyAlignment="1" applyProtection="1">
      <alignment horizontal="right" vertical="center" shrinkToFit="1"/>
    </xf>
    <xf numFmtId="179" fontId="0" fillId="0" borderId="4" xfId="0" applyNumberFormat="1" applyFont="1" applyFill="1" applyBorder="1" applyAlignment="1" applyProtection="1">
      <alignment horizontal="right" vertical="center" shrinkToFit="1"/>
    </xf>
    <xf numFmtId="177" fontId="0" fillId="0" borderId="31" xfId="1" applyNumberFormat="1" applyFont="1" applyFill="1" applyBorder="1" applyAlignment="1" applyProtection="1">
      <alignment horizontal="right" vertical="center" shrinkToFit="1"/>
    </xf>
    <xf numFmtId="177" fontId="2" fillId="0" borderId="31" xfId="1" applyNumberFormat="1" applyFont="1" applyFill="1" applyBorder="1" applyAlignment="1" applyProtection="1">
      <alignment horizontal="right" vertical="center" shrinkToFit="1"/>
    </xf>
    <xf numFmtId="177" fontId="2" fillId="2" borderId="31" xfId="1" applyNumberFormat="1" applyFont="1" applyFill="1" applyBorder="1" applyAlignment="1" applyProtection="1">
      <alignment horizontal="right" vertical="center" shrinkToFit="1"/>
    </xf>
    <xf numFmtId="177" fontId="2" fillId="0" borderId="32" xfId="1" applyNumberFormat="1" applyFont="1" applyFill="1" applyBorder="1" applyAlignment="1" applyProtection="1">
      <alignment horizontal="right" vertical="center" shrinkToFit="1"/>
    </xf>
    <xf numFmtId="177" fontId="2" fillId="0" borderId="73" xfId="1" applyNumberFormat="1" applyFont="1" applyFill="1" applyBorder="1" applyAlignment="1" applyProtection="1">
      <alignment horizontal="right" vertical="center" shrinkToFit="1"/>
    </xf>
    <xf numFmtId="179" fontId="0" fillId="0" borderId="193" xfId="1" applyNumberFormat="1" applyFont="1" applyBorder="1" applyAlignment="1" applyProtection="1">
      <alignment horizontal="right" vertical="center" shrinkToFit="1"/>
    </xf>
    <xf numFmtId="179" fontId="2" fillId="0" borderId="45" xfId="1" applyNumberFormat="1" applyFont="1" applyBorder="1" applyAlignment="1" applyProtection="1">
      <alignment horizontal="right" vertical="center" shrinkToFit="1"/>
    </xf>
    <xf numFmtId="179" fontId="2" fillId="0" borderId="37" xfId="1" applyNumberFormat="1" applyFont="1" applyBorder="1" applyAlignment="1" applyProtection="1">
      <alignment horizontal="right" vertical="center" shrinkToFit="1"/>
    </xf>
    <xf numFmtId="179" fontId="2" fillId="0" borderId="189" xfId="1" applyNumberFormat="1" applyFont="1" applyBorder="1" applyAlignment="1" applyProtection="1">
      <alignment horizontal="right" vertical="center" shrinkToFit="1"/>
    </xf>
    <xf numFmtId="179" fontId="2" fillId="0" borderId="37" xfId="0" applyNumberFormat="1" applyFont="1" applyBorder="1" applyAlignment="1">
      <alignment horizontal="right" vertical="center" shrinkToFit="1"/>
    </xf>
    <xf numFmtId="179" fontId="2" fillId="0" borderId="196" xfId="1" applyNumberFormat="1" applyFont="1" applyBorder="1" applyAlignment="1" applyProtection="1">
      <alignment horizontal="right" vertical="center" shrinkToFit="1"/>
    </xf>
    <xf numFmtId="179" fontId="2" fillId="0" borderId="44" xfId="1" applyNumberFormat="1" applyFont="1" applyBorder="1" applyAlignment="1" applyProtection="1">
      <alignment horizontal="right" vertical="center" shrinkToFit="1"/>
    </xf>
    <xf numFmtId="179" fontId="2" fillId="0" borderId="60" xfId="1" applyNumberFormat="1" applyFont="1" applyBorder="1" applyAlignment="1" applyProtection="1">
      <alignment horizontal="right" vertical="center" shrinkToFit="1"/>
    </xf>
    <xf numFmtId="179" fontId="2" fillId="0" borderId="30" xfId="1" applyNumberFormat="1" applyFont="1" applyBorder="1" applyAlignment="1" applyProtection="1">
      <alignment horizontal="right" vertical="center" shrinkToFit="1"/>
    </xf>
    <xf numFmtId="179" fontId="2" fillId="0" borderId="60" xfId="0" applyNumberFormat="1" applyFont="1" applyBorder="1" applyAlignment="1">
      <alignment horizontal="right" vertical="center" shrinkToFit="1"/>
    </xf>
    <xf numFmtId="179" fontId="2" fillId="0" borderId="193" xfId="1" applyNumberFormat="1" applyFont="1" applyBorder="1" applyAlignment="1" applyProtection="1">
      <alignment horizontal="right" vertical="center" shrinkToFit="1"/>
    </xf>
    <xf numFmtId="179" fontId="2" fillId="0" borderId="193" xfId="1" applyNumberFormat="1" applyFont="1" applyFill="1" applyBorder="1" applyAlignment="1" applyProtection="1">
      <alignment horizontal="right" vertical="center" shrinkToFit="1"/>
    </xf>
    <xf numFmtId="179" fontId="2" fillId="0" borderId="45" xfId="1" applyNumberFormat="1" applyFont="1" applyFill="1" applyBorder="1" applyAlignment="1" applyProtection="1">
      <alignment horizontal="right" vertical="center" shrinkToFit="1"/>
    </xf>
    <xf numFmtId="179" fontId="2" fillId="0" borderId="37" xfId="1" applyNumberFormat="1" applyFont="1" applyFill="1" applyBorder="1" applyAlignment="1" applyProtection="1">
      <alignment horizontal="right" vertical="center" shrinkToFit="1"/>
    </xf>
    <xf numFmtId="179" fontId="2" fillId="0" borderId="189" xfId="1" applyNumberFormat="1" applyFont="1" applyFill="1" applyBorder="1" applyAlignment="1" applyProtection="1">
      <alignment horizontal="right" vertical="center" shrinkToFit="1"/>
    </xf>
    <xf numFmtId="179" fontId="2" fillId="0" borderId="44" xfId="1" applyNumberFormat="1" applyFont="1" applyFill="1" applyBorder="1" applyAlignment="1" applyProtection="1">
      <alignment horizontal="right" vertical="center" shrinkToFit="1"/>
    </xf>
    <xf numFmtId="179" fontId="2" fillId="0" borderId="197" xfId="1" applyNumberFormat="1" applyFont="1" applyFill="1" applyBorder="1" applyAlignment="1" applyProtection="1">
      <alignment horizontal="right" vertical="center" shrinkToFit="1"/>
    </xf>
    <xf numFmtId="179" fontId="2" fillId="0" borderId="136" xfId="1" applyNumberFormat="1" applyFont="1" applyFill="1" applyBorder="1" applyAlignment="1" applyProtection="1">
      <alignment horizontal="right" vertical="center" shrinkToFit="1"/>
    </xf>
    <xf numFmtId="179" fontId="2" fillId="0" borderId="137" xfId="1" applyNumberFormat="1" applyFont="1" applyFill="1" applyBorder="1" applyAlignment="1" applyProtection="1">
      <alignment horizontal="right" vertical="center" shrinkToFit="1"/>
    </xf>
    <xf numFmtId="179" fontId="2" fillId="0" borderId="186" xfId="1" applyNumberFormat="1" applyFont="1" applyFill="1" applyBorder="1" applyAlignment="1" applyProtection="1">
      <alignment horizontal="right" vertical="center" shrinkToFit="1"/>
    </xf>
    <xf numFmtId="179" fontId="2" fillId="0" borderId="220" xfId="1" applyNumberFormat="1" applyFont="1" applyFill="1" applyBorder="1" applyAlignment="1" applyProtection="1">
      <alignment horizontal="right" vertical="center" shrinkToFit="1"/>
    </xf>
    <xf numFmtId="179" fontId="2" fillId="0" borderId="137" xfId="0" applyNumberFormat="1" applyFont="1" applyBorder="1" applyAlignment="1">
      <alignment horizontal="right" vertical="center" shrinkToFit="1"/>
    </xf>
    <xf numFmtId="179" fontId="2" fillId="0" borderId="154" xfId="1" applyNumberFormat="1" applyFont="1" applyFill="1" applyBorder="1" applyAlignment="1" applyProtection="1">
      <alignment horizontal="right" vertical="center" shrinkToFit="1"/>
    </xf>
    <xf numFmtId="179" fontId="2" fillId="0" borderId="60" xfId="1" applyNumberFormat="1" applyFont="1" applyFill="1" applyBorder="1" applyAlignment="1" applyProtection="1">
      <alignment horizontal="right" vertical="center" shrinkToFit="1"/>
    </xf>
    <xf numFmtId="179" fontId="2" fillId="0" borderId="30" xfId="1" applyNumberFormat="1" applyFont="1" applyFill="1" applyBorder="1" applyAlignment="1" applyProtection="1">
      <alignment horizontal="right" vertical="center" shrinkToFit="1"/>
    </xf>
    <xf numFmtId="179" fontId="2" fillId="0" borderId="60" xfId="0" applyNumberFormat="1" applyFont="1" applyFill="1" applyBorder="1" applyAlignment="1">
      <alignment horizontal="right" vertical="center" shrinkToFit="1"/>
    </xf>
    <xf numFmtId="179" fontId="2" fillId="0" borderId="137" xfId="0" applyNumberFormat="1" applyFont="1" applyFill="1" applyBorder="1" applyAlignment="1">
      <alignment horizontal="right" vertical="center" shrinkToFit="1"/>
    </xf>
    <xf numFmtId="179" fontId="2" fillId="0" borderId="155" xfId="1" applyNumberFormat="1" applyFont="1" applyBorder="1" applyAlignment="1" applyProtection="1">
      <alignment horizontal="right" vertical="center" shrinkToFit="1"/>
    </xf>
    <xf numFmtId="179" fontId="2" fillId="0" borderId="34" xfId="1" applyNumberFormat="1" applyFont="1" applyBorder="1" applyAlignment="1" applyProtection="1">
      <alignment horizontal="right" vertical="center" shrinkToFit="1"/>
    </xf>
    <xf numFmtId="179" fontId="2" fillId="0" borderId="54" xfId="1" applyNumberFormat="1" applyFont="1" applyBorder="1" applyAlignment="1" applyProtection="1">
      <alignment horizontal="right" vertical="center" shrinkToFit="1"/>
    </xf>
    <xf numFmtId="179" fontId="2" fillId="0" borderId="185" xfId="1" applyNumberFormat="1" applyFont="1" applyBorder="1" applyAlignment="1" applyProtection="1">
      <alignment horizontal="right" vertical="center" shrinkToFit="1"/>
    </xf>
    <xf numFmtId="179" fontId="0" fillId="0" borderId="55" xfId="0" applyNumberFormat="1" applyFont="1" applyFill="1" applyBorder="1" applyAlignment="1" applyProtection="1">
      <alignment horizontal="right" vertical="center" shrinkToFit="1"/>
    </xf>
    <xf numFmtId="179" fontId="0" fillId="0" borderId="81" xfId="0" applyNumberFormat="1" applyFont="1" applyFill="1" applyBorder="1" applyAlignment="1" applyProtection="1">
      <alignment horizontal="right" vertical="center" shrinkToFit="1"/>
    </xf>
    <xf numFmtId="179" fontId="0" fillId="0" borderId="77" xfId="0" applyNumberFormat="1" applyFont="1" applyFill="1" applyBorder="1" applyAlignment="1" applyProtection="1">
      <alignment horizontal="right" vertical="center" shrinkToFit="1"/>
    </xf>
    <xf numFmtId="179" fontId="2" fillId="0" borderId="22" xfId="1" applyNumberFormat="1" applyFont="1" applyFill="1" applyBorder="1" applyAlignment="1" applyProtection="1">
      <alignment horizontal="right" vertical="center" shrinkToFit="1"/>
    </xf>
    <xf numFmtId="179" fontId="0" fillId="0" borderId="31" xfId="1" applyNumberFormat="1" applyFont="1" applyFill="1" applyBorder="1" applyAlignment="1" applyProtection="1">
      <alignment horizontal="right" vertical="center" shrinkToFit="1"/>
    </xf>
    <xf numFmtId="179" fontId="2" fillId="0" borderId="33" xfId="1" applyNumberFormat="1" applyFont="1" applyFill="1" applyBorder="1" applyAlignment="1" applyProtection="1">
      <alignment horizontal="right" vertical="center" shrinkToFit="1"/>
    </xf>
    <xf numFmtId="179" fontId="0" fillId="0" borderId="80" xfId="1" applyNumberFormat="1" applyFont="1" applyFill="1" applyBorder="1" applyAlignment="1" applyProtection="1">
      <alignment horizontal="right" vertical="center" shrinkToFit="1"/>
    </xf>
    <xf numFmtId="179" fontId="0" fillId="0" borderId="224" xfId="1" applyNumberFormat="1" applyFont="1" applyFill="1" applyBorder="1" applyAlignment="1" applyProtection="1">
      <alignment horizontal="right" vertical="center" shrinkToFit="1"/>
    </xf>
    <xf numFmtId="179" fontId="2" fillId="0" borderId="62" xfId="1" applyNumberFormat="1" applyFont="1" applyFill="1" applyBorder="1" applyAlignment="1" applyProtection="1">
      <alignment horizontal="right" vertical="center" shrinkToFit="1"/>
    </xf>
    <xf numFmtId="179" fontId="0" fillId="0" borderId="159" xfId="1" applyNumberFormat="1" applyFont="1" applyBorder="1" applyAlignment="1" applyProtection="1">
      <alignment horizontal="right" vertical="center" shrinkToFit="1"/>
    </xf>
    <xf numFmtId="179" fontId="2" fillId="0" borderId="21" xfId="1" applyNumberFormat="1" applyFont="1" applyBorder="1" applyAlignment="1" applyProtection="1">
      <alignment horizontal="right" vertical="center" shrinkToFit="1"/>
    </xf>
    <xf numFmtId="0" fontId="1" fillId="0" borderId="0" xfId="7"/>
    <xf numFmtId="0" fontId="22" fillId="0" borderId="0" xfId="7" applyFont="1" applyAlignment="1">
      <alignment vertical="center"/>
    </xf>
    <xf numFmtId="0" fontId="23" fillId="0" borderId="0" xfId="7" applyFont="1" applyAlignment="1"/>
    <xf numFmtId="184" fontId="15" fillId="0" borderId="0" xfId="5" applyNumberFormat="1" applyFont="1" applyAlignment="1">
      <alignment vertical="center"/>
    </xf>
    <xf numFmtId="184" fontId="21" fillId="0" borderId="41" xfId="5" applyNumberFormat="1" applyFont="1" applyBorder="1" applyAlignment="1">
      <alignment vertical="center"/>
    </xf>
    <xf numFmtId="184" fontId="21" fillId="0" borderId="233" xfId="5" applyNumberFormat="1" applyFont="1" applyBorder="1" applyAlignment="1">
      <alignment horizontal="center" vertical="center" shrinkToFit="1"/>
    </xf>
    <xf numFmtId="184" fontId="21" fillId="0" borderId="234" xfId="5" applyNumberFormat="1" applyFont="1" applyBorder="1" applyAlignment="1">
      <alignment horizontal="center" vertical="center" shrinkToFit="1"/>
    </xf>
    <xf numFmtId="184" fontId="21" fillId="0" borderId="235" xfId="5" applyNumberFormat="1" applyFont="1" applyBorder="1" applyAlignment="1">
      <alignment horizontal="center" vertical="center" shrinkToFit="1"/>
    </xf>
    <xf numFmtId="184" fontId="21" fillId="0" borderId="165" xfId="5" applyNumberFormat="1" applyFont="1" applyBorder="1" applyAlignment="1">
      <alignment horizontal="center" vertical="center" shrinkToFit="1"/>
    </xf>
    <xf numFmtId="184" fontId="21" fillId="0" borderId="1" xfId="5" applyNumberFormat="1" applyFont="1" applyBorder="1" applyAlignment="1">
      <alignment horizontal="center" vertical="center" wrapText="1" shrinkToFit="1"/>
    </xf>
    <xf numFmtId="184" fontId="21" fillId="0" borderId="1" xfId="5" applyNumberFormat="1" applyFont="1" applyBorder="1" applyAlignment="1">
      <alignment horizontal="center" vertical="center" shrinkToFit="1"/>
    </xf>
    <xf numFmtId="184" fontId="21" fillId="0" borderId="1" xfId="5" applyNumberFormat="1" applyFont="1" applyBorder="1" applyAlignment="1">
      <alignment horizontal="center" vertical="center"/>
    </xf>
    <xf numFmtId="179" fontId="13" fillId="5" borderId="133" xfId="5" applyNumberFormat="1" applyFont="1" applyFill="1" applyBorder="1" applyAlignment="1">
      <alignment vertical="center" shrinkToFit="1"/>
    </xf>
    <xf numFmtId="184" fontId="13" fillId="6" borderId="177" xfId="5" applyNumberFormat="1" applyFont="1" applyFill="1" applyBorder="1" applyAlignment="1">
      <alignment vertical="center" shrinkToFit="1"/>
    </xf>
    <xf numFmtId="184" fontId="13" fillId="6" borderId="85" xfId="5" applyNumberFormat="1" applyFont="1" applyFill="1" applyBorder="1" applyAlignment="1">
      <alignment vertical="center" shrinkToFit="1"/>
    </xf>
    <xf numFmtId="184" fontId="13" fillId="6" borderId="86" xfId="5" applyNumberFormat="1" applyFont="1" applyFill="1" applyBorder="1" applyAlignment="1">
      <alignment vertical="center" shrinkToFit="1"/>
    </xf>
    <xf numFmtId="184" fontId="13" fillId="0" borderId="169" xfId="5" applyNumberFormat="1" applyFont="1" applyFill="1" applyBorder="1" applyAlignment="1">
      <alignment horizontal="distributed" vertical="center" shrinkToFit="1"/>
    </xf>
    <xf numFmtId="179" fontId="13" fillId="0" borderId="145" xfId="5" applyNumberFormat="1" applyFont="1" applyFill="1" applyBorder="1" applyAlignment="1">
      <alignment vertical="center" shrinkToFit="1"/>
    </xf>
    <xf numFmtId="184" fontId="13" fillId="0" borderId="236" xfId="5" applyNumberFormat="1" applyFont="1" applyFill="1" applyBorder="1" applyAlignment="1">
      <alignment vertical="center" shrinkToFit="1"/>
    </xf>
    <xf numFmtId="184" fontId="13" fillId="0" borderId="168" xfId="5" applyNumberFormat="1" applyFont="1" applyFill="1" applyBorder="1" applyAlignment="1">
      <alignment horizontal="distributed" vertical="center" shrinkToFit="1"/>
    </xf>
    <xf numFmtId="179" fontId="13" fillId="0" borderId="81" xfId="5" applyNumberFormat="1" applyFont="1" applyFill="1" applyBorder="1" applyAlignment="1">
      <alignment vertical="center" shrinkToFit="1"/>
    </xf>
    <xf numFmtId="184" fontId="13" fillId="0" borderId="237" xfId="5" applyNumberFormat="1" applyFont="1" applyFill="1" applyBorder="1" applyAlignment="1">
      <alignment vertical="center" shrinkToFit="1"/>
    </xf>
    <xf numFmtId="179" fontId="13" fillId="0" borderId="91" xfId="5" applyNumberFormat="1" applyFont="1" applyFill="1" applyBorder="1" applyAlignment="1">
      <alignment vertical="center" shrinkToFit="1"/>
    </xf>
    <xf numFmtId="184" fontId="13" fillId="0" borderId="173" xfId="5" applyNumberFormat="1" applyFont="1" applyFill="1" applyBorder="1" applyAlignment="1">
      <alignment vertical="center" shrinkToFit="1"/>
    </xf>
    <xf numFmtId="184" fontId="13" fillId="0" borderId="49" xfId="5" applyNumberFormat="1" applyFont="1" applyFill="1" applyBorder="1" applyAlignment="1">
      <alignment vertical="center" shrinkToFit="1"/>
    </xf>
    <xf numFmtId="184" fontId="13" fillId="0" borderId="56" xfId="5" applyNumberFormat="1" applyFont="1" applyFill="1" applyBorder="1" applyAlignment="1">
      <alignment vertical="center" shrinkToFit="1"/>
    </xf>
    <xf numFmtId="184" fontId="13" fillId="0" borderId="0" xfId="5" applyNumberFormat="1" applyFont="1" applyAlignment="1">
      <alignment vertical="center"/>
    </xf>
    <xf numFmtId="0" fontId="13" fillId="0" borderId="0" xfId="5" applyNumberFormat="1" applyFont="1" applyAlignment="1">
      <alignment vertical="center"/>
    </xf>
    <xf numFmtId="184" fontId="13" fillId="0" borderId="0" xfId="5" applyNumberFormat="1" applyFont="1" applyAlignment="1">
      <alignment horizontal="center" vertical="center"/>
    </xf>
    <xf numFmtId="184" fontId="13" fillId="0" borderId="0" xfId="5" applyNumberFormat="1" applyFont="1" applyAlignment="1">
      <alignment vertical="center" shrinkToFit="1"/>
    </xf>
    <xf numFmtId="0" fontId="4" fillId="0" borderId="178" xfId="0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 wrapText="1"/>
    </xf>
    <xf numFmtId="184" fontId="13" fillId="0" borderId="169" xfId="5" applyNumberFormat="1" applyFont="1" applyFill="1" applyBorder="1" applyAlignment="1">
      <alignment vertical="center" shrinkToFit="1"/>
    </xf>
    <xf numFmtId="184" fontId="13" fillId="0" borderId="168" xfId="5" applyNumberFormat="1" applyFont="1" applyFill="1" applyBorder="1" applyAlignment="1">
      <alignment vertical="center" shrinkToFit="1"/>
    </xf>
    <xf numFmtId="184" fontId="13" fillId="0" borderId="174" xfId="5" applyNumberFormat="1" applyFont="1" applyFill="1" applyBorder="1" applyAlignment="1">
      <alignment vertical="center" shrinkToFit="1"/>
    </xf>
    <xf numFmtId="184" fontId="13" fillId="0" borderId="39" xfId="5" applyNumberFormat="1" applyFont="1" applyFill="1" applyBorder="1" applyAlignment="1">
      <alignment vertical="center" shrinkToFit="1"/>
    </xf>
    <xf numFmtId="184" fontId="13" fillId="0" borderId="40" xfId="5" applyNumberFormat="1" applyFont="1" applyFill="1" applyBorder="1" applyAlignment="1">
      <alignment vertical="center" shrinkToFit="1"/>
    </xf>
    <xf numFmtId="184" fontId="13" fillId="0" borderId="175" xfId="5" applyNumberFormat="1" applyFont="1" applyFill="1" applyBorder="1" applyAlignment="1">
      <alignment vertical="center" shrinkToFit="1"/>
    </xf>
    <xf numFmtId="184" fontId="13" fillId="6" borderId="156" xfId="5" applyNumberFormat="1" applyFont="1" applyFill="1" applyBorder="1" applyAlignment="1">
      <alignment vertical="center" shrinkToFit="1"/>
    </xf>
    <xf numFmtId="184" fontId="13" fillId="6" borderId="176" xfId="5" applyNumberFormat="1" applyFont="1" applyFill="1" applyBorder="1" applyAlignment="1">
      <alignment vertical="center" shrinkToFit="1"/>
    </xf>
    <xf numFmtId="184" fontId="13" fillId="6" borderId="156" xfId="5" applyNumberFormat="1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center" wrapText="1"/>
    </xf>
    <xf numFmtId="177" fontId="4" fillId="0" borderId="148" xfId="1" applyNumberFormat="1" applyFont="1" applyFill="1" applyBorder="1" applyAlignment="1">
      <alignment horizontal="right" vertical="center"/>
    </xf>
    <xf numFmtId="177" fontId="4" fillId="0" borderId="69" xfId="1" applyNumberFormat="1" applyFont="1" applyFill="1" applyBorder="1" applyAlignment="1">
      <alignment horizontal="right" vertical="center"/>
    </xf>
    <xf numFmtId="0" fontId="4" fillId="0" borderId="79" xfId="0" applyFont="1" applyFill="1" applyBorder="1" applyAlignment="1">
      <alignment horizontal="left" vertical="center" wrapText="1"/>
    </xf>
    <xf numFmtId="177" fontId="4" fillId="0" borderId="48" xfId="1" applyNumberFormat="1" applyFont="1" applyFill="1" applyBorder="1" applyAlignment="1">
      <alignment horizontal="right" vertical="center"/>
    </xf>
    <xf numFmtId="177" fontId="4" fillId="0" borderId="59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55" xfId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 wrapText="1"/>
    </xf>
    <xf numFmtId="177" fontId="4" fillId="0" borderId="55" xfId="1" applyNumberFormat="1" applyFont="1" applyFill="1" applyBorder="1" applyAlignment="1">
      <alignment horizontal="right"/>
    </xf>
    <xf numFmtId="0" fontId="4" fillId="0" borderId="82" xfId="0" applyFont="1" applyFill="1" applyBorder="1" applyAlignment="1">
      <alignment horizontal="left" vertical="center" wrapText="1"/>
    </xf>
    <xf numFmtId="177" fontId="4" fillId="0" borderId="49" xfId="1" applyNumberFormat="1" applyFont="1" applyFill="1" applyBorder="1" applyAlignment="1">
      <alignment horizontal="right" vertical="center"/>
    </xf>
    <xf numFmtId="177" fontId="4" fillId="0" borderId="56" xfId="1" applyNumberFormat="1" applyFont="1" applyFill="1" applyBorder="1" applyAlignment="1">
      <alignment horizontal="right"/>
    </xf>
    <xf numFmtId="0" fontId="4" fillId="0" borderId="49" xfId="0" applyFont="1" applyFill="1" applyBorder="1" applyAlignment="1">
      <alignment vertical="center"/>
    </xf>
    <xf numFmtId="177" fontId="4" fillId="0" borderId="56" xfId="1" applyNumberFormat="1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73" xfId="1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 textRotation="255" shrinkToFit="1"/>
    </xf>
    <xf numFmtId="0" fontId="0" fillId="0" borderId="4" xfId="0" applyFont="1" applyFill="1" applyBorder="1" applyAlignment="1">
      <alignment horizontal="right" vertical="center" textRotation="255" shrinkToFi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vertical="center" shrinkToFit="1"/>
    </xf>
    <xf numFmtId="185" fontId="0" fillId="0" borderId="4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78" fontId="18" fillId="0" borderId="4" xfId="0" applyNumberFormat="1" applyFont="1" applyFill="1" applyBorder="1" applyAlignment="1">
      <alignment vertical="center" shrinkToFit="1"/>
    </xf>
    <xf numFmtId="176" fontId="0" fillId="0" borderId="4" xfId="0" quotePrefix="1" applyNumberFormat="1" applyFont="1" applyFill="1" applyBorder="1" applyAlignment="1">
      <alignment horizontal="right" vertical="center" shrinkToFit="1"/>
    </xf>
    <xf numFmtId="178" fontId="0" fillId="0" borderId="4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 shrinkToFit="1"/>
    </xf>
    <xf numFmtId="186" fontId="0" fillId="0" borderId="4" xfId="0" applyNumberFormat="1" applyFont="1" applyFill="1" applyBorder="1" applyAlignment="1">
      <alignment horizontal="right" vertical="center" shrinkToFit="1"/>
    </xf>
    <xf numFmtId="184" fontId="21" fillId="0" borderId="7" xfId="5" applyNumberFormat="1" applyFont="1" applyBorder="1" applyAlignment="1">
      <alignment horizontal="center" vertical="center" shrinkToFit="1"/>
    </xf>
    <xf numFmtId="184" fontId="13" fillId="6" borderId="157" xfId="5" applyNumberFormat="1" applyFont="1" applyFill="1" applyBorder="1" applyAlignment="1">
      <alignment vertical="center" shrinkToFit="1"/>
    </xf>
    <xf numFmtId="184" fontId="13" fillId="0" borderId="24" xfId="5" applyNumberFormat="1" applyFont="1" applyFill="1" applyBorder="1" applyAlignment="1">
      <alignment vertical="center" shrinkToFit="1"/>
    </xf>
    <xf numFmtId="184" fontId="13" fillId="0" borderId="8" xfId="5" applyNumberFormat="1" applyFont="1" applyFill="1" applyBorder="1" applyAlignment="1">
      <alignment vertical="center" shrinkToFit="1"/>
    </xf>
    <xf numFmtId="0" fontId="13" fillId="6" borderId="133" xfId="5" applyFont="1" applyFill="1" applyBorder="1" applyAlignment="1">
      <alignment horizontal="center" vertical="center" shrinkToFit="1"/>
    </xf>
    <xf numFmtId="184" fontId="13" fillId="0" borderId="145" xfId="5" applyNumberFormat="1" applyFont="1" applyFill="1" applyBorder="1" applyAlignment="1">
      <alignment horizontal="center" vertical="center" shrinkToFit="1"/>
    </xf>
    <xf numFmtId="184" fontId="13" fillId="0" borderId="81" xfId="5" applyNumberFormat="1" applyFont="1" applyFill="1" applyBorder="1" applyAlignment="1">
      <alignment horizontal="center" vertical="center" wrapText="1" shrinkToFit="1"/>
    </xf>
    <xf numFmtId="184" fontId="13" fillId="0" borderId="81" xfId="5" applyNumberFormat="1" applyFont="1" applyFill="1" applyBorder="1" applyAlignment="1">
      <alignment horizontal="center" vertical="center" shrinkToFit="1"/>
    </xf>
    <xf numFmtId="184" fontId="13" fillId="0" borderId="91" xfId="5" applyNumberFormat="1" applyFont="1" applyFill="1" applyBorder="1" applyAlignment="1">
      <alignment horizontal="center" vertical="center" shrinkToFit="1"/>
    </xf>
    <xf numFmtId="184" fontId="13" fillId="0" borderId="172" xfId="5" applyNumberFormat="1" applyFont="1" applyFill="1" applyBorder="1" applyAlignment="1">
      <alignment vertical="center" shrinkToFit="1"/>
    </xf>
    <xf numFmtId="183" fontId="4" fillId="0" borderId="142" xfId="0" applyNumberFormat="1" applyFont="1" applyBorder="1" applyAlignment="1">
      <alignment shrinkToFit="1"/>
    </xf>
    <xf numFmtId="183" fontId="4" fillId="0" borderId="48" xfId="0" applyNumberFormat="1" applyFont="1" applyBorder="1" applyAlignment="1">
      <alignment shrinkToFit="1"/>
    </xf>
    <xf numFmtId="183" fontId="4" fillId="0" borderId="59" xfId="0" applyNumberFormat="1" applyFont="1" applyBorder="1" applyAlignment="1">
      <alignment shrinkToFit="1"/>
    </xf>
    <xf numFmtId="183" fontId="4" fillId="0" borderId="8" xfId="0" applyNumberFormat="1" applyFont="1" applyBorder="1" applyAlignment="1">
      <alignment shrinkToFit="1"/>
    </xf>
    <xf numFmtId="183" fontId="4" fillId="0" borderId="4" xfId="0" applyNumberFormat="1" applyFont="1" applyBorder="1" applyAlignment="1">
      <alignment shrinkToFit="1"/>
    </xf>
    <xf numFmtId="183" fontId="4" fillId="0" borderId="55" xfId="0" applyNumberFormat="1" applyFont="1" applyBorder="1" applyAlignment="1">
      <alignment shrinkToFit="1"/>
    </xf>
    <xf numFmtId="183" fontId="4" fillId="0" borderId="119" xfId="0" applyNumberFormat="1" applyFont="1" applyBorder="1" applyAlignment="1">
      <alignment shrinkToFit="1"/>
    </xf>
    <xf numFmtId="183" fontId="4" fillId="0" borderId="32" xfId="0" applyNumberFormat="1" applyFont="1" applyBorder="1" applyAlignment="1">
      <alignment shrinkToFit="1"/>
    </xf>
    <xf numFmtId="183" fontId="0" fillId="0" borderId="63" xfId="0" applyNumberFormat="1" applyBorder="1" applyAlignment="1">
      <alignment vertical="center" shrinkToFit="1"/>
    </xf>
    <xf numFmtId="183" fontId="0" fillId="0" borderId="62" xfId="0" applyNumberFormat="1" applyBorder="1" applyAlignment="1">
      <alignment vertical="center" shrinkToFit="1"/>
    </xf>
    <xf numFmtId="183" fontId="0" fillId="0" borderId="181" xfId="0" applyNumberFormat="1" applyBorder="1" applyAlignment="1">
      <alignment vertical="center" shrinkToFit="1"/>
    </xf>
    <xf numFmtId="183" fontId="0" fillId="0" borderId="152" xfId="0" applyNumberFormat="1" applyBorder="1" applyAlignment="1">
      <alignment vertical="center" shrinkToFit="1"/>
    </xf>
    <xf numFmtId="183" fontId="4" fillId="0" borderId="31" xfId="0" applyNumberFormat="1" applyFont="1" applyBorder="1" applyAlignment="1">
      <alignment shrinkToFit="1"/>
    </xf>
    <xf numFmtId="183" fontId="4" fillId="0" borderId="73" xfId="0" applyNumberFormat="1" applyFont="1" applyBorder="1" applyAlignment="1">
      <alignment shrinkToFit="1"/>
    </xf>
    <xf numFmtId="183" fontId="4" fillId="0" borderId="33" xfId="0" applyNumberFormat="1" applyFont="1" applyBorder="1" applyAlignment="1">
      <alignment shrinkToFit="1"/>
    </xf>
    <xf numFmtId="183" fontId="0" fillId="0" borderId="66" xfId="0" applyNumberFormat="1" applyBorder="1" applyAlignment="1">
      <alignment vertical="center" shrinkToFit="1"/>
    </xf>
    <xf numFmtId="183" fontId="4" fillId="0" borderId="38" xfId="0" applyNumberFormat="1" applyFont="1" applyBorder="1" applyAlignment="1">
      <alignment shrinkToFit="1"/>
    </xf>
    <xf numFmtId="183" fontId="4" fillId="0" borderId="23" xfId="0" applyNumberFormat="1" applyFont="1" applyBorder="1" applyAlignment="1">
      <alignment shrinkToFit="1"/>
    </xf>
    <xf numFmtId="183" fontId="0" fillId="0" borderId="64" xfId="0" applyNumberFormat="1" applyBorder="1" applyAlignment="1">
      <alignment vertical="center" shrinkToFit="1"/>
    </xf>
    <xf numFmtId="183" fontId="4" fillId="0" borderId="56" xfId="0" applyNumberFormat="1" applyFont="1" applyBorder="1" applyAlignment="1">
      <alignment shrinkToFit="1"/>
    </xf>
    <xf numFmtId="183" fontId="4" fillId="0" borderId="82" xfId="0" applyNumberFormat="1" applyFont="1" applyBorder="1" applyAlignment="1">
      <alignment shrinkToFit="1"/>
    </xf>
    <xf numFmtId="0" fontId="0" fillId="0" borderId="167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36" xfId="0" applyFont="1" applyFill="1" applyBorder="1" applyAlignment="1">
      <alignment vertical="center"/>
    </xf>
    <xf numFmtId="177" fontId="4" fillId="0" borderId="71" xfId="0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55" xfId="0" applyNumberFormat="1" applyFont="1" applyFill="1" applyBorder="1" applyAlignment="1">
      <alignment vertical="center"/>
    </xf>
    <xf numFmtId="177" fontId="4" fillId="0" borderId="49" xfId="0" applyNumberFormat="1" applyFont="1" applyFill="1" applyBorder="1" applyAlignment="1">
      <alignment vertical="center"/>
    </xf>
    <xf numFmtId="177" fontId="4" fillId="0" borderId="99" xfId="0" applyNumberFormat="1" applyFont="1" applyFill="1" applyBorder="1" applyAlignment="1">
      <alignment vertical="center"/>
    </xf>
    <xf numFmtId="183" fontId="4" fillId="0" borderId="79" xfId="0" applyNumberFormat="1" applyFont="1" applyBorder="1" applyAlignment="1">
      <alignment shrinkToFit="1"/>
    </xf>
    <xf numFmtId="183" fontId="4" fillId="0" borderId="116" xfId="0" applyNumberFormat="1" applyFont="1" applyBorder="1" applyAlignment="1">
      <alignment shrinkToFit="1"/>
    </xf>
    <xf numFmtId="184" fontId="13" fillId="0" borderId="174" xfId="5" applyNumberFormat="1" applyFont="1" applyFill="1" applyBorder="1" applyAlignment="1">
      <alignment horizontal="distributed" vertical="center" shrinkToFit="1"/>
    </xf>
    <xf numFmtId="177" fontId="2" fillId="0" borderId="3" xfId="1" applyNumberFormat="1" applyFont="1" applyFill="1" applyBorder="1" applyAlignment="1" applyProtection="1">
      <alignment horizontal="right" vertical="center" shrinkToFit="1"/>
    </xf>
    <xf numFmtId="177" fontId="2" fillId="0" borderId="4" xfId="0" applyNumberFormat="1" applyFont="1" applyFill="1" applyBorder="1" applyAlignment="1" applyProtection="1">
      <alignment horizontal="right" vertical="center" shrinkToFit="1"/>
    </xf>
    <xf numFmtId="177" fontId="2" fillId="0" borderId="4" xfId="1" applyNumberFormat="1" applyFont="1" applyFill="1" applyBorder="1" applyAlignment="1" applyProtection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4" xfId="1" applyNumberFormat="1" applyFont="1" applyFill="1" applyBorder="1" applyAlignment="1" applyProtection="1">
      <alignment horizontal="right" vertical="center" shrinkToFit="1"/>
    </xf>
    <xf numFmtId="177" fontId="2" fillId="2" borderId="4" xfId="1" applyNumberFormat="1" applyFont="1" applyFill="1" applyBorder="1" applyAlignment="1" applyProtection="1">
      <alignment horizontal="right" vertical="center" shrinkToFit="1"/>
    </xf>
    <xf numFmtId="177" fontId="2" fillId="2" borderId="6" xfId="1" applyNumberFormat="1" applyFont="1" applyFill="1" applyBorder="1" applyAlignment="1" applyProtection="1">
      <alignment horizontal="right" vertical="center" shrinkToFit="1"/>
    </xf>
    <xf numFmtId="177" fontId="2" fillId="2" borderId="38" xfId="1" applyNumberFormat="1" applyFont="1" applyFill="1" applyBorder="1" applyAlignment="1" applyProtection="1">
      <alignment horizontal="right" vertical="center" shrinkToFit="1"/>
    </xf>
    <xf numFmtId="177" fontId="2" fillId="2" borderId="58" xfId="1" applyNumberFormat="1" applyFont="1" applyFill="1" applyBorder="1" applyAlignment="1" applyProtection="1">
      <alignment horizontal="right" vertical="center" shrinkToFit="1"/>
    </xf>
    <xf numFmtId="177" fontId="2" fillId="0" borderId="31" xfId="0" applyNumberFormat="1" applyFont="1" applyFill="1" applyBorder="1" applyAlignment="1" applyProtection="1">
      <alignment horizontal="right" vertical="center" shrinkToFit="1"/>
    </xf>
    <xf numFmtId="177" fontId="2" fillId="0" borderId="31" xfId="0" applyNumberFormat="1" applyFont="1" applyFill="1" applyBorder="1" applyAlignment="1">
      <alignment horizontal="right" vertical="center" shrinkToFit="1"/>
    </xf>
    <xf numFmtId="177" fontId="7" fillId="0" borderId="31" xfId="1" applyNumberFormat="1" applyFont="1" applyFill="1" applyBorder="1" applyAlignment="1" applyProtection="1">
      <alignment horizontal="right" vertical="center" shrinkToFit="1"/>
    </xf>
    <xf numFmtId="177" fontId="2" fillId="0" borderId="36" xfId="1" applyNumberFormat="1" applyFont="1" applyFill="1" applyBorder="1" applyAlignment="1" applyProtection="1">
      <alignment horizontal="right" vertical="center" shrinkToFit="1"/>
    </xf>
    <xf numFmtId="177" fontId="2" fillId="0" borderId="33" xfId="1" applyNumberFormat="1" applyFont="1" applyFill="1" applyBorder="1" applyAlignment="1" applyProtection="1">
      <alignment horizontal="right" vertical="center" shrinkToFit="1"/>
    </xf>
    <xf numFmtId="0" fontId="22" fillId="0" borderId="0" xfId="7" applyFont="1" applyAlignment="1">
      <alignment horizontal="center" vertical="center"/>
    </xf>
    <xf numFmtId="0" fontId="7" fillId="0" borderId="151" xfId="0" applyFont="1" applyFill="1" applyBorder="1" applyAlignment="1">
      <alignment horizontal="center" vertical="center" textRotation="255" shrinkToFit="1"/>
    </xf>
    <xf numFmtId="0" fontId="0" fillId="0" borderId="152" xfId="0" applyBorder="1" applyAlignment="1">
      <alignment horizontal="center" vertical="center" textRotation="255" shrinkToFit="1"/>
    </xf>
    <xf numFmtId="0" fontId="0" fillId="0" borderId="156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top" wrapText="1" shrinkToFit="1"/>
    </xf>
    <xf numFmtId="0" fontId="0" fillId="0" borderId="43" xfId="0" applyFont="1" applyBorder="1" applyAlignment="1">
      <alignment horizontal="center" vertical="top" wrapText="1"/>
    </xf>
    <xf numFmtId="179" fontId="7" fillId="0" borderId="12" xfId="0" applyNumberFormat="1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50" xfId="0" applyFill="1" applyBorder="1" applyAlignment="1">
      <alignment horizontal="center" vertical="center" textRotation="255" shrinkToFit="1"/>
    </xf>
    <xf numFmtId="0" fontId="0" fillId="0" borderId="152" xfId="0" applyFill="1" applyBorder="1" applyAlignment="1">
      <alignment horizontal="center" vertical="center" textRotation="255" shrinkToFit="1"/>
    </xf>
    <xf numFmtId="0" fontId="7" fillId="0" borderId="150" xfId="0" applyFont="1" applyFill="1" applyBorder="1" applyAlignment="1">
      <alignment horizontal="center" vertical="center" textRotation="255" shrinkToFit="1"/>
    </xf>
    <xf numFmtId="0" fontId="7" fillId="0" borderId="153" xfId="0" applyFont="1" applyFill="1" applyBorder="1" applyAlignment="1" applyProtection="1">
      <alignment vertical="center" textRotation="255" shrinkToFit="1"/>
    </xf>
    <xf numFmtId="0" fontId="0" fillId="0" borderId="154" xfId="0" applyBorder="1" applyAlignment="1">
      <alignment vertical="center" textRotation="255" shrinkToFit="1"/>
    </xf>
    <xf numFmtId="0" fontId="0" fillId="0" borderId="155" xfId="0" applyBorder="1" applyAlignment="1">
      <alignment vertical="center" textRotation="255" shrinkToFit="1"/>
    </xf>
    <xf numFmtId="0" fontId="0" fillId="0" borderId="6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textRotation="255" shrinkToFit="1"/>
    </xf>
    <xf numFmtId="0" fontId="0" fillId="0" borderId="62" xfId="0" applyBorder="1" applyAlignment="1">
      <alignment horizontal="center" vertical="center" textRotation="255" shrinkToFit="1"/>
    </xf>
    <xf numFmtId="0" fontId="0" fillId="0" borderId="64" xfId="0" applyBorder="1" applyAlignment="1">
      <alignment horizontal="center" vertical="center" textRotation="255" shrinkToFit="1"/>
    </xf>
    <xf numFmtId="0" fontId="7" fillId="0" borderId="152" xfId="0" applyFont="1" applyFill="1" applyBorder="1" applyAlignment="1">
      <alignment horizontal="center" vertical="center" textRotation="255" shrinkToFit="1"/>
    </xf>
    <xf numFmtId="0" fontId="0" fillId="0" borderId="42" xfId="0" applyFont="1" applyBorder="1" applyAlignment="1">
      <alignment horizontal="center" vertical="center" textRotation="255"/>
    </xf>
    <xf numFmtId="0" fontId="0" fillId="0" borderId="18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top" textRotation="255"/>
    </xf>
    <xf numFmtId="0" fontId="0" fillId="0" borderId="178" xfId="0" applyFont="1" applyBorder="1" applyAlignment="1">
      <alignment horizontal="center" vertical="top" textRotation="255"/>
    </xf>
    <xf numFmtId="0" fontId="7" fillId="0" borderId="151" xfId="0" applyFont="1" applyFill="1" applyBorder="1" applyAlignment="1" applyProtection="1">
      <alignment horizontal="center" vertical="center" textRotation="255"/>
    </xf>
    <xf numFmtId="0" fontId="0" fillId="0" borderId="150" xfId="0" applyFill="1" applyBorder="1" applyAlignment="1">
      <alignment horizontal="center" vertical="center" textRotation="255"/>
    </xf>
    <xf numFmtId="0" fontId="7" fillId="0" borderId="153" xfId="0" applyFont="1" applyFill="1" applyBorder="1" applyAlignment="1" applyProtection="1">
      <alignment horizontal="center" vertical="center" textRotation="255"/>
    </xf>
    <xf numFmtId="0" fontId="0" fillId="0" borderId="155" xfId="0" applyBorder="1" applyAlignment="1">
      <alignment horizontal="center" vertical="center" textRotation="255"/>
    </xf>
    <xf numFmtId="0" fontId="7" fillId="0" borderId="158" xfId="0" applyFont="1" applyFill="1" applyBorder="1" applyAlignment="1" applyProtection="1">
      <alignment horizontal="center" vertical="center" textRotation="255"/>
    </xf>
    <xf numFmtId="0" fontId="0" fillId="0" borderId="166" xfId="0" applyFill="1" applyBorder="1" applyAlignment="1">
      <alignment horizontal="center" vertical="center" textRotation="255"/>
    </xf>
    <xf numFmtId="0" fontId="0" fillId="0" borderId="166" xfId="0" applyFill="1" applyBorder="1" applyAlignment="1">
      <alignment horizontal="center" vertical="center"/>
    </xf>
    <xf numFmtId="0" fontId="0" fillId="0" borderId="167" xfId="0" applyFill="1" applyBorder="1" applyAlignment="1">
      <alignment horizontal="center" vertical="center"/>
    </xf>
    <xf numFmtId="0" fontId="7" fillId="0" borderId="154" xfId="0" applyFont="1" applyFill="1" applyBorder="1" applyAlignment="1" applyProtection="1">
      <alignment horizontal="center" vertical="center" textRotation="255"/>
    </xf>
    <xf numFmtId="0" fontId="0" fillId="0" borderId="154" xfId="0" applyBorder="1" applyAlignment="1">
      <alignment horizontal="center" vertical="center" textRotation="255"/>
    </xf>
    <xf numFmtId="0" fontId="0" fillId="0" borderId="151" xfId="0" applyFont="1" applyFill="1" applyBorder="1" applyAlignment="1">
      <alignment horizontal="center" vertical="center" textRotation="255" shrinkToFit="1"/>
    </xf>
    <xf numFmtId="0" fontId="0" fillId="0" borderId="150" xfId="0" applyFont="1" applyFill="1" applyBorder="1" applyAlignment="1">
      <alignment horizontal="center" vertical="center" textRotation="255" shrinkToFit="1"/>
    </xf>
    <xf numFmtId="0" fontId="0" fillId="0" borderId="152" xfId="0" applyFont="1" applyFill="1" applyBorder="1" applyAlignment="1">
      <alignment horizontal="center" vertical="center" textRotation="255" shrinkToFit="1"/>
    </xf>
    <xf numFmtId="0" fontId="4" fillId="0" borderId="1" xfId="0" applyFont="1" applyFill="1" applyBorder="1" applyAlignment="1" applyProtection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4" fillId="0" borderId="5" xfId="0" applyFont="1" applyFill="1" applyBorder="1" applyAlignment="1" applyProtection="1">
      <alignment horizontal="center" vertical="top" textRotation="255" wrapText="1"/>
    </xf>
    <xf numFmtId="0" fontId="0" fillId="0" borderId="7" xfId="0" applyFont="1" applyBorder="1" applyAlignment="1">
      <alignment horizontal="center" vertical="top" textRotation="255" wrapText="1"/>
    </xf>
    <xf numFmtId="0" fontId="4" fillId="0" borderId="161" xfId="0" applyFont="1" applyFill="1" applyBorder="1" applyAlignment="1" applyProtection="1">
      <alignment horizontal="center" vertical="top" textRotation="255"/>
    </xf>
    <xf numFmtId="0" fontId="0" fillId="0" borderId="70" xfId="0" applyFont="1" applyBorder="1" applyAlignment="1">
      <alignment horizontal="center" vertical="top" textRotation="255"/>
    </xf>
    <xf numFmtId="0" fontId="0" fillId="0" borderId="1" xfId="0" applyFont="1" applyBorder="1" applyAlignment="1">
      <alignment horizontal="center" vertical="top" textRotation="255" wrapText="1"/>
    </xf>
    <xf numFmtId="0" fontId="0" fillId="0" borderId="11" xfId="0" applyFont="1" applyBorder="1" applyAlignment="1">
      <alignment horizontal="center" vertical="top" textRotation="255" wrapText="1"/>
    </xf>
    <xf numFmtId="0" fontId="4" fillId="0" borderId="151" xfId="0" applyFont="1" applyFill="1" applyBorder="1" applyAlignment="1">
      <alignment vertical="center" textRotation="255" shrinkToFit="1"/>
    </xf>
    <xf numFmtId="0" fontId="0" fillId="0" borderId="150" xfId="0" applyFont="1" applyBorder="1" applyAlignment="1">
      <alignment vertical="center" textRotation="255"/>
    </xf>
    <xf numFmtId="0" fontId="0" fillId="0" borderId="152" xfId="0" applyFont="1" applyBorder="1" applyAlignment="1">
      <alignment vertical="center" textRotation="255"/>
    </xf>
    <xf numFmtId="0" fontId="4" fillId="0" borderId="148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 wrapText="1"/>
    </xf>
    <xf numFmtId="0" fontId="0" fillId="0" borderId="42" xfId="0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textRotation="255" wrapText="1" shrinkToFit="1"/>
    </xf>
    <xf numFmtId="0" fontId="4" fillId="0" borderId="11" xfId="0" applyFont="1" applyFill="1" applyBorder="1" applyAlignment="1" applyProtection="1">
      <alignment horizontal="center" vertical="top" textRotation="255" wrapText="1" shrinkToFit="1"/>
    </xf>
    <xf numFmtId="0" fontId="0" fillId="0" borderId="6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4" fillId="0" borderId="148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0" xfId="0" applyFont="1" applyFill="1" applyBorder="1" applyAlignment="1" applyProtection="1">
      <alignment horizontal="center" vertical="center"/>
    </xf>
    <xf numFmtId="0" fontId="0" fillId="0" borderId="16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top" textRotation="255"/>
    </xf>
    <xf numFmtId="0" fontId="4" fillId="0" borderId="87" xfId="0" applyFont="1" applyBorder="1" applyAlignment="1">
      <alignment horizontal="center" vertical="top" textRotation="255"/>
    </xf>
    <xf numFmtId="0" fontId="4" fillId="0" borderId="163" xfId="0" applyFont="1" applyFill="1" applyBorder="1" applyAlignment="1" applyProtection="1">
      <alignment horizontal="center" vertical="top" textRotation="255"/>
    </xf>
    <xf numFmtId="0" fontId="0" fillId="0" borderId="10" xfId="0" applyFont="1" applyBorder="1" applyAlignment="1">
      <alignment horizontal="center" vertical="top" textRotation="255"/>
    </xf>
    <xf numFmtId="0" fontId="4" fillId="0" borderId="163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/>
    </xf>
    <xf numFmtId="0" fontId="4" fillId="0" borderId="57" xfId="0" applyFont="1" applyFill="1" applyBorder="1" applyAlignment="1" applyProtection="1">
      <alignment horizontal="center" vertical="top" textRotation="255"/>
    </xf>
    <xf numFmtId="0" fontId="0" fillId="0" borderId="47" xfId="0" applyFont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top" textRotation="255"/>
    </xf>
    <xf numFmtId="0" fontId="4" fillId="0" borderId="2" xfId="0" applyFont="1" applyFill="1" applyBorder="1" applyAlignment="1" applyProtection="1">
      <alignment vertical="top" textRotation="255" wrapText="1"/>
    </xf>
    <xf numFmtId="0" fontId="0" fillId="0" borderId="0" xfId="0" applyFont="1" applyBorder="1" applyAlignment="1">
      <alignment vertical="top" textRotation="255" wrapText="1"/>
    </xf>
    <xf numFmtId="0" fontId="4" fillId="0" borderId="159" xfId="0" applyFont="1" applyFill="1" applyBorder="1" applyAlignment="1" applyProtection="1">
      <alignment horizontal="center" vertical="center"/>
    </xf>
    <xf numFmtId="0" fontId="0" fillId="0" borderId="160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top" textRotation="255" wrapText="1"/>
    </xf>
    <xf numFmtId="0" fontId="0" fillId="0" borderId="10" xfId="0" applyFont="1" applyBorder="1" applyAlignment="1">
      <alignment vertical="top" textRotation="255" wrapText="1"/>
    </xf>
    <xf numFmtId="0" fontId="4" fillId="0" borderId="83" xfId="0" applyFont="1" applyFill="1" applyBorder="1" applyAlignment="1" applyProtection="1">
      <alignment horizontal="center" vertical="top" textRotation="255" wrapText="1"/>
    </xf>
    <xf numFmtId="0" fontId="4" fillId="0" borderId="87" xfId="0" applyFont="1" applyBorder="1" applyAlignment="1">
      <alignment vertical="top" textRotation="255" wrapText="1"/>
    </xf>
    <xf numFmtId="0" fontId="0" fillId="0" borderId="87" xfId="0" applyFont="1" applyBorder="1" applyAlignment="1">
      <alignment horizontal="center" vertical="top" textRotation="255" wrapText="1"/>
    </xf>
    <xf numFmtId="0" fontId="0" fillId="0" borderId="67" xfId="0" applyFont="1" applyBorder="1" applyAlignment="1">
      <alignment horizontal="center" vertical="top" textRotation="255" wrapText="1"/>
    </xf>
    <xf numFmtId="0" fontId="4" fillId="0" borderId="163" xfId="0" applyFont="1" applyFill="1" applyBorder="1" applyAlignment="1" applyProtection="1">
      <alignment horizontal="center" vertical="center"/>
    </xf>
    <xf numFmtId="0" fontId="0" fillId="0" borderId="16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4" fillId="0" borderId="161" xfId="1" applyFont="1" applyFill="1" applyBorder="1" applyAlignment="1" applyProtection="1">
      <alignment horizontal="center" vertical="top" textRotation="255" wrapText="1"/>
    </xf>
    <xf numFmtId="0" fontId="0" fillId="0" borderId="70" xfId="0" applyFont="1" applyBorder="1" applyAlignment="1">
      <alignment horizontal="center" vertical="top" textRotation="255" wrapTex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top" textRotation="255"/>
    </xf>
    <xf numFmtId="0" fontId="0" fillId="0" borderId="43" xfId="0" applyFont="1" applyBorder="1" applyAlignment="1">
      <alignment horizontal="center" vertical="top" textRotation="255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top" textRotation="255" wrapText="1"/>
    </xf>
    <xf numFmtId="0" fontId="4" fillId="0" borderId="7" xfId="0" applyFont="1" applyBorder="1" applyAlignment="1">
      <alignment horizontal="center" vertical="top" textRotation="255" wrapText="1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65" xfId="0" applyFont="1" applyBorder="1" applyAlignment="1"/>
    <xf numFmtId="0" fontId="0" fillId="0" borderId="165" xfId="0" applyFont="1" applyBorder="1" applyAlignment="1"/>
    <xf numFmtId="0" fontId="0" fillId="0" borderId="188" xfId="0" applyFont="1" applyFill="1" applyBorder="1" applyAlignment="1" applyProtection="1">
      <alignment horizontal="center" vertical="center"/>
    </xf>
    <xf numFmtId="0" fontId="0" fillId="0" borderId="95" xfId="0" applyFont="1" applyFill="1" applyBorder="1" applyAlignment="1" applyProtection="1">
      <alignment horizontal="center" vertical="center"/>
    </xf>
    <xf numFmtId="0" fontId="0" fillId="0" borderId="92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59" xfId="0" applyFont="1" applyFill="1" applyBorder="1" applyAlignment="1" applyProtection="1">
      <alignment horizontal="center" vertical="center" wrapText="1"/>
    </xf>
    <xf numFmtId="0" fontId="0" fillId="0" borderId="163" xfId="0" applyFont="1" applyFill="1" applyBorder="1" applyAlignment="1" applyProtection="1">
      <alignment horizontal="center" vertical="center" wrapText="1"/>
    </xf>
    <xf numFmtId="0" fontId="0" fillId="0" borderId="193" xfId="0" applyFont="1" applyFill="1" applyBorder="1" applyAlignment="1" applyProtection="1">
      <alignment horizontal="center" vertical="center" wrapText="1"/>
    </xf>
    <xf numFmtId="0" fontId="0" fillId="0" borderId="194" xfId="0" applyFont="1" applyFill="1" applyBorder="1" applyAlignment="1" applyProtection="1">
      <alignment horizontal="center" vertical="center" wrapText="1"/>
    </xf>
    <xf numFmtId="0" fontId="0" fillId="0" borderId="45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center" vertical="center" shrinkToFit="1"/>
    </xf>
    <xf numFmtId="0" fontId="7" fillId="0" borderId="155" xfId="0" applyFont="1" applyFill="1" applyBorder="1" applyAlignment="1" applyProtection="1">
      <alignment horizontal="center" vertical="center" textRotation="255"/>
    </xf>
    <xf numFmtId="0" fontId="0" fillId="0" borderId="174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151" xfId="0" applyBorder="1" applyAlignment="1">
      <alignment horizontal="center" vertical="center" textRotation="255" shrinkToFit="1"/>
    </xf>
    <xf numFmtId="0" fontId="7" fillId="0" borderId="158" xfId="0" applyFont="1" applyFill="1" applyBorder="1" applyAlignment="1">
      <alignment horizontal="center" vertical="center" textRotation="255" shrinkToFit="1"/>
    </xf>
    <xf numFmtId="0" fontId="0" fillId="0" borderId="166" xfId="0" applyFill="1" applyBorder="1" applyAlignment="1">
      <alignment horizontal="center" vertical="center" textRotation="255" shrinkToFit="1"/>
    </xf>
    <xf numFmtId="0" fontId="0" fillId="0" borderId="167" xfId="0" applyFill="1" applyBorder="1" applyAlignment="1">
      <alignment horizontal="center" vertical="center" textRotation="255" shrinkToFit="1"/>
    </xf>
    <xf numFmtId="0" fontId="7" fillId="0" borderId="153" xfId="0" applyFont="1" applyBorder="1" applyAlignment="1" applyProtection="1">
      <alignment horizontal="center" vertical="center" textRotation="255"/>
    </xf>
    <xf numFmtId="0" fontId="7" fillId="0" borderId="155" xfId="0" applyFont="1" applyBorder="1" applyAlignment="1" applyProtection="1">
      <alignment horizontal="center" vertical="center" textRotation="255"/>
    </xf>
    <xf numFmtId="0" fontId="0" fillId="0" borderId="156" xfId="0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5" xfId="0" applyFont="1" applyFill="1" applyBorder="1" applyAlignment="1" applyProtection="1">
      <alignment horizontal="center" vertical="center" wrapText="1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83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84" xfId="0" applyFont="1" applyFill="1" applyBorder="1" applyAlignment="1" applyProtection="1">
      <alignment horizontal="center" vertical="center"/>
    </xf>
    <xf numFmtId="0" fontId="0" fillId="0" borderId="166" xfId="0" applyBorder="1" applyAlignment="1">
      <alignment horizontal="center" vertical="center" textRotation="255" shrinkToFit="1"/>
    </xf>
    <xf numFmtId="0" fontId="0" fillId="0" borderId="167" xfId="0" applyBorder="1" applyAlignment="1">
      <alignment horizontal="center" vertical="center" textRotation="255" shrinkToFit="1"/>
    </xf>
    <xf numFmtId="0" fontId="0" fillId="0" borderId="158" xfId="0" applyFont="1" applyFill="1" applyBorder="1" applyAlignment="1">
      <alignment horizontal="center" vertical="center" textRotation="255" shrinkToFit="1"/>
    </xf>
    <xf numFmtId="0" fontId="0" fillId="0" borderId="166" xfId="0" applyFont="1" applyFill="1" applyBorder="1" applyAlignment="1">
      <alignment horizontal="center" vertical="center" textRotation="255" shrinkToFit="1"/>
    </xf>
    <xf numFmtId="0" fontId="0" fillId="0" borderId="167" xfId="0" applyFont="1" applyFill="1" applyBorder="1" applyAlignment="1">
      <alignment horizontal="center" vertical="center" textRotation="255" shrinkToFit="1"/>
    </xf>
    <xf numFmtId="0" fontId="7" fillId="0" borderId="150" xfId="0" applyFont="1" applyFill="1" applyBorder="1" applyAlignment="1" applyProtection="1">
      <alignment horizontal="center" vertical="center" textRotation="255"/>
    </xf>
    <xf numFmtId="0" fontId="0" fillId="0" borderId="152" xfId="0" applyFill="1" applyBorder="1" applyAlignment="1">
      <alignment horizontal="center" vertical="center" textRotation="255"/>
    </xf>
    <xf numFmtId="0" fontId="7" fillId="0" borderId="158" xfId="0" applyFont="1" applyFill="1" applyBorder="1" applyAlignment="1" applyProtection="1">
      <alignment horizontal="center" vertical="center" textRotation="255" shrinkToFit="1"/>
    </xf>
    <xf numFmtId="0" fontId="0" fillId="0" borderId="192" xfId="0" applyFont="1" applyFill="1" applyBorder="1" applyAlignment="1" applyProtection="1">
      <alignment horizontal="center" vertical="center" wrapText="1"/>
    </xf>
    <xf numFmtId="0" fontId="0" fillId="0" borderId="95" xfId="0" applyFont="1" applyFill="1" applyBorder="1" applyAlignment="1" applyProtection="1">
      <alignment horizontal="center" vertical="center" wrapText="1"/>
    </xf>
    <xf numFmtId="0" fontId="0" fillId="0" borderId="92" xfId="0" applyFont="1" applyFill="1" applyBorder="1" applyAlignment="1" applyProtection="1">
      <alignment horizontal="center" vertical="center" wrapText="1"/>
    </xf>
    <xf numFmtId="0" fontId="7" fillId="0" borderId="154" xfId="0" applyFont="1" applyBorder="1" applyAlignment="1" applyProtection="1">
      <alignment horizontal="center" vertical="center" textRotation="255"/>
    </xf>
    <xf numFmtId="0" fontId="7" fillId="0" borderId="158" xfId="0" applyFont="1" applyFill="1" applyBorder="1" applyAlignment="1">
      <alignment horizontal="center" vertical="center" textRotation="255"/>
    </xf>
    <xf numFmtId="0" fontId="7" fillId="0" borderId="166" xfId="0" applyFont="1" applyFill="1" applyBorder="1" applyAlignment="1">
      <alignment horizontal="center" vertical="center" textRotation="255"/>
    </xf>
    <xf numFmtId="0" fontId="7" fillId="0" borderId="167" xfId="0" applyFont="1" applyFill="1" applyBorder="1" applyAlignment="1">
      <alignment horizontal="center" vertical="center" textRotation="255"/>
    </xf>
    <xf numFmtId="0" fontId="7" fillId="0" borderId="158" xfId="0" applyFont="1" applyBorder="1" applyAlignment="1" applyProtection="1">
      <alignment horizontal="center" vertical="center" textRotation="255"/>
    </xf>
    <xf numFmtId="0" fontId="7" fillId="0" borderId="166" xfId="0" applyFont="1" applyBorder="1" applyAlignment="1" applyProtection="1">
      <alignment horizontal="center" vertical="center" textRotation="255"/>
    </xf>
    <xf numFmtId="0" fontId="0" fillId="0" borderId="166" xfId="0" applyBorder="1" applyAlignment="1">
      <alignment horizontal="center" vertical="center" textRotation="255"/>
    </xf>
    <xf numFmtId="0" fontId="0" fillId="0" borderId="167" xfId="0" applyBorder="1" applyAlignment="1">
      <alignment horizontal="center" vertical="center" textRotation="255"/>
    </xf>
    <xf numFmtId="0" fontId="7" fillId="0" borderId="153" xfId="0" applyFont="1" applyFill="1" applyBorder="1" applyAlignment="1" applyProtection="1">
      <alignment vertical="center" textRotation="255"/>
    </xf>
    <xf numFmtId="0" fontId="0" fillId="0" borderId="154" xfId="0" applyBorder="1" applyAlignment="1">
      <alignment vertical="center" textRotation="255"/>
    </xf>
    <xf numFmtId="0" fontId="0" fillId="0" borderId="155" xfId="0" applyBorder="1" applyAlignment="1">
      <alignment vertical="center" textRotation="255"/>
    </xf>
    <xf numFmtId="0" fontId="2" fillId="0" borderId="171" xfId="0" applyFont="1" applyFill="1" applyBorder="1" applyAlignment="1" applyProtection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3" xfId="0" applyFont="1" applyFill="1" applyBorder="1" applyAlignment="1" applyProtection="1">
      <alignment horizontal="center" vertical="center" wrapText="1"/>
    </xf>
    <xf numFmtId="0" fontId="0" fillId="0" borderId="203" xfId="0" applyFont="1" applyFill="1" applyBorder="1" applyAlignment="1" applyProtection="1">
      <alignment horizontal="center" vertical="center"/>
    </xf>
    <xf numFmtId="0" fontId="0" fillId="0" borderId="202" xfId="0" applyFont="1" applyFill="1" applyBorder="1" applyAlignment="1" applyProtection="1">
      <alignment horizontal="center" vertical="center"/>
    </xf>
    <xf numFmtId="0" fontId="0" fillId="0" borderId="163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89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169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10" fillId="0" borderId="0" xfId="0" applyFont="1" applyBorder="1" applyAlignment="1">
      <alignment horizontal="left" vertical="top" wrapText="1"/>
    </xf>
    <xf numFmtId="0" fontId="0" fillId="0" borderId="168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174" xfId="0" applyBorder="1" applyAlignment="1">
      <alignment horizontal="center" shrinkToFit="1"/>
    </xf>
    <xf numFmtId="0" fontId="0" fillId="0" borderId="175" xfId="0" applyBorder="1" applyAlignment="1">
      <alignment horizontal="center" shrinkToFit="1"/>
    </xf>
    <xf numFmtId="0" fontId="0" fillId="0" borderId="182" xfId="0" applyFont="1" applyBorder="1" applyAlignment="1">
      <alignment horizontal="center" shrinkToFit="1"/>
    </xf>
    <xf numFmtId="0" fontId="0" fillId="0" borderId="128" xfId="0" applyFont="1" applyBorder="1" applyAlignment="1">
      <alignment horizontal="center" shrinkToFit="1"/>
    </xf>
    <xf numFmtId="0" fontId="0" fillId="0" borderId="167" xfId="0" applyBorder="1" applyAlignment="1">
      <alignment horizontal="center" shrinkToFit="1"/>
    </xf>
    <xf numFmtId="0" fontId="0" fillId="0" borderId="99" xfId="0" applyBorder="1" applyAlignment="1">
      <alignment horizontal="center" shrinkToFit="1"/>
    </xf>
    <xf numFmtId="0" fontId="0" fillId="0" borderId="158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166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167" xfId="0" applyFont="1" applyBorder="1" applyAlignment="1">
      <alignment horizontal="center" vertical="center" wrapText="1"/>
    </xf>
    <xf numFmtId="0" fontId="0" fillId="0" borderId="9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top" wrapText="1" shrinkToFit="1"/>
    </xf>
    <xf numFmtId="0" fontId="0" fillId="0" borderId="88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23" xfId="0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shrinkToFit="1"/>
    </xf>
    <xf numFmtId="0" fontId="0" fillId="0" borderId="8" xfId="0" applyBorder="1" applyAlignment="1">
      <alignment horizontal="center" vertical="top" shrinkToFit="1"/>
    </xf>
    <xf numFmtId="0" fontId="0" fillId="0" borderId="88" xfId="0" applyBorder="1" applyAlignment="1">
      <alignment horizontal="center" vertical="top" shrinkToFit="1"/>
    </xf>
    <xf numFmtId="0" fontId="0" fillId="0" borderId="23" xfId="0" applyBorder="1" applyAlignment="1">
      <alignment horizontal="center" shrinkToFit="1"/>
    </xf>
    <xf numFmtId="0" fontId="0" fillId="0" borderId="170" xfId="0" applyFont="1" applyBorder="1" applyAlignment="1">
      <alignment horizontal="center" shrinkToFit="1"/>
    </xf>
    <xf numFmtId="0" fontId="0" fillId="0" borderId="41" xfId="0" applyFont="1" applyBorder="1" applyAlignment="1">
      <alignment horizontal="center" shrinkToFit="1"/>
    </xf>
    <xf numFmtId="0" fontId="0" fillId="0" borderId="168" xfId="0" applyFont="1" applyBorder="1" applyAlignment="1">
      <alignment horizontal="center" shrinkToFit="1"/>
    </xf>
    <xf numFmtId="0" fontId="0" fillId="0" borderId="40" xfId="0" applyFont="1" applyBorder="1" applyAlignment="1">
      <alignment horizontal="center" shrinkToFit="1"/>
    </xf>
    <xf numFmtId="0" fontId="0" fillId="0" borderId="51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4" fillId="0" borderId="158" xfId="0" applyFont="1" applyBorder="1" applyAlignment="1">
      <alignment horizontal="center" vertical="center" wrapText="1"/>
    </xf>
    <xf numFmtId="0" fontId="4" fillId="0" borderId="166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230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63" xfId="0" applyFont="1" applyBorder="1" applyAlignment="1" applyProtection="1">
      <alignment horizontal="center" vertical="center" textRotation="255"/>
    </xf>
    <xf numFmtId="0" fontId="7" fillId="0" borderId="62" xfId="0" applyFont="1" applyBorder="1" applyAlignment="1" applyProtection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51" xfId="0" applyFont="1" applyBorder="1" applyAlignment="1" applyProtection="1">
      <alignment horizontal="center" vertical="center" textRotation="255"/>
    </xf>
    <xf numFmtId="0" fontId="7" fillId="0" borderId="150" xfId="0" applyFont="1" applyBorder="1" applyAlignment="1" applyProtection="1">
      <alignment horizontal="center" vertical="center" textRotation="255"/>
    </xf>
    <xf numFmtId="0" fontId="0" fillId="0" borderId="150" xfId="0" applyBorder="1" applyAlignment="1">
      <alignment horizontal="center" vertical="center" textRotation="255"/>
    </xf>
    <xf numFmtId="0" fontId="0" fillId="0" borderId="152" xfId="0" applyBorder="1" applyAlignment="1">
      <alignment horizontal="center" vertical="center" textRotation="255"/>
    </xf>
    <xf numFmtId="184" fontId="21" fillId="0" borderId="2" xfId="5" applyNumberFormat="1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184" fontId="21" fillId="0" borderId="66" xfId="5" applyNumberFormat="1" applyFont="1" applyBorder="1" applyAlignment="1">
      <alignment horizontal="center" vertical="center" shrinkToFit="1"/>
    </xf>
    <xf numFmtId="184" fontId="21" fillId="0" borderId="4" xfId="5" applyNumberFormat="1" applyFont="1" applyBorder="1" applyAlignment="1">
      <alignment horizontal="center" vertical="center" shrinkToFit="1"/>
    </xf>
    <xf numFmtId="184" fontId="21" fillId="0" borderId="58" xfId="5" applyNumberFormat="1" applyFont="1" applyBorder="1" applyAlignment="1">
      <alignment horizontal="center" vertical="center" shrinkToFit="1"/>
    </xf>
    <xf numFmtId="184" fontId="21" fillId="0" borderId="3" xfId="5" applyNumberFormat="1" applyFont="1" applyBorder="1" applyAlignment="1">
      <alignment horizontal="center" vertical="center" shrinkToFit="1"/>
    </xf>
    <xf numFmtId="0" fontId="21" fillId="0" borderId="3" xfId="5" applyFont="1" applyBorder="1" applyAlignment="1">
      <alignment horizontal="center" vertical="center"/>
    </xf>
    <xf numFmtId="184" fontId="21" fillId="0" borderId="3" xfId="5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/>
    </xf>
    <xf numFmtId="184" fontId="21" fillId="0" borderId="55" xfId="5" applyNumberFormat="1" applyFont="1" applyBorder="1" applyAlignment="1">
      <alignment horizontal="center" vertical="center" wrapText="1"/>
    </xf>
    <xf numFmtId="184" fontId="21" fillId="0" borderId="57" xfId="5" applyNumberFormat="1" applyFont="1" applyBorder="1" applyAlignment="1">
      <alignment horizontal="center" vertical="center" wrapText="1"/>
    </xf>
    <xf numFmtId="184" fontId="21" fillId="0" borderId="158" xfId="5" applyNumberFormat="1" applyFont="1" applyBorder="1" applyAlignment="1">
      <alignment horizontal="center" vertical="center" wrapText="1" shrinkToFit="1"/>
    </xf>
    <xf numFmtId="184" fontId="21" fillId="0" borderId="166" xfId="5" applyNumberFormat="1" applyFont="1" applyBorder="1" applyAlignment="1">
      <alignment horizontal="center" vertical="center" shrinkToFit="1"/>
    </xf>
    <xf numFmtId="0" fontId="21" fillId="0" borderId="231" xfId="5" applyNumberFormat="1" applyFont="1" applyBorder="1" applyAlignment="1">
      <alignment horizontal="center" vertical="center" textRotation="255" shrinkToFit="1"/>
    </xf>
    <xf numFmtId="0" fontId="21" fillId="0" borderId="143" xfId="5" applyFont="1" applyBorder="1" applyAlignment="1">
      <alignment horizontal="center" vertical="center" textRotation="255" shrinkToFit="1"/>
    </xf>
    <xf numFmtId="184" fontId="21" fillId="0" borderId="90" xfId="5" applyNumberFormat="1" applyFont="1" applyBorder="1" applyAlignment="1">
      <alignment horizontal="center" vertical="center" wrapText="1"/>
    </xf>
    <xf numFmtId="184" fontId="21" fillId="0" borderId="81" xfId="5" applyNumberFormat="1" applyFont="1" applyBorder="1" applyAlignment="1">
      <alignment horizontal="center" vertical="center" wrapText="1"/>
    </xf>
    <xf numFmtId="184" fontId="21" fillId="0" borderId="232" xfId="5" applyNumberFormat="1" applyFont="1" applyBorder="1" applyAlignment="1">
      <alignment horizontal="center" vertical="center" wrapText="1"/>
    </xf>
    <xf numFmtId="184" fontId="21" fillId="0" borderId="158" xfId="5" applyNumberFormat="1" applyFont="1" applyBorder="1" applyAlignment="1">
      <alignment horizontal="center" vertical="center" shrinkToFit="1"/>
    </xf>
    <xf numFmtId="184" fontId="21" fillId="0" borderId="2" xfId="5" applyNumberFormat="1" applyFont="1" applyBorder="1" applyAlignment="1">
      <alignment horizontal="center" vertical="center" shrinkToFit="1"/>
    </xf>
    <xf numFmtId="184" fontId="21" fillId="0" borderId="51" xfId="5" applyNumberFormat="1" applyFont="1" applyBorder="1" applyAlignment="1">
      <alignment horizontal="center" vertical="center" shrinkToFit="1"/>
    </xf>
    <xf numFmtId="184" fontId="21" fillId="0" borderId="231" xfId="5" applyNumberFormat="1" applyFont="1" applyBorder="1" applyAlignment="1">
      <alignment horizontal="center" vertical="center" wrapText="1" shrinkToFit="1"/>
    </xf>
    <xf numFmtId="0" fontId="21" fillId="0" borderId="143" xfId="5" applyFont="1" applyBorder="1" applyAlignment="1">
      <alignment horizontal="center" vertical="center" shrinkToFit="1"/>
    </xf>
    <xf numFmtId="0" fontId="4" fillId="0" borderId="151" xfId="0" applyFont="1" applyFill="1" applyBorder="1" applyAlignment="1">
      <alignment horizontal="center" vertical="center" textRotation="255"/>
    </xf>
    <xf numFmtId="0" fontId="4" fillId="0" borderId="150" xfId="0" applyFont="1" applyFill="1" applyBorder="1" applyAlignment="1">
      <alignment horizontal="center" vertical="center" textRotation="255"/>
    </xf>
    <xf numFmtId="0" fontId="4" fillId="0" borderId="152" xfId="0" applyFont="1" applyFill="1" applyBorder="1" applyAlignment="1">
      <alignment horizontal="center" vertical="center" textRotation="255"/>
    </xf>
    <xf numFmtId="0" fontId="4" fillId="0" borderId="151" xfId="0" applyNumberFormat="1" applyFont="1" applyFill="1" applyBorder="1" applyAlignment="1">
      <alignment horizontal="center" vertical="center" textRotation="255"/>
    </xf>
    <xf numFmtId="0" fontId="4" fillId="0" borderId="150" xfId="0" applyNumberFormat="1" applyFont="1" applyFill="1" applyBorder="1" applyAlignment="1">
      <alignment horizontal="center" vertical="center" textRotation="255"/>
    </xf>
    <xf numFmtId="0" fontId="4" fillId="0" borderId="152" xfId="0" applyNumberFormat="1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wrapText="1"/>
    </xf>
    <xf numFmtId="0" fontId="4" fillId="0" borderId="230" xfId="0" applyFont="1" applyFill="1" applyBorder="1" applyAlignment="1">
      <alignment horizontal="center" vertical="center" wrapText="1"/>
    </xf>
    <xf numFmtId="0" fontId="4" fillId="0" borderId="151" xfId="0" applyFont="1" applyFill="1" applyBorder="1" applyAlignment="1">
      <alignment horizontal="center" vertical="center" textRotation="255" shrinkToFit="1"/>
    </xf>
    <xf numFmtId="0" fontId="4" fillId="0" borderId="150" xfId="0" applyFont="1" applyFill="1" applyBorder="1" applyAlignment="1">
      <alignment horizontal="center" vertical="center" textRotation="255" shrinkToFit="1"/>
    </xf>
    <xf numFmtId="0" fontId="4" fillId="0" borderId="152" xfId="0" applyFont="1" applyFill="1" applyBorder="1" applyAlignment="1">
      <alignment horizontal="center" vertical="center" textRotation="255" shrinkToFit="1"/>
    </xf>
    <xf numFmtId="0" fontId="4" fillId="0" borderId="150" xfId="0" applyFont="1" applyBorder="1" applyAlignment="1">
      <alignment vertical="center" textRotation="255"/>
    </xf>
    <xf numFmtId="0" fontId="4" fillId="0" borderId="152" xfId="0" applyFont="1" applyBorder="1" applyAlignment="1">
      <alignment vertical="center" textRotation="255"/>
    </xf>
    <xf numFmtId="0" fontId="4" fillId="0" borderId="150" xfId="0" applyFont="1" applyFill="1" applyBorder="1" applyAlignment="1">
      <alignment vertical="center" textRotation="255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textRotation="255" shrinkToFit="1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178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178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7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78" xfId="0" applyFont="1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148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8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42" xfId="0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63" xfId="0" applyFill="1" applyBorder="1" applyAlignment="1">
      <alignment vertical="center" textRotation="255" shrinkToFit="1"/>
    </xf>
    <xf numFmtId="0" fontId="0" fillId="0" borderId="64" xfId="0" applyBorder="1" applyAlignment="1">
      <alignment vertical="center" textRotation="255" shrinkToFit="1"/>
    </xf>
    <xf numFmtId="0" fontId="0" fillId="0" borderId="64" xfId="0" applyFill="1" applyBorder="1" applyAlignment="1">
      <alignment vertical="center" textRotation="255" shrinkToFit="1"/>
    </xf>
    <xf numFmtId="0" fontId="0" fillId="0" borderId="148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51" xfId="0" applyFill="1" applyBorder="1" applyAlignment="1">
      <alignment horizontal="center" vertical="center" textRotation="255" shrinkToFit="1"/>
    </xf>
    <xf numFmtId="0" fontId="0" fillId="0" borderId="61" xfId="0" applyBorder="1" applyAlignment="1">
      <alignment vertical="center" textRotation="255" shrinkToFit="1"/>
    </xf>
    <xf numFmtId="0" fontId="2" fillId="0" borderId="151" xfId="0" applyFont="1" applyFill="1" applyBorder="1" applyAlignment="1">
      <alignment horizontal="center" vertical="center" textRotation="255" shrinkToFit="1"/>
    </xf>
    <xf numFmtId="0" fontId="2" fillId="0" borderId="150" xfId="0" applyFont="1" applyFill="1" applyBorder="1" applyAlignment="1">
      <alignment horizontal="center" vertical="center" textRotation="255" shrinkToFit="1"/>
    </xf>
    <xf numFmtId="0" fontId="0" fillId="0" borderId="63" xfId="0" applyFill="1" applyBorder="1" applyAlignment="1">
      <alignment horizontal="center" vertical="center" textRotation="255" shrinkToFit="1"/>
    </xf>
    <xf numFmtId="0" fontId="0" fillId="0" borderId="64" xfId="0" applyFill="1" applyBorder="1" applyAlignment="1">
      <alignment horizontal="center" vertical="center" textRotation="255" shrinkToFit="1"/>
    </xf>
    <xf numFmtId="0" fontId="0" fillId="0" borderId="63" xfId="0" applyFill="1" applyBorder="1" applyAlignment="1">
      <alignment horizontal="center" vertical="center" textRotation="255"/>
    </xf>
  </cellXfs>
  <cellStyles count="10">
    <cellStyle name="パーセント" xfId="9" builtinId="5"/>
    <cellStyle name="桁区切り" xfId="1" builtinId="6"/>
    <cellStyle name="桁区切り 2" xfId="2"/>
    <cellStyle name="桁区切り 3" xfId="8"/>
    <cellStyle name="標準" xfId="0" builtinId="0"/>
    <cellStyle name="標準 2" xfId="5"/>
    <cellStyle name="標準 2 2" xfId="6"/>
    <cellStyle name="標準 2 2 2" xfId="7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419100</xdr:colOff>
      <xdr:row>82</xdr:row>
      <xdr:rowOff>50800</xdr:rowOff>
    </xdr:from>
    <xdr:ext cx="3006977" cy="1092671"/>
    <xdr:sp macro="" textlink="">
      <xdr:nvSpPr>
        <xdr:cNvPr id="2" name="テキスト ボックス 1"/>
        <xdr:cNvSpPr txBox="1"/>
      </xdr:nvSpPr>
      <xdr:spPr>
        <a:xfrm>
          <a:off x="3162300" y="21386800"/>
          <a:ext cx="3006977" cy="1092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0"/>
            <a:t>実績なし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682625</xdr:colOff>
      <xdr:row>16</xdr:row>
      <xdr:rowOff>142875</xdr:rowOff>
    </xdr:from>
    <xdr:ext cx="1638397" cy="425822"/>
    <xdr:sp macro="" textlink="">
      <xdr:nvSpPr>
        <xdr:cNvPr id="7" name="テキスト ボックス 6"/>
        <xdr:cNvSpPr txBox="1"/>
      </xdr:nvSpPr>
      <xdr:spPr>
        <a:xfrm>
          <a:off x="1490345" y="4966335"/>
          <a:ext cx="1638397" cy="42582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管内実績なし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900548</xdr:colOff>
      <xdr:row>20</xdr:row>
      <xdr:rowOff>69272</xdr:rowOff>
    </xdr:from>
    <xdr:to>
      <xdr:col>9</xdr:col>
      <xdr:colOff>782784</xdr:colOff>
      <xdr:row>21</xdr:row>
      <xdr:rowOff>335972</xdr:rowOff>
    </xdr:to>
    <xdr:sp macro="" textlink="">
      <xdr:nvSpPr>
        <xdr:cNvPr id="2" name="テキスト ボックス 1"/>
        <xdr:cNvSpPr txBox="1"/>
      </xdr:nvSpPr>
      <xdr:spPr>
        <a:xfrm>
          <a:off x="2615048" y="9022772"/>
          <a:ext cx="7640781" cy="716973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2</xdr:col>
      <xdr:colOff>900548</xdr:colOff>
      <xdr:row>24</xdr:row>
      <xdr:rowOff>138544</xdr:rowOff>
    </xdr:from>
    <xdr:to>
      <xdr:col>9</xdr:col>
      <xdr:colOff>782784</xdr:colOff>
      <xdr:row>25</xdr:row>
      <xdr:rowOff>405244</xdr:rowOff>
    </xdr:to>
    <xdr:sp macro="" textlink="">
      <xdr:nvSpPr>
        <xdr:cNvPr id="3" name="テキスト ボックス 2"/>
        <xdr:cNvSpPr txBox="1"/>
      </xdr:nvSpPr>
      <xdr:spPr>
        <a:xfrm>
          <a:off x="2615048" y="10893135"/>
          <a:ext cx="7640781" cy="716973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2</xdr:col>
      <xdr:colOff>900545</xdr:colOff>
      <xdr:row>26</xdr:row>
      <xdr:rowOff>83127</xdr:rowOff>
    </xdr:from>
    <xdr:to>
      <xdr:col>9</xdr:col>
      <xdr:colOff>782781</xdr:colOff>
      <xdr:row>27</xdr:row>
      <xdr:rowOff>349827</xdr:rowOff>
    </xdr:to>
    <xdr:sp macro="" textlink="">
      <xdr:nvSpPr>
        <xdr:cNvPr id="7" name="テキスト ボックス 6"/>
        <xdr:cNvSpPr txBox="1"/>
      </xdr:nvSpPr>
      <xdr:spPr>
        <a:xfrm>
          <a:off x="2535381" y="11887200"/>
          <a:ext cx="7252855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2</xdr:col>
      <xdr:colOff>928254</xdr:colOff>
      <xdr:row>30</xdr:row>
      <xdr:rowOff>83128</xdr:rowOff>
    </xdr:from>
    <xdr:to>
      <xdr:col>9</xdr:col>
      <xdr:colOff>810490</xdr:colOff>
      <xdr:row>31</xdr:row>
      <xdr:rowOff>349828</xdr:rowOff>
    </xdr:to>
    <xdr:sp macro="" textlink="">
      <xdr:nvSpPr>
        <xdr:cNvPr id="8" name="テキスト ボックス 7"/>
        <xdr:cNvSpPr txBox="1"/>
      </xdr:nvSpPr>
      <xdr:spPr>
        <a:xfrm>
          <a:off x="2563090" y="13716001"/>
          <a:ext cx="7252855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view="pageBreakPreview" topLeftCell="A13" zoomScaleNormal="100" zoomScaleSheetLayoutView="100" workbookViewId="0">
      <selection activeCell="B6" sqref="B6"/>
    </sheetView>
  </sheetViews>
  <sheetFormatPr defaultColWidth="8.83203125" defaultRowHeight="13.2" x14ac:dyDescent="0.2"/>
  <cols>
    <col min="1" max="16384" width="8.83203125" style="770"/>
  </cols>
  <sheetData>
    <row r="9" spans="1:9" x14ac:dyDescent="0.2">
      <c r="A9" s="772"/>
      <c r="B9" s="772"/>
      <c r="C9" s="772"/>
      <c r="D9" s="772"/>
      <c r="E9" s="772"/>
      <c r="F9" s="772"/>
      <c r="G9" s="772"/>
      <c r="H9" s="772"/>
      <c r="I9" s="772"/>
    </row>
    <row r="21" spans="1:9" ht="33" x14ac:dyDescent="0.2">
      <c r="A21" s="909" t="s">
        <v>340</v>
      </c>
      <c r="B21" s="909"/>
      <c r="C21" s="909"/>
      <c r="D21" s="909"/>
      <c r="E21" s="909"/>
      <c r="F21" s="909"/>
      <c r="G21" s="909"/>
      <c r="H21" s="771"/>
      <c r="I21" s="771"/>
    </row>
  </sheetData>
  <mergeCells count="1">
    <mergeCell ref="A21:G2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37"/>
  <sheetViews>
    <sheetView tabSelected="1" view="pageBreakPreview" zoomScale="55" zoomScaleNormal="75" zoomScaleSheetLayoutView="55" workbookViewId="0">
      <pane xSplit="1" ySplit="4" topLeftCell="B56" activePane="bottomRight" state="frozen"/>
      <selection activeCell="Y13" sqref="Y13"/>
      <selection pane="topRight" activeCell="Y13" sqref="Y13"/>
      <selection pane="bottomLeft" activeCell="Y13" sqref="Y13"/>
      <selection pane="bottomRight" activeCell="K77" sqref="A72:K77"/>
    </sheetView>
  </sheetViews>
  <sheetFormatPr defaultColWidth="8.83203125" defaultRowHeight="16.2" x14ac:dyDescent="0.2"/>
  <cols>
    <col min="1" max="1" width="3.1640625" style="6" customWidth="1"/>
    <col min="2" max="2" width="14.6640625" style="5" customWidth="1"/>
    <col min="3" max="11" width="11.58203125" style="6" customWidth="1"/>
    <col min="12" max="16384" width="8.83203125" style="6"/>
  </cols>
  <sheetData>
    <row r="1" spans="1:120" s="349" customFormat="1" ht="30" customHeight="1" thickBot="1" x14ac:dyDescent="0.25">
      <c r="A1" s="354" t="s">
        <v>3</v>
      </c>
      <c r="B1" s="355"/>
      <c r="C1" s="356"/>
      <c r="D1" s="356"/>
      <c r="E1" s="356"/>
      <c r="F1" s="356"/>
      <c r="G1" s="356"/>
      <c r="H1" s="356"/>
      <c r="I1" s="356"/>
      <c r="J1" s="356"/>
    </row>
    <row r="2" spans="1:120" ht="27" customHeight="1" x14ac:dyDescent="0.2">
      <c r="A2" s="1232" t="s">
        <v>112</v>
      </c>
      <c r="B2" s="1218" t="s">
        <v>79</v>
      </c>
      <c r="C2" s="1218" t="s">
        <v>92</v>
      </c>
      <c r="D2" s="1220" t="s">
        <v>91</v>
      </c>
      <c r="E2" s="1222" t="s">
        <v>0</v>
      </c>
      <c r="F2" s="85"/>
      <c r="G2" s="1222" t="s">
        <v>25</v>
      </c>
      <c r="H2" s="375"/>
      <c r="I2" s="1220" t="s">
        <v>93</v>
      </c>
      <c r="J2" s="1228" t="s">
        <v>165</v>
      </c>
      <c r="K2" s="1216" t="s">
        <v>75</v>
      </c>
    </row>
    <row r="3" spans="1:120" ht="57" customHeight="1" x14ac:dyDescent="0.2">
      <c r="A3" s="1233"/>
      <c r="B3" s="1224"/>
      <c r="C3" s="1219"/>
      <c r="D3" s="1221"/>
      <c r="E3" s="1223"/>
      <c r="F3" s="376" t="s">
        <v>171</v>
      </c>
      <c r="G3" s="1221"/>
      <c r="H3" s="389" t="s">
        <v>172</v>
      </c>
      <c r="I3" s="1221"/>
      <c r="J3" s="1229"/>
      <c r="K3" s="1217"/>
    </row>
    <row r="4" spans="1:120" ht="31.5" customHeight="1" thickBot="1" x14ac:dyDescent="0.25">
      <c r="A4" s="1233"/>
      <c r="B4" s="1219"/>
      <c r="C4" s="84" t="s">
        <v>94</v>
      </c>
      <c r="D4" s="84" t="s">
        <v>94</v>
      </c>
      <c r="E4" s="86" t="s">
        <v>94</v>
      </c>
      <c r="F4" s="86" t="s">
        <v>94</v>
      </c>
      <c r="G4" s="84" t="s">
        <v>94</v>
      </c>
      <c r="H4" s="87"/>
      <c r="I4" s="87" t="s">
        <v>94</v>
      </c>
      <c r="J4" s="84" t="s">
        <v>94</v>
      </c>
      <c r="K4" s="88" t="s">
        <v>94</v>
      </c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ht="31.5" customHeight="1" x14ac:dyDescent="0.2">
      <c r="A5" s="1230" t="s">
        <v>96</v>
      </c>
      <c r="B5" s="130" t="s">
        <v>302</v>
      </c>
      <c r="C5" s="142">
        <f>SUMIF($B$7:$B$34,"平成３０年実績",C7:C34)</f>
        <v>0</v>
      </c>
      <c r="D5" s="142">
        <f t="shared" ref="D5:K5" si="0">SUMIF($B$7:$B$34,"平成３０年実績",D7:D34)</f>
        <v>0</v>
      </c>
      <c r="E5" s="142">
        <f t="shared" si="0"/>
        <v>91.1</v>
      </c>
      <c r="F5" s="142">
        <f t="shared" si="0"/>
        <v>70.3</v>
      </c>
      <c r="G5" s="142">
        <f t="shared" si="0"/>
        <v>29.7</v>
      </c>
      <c r="H5" s="142">
        <f t="shared" si="0"/>
        <v>28.9</v>
      </c>
      <c r="I5" s="142">
        <f t="shared" si="0"/>
        <v>8.5</v>
      </c>
      <c r="J5" s="142">
        <f>SUMIF($B$7:$B$34,"平成３０年実績",J7:J34)</f>
        <v>27.799999999999997</v>
      </c>
      <c r="K5" s="390">
        <f t="shared" si="0"/>
        <v>1.5</v>
      </c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ht="31.5" customHeight="1" thickBot="1" x14ac:dyDescent="0.25">
      <c r="A6" s="911"/>
      <c r="B6" s="102" t="s">
        <v>334</v>
      </c>
      <c r="C6" s="673">
        <f>SUMIF($B$7:$B$34,"令和元年見込",C7:C34)</f>
        <v>0</v>
      </c>
      <c r="D6" s="673">
        <f>SUMIF($B$7:$B$34,"令和元年見込",D7:D34)</f>
        <v>0</v>
      </c>
      <c r="E6" s="673">
        <f t="shared" ref="E6:K6" si="1">SUMIF($B$7:$B$34,"令和元年見込",E7:E34)</f>
        <v>91</v>
      </c>
      <c r="F6" s="673">
        <f t="shared" si="1"/>
        <v>75.900000000000006</v>
      </c>
      <c r="G6" s="673">
        <f t="shared" si="1"/>
        <v>36.5</v>
      </c>
      <c r="H6" s="673">
        <f t="shared" si="1"/>
        <v>35.700000000000003</v>
      </c>
      <c r="I6" s="673">
        <f t="shared" si="1"/>
        <v>20.7</v>
      </c>
      <c r="J6" s="673">
        <f t="shared" si="1"/>
        <v>29.4</v>
      </c>
      <c r="K6" s="674">
        <f t="shared" si="1"/>
        <v>0</v>
      </c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ht="36" customHeight="1" x14ac:dyDescent="0.2">
      <c r="A7" s="1225" t="s">
        <v>97</v>
      </c>
      <c r="B7" s="130" t="s">
        <v>302</v>
      </c>
      <c r="C7" s="623"/>
      <c r="D7" s="624"/>
      <c r="E7" s="624">
        <v>8.8000000000000007</v>
      </c>
      <c r="F7" s="624">
        <v>8.8000000000000007</v>
      </c>
      <c r="G7" s="624"/>
      <c r="H7" s="624"/>
      <c r="I7" s="624"/>
      <c r="J7" s="624"/>
      <c r="K7" s="62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120" ht="36" customHeight="1" thickBot="1" x14ac:dyDescent="0.25">
      <c r="A8" s="1226"/>
      <c r="B8" s="102" t="s">
        <v>334</v>
      </c>
      <c r="C8" s="534"/>
      <c r="D8" s="535"/>
      <c r="E8" s="535">
        <v>9.5</v>
      </c>
      <c r="F8" s="535">
        <v>9.5</v>
      </c>
      <c r="G8" s="535"/>
      <c r="H8" s="535"/>
      <c r="I8" s="535"/>
      <c r="J8" s="535"/>
      <c r="K8" s="537"/>
    </row>
    <row r="9" spans="1:120" ht="36" customHeight="1" x14ac:dyDescent="0.2">
      <c r="A9" s="1225" t="s">
        <v>104</v>
      </c>
      <c r="B9" s="630" t="s">
        <v>311</v>
      </c>
      <c r="C9" s="623">
        <v>0</v>
      </c>
      <c r="D9" s="624">
        <v>0</v>
      </c>
      <c r="E9" s="624">
        <v>14.1</v>
      </c>
      <c r="F9" s="624">
        <v>0</v>
      </c>
      <c r="G9" s="624">
        <v>0</v>
      </c>
      <c r="H9" s="624">
        <v>0</v>
      </c>
      <c r="I9" s="624">
        <v>0</v>
      </c>
      <c r="J9" s="624">
        <v>0</v>
      </c>
      <c r="K9" s="625"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</row>
    <row r="10" spans="1:120" ht="36" customHeight="1" thickBot="1" x14ac:dyDescent="0.25">
      <c r="A10" s="1227"/>
      <c r="B10" s="631" t="s">
        <v>334</v>
      </c>
      <c r="C10" s="534">
        <v>0</v>
      </c>
      <c r="D10" s="535">
        <v>0</v>
      </c>
      <c r="E10" s="535">
        <v>8.4</v>
      </c>
      <c r="F10" s="535">
        <v>0</v>
      </c>
      <c r="G10" s="535">
        <v>0</v>
      </c>
      <c r="H10" s="535">
        <v>0</v>
      </c>
      <c r="I10" s="535">
        <v>0</v>
      </c>
      <c r="J10" s="535">
        <v>0</v>
      </c>
      <c r="K10" s="537">
        <v>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</row>
    <row r="11" spans="1:120" ht="36" customHeight="1" x14ac:dyDescent="0.2">
      <c r="A11" s="1225" t="s">
        <v>105</v>
      </c>
      <c r="B11" s="130" t="s">
        <v>312</v>
      </c>
      <c r="C11" s="623"/>
      <c r="D11" s="624"/>
      <c r="E11" s="624"/>
      <c r="F11" s="624"/>
      <c r="G11" s="624">
        <v>0.3</v>
      </c>
      <c r="H11" s="624"/>
      <c r="I11" s="624"/>
      <c r="J11" s="624">
        <v>2</v>
      </c>
      <c r="K11" s="62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120" ht="36" customHeight="1" thickBot="1" x14ac:dyDescent="0.25">
      <c r="A12" s="1226"/>
      <c r="B12" s="102" t="s">
        <v>334</v>
      </c>
      <c r="C12" s="534"/>
      <c r="D12" s="535"/>
      <c r="E12" s="535"/>
      <c r="F12" s="535"/>
      <c r="G12" s="535">
        <v>0.3</v>
      </c>
      <c r="H12" s="535"/>
      <c r="I12" s="535"/>
      <c r="J12" s="535">
        <v>2</v>
      </c>
      <c r="K12" s="537"/>
    </row>
    <row r="13" spans="1:120" s="202" customFormat="1" ht="36" customHeight="1" x14ac:dyDescent="0.2">
      <c r="A13" s="1225" t="s">
        <v>106</v>
      </c>
      <c r="B13" s="130" t="s">
        <v>314</v>
      </c>
      <c r="C13" s="623">
        <v>0</v>
      </c>
      <c r="D13" s="624">
        <v>0</v>
      </c>
      <c r="E13" s="624">
        <v>0</v>
      </c>
      <c r="F13" s="624">
        <v>0</v>
      </c>
      <c r="G13" s="624">
        <v>0</v>
      </c>
      <c r="H13" s="624">
        <v>0</v>
      </c>
      <c r="I13" s="624">
        <v>0</v>
      </c>
      <c r="J13" s="624">
        <v>20.399999999999999</v>
      </c>
      <c r="K13" s="625">
        <v>0</v>
      </c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</row>
    <row r="14" spans="1:120" s="202" customFormat="1" ht="36" customHeight="1" thickBot="1" x14ac:dyDescent="0.25">
      <c r="A14" s="1227"/>
      <c r="B14" s="102" t="s">
        <v>334</v>
      </c>
      <c r="C14" s="632">
        <v>0</v>
      </c>
      <c r="D14" s="633">
        <v>0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20.399999999999999</v>
      </c>
      <c r="K14" s="634">
        <v>0</v>
      </c>
    </row>
    <row r="15" spans="1:120" ht="36" customHeight="1" x14ac:dyDescent="0.2">
      <c r="A15" s="1225" t="s">
        <v>107</v>
      </c>
      <c r="B15" s="130" t="s">
        <v>314</v>
      </c>
      <c r="C15" s="623">
        <v>0</v>
      </c>
      <c r="D15" s="624">
        <v>0</v>
      </c>
      <c r="E15" s="624">
        <v>0</v>
      </c>
      <c r="F15" s="624">
        <v>0</v>
      </c>
      <c r="G15" s="624">
        <v>0</v>
      </c>
      <c r="H15" s="624">
        <v>0</v>
      </c>
      <c r="I15" s="624">
        <v>0</v>
      </c>
      <c r="J15" s="624">
        <v>0</v>
      </c>
      <c r="K15" s="625">
        <v>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120" ht="36" customHeight="1" thickBot="1" x14ac:dyDescent="0.25">
      <c r="A16" s="1231"/>
      <c r="B16" s="626" t="s">
        <v>334</v>
      </c>
      <c r="C16" s="627">
        <v>0</v>
      </c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9">
        <v>0</v>
      </c>
    </row>
    <row r="17" spans="1:39" ht="36" customHeight="1" x14ac:dyDescent="0.2">
      <c r="A17" s="1236" t="s">
        <v>108</v>
      </c>
      <c r="B17" s="130" t="s">
        <v>314</v>
      </c>
      <c r="C17" s="623">
        <v>0</v>
      </c>
      <c r="D17" s="624">
        <v>0</v>
      </c>
      <c r="E17" s="624">
        <v>0</v>
      </c>
      <c r="F17" s="624">
        <v>0</v>
      </c>
      <c r="G17" s="624">
        <v>0</v>
      </c>
      <c r="H17" s="624">
        <v>0</v>
      </c>
      <c r="I17" s="624">
        <v>0</v>
      </c>
      <c r="J17" s="624">
        <v>0</v>
      </c>
      <c r="K17" s="625"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36" customHeight="1" thickBot="1" x14ac:dyDescent="0.25">
      <c r="A18" s="1156"/>
      <c r="B18" s="102" t="s">
        <v>334</v>
      </c>
      <c r="C18" s="534">
        <v>0</v>
      </c>
      <c r="D18" s="535">
        <v>0</v>
      </c>
      <c r="E18" s="535">
        <v>0</v>
      </c>
      <c r="F18" s="535">
        <v>0</v>
      </c>
      <c r="G18" s="535">
        <v>0</v>
      </c>
      <c r="H18" s="535">
        <v>0</v>
      </c>
      <c r="I18" s="535">
        <v>0</v>
      </c>
      <c r="J18" s="535">
        <v>0</v>
      </c>
      <c r="K18" s="537">
        <v>0</v>
      </c>
    </row>
    <row r="19" spans="1:39" ht="36" customHeight="1" x14ac:dyDescent="0.2">
      <c r="A19" s="1225" t="s">
        <v>109</v>
      </c>
      <c r="B19" s="130" t="s">
        <v>314</v>
      </c>
      <c r="C19" s="635">
        <v>0</v>
      </c>
      <c r="D19" s="624">
        <v>0</v>
      </c>
      <c r="E19" s="624">
        <v>6.7</v>
      </c>
      <c r="F19" s="624">
        <v>0</v>
      </c>
      <c r="G19" s="624">
        <v>0</v>
      </c>
      <c r="H19" s="624">
        <v>0</v>
      </c>
      <c r="I19" s="624">
        <v>0</v>
      </c>
      <c r="J19" s="624">
        <v>0</v>
      </c>
      <c r="K19" s="625"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36" customHeight="1" thickBot="1" x14ac:dyDescent="0.25">
      <c r="A20" s="1226"/>
      <c r="B20" s="102" t="s">
        <v>334</v>
      </c>
      <c r="C20" s="534">
        <v>0</v>
      </c>
      <c r="D20" s="535">
        <v>0</v>
      </c>
      <c r="E20" s="535">
        <v>6.7</v>
      </c>
      <c r="F20" s="535">
        <v>0</v>
      </c>
      <c r="G20" s="535">
        <v>0</v>
      </c>
      <c r="H20" s="535">
        <v>0</v>
      </c>
      <c r="I20" s="535">
        <v>0</v>
      </c>
      <c r="J20" s="535">
        <v>0</v>
      </c>
      <c r="K20" s="537">
        <v>0</v>
      </c>
    </row>
    <row r="21" spans="1:39" ht="36" customHeight="1" x14ac:dyDescent="0.2">
      <c r="A21" s="1225" t="s">
        <v>111</v>
      </c>
      <c r="B21" s="130" t="s">
        <v>302</v>
      </c>
      <c r="C21" s="636"/>
      <c r="D21" s="636"/>
      <c r="E21" s="636"/>
      <c r="F21" s="636"/>
      <c r="G21" s="636"/>
      <c r="H21" s="636"/>
      <c r="I21" s="637"/>
      <c r="J21" s="637"/>
      <c r="K21" s="63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36" customHeight="1" thickBot="1" x14ac:dyDescent="0.25">
      <c r="A22" s="1231"/>
      <c r="B22" s="626" t="s">
        <v>334</v>
      </c>
      <c r="C22" s="639"/>
      <c r="D22" s="640"/>
      <c r="E22" s="640"/>
      <c r="F22" s="640"/>
      <c r="G22" s="640"/>
      <c r="H22" s="640"/>
      <c r="I22" s="641"/>
      <c r="J22" s="641"/>
      <c r="K22" s="642"/>
    </row>
    <row r="23" spans="1:39" ht="36" customHeight="1" x14ac:dyDescent="0.2">
      <c r="A23" s="1225" t="s">
        <v>166</v>
      </c>
      <c r="B23" s="130" t="s">
        <v>314</v>
      </c>
      <c r="C23" s="623"/>
      <c r="D23" s="624"/>
      <c r="E23" s="624"/>
      <c r="F23" s="624"/>
      <c r="G23" s="624">
        <v>0.5</v>
      </c>
      <c r="H23" s="624"/>
      <c r="I23" s="624"/>
      <c r="J23" s="624">
        <v>5.4</v>
      </c>
      <c r="K23" s="625">
        <v>1.5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36" customHeight="1" thickBot="1" x14ac:dyDescent="0.25">
      <c r="A24" s="1226"/>
      <c r="B24" s="102" t="s">
        <v>334</v>
      </c>
      <c r="C24" s="534"/>
      <c r="D24" s="535"/>
      <c r="E24" s="535"/>
      <c r="F24" s="535"/>
      <c r="G24" s="535">
        <v>0.5</v>
      </c>
      <c r="H24" s="535"/>
      <c r="I24" s="535"/>
      <c r="J24" s="535">
        <v>7</v>
      </c>
      <c r="K24" s="537"/>
    </row>
    <row r="25" spans="1:39" ht="36" customHeight="1" x14ac:dyDescent="0.2">
      <c r="A25" s="1234" t="s">
        <v>167</v>
      </c>
      <c r="B25" s="130" t="s">
        <v>314</v>
      </c>
      <c r="C25" s="623"/>
      <c r="D25" s="623"/>
      <c r="E25" s="623"/>
      <c r="F25" s="623"/>
      <c r="G25" s="623"/>
      <c r="H25" s="623"/>
      <c r="I25" s="623"/>
      <c r="J25" s="623"/>
      <c r="K25" s="643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36" customHeight="1" thickBot="1" x14ac:dyDescent="0.25">
      <c r="A26" s="1235"/>
      <c r="B26" s="102" t="s">
        <v>334</v>
      </c>
      <c r="C26" s="534"/>
      <c r="D26" s="534"/>
      <c r="E26" s="534"/>
      <c r="F26" s="534"/>
      <c r="G26" s="534"/>
      <c r="H26" s="534"/>
      <c r="I26" s="534"/>
      <c r="J26" s="534"/>
      <c r="K26" s="584"/>
    </row>
    <row r="27" spans="1:39" ht="36" customHeight="1" x14ac:dyDescent="0.2">
      <c r="A27" s="1225" t="s">
        <v>4</v>
      </c>
      <c r="B27" s="130" t="s">
        <v>314</v>
      </c>
      <c r="C27" s="623"/>
      <c r="D27" s="623"/>
      <c r="E27" s="623"/>
      <c r="F27" s="623"/>
      <c r="G27" s="623"/>
      <c r="H27" s="623"/>
      <c r="I27" s="623"/>
      <c r="J27" s="623"/>
      <c r="K27" s="643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36" customHeight="1" thickBot="1" x14ac:dyDescent="0.25">
      <c r="A28" s="1226"/>
      <c r="B28" s="102" t="s">
        <v>334</v>
      </c>
      <c r="C28" s="534"/>
      <c r="D28" s="534"/>
      <c r="E28" s="534"/>
      <c r="F28" s="534"/>
      <c r="G28" s="534"/>
      <c r="H28" s="534"/>
      <c r="I28" s="534"/>
      <c r="J28" s="534"/>
      <c r="K28" s="584"/>
    </row>
    <row r="29" spans="1:39" ht="36" customHeight="1" x14ac:dyDescent="0.2">
      <c r="A29" s="1225" t="s">
        <v>168</v>
      </c>
      <c r="B29" s="630" t="s">
        <v>314</v>
      </c>
      <c r="C29" s="623">
        <v>0</v>
      </c>
      <c r="D29" s="623">
        <v>0</v>
      </c>
      <c r="E29" s="623">
        <v>45.5</v>
      </c>
      <c r="F29" s="623">
        <v>45.5</v>
      </c>
      <c r="G29" s="623">
        <v>28.9</v>
      </c>
      <c r="H29" s="623">
        <v>28.9</v>
      </c>
      <c r="I29" s="623">
        <v>8.5</v>
      </c>
      <c r="J29" s="623">
        <v>0</v>
      </c>
      <c r="K29" s="643"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36" customHeight="1" thickBot="1" x14ac:dyDescent="0.25">
      <c r="A30" s="1227"/>
      <c r="B30" s="631" t="s">
        <v>334</v>
      </c>
      <c r="C30" s="534">
        <v>0</v>
      </c>
      <c r="D30" s="534">
        <v>0</v>
      </c>
      <c r="E30" s="534">
        <v>50.4</v>
      </c>
      <c r="F30" s="534">
        <v>50.4</v>
      </c>
      <c r="G30" s="534">
        <v>35.700000000000003</v>
      </c>
      <c r="H30" s="534">
        <v>35.700000000000003</v>
      </c>
      <c r="I30" s="534">
        <v>20.7</v>
      </c>
      <c r="J30" s="534">
        <v>0</v>
      </c>
      <c r="K30" s="584">
        <v>0</v>
      </c>
    </row>
    <row r="31" spans="1:39" ht="36" customHeight="1" x14ac:dyDescent="0.2">
      <c r="A31" s="1225" t="s">
        <v>29</v>
      </c>
      <c r="B31" s="130" t="s">
        <v>302</v>
      </c>
      <c r="C31" s="623"/>
      <c r="D31" s="624"/>
      <c r="E31" s="624"/>
      <c r="F31" s="624"/>
      <c r="G31" s="624"/>
      <c r="H31" s="624"/>
      <c r="I31" s="624"/>
      <c r="J31" s="624"/>
      <c r="K31" s="625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36" customHeight="1" thickBot="1" x14ac:dyDescent="0.25">
      <c r="A32" s="1226"/>
      <c r="B32" s="102" t="s">
        <v>334</v>
      </c>
      <c r="C32" s="534"/>
      <c r="D32" s="535"/>
      <c r="E32" s="535"/>
      <c r="F32" s="535"/>
      <c r="G32" s="535"/>
      <c r="H32" s="535"/>
      <c r="I32" s="535"/>
      <c r="J32" s="535"/>
      <c r="K32" s="537"/>
    </row>
    <row r="33" spans="1:39" ht="36" customHeight="1" x14ac:dyDescent="0.2">
      <c r="A33" s="1234" t="s">
        <v>321</v>
      </c>
      <c r="B33" s="130" t="s">
        <v>322</v>
      </c>
      <c r="C33" s="623"/>
      <c r="D33" s="624"/>
      <c r="E33" s="635">
        <v>16</v>
      </c>
      <c r="F33" s="635">
        <v>16</v>
      </c>
      <c r="G33" s="624"/>
      <c r="H33" s="624"/>
      <c r="I33" s="624"/>
      <c r="J33" s="624"/>
      <c r="K33" s="625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36" customHeight="1" thickBot="1" x14ac:dyDescent="0.25">
      <c r="A34" s="1235"/>
      <c r="B34" s="102" t="s">
        <v>334</v>
      </c>
      <c r="C34" s="534"/>
      <c r="D34" s="535"/>
      <c r="E34" s="536">
        <v>16</v>
      </c>
      <c r="F34" s="536">
        <v>16</v>
      </c>
      <c r="G34" s="535"/>
      <c r="H34" s="535"/>
      <c r="I34" s="535"/>
      <c r="J34" s="535"/>
      <c r="K34" s="537"/>
    </row>
    <row r="35" spans="1:39" x14ac:dyDescent="0.2">
      <c r="A35" s="41" t="s">
        <v>391</v>
      </c>
    </row>
    <row r="36" spans="1:39" x14ac:dyDescent="0.2">
      <c r="A36" s="41" t="s">
        <v>392</v>
      </c>
    </row>
    <row r="37" spans="1:39" x14ac:dyDescent="0.2">
      <c r="A37" s="41" t="s">
        <v>393</v>
      </c>
    </row>
  </sheetData>
  <mergeCells count="24"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  <mergeCell ref="A11:A12"/>
    <mergeCell ref="A13:A14"/>
    <mergeCell ref="A5:A6"/>
    <mergeCell ref="A15:A16"/>
    <mergeCell ref="A2:A4"/>
    <mergeCell ref="B2:B4"/>
    <mergeCell ref="A7:A8"/>
    <mergeCell ref="A9:A10"/>
    <mergeCell ref="I2:I3"/>
    <mergeCell ref="J2:J3"/>
    <mergeCell ref="K2:K3"/>
    <mergeCell ref="C2:C3"/>
    <mergeCell ref="D2:D3"/>
    <mergeCell ref="E2:E3"/>
    <mergeCell ref="G2:G3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58" firstPageNumber="49" pageOrder="overThenDown" orientation="portrait" r:id="rId1"/>
  <headerFooter scaleWithDoc="0" alignWithMargins="0">
    <oddFooter>&amp;C&amp;"ＭＳ ゴシック,標準"&amp;18-&amp;P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1"/>
  <sheetViews>
    <sheetView view="pageBreakPreview" zoomScale="55" zoomScaleNormal="75" zoomScaleSheetLayoutView="55" workbookViewId="0">
      <pane xSplit="3" ySplit="6" topLeftCell="D79" activePane="bottomRight" state="frozen"/>
      <selection activeCell="Y13" sqref="Y13"/>
      <selection pane="topRight" activeCell="Y13" sqref="Y13"/>
      <selection pane="bottomLeft" activeCell="Y13" sqref="Y13"/>
      <selection pane="bottomRight" activeCell="Y13" sqref="Y13"/>
    </sheetView>
  </sheetViews>
  <sheetFormatPr defaultColWidth="12.58203125" defaultRowHeight="14.4" x14ac:dyDescent="0.2"/>
  <cols>
    <col min="1" max="1" width="4.5" style="10" customWidth="1"/>
    <col min="2" max="2" width="12.9140625" style="10" customWidth="1"/>
    <col min="3" max="3" width="6.9140625" style="10" customWidth="1"/>
    <col min="4" max="9" width="5.9140625" style="10" customWidth="1"/>
    <col min="10" max="10" width="6.1640625" style="10" customWidth="1"/>
    <col min="11" max="14" width="5.9140625" style="10" customWidth="1"/>
    <col min="15" max="15" width="6.83203125" style="10" customWidth="1"/>
    <col min="16" max="16" width="10.5" style="10" customWidth="1"/>
    <col min="17" max="17" width="6.33203125" style="10" customWidth="1"/>
    <col min="18" max="28" width="5.58203125" style="10" customWidth="1"/>
    <col min="29" max="29" width="4.58203125" style="10" customWidth="1"/>
    <col min="30" max="31" width="3.58203125" style="10" customWidth="1"/>
    <col min="32" max="39" width="5.58203125" style="10" customWidth="1"/>
    <col min="40" max="40" width="3.58203125" style="10" customWidth="1"/>
    <col min="41" max="41" width="5.58203125" style="10" customWidth="1"/>
    <col min="42" max="42" width="3.58203125" style="10" customWidth="1"/>
    <col min="43" max="46" width="5.58203125" style="10" customWidth="1"/>
    <col min="47" max="16384" width="12.58203125" style="10"/>
  </cols>
  <sheetData>
    <row r="1" spans="1:17" ht="30" customHeight="1" thickBot="1" x14ac:dyDescent="0.25">
      <c r="A1" s="344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ht="27.75" customHeight="1" x14ac:dyDescent="0.2">
      <c r="A2" s="927" t="s">
        <v>98</v>
      </c>
      <c r="B2" s="921" t="s">
        <v>80</v>
      </c>
      <c r="C2" s="919" t="s">
        <v>301</v>
      </c>
      <c r="D2" s="192" t="s">
        <v>155</v>
      </c>
      <c r="E2" s="193"/>
      <c r="F2" s="193"/>
      <c r="G2" s="193"/>
      <c r="H2" s="193"/>
      <c r="I2" s="11"/>
      <c r="J2" s="12"/>
      <c r="K2" s="108" t="s">
        <v>53</v>
      </c>
      <c r="L2" s="109" t="s">
        <v>53</v>
      </c>
      <c r="M2" s="109"/>
      <c r="N2" s="110" t="s">
        <v>53</v>
      </c>
      <c r="O2" s="104" t="s">
        <v>124</v>
      </c>
    </row>
    <row r="3" spans="1:17" ht="27.75" customHeight="1" x14ac:dyDescent="0.2">
      <c r="A3" s="928"/>
      <c r="B3" s="922"/>
      <c r="C3" s="920"/>
      <c r="D3" s="194" t="s">
        <v>156</v>
      </c>
      <c r="E3" s="195"/>
      <c r="F3" s="195"/>
      <c r="G3" s="195"/>
      <c r="H3" s="195"/>
      <c r="I3" s="13"/>
      <c r="J3" s="14"/>
      <c r="K3" s="111" t="s">
        <v>30</v>
      </c>
      <c r="L3" s="112" t="s">
        <v>31</v>
      </c>
      <c r="M3" s="112"/>
      <c r="N3" s="91" t="s">
        <v>90</v>
      </c>
      <c r="O3" s="113" t="s">
        <v>87</v>
      </c>
    </row>
    <row r="4" spans="1:17" ht="27.75" customHeight="1" x14ac:dyDescent="0.2">
      <c r="A4" s="928"/>
      <c r="B4" s="922"/>
      <c r="C4" s="920"/>
      <c r="D4" s="196" t="s">
        <v>32</v>
      </c>
      <c r="E4" s="197"/>
      <c r="F4" s="197"/>
      <c r="G4" s="197"/>
      <c r="H4" s="197"/>
      <c r="I4" s="15"/>
      <c r="J4" s="90" t="s">
        <v>33</v>
      </c>
      <c r="K4" s="111" t="s">
        <v>34</v>
      </c>
      <c r="L4" s="112" t="s">
        <v>35</v>
      </c>
      <c r="M4" s="114" t="s">
        <v>36</v>
      </c>
      <c r="N4" s="91" t="s">
        <v>37</v>
      </c>
      <c r="O4" s="113" t="s">
        <v>86</v>
      </c>
    </row>
    <row r="5" spans="1:17" ht="27.75" customHeight="1" x14ac:dyDescent="0.2">
      <c r="A5" s="928"/>
      <c r="B5" s="922"/>
      <c r="C5" s="920"/>
      <c r="D5" s="16" t="s">
        <v>308</v>
      </c>
      <c r="E5" s="198" t="s">
        <v>309</v>
      </c>
      <c r="F5" s="198" t="s">
        <v>157</v>
      </c>
      <c r="G5" s="198" t="s">
        <v>158</v>
      </c>
      <c r="H5" s="17" t="s">
        <v>206</v>
      </c>
      <c r="I5" s="105" t="s">
        <v>54</v>
      </c>
      <c r="J5" s="18"/>
      <c r="K5" s="115" t="s">
        <v>9</v>
      </c>
      <c r="L5" s="116" t="s">
        <v>10</v>
      </c>
      <c r="M5" s="117"/>
      <c r="N5" s="91"/>
      <c r="O5" s="113" t="s">
        <v>88</v>
      </c>
    </row>
    <row r="6" spans="1:17" ht="27.75" customHeight="1" thickBot="1" x14ac:dyDescent="0.25">
      <c r="A6" s="929"/>
      <c r="B6" s="923"/>
      <c r="C6" s="106" t="s">
        <v>39</v>
      </c>
      <c r="D6" s="106" t="s">
        <v>39</v>
      </c>
      <c r="E6" s="106" t="s">
        <v>40</v>
      </c>
      <c r="F6" s="106" t="s">
        <v>39</v>
      </c>
      <c r="G6" s="106" t="s">
        <v>39</v>
      </c>
      <c r="H6" s="106" t="s">
        <v>39</v>
      </c>
      <c r="I6" s="107" t="s">
        <v>39</v>
      </c>
      <c r="J6" s="120" t="s">
        <v>39</v>
      </c>
      <c r="K6" s="118" t="s">
        <v>41</v>
      </c>
      <c r="L6" s="106" t="s">
        <v>42</v>
      </c>
      <c r="M6" s="106" t="s">
        <v>43</v>
      </c>
      <c r="N6" s="119" t="s">
        <v>55</v>
      </c>
      <c r="O6" s="540" t="s">
        <v>89</v>
      </c>
    </row>
    <row r="7" spans="1:17" ht="27.75" customHeight="1" thickBot="1" x14ac:dyDescent="0.25">
      <c r="A7" s="912" t="s">
        <v>229</v>
      </c>
      <c r="B7" s="913"/>
      <c r="C7" s="365">
        <v>1572</v>
      </c>
      <c r="D7" s="366">
        <v>871</v>
      </c>
      <c r="E7" s="366">
        <v>14</v>
      </c>
      <c r="F7" s="366">
        <v>4</v>
      </c>
      <c r="G7" s="366">
        <v>261</v>
      </c>
      <c r="H7" s="366">
        <v>173.1</v>
      </c>
      <c r="I7" s="366">
        <v>1323.1</v>
      </c>
      <c r="J7" s="366">
        <v>249</v>
      </c>
      <c r="K7" s="365">
        <v>84.166666666666657</v>
      </c>
      <c r="L7" s="134">
        <v>132.95165394402036</v>
      </c>
      <c r="M7" s="367">
        <v>2090</v>
      </c>
      <c r="N7" s="545">
        <v>49.236641221374043</v>
      </c>
      <c r="O7" s="541">
        <v>30960</v>
      </c>
      <c r="Q7" s="622">
        <v>1572.1</v>
      </c>
    </row>
    <row r="8" spans="1:17" ht="27.75" customHeight="1" x14ac:dyDescent="0.2">
      <c r="A8" s="914" t="s">
        <v>231</v>
      </c>
      <c r="B8" s="915"/>
      <c r="C8" s="134">
        <v>696</v>
      </c>
      <c r="D8" s="134">
        <v>513</v>
      </c>
      <c r="E8" s="134">
        <v>14</v>
      </c>
      <c r="F8" s="134">
        <v>4</v>
      </c>
      <c r="G8" s="134">
        <v>11</v>
      </c>
      <c r="H8" s="134">
        <v>46.1</v>
      </c>
      <c r="I8" s="134">
        <v>588.1</v>
      </c>
      <c r="J8" s="134">
        <v>108</v>
      </c>
      <c r="K8" s="134">
        <v>84.497126436781613</v>
      </c>
      <c r="L8" s="134">
        <v>121.98275862068965</v>
      </c>
      <c r="M8" s="134">
        <v>849</v>
      </c>
      <c r="N8" s="546">
        <v>37.248563218390807</v>
      </c>
      <c r="O8" s="542">
        <v>10370</v>
      </c>
      <c r="Q8" s="622">
        <v>696.1</v>
      </c>
    </row>
    <row r="9" spans="1:17" ht="27.75" customHeight="1" x14ac:dyDescent="0.2">
      <c r="A9" s="916" t="s">
        <v>230</v>
      </c>
      <c r="B9" s="917"/>
      <c r="C9" s="715" t="s">
        <v>331</v>
      </c>
      <c r="D9" s="715" t="s">
        <v>331</v>
      </c>
      <c r="E9" s="715" t="s">
        <v>331</v>
      </c>
      <c r="F9" s="715" t="s">
        <v>331</v>
      </c>
      <c r="G9" s="715" t="s">
        <v>331</v>
      </c>
      <c r="H9" s="715" t="s">
        <v>331</v>
      </c>
      <c r="I9" s="715" t="s">
        <v>331</v>
      </c>
      <c r="J9" s="715" t="s">
        <v>331</v>
      </c>
      <c r="K9" s="715" t="s">
        <v>331</v>
      </c>
      <c r="L9" s="715" t="s">
        <v>331</v>
      </c>
      <c r="M9" s="715" t="s">
        <v>331</v>
      </c>
      <c r="N9" s="759" t="s">
        <v>331</v>
      </c>
      <c r="O9" s="760" t="s">
        <v>331</v>
      </c>
      <c r="Q9" s="622">
        <v>436</v>
      </c>
    </row>
    <row r="10" spans="1:17" ht="27.75" customHeight="1" thickBot="1" x14ac:dyDescent="0.25">
      <c r="A10" s="930" t="s">
        <v>232</v>
      </c>
      <c r="B10" s="931"/>
      <c r="C10" s="136" t="s">
        <v>328</v>
      </c>
      <c r="D10" s="136" t="s">
        <v>328</v>
      </c>
      <c r="E10" s="136" t="s">
        <v>328</v>
      </c>
      <c r="F10" s="136" t="s">
        <v>328</v>
      </c>
      <c r="G10" s="136" t="s">
        <v>328</v>
      </c>
      <c r="H10" s="136" t="s">
        <v>328</v>
      </c>
      <c r="I10" s="136" t="s">
        <v>328</v>
      </c>
      <c r="J10" s="136" t="s">
        <v>328</v>
      </c>
      <c r="K10" s="136" t="s">
        <v>328</v>
      </c>
      <c r="L10" s="136" t="s">
        <v>328</v>
      </c>
      <c r="M10" s="136" t="s">
        <v>328</v>
      </c>
      <c r="N10" s="548" t="s">
        <v>328</v>
      </c>
      <c r="O10" s="544" t="s">
        <v>328</v>
      </c>
      <c r="Q10" s="622">
        <v>440</v>
      </c>
    </row>
    <row r="11" spans="1:17" ht="27.75" customHeight="1" x14ac:dyDescent="0.2">
      <c r="A11" s="932" t="s">
        <v>139</v>
      </c>
      <c r="B11" s="130" t="s">
        <v>140</v>
      </c>
      <c r="C11" s="134">
        <v>221</v>
      </c>
      <c r="D11" s="134">
        <v>172</v>
      </c>
      <c r="E11" s="134">
        <v>2</v>
      </c>
      <c r="F11" s="134">
        <v>1</v>
      </c>
      <c r="G11" s="134">
        <v>0</v>
      </c>
      <c r="H11" s="134">
        <v>6.1</v>
      </c>
      <c r="I11" s="134">
        <v>181.1</v>
      </c>
      <c r="J11" s="134">
        <v>40</v>
      </c>
      <c r="K11" s="134">
        <v>81.945701357466064</v>
      </c>
      <c r="L11" s="326">
        <v>110.85972850678733</v>
      </c>
      <c r="M11" s="134">
        <v>245</v>
      </c>
      <c r="N11" s="546">
        <v>43.212669683257921</v>
      </c>
      <c r="O11" s="542">
        <v>3820</v>
      </c>
      <c r="Q11" s="622">
        <v>221.1</v>
      </c>
    </row>
    <row r="12" spans="1:17" ht="27.75" customHeight="1" x14ac:dyDescent="0.2">
      <c r="A12" s="933"/>
      <c r="B12" s="131" t="s">
        <v>141</v>
      </c>
      <c r="C12" s="135">
        <v>274</v>
      </c>
      <c r="D12" s="135">
        <v>164</v>
      </c>
      <c r="E12" s="135">
        <v>0</v>
      </c>
      <c r="F12" s="135">
        <v>0</v>
      </c>
      <c r="G12" s="135">
        <v>11</v>
      </c>
      <c r="H12" s="135">
        <v>31</v>
      </c>
      <c r="I12" s="135">
        <v>206</v>
      </c>
      <c r="J12" s="135">
        <v>68</v>
      </c>
      <c r="K12" s="135">
        <v>75.18248175182481</v>
      </c>
      <c r="L12" s="327">
        <v>117.88321167883211</v>
      </c>
      <c r="M12" s="135">
        <v>323</v>
      </c>
      <c r="N12" s="547">
        <v>12.135036496350365</v>
      </c>
      <c r="O12" s="543">
        <v>1330</v>
      </c>
      <c r="Q12" s="622">
        <v>274</v>
      </c>
    </row>
    <row r="13" spans="1:17" ht="27.75" customHeight="1" x14ac:dyDescent="0.2">
      <c r="A13" s="933"/>
      <c r="B13" s="131" t="s">
        <v>142</v>
      </c>
      <c r="C13" s="135">
        <v>201</v>
      </c>
      <c r="D13" s="135">
        <v>177</v>
      </c>
      <c r="E13" s="135">
        <v>12</v>
      </c>
      <c r="F13" s="135">
        <v>3</v>
      </c>
      <c r="G13" s="135">
        <v>0</v>
      </c>
      <c r="H13" s="135">
        <v>9</v>
      </c>
      <c r="I13" s="135">
        <v>201</v>
      </c>
      <c r="J13" s="135">
        <v>0</v>
      </c>
      <c r="K13" s="135">
        <v>100</v>
      </c>
      <c r="L13" s="327">
        <v>139.80099502487562</v>
      </c>
      <c r="M13" s="135">
        <v>281</v>
      </c>
      <c r="N13" s="547">
        <v>64.925373134328353</v>
      </c>
      <c r="O13" s="543">
        <v>5220</v>
      </c>
      <c r="Q13" s="622">
        <v>201</v>
      </c>
    </row>
    <row r="14" spans="1:17" ht="27.75" customHeight="1" x14ac:dyDescent="0.2">
      <c r="A14" s="933"/>
      <c r="B14" s="131" t="s">
        <v>143</v>
      </c>
      <c r="C14" s="135">
        <v>399</v>
      </c>
      <c r="D14" s="135">
        <v>52</v>
      </c>
      <c r="E14" s="135">
        <v>0</v>
      </c>
      <c r="F14" s="135">
        <v>0</v>
      </c>
      <c r="G14" s="135">
        <v>248</v>
      </c>
      <c r="H14" s="135">
        <v>9</v>
      </c>
      <c r="I14" s="135">
        <v>309</v>
      </c>
      <c r="J14" s="135">
        <v>90</v>
      </c>
      <c r="K14" s="135">
        <v>77.443609022556387</v>
      </c>
      <c r="L14" s="327">
        <v>148.87218045112783</v>
      </c>
      <c r="M14" s="135">
        <v>594</v>
      </c>
      <c r="N14" s="547">
        <v>67.919799498746869</v>
      </c>
      <c r="O14" s="543">
        <v>10840</v>
      </c>
      <c r="Q14" s="622">
        <v>399</v>
      </c>
    </row>
    <row r="15" spans="1:17" ht="27.75" customHeight="1" x14ac:dyDescent="0.2">
      <c r="A15" s="933"/>
      <c r="B15" s="131" t="s">
        <v>27</v>
      </c>
      <c r="C15" s="715" t="s">
        <v>330</v>
      </c>
      <c r="D15" s="135" t="s">
        <v>328</v>
      </c>
      <c r="E15" s="135" t="s">
        <v>328</v>
      </c>
      <c r="F15" s="135" t="s">
        <v>328</v>
      </c>
      <c r="G15" s="135" t="s">
        <v>328</v>
      </c>
      <c r="H15" s="135" t="s">
        <v>328</v>
      </c>
      <c r="I15" s="135" t="s">
        <v>328</v>
      </c>
      <c r="J15" s="135" t="s">
        <v>328</v>
      </c>
      <c r="K15" s="135" t="s">
        <v>328</v>
      </c>
      <c r="L15" s="135" t="s">
        <v>328</v>
      </c>
      <c r="M15" s="135" t="s">
        <v>328</v>
      </c>
      <c r="N15" s="547" t="s">
        <v>328</v>
      </c>
      <c r="O15" s="543" t="s">
        <v>328</v>
      </c>
      <c r="Q15" s="622">
        <v>37</v>
      </c>
    </row>
    <row r="16" spans="1:17" ht="27.75" customHeight="1" x14ac:dyDescent="0.2">
      <c r="A16" s="933"/>
      <c r="B16" s="131" t="s">
        <v>144</v>
      </c>
      <c r="C16" s="715" t="s">
        <v>337</v>
      </c>
      <c r="D16" s="135" t="s">
        <v>328</v>
      </c>
      <c r="E16" s="135" t="s">
        <v>328</v>
      </c>
      <c r="F16" s="135" t="s">
        <v>328</v>
      </c>
      <c r="G16" s="135" t="s">
        <v>328</v>
      </c>
      <c r="H16" s="135" t="s">
        <v>328</v>
      </c>
      <c r="I16" s="135" t="s">
        <v>328</v>
      </c>
      <c r="J16" s="135" t="s">
        <v>328</v>
      </c>
      <c r="K16" s="135" t="s">
        <v>328</v>
      </c>
      <c r="L16" s="135" t="s">
        <v>328</v>
      </c>
      <c r="M16" s="135" t="s">
        <v>328</v>
      </c>
      <c r="N16" s="547" t="s">
        <v>328</v>
      </c>
      <c r="O16" s="543" t="s">
        <v>328</v>
      </c>
      <c r="Q16" s="622">
        <v>400</v>
      </c>
    </row>
    <row r="17" spans="1:17" ht="27.75" customHeight="1" thickBot="1" x14ac:dyDescent="0.25">
      <c r="A17" s="934"/>
      <c r="B17" s="102" t="s">
        <v>145</v>
      </c>
      <c r="C17" s="136">
        <v>40</v>
      </c>
      <c r="D17" s="136">
        <v>0</v>
      </c>
      <c r="E17" s="136">
        <v>0</v>
      </c>
      <c r="F17" s="136">
        <v>0</v>
      </c>
      <c r="G17" s="136">
        <v>0</v>
      </c>
      <c r="H17" s="136">
        <v>21</v>
      </c>
      <c r="I17" s="136">
        <v>21</v>
      </c>
      <c r="J17" s="136">
        <v>19</v>
      </c>
      <c r="K17" s="136">
        <v>52.5</v>
      </c>
      <c r="L17" s="328">
        <v>137.5</v>
      </c>
      <c r="M17" s="136">
        <v>55</v>
      </c>
      <c r="N17" s="548">
        <v>28.749999999999996</v>
      </c>
      <c r="O17" s="544">
        <v>460</v>
      </c>
      <c r="Q17" s="622">
        <v>40</v>
      </c>
    </row>
    <row r="18" spans="1:17" ht="25.5" customHeight="1" x14ac:dyDescent="0.2">
      <c r="A18" s="926" t="s">
        <v>125</v>
      </c>
      <c r="B18" s="501" t="s">
        <v>233</v>
      </c>
      <c r="C18" s="19">
        <v>53</v>
      </c>
      <c r="D18" s="20">
        <v>26</v>
      </c>
      <c r="E18" s="20">
        <v>1</v>
      </c>
      <c r="F18" s="20">
        <v>1</v>
      </c>
      <c r="G18" s="20"/>
      <c r="H18" s="20">
        <v>1</v>
      </c>
      <c r="I18" s="21">
        <v>29</v>
      </c>
      <c r="J18" s="22">
        <v>24</v>
      </c>
      <c r="K18" s="538">
        <v>54.716981132075468</v>
      </c>
      <c r="L18" s="20">
        <v>117</v>
      </c>
      <c r="M18" s="20">
        <v>62</v>
      </c>
      <c r="N18" s="546">
        <v>9.433962264150944</v>
      </c>
      <c r="O18" s="221">
        <v>200</v>
      </c>
      <c r="Q18" s="622">
        <v>53</v>
      </c>
    </row>
    <row r="19" spans="1:17" ht="25.5" customHeight="1" thickBot="1" x14ac:dyDescent="0.25">
      <c r="A19" s="918"/>
      <c r="B19" s="502" t="s">
        <v>234</v>
      </c>
      <c r="C19" s="253">
        <v>6</v>
      </c>
      <c r="D19" s="254">
        <v>2</v>
      </c>
      <c r="E19" s="254">
        <v>1</v>
      </c>
      <c r="F19" s="254"/>
      <c r="G19" s="254"/>
      <c r="H19" s="254"/>
      <c r="I19" s="255">
        <v>3</v>
      </c>
      <c r="J19" s="256">
        <v>3</v>
      </c>
      <c r="K19" s="539">
        <v>50</v>
      </c>
      <c r="L19" s="254">
        <v>109</v>
      </c>
      <c r="M19" s="254">
        <v>7</v>
      </c>
      <c r="N19" s="258"/>
      <c r="O19" s="272"/>
      <c r="Q19" s="622">
        <v>6</v>
      </c>
    </row>
    <row r="20" spans="1:17" ht="25.5" customHeight="1" thickTop="1" thickBot="1" x14ac:dyDescent="0.25">
      <c r="A20" s="911"/>
      <c r="B20" s="503" t="s">
        <v>242</v>
      </c>
      <c r="C20" s="251">
        <v>59</v>
      </c>
      <c r="D20" s="251">
        <v>28</v>
      </c>
      <c r="E20" s="251">
        <v>2</v>
      </c>
      <c r="F20" s="251">
        <v>1</v>
      </c>
      <c r="G20" s="251">
        <v>0</v>
      </c>
      <c r="H20" s="251">
        <v>1</v>
      </c>
      <c r="I20" s="126">
        <v>32</v>
      </c>
      <c r="J20" s="126">
        <v>27</v>
      </c>
      <c r="K20" s="29"/>
      <c r="L20" s="252">
        <v>116.94915254237289</v>
      </c>
      <c r="M20" s="126">
        <v>69</v>
      </c>
      <c r="N20" s="225"/>
      <c r="O20" s="223">
        <v>200</v>
      </c>
      <c r="Q20" s="622">
        <v>59</v>
      </c>
    </row>
    <row r="21" spans="1:17" ht="25.5" customHeight="1" x14ac:dyDescent="0.2">
      <c r="A21" s="910" t="s">
        <v>126</v>
      </c>
      <c r="B21" s="501" t="s">
        <v>235</v>
      </c>
      <c r="C21" s="19">
        <v>37</v>
      </c>
      <c r="D21" s="20">
        <v>37</v>
      </c>
      <c r="E21" s="20">
        <v>0</v>
      </c>
      <c r="F21" s="20">
        <v>0</v>
      </c>
      <c r="G21" s="20">
        <v>0</v>
      </c>
      <c r="H21" s="20">
        <v>0</v>
      </c>
      <c r="I21" s="21">
        <v>37</v>
      </c>
      <c r="J21" s="22">
        <v>0</v>
      </c>
      <c r="K21" s="23">
        <v>100</v>
      </c>
      <c r="L21" s="20">
        <v>116</v>
      </c>
      <c r="M21" s="20">
        <v>43</v>
      </c>
      <c r="N21" s="203">
        <v>95</v>
      </c>
      <c r="O21" s="549">
        <v>1040</v>
      </c>
      <c r="P21" s="10">
        <v>70</v>
      </c>
      <c r="Q21" s="622">
        <v>37</v>
      </c>
    </row>
    <row r="22" spans="1:17" ht="25.5" customHeight="1" x14ac:dyDescent="0.2">
      <c r="A22" s="924"/>
      <c r="B22" s="504" t="s">
        <v>236</v>
      </c>
      <c r="C22" s="24">
        <v>16</v>
      </c>
      <c r="D22" s="25">
        <v>15</v>
      </c>
      <c r="E22" s="25">
        <v>0</v>
      </c>
      <c r="F22" s="25">
        <v>0</v>
      </c>
      <c r="G22" s="25">
        <v>0</v>
      </c>
      <c r="H22" s="25">
        <v>1.2</v>
      </c>
      <c r="I22" s="26">
        <v>16.2</v>
      </c>
      <c r="J22" s="27">
        <v>0</v>
      </c>
      <c r="K22" s="28">
        <v>100</v>
      </c>
      <c r="L22" s="25">
        <v>102</v>
      </c>
      <c r="M22" s="25">
        <v>16</v>
      </c>
      <c r="N22" s="204">
        <v>100</v>
      </c>
      <c r="O22" s="550">
        <v>860</v>
      </c>
      <c r="P22" s="10">
        <v>134</v>
      </c>
      <c r="Q22" s="622">
        <v>16.2</v>
      </c>
    </row>
    <row r="23" spans="1:17" ht="25.5" customHeight="1" thickBot="1" x14ac:dyDescent="0.25">
      <c r="A23" s="924"/>
      <c r="B23" s="502" t="s">
        <v>237</v>
      </c>
      <c r="C23" s="253">
        <v>20</v>
      </c>
      <c r="D23" s="254">
        <v>16</v>
      </c>
      <c r="E23" s="254">
        <v>0</v>
      </c>
      <c r="F23" s="254">
        <v>0</v>
      </c>
      <c r="G23" s="254">
        <v>0</v>
      </c>
      <c r="H23" s="254">
        <v>3.9</v>
      </c>
      <c r="I23" s="255">
        <v>19.899999999999999</v>
      </c>
      <c r="J23" s="256">
        <v>0</v>
      </c>
      <c r="K23" s="257">
        <v>100</v>
      </c>
      <c r="L23" s="254">
        <v>120</v>
      </c>
      <c r="M23" s="254">
        <v>24</v>
      </c>
      <c r="N23" s="258">
        <v>100</v>
      </c>
      <c r="O23" s="551">
        <v>880</v>
      </c>
      <c r="P23" s="10">
        <v>110</v>
      </c>
      <c r="Q23" s="622">
        <v>19.899999999999999</v>
      </c>
    </row>
    <row r="24" spans="1:17" ht="25.5" customHeight="1" thickTop="1" thickBot="1" x14ac:dyDescent="0.25">
      <c r="A24" s="925"/>
      <c r="B24" s="503" t="s">
        <v>242</v>
      </c>
      <c r="C24" s="126">
        <v>73</v>
      </c>
      <c r="D24" s="126">
        <v>68</v>
      </c>
      <c r="E24" s="126">
        <v>0</v>
      </c>
      <c r="F24" s="126">
        <v>0</v>
      </c>
      <c r="G24" s="126">
        <v>0</v>
      </c>
      <c r="H24" s="126">
        <v>5.0999999999999996</v>
      </c>
      <c r="I24" s="126">
        <v>73.099999999999994</v>
      </c>
      <c r="J24" s="126">
        <v>0</v>
      </c>
      <c r="K24" s="259"/>
      <c r="L24" s="260">
        <v>113.69863013698631</v>
      </c>
      <c r="M24" s="29">
        <v>83</v>
      </c>
      <c r="N24" s="132"/>
      <c r="O24" s="133">
        <v>2780</v>
      </c>
      <c r="Q24" s="622">
        <v>73.099999999999994</v>
      </c>
    </row>
    <row r="25" spans="1:17" ht="25.5" customHeight="1" x14ac:dyDescent="0.2">
      <c r="A25" s="910" t="s">
        <v>127</v>
      </c>
      <c r="B25" s="501" t="s">
        <v>238</v>
      </c>
      <c r="C25" s="19">
        <v>60</v>
      </c>
      <c r="D25" s="20">
        <v>52</v>
      </c>
      <c r="E25" s="20"/>
      <c r="F25" s="20"/>
      <c r="G25" s="20"/>
      <c r="H25" s="20"/>
      <c r="I25" s="122">
        <v>52</v>
      </c>
      <c r="J25" s="22">
        <v>8</v>
      </c>
      <c r="K25" s="23">
        <v>86.666666666666671</v>
      </c>
      <c r="L25" s="20">
        <v>100</v>
      </c>
      <c r="M25" s="20">
        <v>60</v>
      </c>
      <c r="N25" s="203">
        <v>29</v>
      </c>
      <c r="O25" s="549">
        <v>700</v>
      </c>
      <c r="P25" s="10">
        <v>29</v>
      </c>
      <c r="Q25" s="622">
        <v>60</v>
      </c>
    </row>
    <row r="26" spans="1:17" ht="25.5" customHeight="1" x14ac:dyDescent="0.2">
      <c r="A26" s="918"/>
      <c r="B26" s="504" t="s">
        <v>239</v>
      </c>
      <c r="C26" s="24">
        <v>18</v>
      </c>
      <c r="D26" s="25">
        <v>15</v>
      </c>
      <c r="E26" s="25"/>
      <c r="F26" s="25"/>
      <c r="G26" s="25"/>
      <c r="H26" s="25"/>
      <c r="I26" s="123">
        <v>15</v>
      </c>
      <c r="J26" s="27">
        <v>3</v>
      </c>
      <c r="K26" s="28">
        <v>83.333333333333343</v>
      </c>
      <c r="L26" s="25">
        <v>107</v>
      </c>
      <c r="M26" s="25">
        <v>19</v>
      </c>
      <c r="N26" s="204">
        <v>14</v>
      </c>
      <c r="O26" s="550">
        <v>100</v>
      </c>
      <c r="P26" s="10">
        <v>14</v>
      </c>
      <c r="Q26" s="622">
        <v>18</v>
      </c>
    </row>
    <row r="27" spans="1:17" ht="25.5" customHeight="1" thickBot="1" x14ac:dyDescent="0.25">
      <c r="A27" s="918"/>
      <c r="B27" s="502" t="s">
        <v>240</v>
      </c>
      <c r="C27" s="253">
        <v>11</v>
      </c>
      <c r="D27" s="254">
        <v>9</v>
      </c>
      <c r="E27" s="254"/>
      <c r="F27" s="254"/>
      <c r="G27" s="254"/>
      <c r="H27" s="254"/>
      <c r="I27" s="255">
        <v>9</v>
      </c>
      <c r="J27" s="256">
        <v>2</v>
      </c>
      <c r="K27" s="257">
        <v>81.818181818181827</v>
      </c>
      <c r="L27" s="254">
        <v>124</v>
      </c>
      <c r="M27" s="254">
        <v>14</v>
      </c>
      <c r="N27" s="258">
        <v>9</v>
      </c>
      <c r="O27" s="551">
        <v>40</v>
      </c>
      <c r="P27" s="10">
        <v>9</v>
      </c>
      <c r="Q27" s="622">
        <v>11</v>
      </c>
    </row>
    <row r="28" spans="1:17" ht="25.5" customHeight="1" thickTop="1" thickBot="1" x14ac:dyDescent="0.25">
      <c r="A28" s="911"/>
      <c r="B28" s="503" t="s">
        <v>242</v>
      </c>
      <c r="C28" s="126">
        <v>89</v>
      </c>
      <c r="D28" s="126">
        <v>76</v>
      </c>
      <c r="E28" s="126">
        <v>0</v>
      </c>
      <c r="F28" s="126">
        <v>0</v>
      </c>
      <c r="G28" s="126">
        <v>0</v>
      </c>
      <c r="H28" s="126">
        <v>0</v>
      </c>
      <c r="I28" s="126">
        <v>76</v>
      </c>
      <c r="J28" s="126">
        <v>13</v>
      </c>
      <c r="K28" s="126"/>
      <c r="L28" s="126">
        <v>104.49438202247192</v>
      </c>
      <c r="M28" s="126">
        <v>93</v>
      </c>
      <c r="N28" s="132"/>
      <c r="O28" s="133">
        <v>840</v>
      </c>
      <c r="Q28" s="622">
        <v>89</v>
      </c>
    </row>
    <row r="29" spans="1:17" ht="25.5" customHeight="1" thickBot="1" x14ac:dyDescent="0.25">
      <c r="A29" s="910" t="s">
        <v>128</v>
      </c>
      <c r="B29" s="505" t="s">
        <v>313</v>
      </c>
      <c r="C29" s="261">
        <v>122</v>
      </c>
      <c r="D29" s="261">
        <v>55</v>
      </c>
      <c r="E29" s="261">
        <v>0</v>
      </c>
      <c r="F29" s="261">
        <v>0</v>
      </c>
      <c r="G29" s="261">
        <v>0</v>
      </c>
      <c r="H29" s="261">
        <v>25</v>
      </c>
      <c r="I29" s="262">
        <v>80</v>
      </c>
      <c r="J29" s="263">
        <v>42</v>
      </c>
      <c r="K29" s="264">
        <v>66</v>
      </c>
      <c r="L29" s="261">
        <v>128</v>
      </c>
      <c r="M29" s="261">
        <v>157</v>
      </c>
      <c r="N29" s="552">
        <v>16.803278688524589</v>
      </c>
      <c r="O29" s="553">
        <v>820</v>
      </c>
      <c r="P29" s="10">
        <v>17</v>
      </c>
      <c r="Q29" s="622">
        <v>122</v>
      </c>
    </row>
    <row r="30" spans="1:17" ht="25.5" customHeight="1" thickTop="1" thickBot="1" x14ac:dyDescent="0.25">
      <c r="A30" s="911"/>
      <c r="B30" s="503" t="s">
        <v>242</v>
      </c>
      <c r="C30" s="126">
        <v>122</v>
      </c>
      <c r="D30" s="126">
        <v>55</v>
      </c>
      <c r="E30" s="126">
        <v>0</v>
      </c>
      <c r="F30" s="126">
        <v>0</v>
      </c>
      <c r="G30" s="126">
        <v>0</v>
      </c>
      <c r="H30" s="126">
        <v>25</v>
      </c>
      <c r="I30" s="126">
        <v>80</v>
      </c>
      <c r="J30" s="126">
        <v>42</v>
      </c>
      <c r="K30" s="126"/>
      <c r="L30" s="126">
        <v>128</v>
      </c>
      <c r="M30" s="126">
        <v>157</v>
      </c>
      <c r="N30" s="132"/>
      <c r="O30" s="133">
        <v>820</v>
      </c>
      <c r="Q30" s="622">
        <v>122</v>
      </c>
    </row>
    <row r="31" spans="1:17" ht="25.5" customHeight="1" x14ac:dyDescent="0.2">
      <c r="A31" s="910" t="s">
        <v>129</v>
      </c>
      <c r="B31" s="501" t="s">
        <v>244</v>
      </c>
      <c r="C31" s="19">
        <v>33</v>
      </c>
      <c r="D31" s="20">
        <v>23</v>
      </c>
      <c r="E31" s="20">
        <v>0</v>
      </c>
      <c r="F31" s="20">
        <v>0</v>
      </c>
      <c r="G31" s="20">
        <v>2</v>
      </c>
      <c r="H31" s="20">
        <v>5</v>
      </c>
      <c r="I31" s="21">
        <v>30</v>
      </c>
      <c r="J31" s="22">
        <v>3</v>
      </c>
      <c r="K31" s="23">
        <v>90</v>
      </c>
      <c r="L31" s="20">
        <v>107</v>
      </c>
      <c r="M31" s="20">
        <v>35</v>
      </c>
      <c r="N31" s="203">
        <v>20</v>
      </c>
      <c r="O31" s="549">
        <v>260</v>
      </c>
      <c r="P31" s="10">
        <v>20</v>
      </c>
      <c r="Q31" s="622">
        <v>33</v>
      </c>
    </row>
    <row r="32" spans="1:17" ht="25.5" customHeight="1" x14ac:dyDescent="0.2">
      <c r="A32" s="918"/>
      <c r="B32" s="504" t="s">
        <v>245</v>
      </c>
      <c r="C32" s="24">
        <v>21</v>
      </c>
      <c r="D32" s="25">
        <v>9</v>
      </c>
      <c r="E32" s="25">
        <v>0</v>
      </c>
      <c r="F32" s="25">
        <v>0</v>
      </c>
      <c r="G32" s="25">
        <v>9</v>
      </c>
      <c r="H32" s="25">
        <v>1</v>
      </c>
      <c r="I32" s="26">
        <v>19</v>
      </c>
      <c r="J32" s="27">
        <v>2</v>
      </c>
      <c r="K32" s="28">
        <v>90</v>
      </c>
      <c r="L32" s="25">
        <v>71</v>
      </c>
      <c r="M32" s="25">
        <v>15</v>
      </c>
      <c r="N32" s="204">
        <v>30</v>
      </c>
      <c r="O32" s="550">
        <v>250</v>
      </c>
      <c r="P32" s="10">
        <v>30</v>
      </c>
      <c r="Q32" s="622">
        <v>21</v>
      </c>
    </row>
    <row r="33" spans="1:17" ht="25.5" customHeight="1" thickBot="1" x14ac:dyDescent="0.25">
      <c r="A33" s="918"/>
      <c r="B33" s="502" t="s">
        <v>246</v>
      </c>
      <c r="C33" s="253">
        <v>8</v>
      </c>
      <c r="D33" s="254">
        <v>7</v>
      </c>
      <c r="E33" s="254">
        <v>0</v>
      </c>
      <c r="F33" s="254">
        <v>0</v>
      </c>
      <c r="G33" s="254">
        <v>0</v>
      </c>
      <c r="H33" s="254">
        <v>0</v>
      </c>
      <c r="I33" s="255">
        <v>7</v>
      </c>
      <c r="J33" s="256">
        <v>1</v>
      </c>
      <c r="K33" s="257">
        <v>90</v>
      </c>
      <c r="L33" s="254">
        <v>112</v>
      </c>
      <c r="M33" s="254">
        <v>9</v>
      </c>
      <c r="N33" s="258">
        <v>0</v>
      </c>
      <c r="O33" s="551">
        <v>0</v>
      </c>
      <c r="P33" s="10">
        <v>0</v>
      </c>
      <c r="Q33" s="622">
        <v>8</v>
      </c>
    </row>
    <row r="34" spans="1:17" s="92" customFormat="1" ht="25.5" customHeight="1" thickTop="1" thickBot="1" x14ac:dyDescent="0.25">
      <c r="A34" s="911"/>
      <c r="B34" s="503" t="s">
        <v>242</v>
      </c>
      <c r="C34" s="126">
        <v>62</v>
      </c>
      <c r="D34" s="126">
        <v>39</v>
      </c>
      <c r="E34" s="126">
        <v>0</v>
      </c>
      <c r="F34" s="126">
        <v>0</v>
      </c>
      <c r="G34" s="126">
        <v>11</v>
      </c>
      <c r="H34" s="126">
        <v>6</v>
      </c>
      <c r="I34" s="126">
        <v>56</v>
      </c>
      <c r="J34" s="126">
        <v>6</v>
      </c>
      <c r="K34" s="29">
        <v>90</v>
      </c>
      <c r="L34" s="252">
        <v>95</v>
      </c>
      <c r="M34" s="126">
        <v>59</v>
      </c>
      <c r="N34" s="132">
        <v>21</v>
      </c>
      <c r="O34" s="133">
        <v>510</v>
      </c>
      <c r="P34" s="121"/>
      <c r="Q34" s="622">
        <v>62</v>
      </c>
    </row>
    <row r="35" spans="1:17" ht="25.5" customHeight="1" x14ac:dyDescent="0.2">
      <c r="A35" s="910" t="s">
        <v>130</v>
      </c>
      <c r="B35" s="506" t="s">
        <v>247</v>
      </c>
      <c r="C35" s="19">
        <v>39</v>
      </c>
      <c r="D35" s="20">
        <v>28</v>
      </c>
      <c r="E35" s="20">
        <v>0</v>
      </c>
      <c r="F35" s="20">
        <v>0</v>
      </c>
      <c r="G35" s="20">
        <v>0</v>
      </c>
      <c r="H35" s="20">
        <v>0</v>
      </c>
      <c r="I35" s="122">
        <v>28</v>
      </c>
      <c r="J35" s="22">
        <v>11</v>
      </c>
      <c r="K35" s="124"/>
      <c r="L35" s="20">
        <v>107</v>
      </c>
      <c r="M35" s="20">
        <v>42</v>
      </c>
      <c r="N35" s="203"/>
      <c r="O35" s="549"/>
      <c r="P35" s="10">
        <v>0</v>
      </c>
      <c r="Q35" s="622">
        <v>39</v>
      </c>
    </row>
    <row r="36" spans="1:17" ht="25.5" customHeight="1" x14ac:dyDescent="0.2">
      <c r="A36" s="926"/>
      <c r="B36" s="507" t="s">
        <v>248</v>
      </c>
      <c r="C36" s="24">
        <v>6</v>
      </c>
      <c r="D36" s="127">
        <v>5</v>
      </c>
      <c r="E36" s="25">
        <v>0</v>
      </c>
      <c r="F36" s="25">
        <v>0</v>
      </c>
      <c r="G36" s="25">
        <v>0</v>
      </c>
      <c r="H36" s="25">
        <v>0</v>
      </c>
      <c r="I36" s="24">
        <v>5</v>
      </c>
      <c r="J36" s="27">
        <v>1</v>
      </c>
      <c r="K36" s="24"/>
      <c r="L36" s="127">
        <v>100</v>
      </c>
      <c r="M36" s="25">
        <v>6</v>
      </c>
      <c r="N36" s="204"/>
      <c r="O36" s="550"/>
      <c r="P36" s="10">
        <v>0</v>
      </c>
      <c r="Q36" s="622">
        <v>6</v>
      </c>
    </row>
    <row r="37" spans="1:17" ht="25.5" customHeight="1" x14ac:dyDescent="0.2">
      <c r="A37" s="926"/>
      <c r="B37" s="507" t="s">
        <v>249</v>
      </c>
      <c r="C37" s="24">
        <v>5</v>
      </c>
      <c r="D37" s="127">
        <v>4</v>
      </c>
      <c r="E37" s="25">
        <v>0</v>
      </c>
      <c r="F37" s="25">
        <v>0</v>
      </c>
      <c r="G37" s="25">
        <v>0</v>
      </c>
      <c r="H37" s="25">
        <v>0</v>
      </c>
      <c r="I37" s="24">
        <v>4</v>
      </c>
      <c r="J37" s="27">
        <v>1</v>
      </c>
      <c r="K37" s="24"/>
      <c r="L37" s="127">
        <v>127</v>
      </c>
      <c r="M37" s="25">
        <v>6</v>
      </c>
      <c r="N37" s="204"/>
      <c r="O37" s="550"/>
      <c r="P37" s="10">
        <v>0</v>
      </c>
      <c r="Q37" s="622">
        <v>5</v>
      </c>
    </row>
    <row r="38" spans="1:17" ht="25.5" customHeight="1" x14ac:dyDescent="0.2">
      <c r="A38" s="926"/>
      <c r="B38" s="507" t="s">
        <v>250</v>
      </c>
      <c r="C38" s="24">
        <v>13</v>
      </c>
      <c r="D38" s="127">
        <v>11</v>
      </c>
      <c r="E38" s="25">
        <v>0</v>
      </c>
      <c r="F38" s="25">
        <v>0</v>
      </c>
      <c r="G38" s="25">
        <v>0</v>
      </c>
      <c r="H38" s="25">
        <v>0</v>
      </c>
      <c r="I38" s="24">
        <v>11</v>
      </c>
      <c r="J38" s="27">
        <v>2</v>
      </c>
      <c r="K38" s="24"/>
      <c r="L38" s="127">
        <v>138</v>
      </c>
      <c r="M38" s="25">
        <v>18</v>
      </c>
      <c r="N38" s="204"/>
      <c r="O38" s="550"/>
      <c r="P38" s="10">
        <v>0</v>
      </c>
      <c r="Q38" s="622">
        <v>13</v>
      </c>
    </row>
    <row r="39" spans="1:17" ht="25.5" customHeight="1" x14ac:dyDescent="0.2">
      <c r="A39" s="926"/>
      <c r="B39" s="507" t="s">
        <v>251</v>
      </c>
      <c r="C39" s="24">
        <v>8</v>
      </c>
      <c r="D39" s="127">
        <v>7</v>
      </c>
      <c r="E39" s="25">
        <v>0</v>
      </c>
      <c r="F39" s="25">
        <v>0</v>
      </c>
      <c r="G39" s="25">
        <v>0</v>
      </c>
      <c r="H39" s="25">
        <v>0</v>
      </c>
      <c r="I39" s="24">
        <v>7</v>
      </c>
      <c r="J39" s="27">
        <v>1</v>
      </c>
      <c r="K39" s="24"/>
      <c r="L39" s="127">
        <v>145</v>
      </c>
      <c r="M39" s="25">
        <v>12</v>
      </c>
      <c r="N39" s="204"/>
      <c r="O39" s="550"/>
      <c r="P39" s="10">
        <v>0</v>
      </c>
      <c r="Q39" s="622">
        <v>8</v>
      </c>
    </row>
    <row r="40" spans="1:17" ht="25.5" customHeight="1" x14ac:dyDescent="0.2">
      <c r="A40" s="926"/>
      <c r="B40" s="507" t="s">
        <v>252</v>
      </c>
      <c r="C40" s="24">
        <v>6</v>
      </c>
      <c r="D40" s="127">
        <v>4</v>
      </c>
      <c r="E40" s="25">
        <v>0</v>
      </c>
      <c r="F40" s="25">
        <v>0</v>
      </c>
      <c r="G40" s="25">
        <v>0</v>
      </c>
      <c r="H40" s="25">
        <v>0</v>
      </c>
      <c r="I40" s="24">
        <v>4</v>
      </c>
      <c r="J40" s="27">
        <v>2</v>
      </c>
      <c r="K40" s="24"/>
      <c r="L40" s="127">
        <v>121</v>
      </c>
      <c r="M40" s="25">
        <v>7</v>
      </c>
      <c r="N40" s="204"/>
      <c r="O40" s="550"/>
      <c r="P40" s="10">
        <v>0</v>
      </c>
      <c r="Q40" s="622">
        <v>6</v>
      </c>
    </row>
    <row r="41" spans="1:17" ht="25.5" customHeight="1" x14ac:dyDescent="0.2">
      <c r="A41" s="918"/>
      <c r="B41" s="507" t="s">
        <v>253</v>
      </c>
      <c r="C41" s="24">
        <v>4</v>
      </c>
      <c r="D41" s="127">
        <v>3</v>
      </c>
      <c r="E41" s="25">
        <v>0</v>
      </c>
      <c r="F41" s="25">
        <v>0</v>
      </c>
      <c r="G41" s="25">
        <v>0</v>
      </c>
      <c r="H41" s="25">
        <v>0</v>
      </c>
      <c r="I41" s="24">
        <v>3</v>
      </c>
      <c r="J41" s="27">
        <v>1</v>
      </c>
      <c r="K41" s="24"/>
      <c r="L41" s="127">
        <v>119</v>
      </c>
      <c r="M41" s="25">
        <v>5</v>
      </c>
      <c r="N41" s="204"/>
      <c r="O41" s="550"/>
      <c r="P41" s="10">
        <v>0</v>
      </c>
      <c r="Q41" s="622">
        <v>4</v>
      </c>
    </row>
    <row r="42" spans="1:17" ht="25.5" customHeight="1" thickBot="1" x14ac:dyDescent="0.25">
      <c r="A42" s="918"/>
      <c r="B42" s="508" t="s">
        <v>254</v>
      </c>
      <c r="C42" s="253">
        <v>9</v>
      </c>
      <c r="D42" s="254">
        <v>8</v>
      </c>
      <c r="E42" s="254">
        <v>0</v>
      </c>
      <c r="F42" s="254">
        <v>0</v>
      </c>
      <c r="G42" s="254">
        <v>0</v>
      </c>
      <c r="H42" s="254">
        <v>0</v>
      </c>
      <c r="I42" s="253">
        <v>8</v>
      </c>
      <c r="J42" s="256">
        <v>1</v>
      </c>
      <c r="K42" s="253"/>
      <c r="L42" s="266">
        <v>122</v>
      </c>
      <c r="M42" s="254">
        <v>11</v>
      </c>
      <c r="N42" s="258"/>
      <c r="O42" s="551"/>
      <c r="P42" s="10">
        <v>0</v>
      </c>
      <c r="Q42" s="622">
        <v>9</v>
      </c>
    </row>
    <row r="43" spans="1:17" ht="25.5" customHeight="1" thickTop="1" thickBot="1" x14ac:dyDescent="0.25">
      <c r="A43" s="911"/>
      <c r="B43" s="503" t="s">
        <v>242</v>
      </c>
      <c r="C43" s="126">
        <v>90</v>
      </c>
      <c r="D43" s="126">
        <v>70</v>
      </c>
      <c r="E43" s="126">
        <v>0</v>
      </c>
      <c r="F43" s="126">
        <v>0</v>
      </c>
      <c r="G43" s="126">
        <v>0</v>
      </c>
      <c r="H43" s="126">
        <v>0</v>
      </c>
      <c r="I43" s="325">
        <v>70</v>
      </c>
      <c r="J43" s="325">
        <v>20</v>
      </c>
      <c r="K43" s="259"/>
      <c r="L43" s="199">
        <v>118.88888888888889</v>
      </c>
      <c r="M43" s="29">
        <v>107</v>
      </c>
      <c r="N43" s="225"/>
      <c r="O43" s="612">
        <v>0</v>
      </c>
      <c r="Q43" s="622">
        <v>90</v>
      </c>
    </row>
    <row r="44" spans="1:17" ht="25.5" customHeight="1" x14ac:dyDescent="0.2">
      <c r="A44" s="910" t="s">
        <v>315</v>
      </c>
      <c r="B44" s="501" t="s">
        <v>255</v>
      </c>
      <c r="C44" s="577">
        <v>63</v>
      </c>
      <c r="D44" s="212">
        <v>59</v>
      </c>
      <c r="E44" s="19"/>
      <c r="F44" s="19"/>
      <c r="G44" s="20"/>
      <c r="H44" s="20">
        <v>4</v>
      </c>
      <c r="I44" s="122">
        <v>63</v>
      </c>
      <c r="J44" s="22"/>
      <c r="K44" s="23">
        <v>100</v>
      </c>
      <c r="L44" s="20">
        <v>140</v>
      </c>
      <c r="M44" s="20">
        <v>88</v>
      </c>
      <c r="N44" s="217">
        <v>89</v>
      </c>
      <c r="O44" s="221">
        <v>2250</v>
      </c>
      <c r="P44" s="10">
        <v>89</v>
      </c>
      <c r="Q44" s="622">
        <v>63</v>
      </c>
    </row>
    <row r="45" spans="1:17" ht="25.5" customHeight="1" x14ac:dyDescent="0.2">
      <c r="A45" s="918"/>
      <c r="B45" s="504" t="s">
        <v>256</v>
      </c>
      <c r="C45" s="24">
        <v>21</v>
      </c>
      <c r="D45" s="24">
        <v>21</v>
      </c>
      <c r="E45" s="24"/>
      <c r="F45" s="24"/>
      <c r="G45" s="127"/>
      <c r="H45" s="25"/>
      <c r="I45" s="24">
        <v>21</v>
      </c>
      <c r="J45" s="27"/>
      <c r="K45" s="28">
        <v>100</v>
      </c>
      <c r="L45" s="25">
        <v>109</v>
      </c>
      <c r="M45" s="25">
        <v>23</v>
      </c>
      <c r="N45" s="210">
        <v>56</v>
      </c>
      <c r="O45" s="222">
        <v>470</v>
      </c>
      <c r="P45" s="10">
        <v>56</v>
      </c>
      <c r="Q45" s="622">
        <v>21</v>
      </c>
    </row>
    <row r="46" spans="1:17" ht="25.5" customHeight="1" x14ac:dyDescent="0.2">
      <c r="A46" s="918"/>
      <c r="B46" s="504" t="s">
        <v>257</v>
      </c>
      <c r="C46" s="24">
        <v>13</v>
      </c>
      <c r="D46" s="24">
        <v>13</v>
      </c>
      <c r="E46" s="24"/>
      <c r="F46" s="24"/>
      <c r="G46" s="127"/>
      <c r="H46" s="25"/>
      <c r="I46" s="24">
        <v>13</v>
      </c>
      <c r="J46" s="27"/>
      <c r="K46" s="28">
        <v>100</v>
      </c>
      <c r="L46" s="25">
        <v>163</v>
      </c>
      <c r="M46" s="25">
        <v>21</v>
      </c>
      <c r="N46" s="210">
        <v>69</v>
      </c>
      <c r="O46" s="222">
        <v>360</v>
      </c>
      <c r="P46" s="10">
        <v>69</v>
      </c>
      <c r="Q46" s="622">
        <v>13</v>
      </c>
    </row>
    <row r="47" spans="1:17" ht="25.5" customHeight="1" x14ac:dyDescent="0.2">
      <c r="A47" s="918"/>
      <c r="B47" s="504" t="s">
        <v>258</v>
      </c>
      <c r="C47" s="24">
        <v>3</v>
      </c>
      <c r="D47" s="24">
        <v>3</v>
      </c>
      <c r="E47" s="24"/>
      <c r="F47" s="24"/>
      <c r="G47" s="127"/>
      <c r="H47" s="25"/>
      <c r="I47" s="24">
        <v>3</v>
      </c>
      <c r="J47" s="27"/>
      <c r="K47" s="28">
        <v>100</v>
      </c>
      <c r="L47" s="25">
        <v>113</v>
      </c>
      <c r="M47" s="25">
        <v>3</v>
      </c>
      <c r="N47" s="210">
        <v>83</v>
      </c>
      <c r="O47" s="222">
        <v>100</v>
      </c>
      <c r="P47" s="10">
        <v>83</v>
      </c>
      <c r="Q47" s="622">
        <v>3</v>
      </c>
    </row>
    <row r="48" spans="1:17" ht="25.5" customHeight="1" x14ac:dyDescent="0.2">
      <c r="A48" s="918"/>
      <c r="B48" s="504" t="s">
        <v>259</v>
      </c>
      <c r="C48" s="24">
        <v>62</v>
      </c>
      <c r="D48" s="24">
        <v>58</v>
      </c>
      <c r="E48" s="24"/>
      <c r="F48" s="24"/>
      <c r="G48" s="127"/>
      <c r="H48" s="25">
        <v>4</v>
      </c>
      <c r="I48" s="24">
        <v>62</v>
      </c>
      <c r="J48" s="27"/>
      <c r="K48" s="28">
        <v>100</v>
      </c>
      <c r="L48" s="25">
        <v>161</v>
      </c>
      <c r="M48" s="25">
        <v>100</v>
      </c>
      <c r="N48" s="210">
        <v>59</v>
      </c>
      <c r="O48" s="222">
        <v>1560</v>
      </c>
      <c r="P48" s="10">
        <v>63</v>
      </c>
      <c r="Q48" s="622">
        <v>62</v>
      </c>
    </row>
    <row r="49" spans="1:17" ht="25.5" customHeight="1" x14ac:dyDescent="0.2">
      <c r="A49" s="918"/>
      <c r="B49" s="504" t="s">
        <v>260</v>
      </c>
      <c r="C49" s="24">
        <v>11</v>
      </c>
      <c r="D49" s="24">
        <v>11</v>
      </c>
      <c r="E49" s="24"/>
      <c r="F49" s="24"/>
      <c r="G49" s="127"/>
      <c r="H49" s="25"/>
      <c r="I49" s="24">
        <v>11</v>
      </c>
      <c r="J49" s="27"/>
      <c r="K49" s="28">
        <v>100</v>
      </c>
      <c r="L49" s="25">
        <v>141</v>
      </c>
      <c r="M49" s="25">
        <v>16</v>
      </c>
      <c r="N49" s="210">
        <v>59</v>
      </c>
      <c r="O49" s="222">
        <v>260</v>
      </c>
      <c r="P49" s="10">
        <v>59</v>
      </c>
      <c r="Q49" s="622">
        <v>11</v>
      </c>
    </row>
    <row r="50" spans="1:17" ht="25.5" customHeight="1" x14ac:dyDescent="0.2">
      <c r="A50" s="918"/>
      <c r="B50" s="578" t="s">
        <v>261</v>
      </c>
      <c r="C50" s="57">
        <v>7</v>
      </c>
      <c r="D50" s="127">
        <v>7</v>
      </c>
      <c r="E50" s="25"/>
      <c r="F50" s="25"/>
      <c r="G50" s="25"/>
      <c r="H50" s="25"/>
      <c r="I50" s="24">
        <v>7</v>
      </c>
      <c r="J50" s="27"/>
      <c r="K50" s="28">
        <v>100</v>
      </c>
      <c r="L50" s="25">
        <v>100</v>
      </c>
      <c r="M50" s="25">
        <v>7</v>
      </c>
      <c r="N50" s="210">
        <v>18</v>
      </c>
      <c r="O50" s="222">
        <v>50</v>
      </c>
      <c r="P50" s="10">
        <v>18</v>
      </c>
      <c r="Q50" s="622">
        <v>7</v>
      </c>
    </row>
    <row r="51" spans="1:17" ht="25.5" customHeight="1" x14ac:dyDescent="0.2">
      <c r="A51" s="918"/>
      <c r="B51" s="504" t="s">
        <v>262</v>
      </c>
      <c r="C51" s="24">
        <v>5</v>
      </c>
      <c r="D51" s="25">
        <v>5</v>
      </c>
      <c r="E51" s="25"/>
      <c r="F51" s="25"/>
      <c r="G51" s="25"/>
      <c r="H51" s="25"/>
      <c r="I51" s="24">
        <v>5</v>
      </c>
      <c r="J51" s="27"/>
      <c r="K51" s="28">
        <v>100</v>
      </c>
      <c r="L51" s="25">
        <v>96</v>
      </c>
      <c r="M51" s="25">
        <v>5</v>
      </c>
      <c r="N51" s="210">
        <v>25</v>
      </c>
      <c r="O51" s="222">
        <v>50</v>
      </c>
      <c r="P51" s="10">
        <v>25</v>
      </c>
      <c r="Q51" s="622">
        <v>5</v>
      </c>
    </row>
    <row r="52" spans="1:17" ht="25.5" customHeight="1" thickBot="1" x14ac:dyDescent="0.25">
      <c r="A52" s="918"/>
      <c r="B52" s="502" t="s">
        <v>263</v>
      </c>
      <c r="C52" s="253">
        <v>16</v>
      </c>
      <c r="D52" s="254"/>
      <c r="E52" s="254">
        <v>12</v>
      </c>
      <c r="F52" s="254">
        <v>3</v>
      </c>
      <c r="G52" s="254"/>
      <c r="H52" s="254">
        <v>1</v>
      </c>
      <c r="I52" s="253">
        <v>16</v>
      </c>
      <c r="J52" s="256"/>
      <c r="K52" s="257">
        <v>100</v>
      </c>
      <c r="L52" s="254">
        <v>114</v>
      </c>
      <c r="M52" s="254">
        <v>18</v>
      </c>
      <c r="N52" s="271">
        <v>19</v>
      </c>
      <c r="O52" s="272">
        <v>120</v>
      </c>
      <c r="P52" s="10">
        <v>19</v>
      </c>
      <c r="Q52" s="622">
        <v>16</v>
      </c>
    </row>
    <row r="53" spans="1:17" ht="25.5" customHeight="1" thickTop="1" thickBot="1" x14ac:dyDescent="0.25">
      <c r="A53" s="911"/>
      <c r="B53" s="503" t="s">
        <v>242</v>
      </c>
      <c r="C53" s="126">
        <v>201</v>
      </c>
      <c r="D53" s="126">
        <v>177</v>
      </c>
      <c r="E53" s="126">
        <v>12</v>
      </c>
      <c r="F53" s="126">
        <v>3</v>
      </c>
      <c r="G53" s="126">
        <v>0</v>
      </c>
      <c r="H53" s="126">
        <v>9</v>
      </c>
      <c r="I53" s="126">
        <v>201</v>
      </c>
      <c r="J53" s="126">
        <v>0</v>
      </c>
      <c r="K53" s="259"/>
      <c r="L53" s="579">
        <v>139.80099502487562</v>
      </c>
      <c r="M53" s="29">
        <v>281</v>
      </c>
      <c r="N53" s="132"/>
      <c r="O53" s="133">
        <v>5220</v>
      </c>
      <c r="Q53" s="622">
        <v>201</v>
      </c>
    </row>
    <row r="54" spans="1:17" ht="25.5" customHeight="1" x14ac:dyDescent="0.2">
      <c r="A54" s="910" t="s">
        <v>132</v>
      </c>
      <c r="B54" s="501" t="s">
        <v>224</v>
      </c>
      <c r="C54" s="19">
        <v>203</v>
      </c>
      <c r="D54" s="20">
        <v>43</v>
      </c>
      <c r="E54" s="20"/>
      <c r="F54" s="20"/>
      <c r="G54" s="20">
        <v>160</v>
      </c>
      <c r="H54" s="20"/>
      <c r="I54" s="122">
        <v>203</v>
      </c>
      <c r="J54" s="22"/>
      <c r="K54" s="23">
        <v>100</v>
      </c>
      <c r="L54" s="20">
        <v>187</v>
      </c>
      <c r="M54" s="20">
        <v>380</v>
      </c>
      <c r="N54" s="649">
        <v>100</v>
      </c>
      <c r="O54" s="593">
        <v>8640</v>
      </c>
      <c r="P54" s="10">
        <v>106</v>
      </c>
      <c r="Q54" s="622">
        <v>203</v>
      </c>
    </row>
    <row r="55" spans="1:17" ht="25.5" customHeight="1" x14ac:dyDescent="0.2">
      <c r="A55" s="924"/>
      <c r="B55" s="504" t="s">
        <v>264</v>
      </c>
      <c r="C55" s="24">
        <v>5</v>
      </c>
      <c r="D55" s="25"/>
      <c r="E55" s="25"/>
      <c r="F55" s="25"/>
      <c r="G55" s="25"/>
      <c r="H55" s="25"/>
      <c r="I55" s="123">
        <v>0</v>
      </c>
      <c r="J55" s="27">
        <v>5</v>
      </c>
      <c r="K55" s="28"/>
      <c r="L55" s="25">
        <v>99</v>
      </c>
      <c r="M55" s="25">
        <v>5</v>
      </c>
      <c r="N55" s="650"/>
      <c r="O55" s="588"/>
      <c r="P55" s="10">
        <v>0</v>
      </c>
      <c r="Q55" s="622">
        <v>5</v>
      </c>
    </row>
    <row r="56" spans="1:17" ht="25.5" customHeight="1" thickBot="1" x14ac:dyDescent="0.25">
      <c r="A56" s="924"/>
      <c r="B56" s="502" t="s">
        <v>265</v>
      </c>
      <c r="C56" s="253">
        <v>35</v>
      </c>
      <c r="D56" s="254"/>
      <c r="E56" s="254"/>
      <c r="F56" s="254"/>
      <c r="G56" s="254">
        <v>25</v>
      </c>
      <c r="H56" s="254"/>
      <c r="I56" s="255">
        <v>25</v>
      </c>
      <c r="J56" s="256">
        <v>10</v>
      </c>
      <c r="K56" s="257">
        <v>71</v>
      </c>
      <c r="L56" s="254">
        <v>174</v>
      </c>
      <c r="M56" s="254">
        <v>61</v>
      </c>
      <c r="N56" s="651">
        <v>66</v>
      </c>
      <c r="O56" s="595">
        <v>930</v>
      </c>
      <c r="P56" s="10">
        <v>66</v>
      </c>
    </row>
    <row r="57" spans="1:17" ht="25.5" customHeight="1" thickTop="1" thickBot="1" x14ac:dyDescent="0.25">
      <c r="A57" s="925"/>
      <c r="B57" s="503" t="s">
        <v>242</v>
      </c>
      <c r="C57" s="126">
        <v>243</v>
      </c>
      <c r="D57" s="126">
        <v>43</v>
      </c>
      <c r="E57" s="126">
        <v>0</v>
      </c>
      <c r="F57" s="126">
        <v>0</v>
      </c>
      <c r="G57" s="126">
        <v>185</v>
      </c>
      <c r="H57" s="126">
        <v>0</v>
      </c>
      <c r="I57" s="126">
        <v>228</v>
      </c>
      <c r="J57" s="126">
        <v>15</v>
      </c>
      <c r="K57" s="29">
        <v>93.827160493827151</v>
      </c>
      <c r="L57" s="199">
        <v>183.53909465020578</v>
      </c>
      <c r="M57" s="126">
        <v>446</v>
      </c>
      <c r="N57" s="132">
        <v>98</v>
      </c>
      <c r="O57" s="133">
        <v>9570</v>
      </c>
    </row>
    <row r="58" spans="1:17" ht="25.5" customHeight="1" x14ac:dyDescent="0.2">
      <c r="A58" s="910" t="s">
        <v>133</v>
      </c>
      <c r="B58" s="501" t="s">
        <v>266</v>
      </c>
      <c r="C58" s="19">
        <v>78</v>
      </c>
      <c r="D58" s="20">
        <v>9</v>
      </c>
      <c r="E58" s="20"/>
      <c r="F58" s="20"/>
      <c r="G58" s="20"/>
      <c r="H58" s="20">
        <v>9</v>
      </c>
      <c r="I58" s="21">
        <v>18</v>
      </c>
      <c r="J58" s="22">
        <v>60</v>
      </c>
      <c r="K58" s="23">
        <v>23</v>
      </c>
      <c r="L58" s="20">
        <v>97</v>
      </c>
      <c r="M58" s="20">
        <v>76</v>
      </c>
      <c r="N58" s="217">
        <v>32</v>
      </c>
      <c r="O58" s="221">
        <v>1000</v>
      </c>
      <c r="P58" s="10">
        <v>32</v>
      </c>
    </row>
    <row r="59" spans="1:17" ht="25.5" customHeight="1" x14ac:dyDescent="0.2">
      <c r="A59" s="918"/>
      <c r="B59" s="504" t="s">
        <v>267</v>
      </c>
      <c r="C59" s="24">
        <v>2</v>
      </c>
      <c r="D59" s="25"/>
      <c r="E59" s="25"/>
      <c r="F59" s="25"/>
      <c r="G59" s="25"/>
      <c r="H59" s="25"/>
      <c r="I59" s="26">
        <v>0</v>
      </c>
      <c r="J59" s="27">
        <v>2</v>
      </c>
      <c r="K59" s="28">
        <v>0</v>
      </c>
      <c r="L59" s="25">
        <v>101</v>
      </c>
      <c r="M59" s="25">
        <v>2</v>
      </c>
      <c r="N59" s="210">
        <v>0</v>
      </c>
      <c r="O59" s="222">
        <v>0</v>
      </c>
      <c r="P59" s="10">
        <v>0</v>
      </c>
    </row>
    <row r="60" spans="1:17" ht="25.5" customHeight="1" thickBot="1" x14ac:dyDescent="0.25">
      <c r="A60" s="918"/>
      <c r="B60" s="502" t="s">
        <v>268</v>
      </c>
      <c r="C60" s="253">
        <v>11</v>
      </c>
      <c r="D60" s="254"/>
      <c r="E60" s="254"/>
      <c r="F60" s="254"/>
      <c r="G60" s="254"/>
      <c r="H60" s="254"/>
      <c r="I60" s="255">
        <v>0</v>
      </c>
      <c r="J60" s="256">
        <v>11</v>
      </c>
      <c r="K60" s="257">
        <v>0</v>
      </c>
      <c r="L60" s="254">
        <v>91</v>
      </c>
      <c r="M60" s="254">
        <v>10</v>
      </c>
      <c r="N60" s="271">
        <v>0</v>
      </c>
      <c r="O60" s="272">
        <v>0</v>
      </c>
      <c r="P60" s="10">
        <v>0</v>
      </c>
    </row>
    <row r="61" spans="1:17" ht="25.5" customHeight="1" thickTop="1" thickBot="1" x14ac:dyDescent="0.25">
      <c r="A61" s="911"/>
      <c r="B61" s="503" t="s">
        <v>241</v>
      </c>
      <c r="C61" s="126">
        <v>91</v>
      </c>
      <c r="D61" s="126">
        <v>9</v>
      </c>
      <c r="E61" s="126">
        <v>0</v>
      </c>
      <c r="F61" s="126">
        <v>0</v>
      </c>
      <c r="G61" s="126">
        <v>0</v>
      </c>
      <c r="H61" s="126">
        <v>9</v>
      </c>
      <c r="I61" s="126">
        <v>18</v>
      </c>
      <c r="J61" s="126">
        <v>73</v>
      </c>
      <c r="K61" s="126">
        <v>20</v>
      </c>
      <c r="L61" s="126">
        <v>97</v>
      </c>
      <c r="M61" s="126">
        <v>88</v>
      </c>
      <c r="N61" s="225">
        <v>27</v>
      </c>
      <c r="O61" s="223">
        <v>1000</v>
      </c>
    </row>
    <row r="62" spans="1:17" ht="25.5" customHeight="1" x14ac:dyDescent="0.2">
      <c r="A62" s="910" t="s">
        <v>134</v>
      </c>
      <c r="B62" s="510" t="s">
        <v>269</v>
      </c>
      <c r="C62" s="57">
        <v>15</v>
      </c>
      <c r="D62" s="220"/>
      <c r="E62" s="20"/>
      <c r="F62" s="20"/>
      <c r="G62" s="20">
        <v>14</v>
      </c>
      <c r="H62" s="20"/>
      <c r="I62" s="21">
        <v>14</v>
      </c>
      <c r="J62" s="22">
        <v>1</v>
      </c>
      <c r="K62" s="124">
        <v>93.333333333333329</v>
      </c>
      <c r="L62" s="20">
        <v>101</v>
      </c>
      <c r="M62" s="20">
        <v>15</v>
      </c>
      <c r="N62" s="217">
        <v>0</v>
      </c>
      <c r="O62" s="549">
        <v>0</v>
      </c>
      <c r="P62" s="10">
        <v>0</v>
      </c>
    </row>
    <row r="63" spans="1:17" ht="25.5" customHeight="1" x14ac:dyDescent="0.2">
      <c r="A63" s="926"/>
      <c r="B63" s="504" t="s">
        <v>270</v>
      </c>
      <c r="C63" s="24">
        <v>3</v>
      </c>
      <c r="D63" s="127"/>
      <c r="E63" s="25"/>
      <c r="F63" s="25"/>
      <c r="G63" s="25">
        <v>3</v>
      </c>
      <c r="H63" s="25"/>
      <c r="I63" s="26">
        <v>3</v>
      </c>
      <c r="J63" s="27"/>
      <c r="K63" s="24">
        <v>100</v>
      </c>
      <c r="L63" s="127">
        <v>109</v>
      </c>
      <c r="M63" s="25">
        <v>3</v>
      </c>
      <c r="N63" s="210">
        <v>0</v>
      </c>
      <c r="O63" s="550">
        <v>0</v>
      </c>
      <c r="P63" s="10">
        <v>0</v>
      </c>
    </row>
    <row r="64" spans="1:17" ht="25.5" customHeight="1" x14ac:dyDescent="0.2">
      <c r="A64" s="926"/>
      <c r="B64" s="504" t="s">
        <v>271</v>
      </c>
      <c r="C64" s="24">
        <v>3</v>
      </c>
      <c r="D64" s="127"/>
      <c r="E64" s="25"/>
      <c r="F64" s="25"/>
      <c r="G64" s="25">
        <v>3</v>
      </c>
      <c r="H64" s="25"/>
      <c r="I64" s="26">
        <v>3</v>
      </c>
      <c r="J64" s="27"/>
      <c r="K64" s="24">
        <v>100</v>
      </c>
      <c r="L64" s="127">
        <v>101</v>
      </c>
      <c r="M64" s="25">
        <v>3</v>
      </c>
      <c r="N64" s="210">
        <v>0</v>
      </c>
      <c r="O64" s="550">
        <v>0</v>
      </c>
      <c r="P64" s="10">
        <v>0</v>
      </c>
    </row>
    <row r="65" spans="1:16" ht="25.5" customHeight="1" x14ac:dyDescent="0.2">
      <c r="A65" s="926"/>
      <c r="B65" s="504" t="s">
        <v>272</v>
      </c>
      <c r="C65" s="24">
        <v>2</v>
      </c>
      <c r="D65" s="127"/>
      <c r="E65" s="25"/>
      <c r="F65" s="25"/>
      <c r="G65" s="25">
        <v>2</v>
      </c>
      <c r="H65" s="25"/>
      <c r="I65" s="26">
        <v>2</v>
      </c>
      <c r="J65" s="27"/>
      <c r="K65" s="24">
        <v>100</v>
      </c>
      <c r="L65" s="127">
        <v>100</v>
      </c>
      <c r="M65" s="25">
        <v>2</v>
      </c>
      <c r="N65" s="210">
        <v>0</v>
      </c>
      <c r="O65" s="550">
        <v>0</v>
      </c>
      <c r="P65" s="10">
        <v>0</v>
      </c>
    </row>
    <row r="66" spans="1:16" ht="25.5" customHeight="1" x14ac:dyDescent="0.2">
      <c r="A66" s="926"/>
      <c r="B66" s="504" t="s">
        <v>273</v>
      </c>
      <c r="C66" s="24">
        <v>4</v>
      </c>
      <c r="D66" s="127"/>
      <c r="E66" s="25"/>
      <c r="F66" s="25"/>
      <c r="G66" s="25">
        <v>4</v>
      </c>
      <c r="H66" s="25"/>
      <c r="I66" s="26">
        <v>4</v>
      </c>
      <c r="J66" s="27"/>
      <c r="K66" s="24">
        <v>100</v>
      </c>
      <c r="L66" s="127">
        <v>93</v>
      </c>
      <c r="M66" s="25">
        <v>4</v>
      </c>
      <c r="N66" s="207">
        <v>0</v>
      </c>
      <c r="O66" s="550">
        <v>0</v>
      </c>
      <c r="P66" s="10">
        <v>0</v>
      </c>
    </row>
    <row r="67" spans="1:16" ht="25.5" customHeight="1" x14ac:dyDescent="0.2">
      <c r="A67" s="926"/>
      <c r="B67" s="504" t="s">
        <v>274</v>
      </c>
      <c r="C67" s="24">
        <v>2</v>
      </c>
      <c r="D67" s="25"/>
      <c r="E67" s="25"/>
      <c r="F67" s="25"/>
      <c r="G67" s="25">
        <v>2</v>
      </c>
      <c r="H67" s="25"/>
      <c r="I67" s="26">
        <v>2</v>
      </c>
      <c r="J67" s="27"/>
      <c r="K67" s="24">
        <v>100</v>
      </c>
      <c r="L67" s="127">
        <v>95</v>
      </c>
      <c r="M67" s="25">
        <v>2</v>
      </c>
      <c r="N67" s="210">
        <v>0</v>
      </c>
      <c r="O67" s="550">
        <v>0</v>
      </c>
      <c r="P67" s="10">
        <v>0</v>
      </c>
    </row>
    <row r="68" spans="1:16" ht="25.5" customHeight="1" thickBot="1" x14ac:dyDescent="0.25">
      <c r="A68" s="926"/>
      <c r="B68" s="502" t="s">
        <v>275</v>
      </c>
      <c r="C68" s="253">
        <v>36</v>
      </c>
      <c r="D68" s="254"/>
      <c r="E68" s="254"/>
      <c r="F68" s="254"/>
      <c r="G68" s="254">
        <v>35</v>
      </c>
      <c r="H68" s="254"/>
      <c r="I68" s="255">
        <v>35</v>
      </c>
      <c r="J68" s="256">
        <v>1</v>
      </c>
      <c r="K68" s="257">
        <v>97.222222222222214</v>
      </c>
      <c r="L68" s="254">
        <v>86</v>
      </c>
      <c r="M68" s="254">
        <v>31</v>
      </c>
      <c r="N68" s="271">
        <v>19</v>
      </c>
      <c r="O68" s="551">
        <v>270</v>
      </c>
      <c r="P68" s="10">
        <v>19</v>
      </c>
    </row>
    <row r="69" spans="1:16" ht="25.5" customHeight="1" thickTop="1" thickBot="1" x14ac:dyDescent="0.25">
      <c r="A69" s="935"/>
      <c r="B69" s="503" t="s">
        <v>241</v>
      </c>
      <c r="C69" s="126">
        <v>65</v>
      </c>
      <c r="D69" s="126">
        <v>0</v>
      </c>
      <c r="E69" s="126">
        <v>0</v>
      </c>
      <c r="F69" s="126">
        <v>0</v>
      </c>
      <c r="G69" s="126">
        <v>63</v>
      </c>
      <c r="H69" s="126">
        <v>0</v>
      </c>
      <c r="I69" s="126">
        <v>63</v>
      </c>
      <c r="J69" s="126">
        <v>2</v>
      </c>
      <c r="K69" s="126">
        <v>96.92307692307692</v>
      </c>
      <c r="L69" s="126">
        <v>92.307692307692307</v>
      </c>
      <c r="M69" s="29">
        <v>60</v>
      </c>
      <c r="N69" s="225">
        <v>2.7142857142857144</v>
      </c>
      <c r="O69" s="133">
        <v>270</v>
      </c>
    </row>
    <row r="70" spans="1:16" ht="25.5" customHeight="1" x14ac:dyDescent="0.2">
      <c r="A70" s="910" t="s">
        <v>135</v>
      </c>
      <c r="B70" s="504" t="s">
        <v>292</v>
      </c>
      <c r="C70" s="245">
        <v>10</v>
      </c>
      <c r="D70" s="246"/>
      <c r="E70" s="246"/>
      <c r="F70" s="246"/>
      <c r="G70" s="246"/>
      <c r="H70" s="246"/>
      <c r="I70" s="247">
        <v>0</v>
      </c>
      <c r="J70" s="245">
        <v>10</v>
      </c>
      <c r="K70" s="585">
        <v>0</v>
      </c>
      <c r="L70" s="246">
        <v>70</v>
      </c>
      <c r="M70" s="246">
        <v>7</v>
      </c>
      <c r="N70" s="217">
        <v>0</v>
      </c>
      <c r="O70" s="586"/>
      <c r="P70" s="10">
        <v>0</v>
      </c>
    </row>
    <row r="71" spans="1:16" ht="25.5" customHeight="1" x14ac:dyDescent="0.2">
      <c r="A71" s="918"/>
      <c r="B71" s="504" t="s">
        <v>291</v>
      </c>
      <c r="C71" s="705" t="s">
        <v>329</v>
      </c>
      <c r="D71" s="337" t="s">
        <v>328</v>
      </c>
      <c r="E71" s="337" t="s">
        <v>328</v>
      </c>
      <c r="F71" s="337" t="s">
        <v>328</v>
      </c>
      <c r="G71" s="337" t="s">
        <v>328</v>
      </c>
      <c r="H71" s="337" t="s">
        <v>328</v>
      </c>
      <c r="I71" s="706" t="s">
        <v>328</v>
      </c>
      <c r="J71" s="707" t="s">
        <v>328</v>
      </c>
      <c r="K71" s="587" t="s">
        <v>328</v>
      </c>
      <c r="L71" s="337" t="s">
        <v>328</v>
      </c>
      <c r="M71" s="337" t="s">
        <v>328</v>
      </c>
      <c r="N71" s="708" t="s">
        <v>328</v>
      </c>
      <c r="O71" s="709" t="s">
        <v>328</v>
      </c>
      <c r="P71" s="10" t="e">
        <v>#DIV/0!</v>
      </c>
    </row>
    <row r="72" spans="1:16" ht="25.5" customHeight="1" x14ac:dyDescent="0.2">
      <c r="A72" s="918"/>
      <c r="B72" s="504" t="s">
        <v>276</v>
      </c>
      <c r="C72" s="24">
        <v>7</v>
      </c>
      <c r="D72" s="128"/>
      <c r="E72" s="128"/>
      <c r="F72" s="128"/>
      <c r="G72" s="128"/>
      <c r="H72" s="128"/>
      <c r="I72" s="129">
        <v>0</v>
      </c>
      <c r="J72" s="24">
        <v>7</v>
      </c>
      <c r="K72" s="587">
        <v>0</v>
      </c>
      <c r="L72" s="128">
        <v>100</v>
      </c>
      <c r="M72" s="128">
        <v>7</v>
      </c>
      <c r="N72" s="210">
        <v>0</v>
      </c>
      <c r="O72" s="589"/>
      <c r="P72" s="10">
        <v>0</v>
      </c>
    </row>
    <row r="73" spans="1:16" ht="25.5" customHeight="1" thickBot="1" x14ac:dyDescent="0.25">
      <c r="A73" s="918"/>
      <c r="B73" s="511" t="s">
        <v>277</v>
      </c>
      <c r="C73" s="273">
        <v>20</v>
      </c>
      <c r="D73" s="273">
        <v>2</v>
      </c>
      <c r="E73" s="273"/>
      <c r="F73" s="273"/>
      <c r="G73" s="273">
        <v>2</v>
      </c>
      <c r="H73" s="273">
        <v>2</v>
      </c>
      <c r="I73" s="274">
        <v>6</v>
      </c>
      <c r="J73" s="253">
        <v>14</v>
      </c>
      <c r="K73" s="590">
        <v>30</v>
      </c>
      <c r="L73" s="273">
        <v>101</v>
      </c>
      <c r="M73" s="273">
        <v>20</v>
      </c>
      <c r="N73" s="271">
        <v>22.5</v>
      </c>
      <c r="O73" s="591">
        <v>180</v>
      </c>
      <c r="P73" s="10">
        <v>23</v>
      </c>
    </row>
    <row r="74" spans="1:16" ht="25.5" customHeight="1" thickTop="1" thickBot="1" x14ac:dyDescent="0.25">
      <c r="A74" s="911"/>
      <c r="B74" s="503" t="s">
        <v>242</v>
      </c>
      <c r="C74" s="710" t="s">
        <v>328</v>
      </c>
      <c r="D74" s="710" t="s">
        <v>328</v>
      </c>
      <c r="E74" s="710" t="s">
        <v>328</v>
      </c>
      <c r="F74" s="710" t="s">
        <v>328</v>
      </c>
      <c r="G74" s="710" t="s">
        <v>328</v>
      </c>
      <c r="H74" s="710" t="s">
        <v>328</v>
      </c>
      <c r="I74" s="710" t="s">
        <v>328</v>
      </c>
      <c r="J74" s="710" t="s">
        <v>328</v>
      </c>
      <c r="K74" s="711" t="s">
        <v>328</v>
      </c>
      <c r="L74" s="712" t="s">
        <v>328</v>
      </c>
      <c r="M74" s="710" t="s">
        <v>328</v>
      </c>
      <c r="N74" s="713" t="s">
        <v>328</v>
      </c>
      <c r="O74" s="714" t="s">
        <v>328</v>
      </c>
    </row>
    <row r="75" spans="1:16" ht="25.5" customHeight="1" x14ac:dyDescent="0.2">
      <c r="A75" s="910" t="s">
        <v>136</v>
      </c>
      <c r="B75" s="501" t="s">
        <v>278</v>
      </c>
      <c r="C75" s="19">
        <v>118</v>
      </c>
      <c r="D75" s="20">
        <v>71</v>
      </c>
      <c r="E75" s="20">
        <v>0</v>
      </c>
      <c r="F75" s="20">
        <v>0</v>
      </c>
      <c r="G75" s="20">
        <v>0</v>
      </c>
      <c r="H75" s="20">
        <v>47</v>
      </c>
      <c r="I75" s="21">
        <v>118</v>
      </c>
      <c r="J75" s="22">
        <v>0</v>
      </c>
      <c r="K75" s="23">
        <v>100</v>
      </c>
      <c r="L75" s="20">
        <v>166</v>
      </c>
      <c r="M75" s="20">
        <v>196</v>
      </c>
      <c r="N75" s="207">
        <v>51.2</v>
      </c>
      <c r="O75" s="221">
        <v>2420</v>
      </c>
      <c r="P75" s="10">
        <v>51</v>
      </c>
    </row>
    <row r="76" spans="1:16" ht="25.5" customHeight="1" x14ac:dyDescent="0.2">
      <c r="A76" s="926"/>
      <c r="B76" s="504" t="s">
        <v>279</v>
      </c>
      <c r="C76" s="24">
        <v>229</v>
      </c>
      <c r="D76" s="25">
        <v>208</v>
      </c>
      <c r="E76" s="25">
        <v>0</v>
      </c>
      <c r="F76" s="25">
        <v>0</v>
      </c>
      <c r="G76" s="25">
        <v>0</v>
      </c>
      <c r="H76" s="25">
        <v>21</v>
      </c>
      <c r="I76" s="26">
        <v>229</v>
      </c>
      <c r="J76" s="27">
        <v>0</v>
      </c>
      <c r="K76" s="28">
        <v>100</v>
      </c>
      <c r="L76" s="25">
        <v>121</v>
      </c>
      <c r="M76" s="25">
        <v>277</v>
      </c>
      <c r="N76" s="204">
        <v>70.900000000000006</v>
      </c>
      <c r="O76" s="222">
        <v>6490</v>
      </c>
      <c r="P76" s="10">
        <v>71</v>
      </c>
    </row>
    <row r="77" spans="1:16" ht="25.5" customHeight="1" x14ac:dyDescent="0.2">
      <c r="A77" s="924"/>
      <c r="B77" s="504" t="s">
        <v>280</v>
      </c>
      <c r="C77" s="24">
        <v>51</v>
      </c>
      <c r="D77" s="30">
        <v>24</v>
      </c>
      <c r="E77" s="30">
        <v>0</v>
      </c>
      <c r="F77" s="30">
        <v>0</v>
      </c>
      <c r="G77" s="30">
        <v>0</v>
      </c>
      <c r="H77" s="30">
        <v>27</v>
      </c>
      <c r="I77" s="161">
        <v>51</v>
      </c>
      <c r="J77" s="157">
        <v>0</v>
      </c>
      <c r="K77" s="125">
        <v>100</v>
      </c>
      <c r="L77" s="30">
        <v>163</v>
      </c>
      <c r="M77" s="30">
        <v>83</v>
      </c>
      <c r="N77" s="210">
        <v>9.8000000000000007</v>
      </c>
      <c r="O77" s="222">
        <v>200</v>
      </c>
      <c r="P77" s="10">
        <v>10</v>
      </c>
    </row>
    <row r="78" spans="1:16" ht="25.5" customHeight="1" thickBot="1" x14ac:dyDescent="0.25">
      <c r="A78" s="924"/>
      <c r="B78" s="502" t="s">
        <v>281</v>
      </c>
      <c r="C78" s="253">
        <v>0</v>
      </c>
      <c r="D78" s="253">
        <v>0</v>
      </c>
      <c r="E78" s="253">
        <v>0</v>
      </c>
      <c r="F78" s="253">
        <v>0</v>
      </c>
      <c r="G78" s="253">
        <v>0</v>
      </c>
      <c r="H78" s="253">
        <v>0</v>
      </c>
      <c r="I78" s="253">
        <v>0</v>
      </c>
      <c r="J78" s="253">
        <v>0</v>
      </c>
      <c r="K78" s="253">
        <v>0</v>
      </c>
      <c r="L78" s="253">
        <v>0</v>
      </c>
      <c r="M78" s="253">
        <v>0</v>
      </c>
      <c r="N78" s="258">
        <v>0</v>
      </c>
      <c r="O78" s="275">
        <v>0</v>
      </c>
      <c r="P78" s="10" t="e">
        <v>#DIV/0!</v>
      </c>
    </row>
    <row r="79" spans="1:16" ht="25.5" customHeight="1" thickTop="1" thickBot="1" x14ac:dyDescent="0.25">
      <c r="A79" s="925"/>
      <c r="B79" s="503" t="s">
        <v>241</v>
      </c>
      <c r="C79" s="126">
        <v>398</v>
      </c>
      <c r="D79" s="126">
        <v>303</v>
      </c>
      <c r="E79" s="126">
        <v>0</v>
      </c>
      <c r="F79" s="126">
        <v>0</v>
      </c>
      <c r="G79" s="126">
        <v>0</v>
      </c>
      <c r="H79" s="126">
        <v>95</v>
      </c>
      <c r="I79" s="126">
        <v>398</v>
      </c>
      <c r="J79" s="126">
        <v>0</v>
      </c>
      <c r="K79" s="29">
        <v>100</v>
      </c>
      <c r="L79" s="199">
        <v>139</v>
      </c>
      <c r="M79" s="29">
        <v>556</v>
      </c>
      <c r="N79" s="225">
        <v>57.2</v>
      </c>
      <c r="O79" s="223">
        <v>9110</v>
      </c>
    </row>
    <row r="80" spans="1:16" ht="25.5" customHeight="1" x14ac:dyDescent="0.2">
      <c r="A80" s="910" t="s">
        <v>137</v>
      </c>
      <c r="B80" s="501" t="s">
        <v>282</v>
      </c>
      <c r="C80" s="329">
        <v>1</v>
      </c>
      <c r="D80" s="330">
        <v>1</v>
      </c>
      <c r="E80" s="329"/>
      <c r="F80" s="330"/>
      <c r="G80" s="330"/>
      <c r="H80" s="330"/>
      <c r="I80" s="21">
        <v>1</v>
      </c>
      <c r="J80" s="331"/>
      <c r="K80" s="23">
        <v>100</v>
      </c>
      <c r="L80" s="330">
        <v>90</v>
      </c>
      <c r="M80" s="330">
        <v>1</v>
      </c>
      <c r="N80" s="592">
        <v>100</v>
      </c>
      <c r="O80" s="593"/>
      <c r="P80" s="10">
        <v>0</v>
      </c>
    </row>
    <row r="81" spans="1:16" ht="25.5" customHeight="1" x14ac:dyDescent="0.2">
      <c r="A81" s="926"/>
      <c r="B81" s="504" t="s">
        <v>283</v>
      </c>
      <c r="C81" s="332"/>
      <c r="D81" s="333"/>
      <c r="E81" s="332"/>
      <c r="F81" s="333"/>
      <c r="G81" s="333"/>
      <c r="H81" s="333"/>
      <c r="I81" s="129">
        <v>0</v>
      </c>
      <c r="J81" s="334"/>
      <c r="K81" s="28"/>
      <c r="L81" s="333"/>
      <c r="M81" s="333"/>
      <c r="N81" s="58"/>
      <c r="O81" s="594"/>
      <c r="P81" s="10" t="e">
        <v>#DIV/0!</v>
      </c>
    </row>
    <row r="82" spans="1:16" ht="25.5" customHeight="1" x14ac:dyDescent="0.2">
      <c r="A82" s="926"/>
      <c r="B82" s="504" t="s">
        <v>284</v>
      </c>
      <c r="C82" s="332"/>
      <c r="D82" s="333"/>
      <c r="E82" s="332"/>
      <c r="F82" s="333"/>
      <c r="G82" s="333"/>
      <c r="H82" s="333"/>
      <c r="I82" s="129">
        <v>0</v>
      </c>
      <c r="J82" s="334"/>
      <c r="K82" s="28"/>
      <c r="L82" s="333"/>
      <c r="M82" s="333"/>
      <c r="N82" s="32"/>
      <c r="O82" s="594"/>
      <c r="P82" s="10" t="e">
        <v>#DIV/0!</v>
      </c>
    </row>
    <row r="83" spans="1:16" ht="25.5" customHeight="1" x14ac:dyDescent="0.2">
      <c r="A83" s="926"/>
      <c r="B83" s="509" t="s">
        <v>285</v>
      </c>
      <c r="C83" s="761" t="s">
        <v>335</v>
      </c>
      <c r="D83" s="332" t="s">
        <v>328</v>
      </c>
      <c r="E83" s="332" t="s">
        <v>328</v>
      </c>
      <c r="F83" s="332" t="s">
        <v>328</v>
      </c>
      <c r="G83" s="332" t="s">
        <v>328</v>
      </c>
      <c r="H83" s="332" t="s">
        <v>328</v>
      </c>
      <c r="I83" s="706" t="s">
        <v>328</v>
      </c>
      <c r="J83" s="335" t="s">
        <v>328</v>
      </c>
      <c r="K83" s="762" t="s">
        <v>328</v>
      </c>
      <c r="L83" s="332" t="s">
        <v>328</v>
      </c>
      <c r="M83" s="332" t="s">
        <v>328</v>
      </c>
      <c r="N83" s="720" t="s">
        <v>328</v>
      </c>
      <c r="O83" s="766" t="s">
        <v>336</v>
      </c>
      <c r="P83" s="10" t="e">
        <v>#DIV/0!</v>
      </c>
    </row>
    <row r="84" spans="1:16" ht="25.5" customHeight="1" x14ac:dyDescent="0.2">
      <c r="A84" s="926"/>
      <c r="B84" s="504" t="s">
        <v>286</v>
      </c>
      <c r="C84" s="336"/>
      <c r="D84" s="25"/>
      <c r="E84" s="337"/>
      <c r="F84" s="25"/>
      <c r="G84" s="25"/>
      <c r="H84" s="25"/>
      <c r="I84" s="26">
        <v>0</v>
      </c>
      <c r="J84" s="27"/>
      <c r="K84" s="28"/>
      <c r="L84" s="25"/>
      <c r="M84" s="25"/>
      <c r="N84" s="32"/>
      <c r="O84" s="588"/>
      <c r="P84" s="10" t="e">
        <v>#DIV/0!</v>
      </c>
    </row>
    <row r="85" spans="1:16" ht="25.5" customHeight="1" x14ac:dyDescent="0.2">
      <c r="A85" s="926"/>
      <c r="B85" s="504" t="s">
        <v>287</v>
      </c>
      <c r="C85" s="338"/>
      <c r="D85" s="25"/>
      <c r="E85" s="337"/>
      <c r="F85" s="25"/>
      <c r="G85" s="25"/>
      <c r="H85" s="25"/>
      <c r="I85" s="26">
        <v>0</v>
      </c>
      <c r="J85" s="27"/>
      <c r="K85" s="28"/>
      <c r="L85" s="25"/>
      <c r="M85" s="25"/>
      <c r="N85" s="32"/>
      <c r="O85" s="588"/>
      <c r="P85" s="10" t="e">
        <v>#DIV/0!</v>
      </c>
    </row>
    <row r="86" spans="1:16" ht="25.5" customHeight="1" x14ac:dyDescent="0.2">
      <c r="A86" s="926"/>
      <c r="B86" s="504" t="s">
        <v>288</v>
      </c>
      <c r="C86" s="339"/>
      <c r="D86" s="25"/>
      <c r="E86" s="337"/>
      <c r="F86" s="25"/>
      <c r="G86" s="25"/>
      <c r="H86" s="25"/>
      <c r="I86" s="26">
        <v>0</v>
      </c>
      <c r="J86" s="27"/>
      <c r="K86" s="31"/>
      <c r="L86" s="25"/>
      <c r="M86" s="25"/>
      <c r="N86" s="32"/>
      <c r="O86" s="588"/>
      <c r="P86" s="10" t="e">
        <v>#DIV/0!</v>
      </c>
    </row>
    <row r="87" spans="1:16" ht="25.5" customHeight="1" thickBot="1" x14ac:dyDescent="0.25">
      <c r="A87" s="926"/>
      <c r="B87" s="502" t="s">
        <v>289</v>
      </c>
      <c r="C87" s="340">
        <v>1</v>
      </c>
      <c r="D87" s="254"/>
      <c r="E87" s="341">
        <v>0</v>
      </c>
      <c r="F87" s="254"/>
      <c r="G87" s="254"/>
      <c r="H87" s="254"/>
      <c r="I87" s="255">
        <v>0</v>
      </c>
      <c r="J87" s="256">
        <v>1</v>
      </c>
      <c r="K87" s="276">
        <v>89</v>
      </c>
      <c r="L87" s="254">
        <v>100</v>
      </c>
      <c r="M87" s="254">
        <v>1</v>
      </c>
      <c r="N87" s="267">
        <v>0</v>
      </c>
      <c r="O87" s="595">
        <v>0</v>
      </c>
      <c r="P87" s="10">
        <v>0</v>
      </c>
    </row>
    <row r="88" spans="1:16" ht="25.5" customHeight="1" thickTop="1" thickBot="1" x14ac:dyDescent="0.25">
      <c r="A88" s="935"/>
      <c r="B88" s="503" t="s">
        <v>241</v>
      </c>
      <c r="C88" s="763" t="s">
        <v>329</v>
      </c>
      <c r="D88" s="710" t="s">
        <v>328</v>
      </c>
      <c r="E88" s="710" t="s">
        <v>328</v>
      </c>
      <c r="F88" s="710" t="s">
        <v>328</v>
      </c>
      <c r="G88" s="710" t="s">
        <v>328</v>
      </c>
      <c r="H88" s="710" t="s">
        <v>328</v>
      </c>
      <c r="I88" s="710" t="s">
        <v>328</v>
      </c>
      <c r="J88" s="710" t="s">
        <v>328</v>
      </c>
      <c r="K88" s="710" t="s">
        <v>328</v>
      </c>
      <c r="L88" s="710" t="s">
        <v>328</v>
      </c>
      <c r="M88" s="710" t="s">
        <v>328</v>
      </c>
      <c r="N88" s="764" t="s">
        <v>328</v>
      </c>
      <c r="O88" s="765" t="s">
        <v>329</v>
      </c>
    </row>
    <row r="89" spans="1:16" ht="37.950000000000003" customHeight="1" thickBot="1" x14ac:dyDescent="0.25">
      <c r="A89" s="910" t="s">
        <v>317</v>
      </c>
      <c r="B89" s="512" t="s">
        <v>290</v>
      </c>
      <c r="C89" s="283">
        <v>40</v>
      </c>
      <c r="D89" s="261"/>
      <c r="E89" s="261"/>
      <c r="F89" s="261"/>
      <c r="G89" s="261"/>
      <c r="H89" s="261">
        <v>21</v>
      </c>
      <c r="I89" s="262">
        <v>21</v>
      </c>
      <c r="J89" s="263">
        <v>19</v>
      </c>
      <c r="K89" s="672">
        <v>52.5</v>
      </c>
      <c r="L89" s="261">
        <v>137.5</v>
      </c>
      <c r="M89" s="261">
        <v>55</v>
      </c>
      <c r="N89" s="265">
        <v>28.749999999999996</v>
      </c>
      <c r="O89" s="277">
        <v>460</v>
      </c>
      <c r="P89" s="10">
        <v>29</v>
      </c>
    </row>
    <row r="90" spans="1:16" ht="37.950000000000003" customHeight="1" thickTop="1" thickBot="1" x14ac:dyDescent="0.25">
      <c r="A90" s="911"/>
      <c r="B90" s="503" t="s">
        <v>242</v>
      </c>
      <c r="C90" s="126">
        <v>40</v>
      </c>
      <c r="D90" s="126">
        <v>0</v>
      </c>
      <c r="E90" s="126">
        <v>0</v>
      </c>
      <c r="F90" s="126">
        <v>0</v>
      </c>
      <c r="G90" s="126">
        <v>0</v>
      </c>
      <c r="H90" s="126">
        <v>21</v>
      </c>
      <c r="I90" s="126">
        <v>21</v>
      </c>
      <c r="J90" s="126">
        <v>19</v>
      </c>
      <c r="K90" s="126">
        <v>53</v>
      </c>
      <c r="L90" s="126">
        <v>138</v>
      </c>
      <c r="M90" s="126">
        <v>55</v>
      </c>
      <c r="N90" s="132"/>
      <c r="O90" s="133">
        <v>460</v>
      </c>
    </row>
    <row r="91" spans="1:16" x14ac:dyDescent="0.2">
      <c r="A91" s="92" t="s">
        <v>397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</row>
  </sheetData>
  <mergeCells count="22">
    <mergeCell ref="A80:A88"/>
    <mergeCell ref="A89:A90"/>
    <mergeCell ref="A31:A34"/>
    <mergeCell ref="A35:A43"/>
    <mergeCell ref="A44:A53"/>
    <mergeCell ref="A54:A57"/>
    <mergeCell ref="A75:A79"/>
    <mergeCell ref="A70:A74"/>
    <mergeCell ref="A62:A69"/>
    <mergeCell ref="C2:C5"/>
    <mergeCell ref="B2:B6"/>
    <mergeCell ref="A21:A24"/>
    <mergeCell ref="A25:A28"/>
    <mergeCell ref="A18:A20"/>
    <mergeCell ref="A2:A6"/>
    <mergeCell ref="A10:B10"/>
    <mergeCell ref="A11:A17"/>
    <mergeCell ref="A29:A30"/>
    <mergeCell ref="A7:B7"/>
    <mergeCell ref="A8:B8"/>
    <mergeCell ref="A9:B9"/>
    <mergeCell ref="A58:A61"/>
  </mergeCells>
  <phoneticPr fontId="3"/>
  <printOptions horizontalCentered="1"/>
  <pageMargins left="0.59055118110236227" right="0.59055118110236227" top="0.59055118110236227" bottom="0.39370078740157483" header="0.51181102362204722" footer="0.31496062992125984"/>
  <pageSetup paperSize="9" scale="75" firstPageNumber="49" fitToHeight="0" pageOrder="overThenDown" orientation="portrait" useFirstPageNumber="1" r:id="rId1"/>
  <headerFooter scaleWithDoc="0" alignWithMargins="0">
    <oddFooter>&amp;C&amp;"ＭＳ ゴシック,標準"&amp;18-&amp;P -</oddFooter>
  </headerFooter>
  <rowBreaks count="2" manualBreakCount="2">
    <brk id="34" max="14" man="1"/>
    <brk id="6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5"/>
  <sheetViews>
    <sheetView view="pageBreakPreview" zoomScale="55" zoomScaleNormal="75" zoomScaleSheetLayoutView="55" workbookViewId="0">
      <pane xSplit="3" ySplit="10" topLeftCell="D101" activePane="bottomRight" state="frozen"/>
      <selection activeCell="Y13" sqref="Y13"/>
      <selection pane="topRight" activeCell="Y13" sqref="Y13"/>
      <selection pane="bottomLeft" activeCell="Y13" sqref="Y13"/>
      <selection pane="bottomRight" activeCell="AQ111" sqref="A111:AQ112"/>
    </sheetView>
  </sheetViews>
  <sheetFormatPr defaultColWidth="8.83203125" defaultRowHeight="16.2" x14ac:dyDescent="0.2"/>
  <cols>
    <col min="1" max="1" width="2.83203125" style="41" customWidth="1"/>
    <col min="2" max="2" width="12.6640625" style="41" customWidth="1"/>
    <col min="3" max="3" width="7.58203125" style="41" customWidth="1"/>
    <col min="4" max="4" width="6.1640625" style="41" customWidth="1"/>
    <col min="5" max="6" width="6.6640625" style="41" customWidth="1"/>
    <col min="7" max="7" width="6.1640625" style="41" customWidth="1"/>
    <col min="8" max="8" width="7.83203125" style="41" customWidth="1"/>
    <col min="9" max="9" width="6.1640625" style="41" customWidth="1"/>
    <col min="10" max="10" width="6.1640625" style="10" customWidth="1"/>
    <col min="11" max="17" width="6.1640625" style="41" customWidth="1"/>
    <col min="18" max="24" width="5.83203125" style="41" customWidth="1"/>
    <col min="25" max="25" width="5.83203125" style="74" customWidth="1"/>
    <col min="26" max="26" width="5.83203125" style="41" customWidth="1"/>
    <col min="27" max="27" width="7.08203125" style="41" customWidth="1"/>
    <col min="28" max="34" width="5.83203125" style="41" customWidth="1"/>
    <col min="35" max="35" width="7.6640625" style="41" customWidth="1"/>
    <col min="36" max="40" width="5.83203125" style="41" customWidth="1"/>
    <col min="41" max="41" width="31.08203125" style="6" bestFit="1" customWidth="1"/>
    <col min="42" max="16384" width="8.83203125" style="6"/>
  </cols>
  <sheetData>
    <row r="1" spans="1:41" s="349" customFormat="1" ht="30" customHeight="1" x14ac:dyDescent="0.2">
      <c r="A1" s="345" t="s">
        <v>11</v>
      </c>
      <c r="B1" s="346"/>
      <c r="C1" s="346"/>
      <c r="D1" s="346"/>
      <c r="E1" s="346"/>
      <c r="F1" s="346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8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</row>
    <row r="2" spans="1:41" s="349" customFormat="1" ht="30" customHeight="1" thickBot="1" x14ac:dyDescent="0.25">
      <c r="A2" s="345" t="s">
        <v>215</v>
      </c>
      <c r="B2" s="346"/>
      <c r="C2" s="346"/>
      <c r="D2" s="346"/>
      <c r="E2" s="346"/>
      <c r="F2" s="346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8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</row>
    <row r="3" spans="1:41" ht="23.1" customHeight="1" x14ac:dyDescent="0.2">
      <c r="A3" s="964" t="s">
        <v>98</v>
      </c>
      <c r="B3" s="983" t="s">
        <v>38</v>
      </c>
      <c r="C3" s="969" t="s">
        <v>293</v>
      </c>
      <c r="D3" s="35"/>
      <c r="E3" s="967" t="s">
        <v>61</v>
      </c>
      <c r="F3" s="958" t="s">
        <v>60</v>
      </c>
      <c r="G3" s="992" t="s">
        <v>12</v>
      </c>
      <c r="H3" s="993"/>
      <c r="I3" s="967" t="s">
        <v>62</v>
      </c>
      <c r="J3" s="1010" t="s">
        <v>63</v>
      </c>
      <c r="K3" s="36"/>
      <c r="L3" s="1028" t="s">
        <v>13</v>
      </c>
      <c r="M3" s="388"/>
      <c r="N3" s="1014" t="s">
        <v>68</v>
      </c>
      <c r="O3" s="4"/>
      <c r="P3" s="4"/>
      <c r="Q3" s="498"/>
      <c r="R3" s="1030" t="s">
        <v>18</v>
      </c>
      <c r="S3" s="992"/>
      <c r="T3" s="992"/>
      <c r="U3" s="992"/>
      <c r="V3" s="993"/>
      <c r="W3" s="936" t="s">
        <v>196</v>
      </c>
      <c r="X3" s="392"/>
      <c r="Y3" s="1025" t="s">
        <v>44</v>
      </c>
      <c r="Z3" s="987"/>
      <c r="AA3" s="987"/>
      <c r="AB3" s="992"/>
      <c r="AC3" s="992"/>
      <c r="AD3" s="992"/>
      <c r="AE3" s="1026"/>
      <c r="AF3" s="986" t="s">
        <v>45</v>
      </c>
      <c r="AG3" s="1006"/>
      <c r="AH3" s="1007"/>
      <c r="AI3" s="986" t="s">
        <v>81</v>
      </c>
      <c r="AJ3" s="987"/>
      <c r="AK3" s="987"/>
      <c r="AL3" s="987"/>
      <c r="AM3" s="987"/>
      <c r="AN3" s="988"/>
      <c r="AO3" s="980" t="s">
        <v>95</v>
      </c>
    </row>
    <row r="4" spans="1:41" ht="23.1" customHeight="1" x14ac:dyDescent="0.2">
      <c r="A4" s="965"/>
      <c r="B4" s="984"/>
      <c r="C4" s="920"/>
      <c r="D4" s="37"/>
      <c r="E4" s="1003"/>
      <c r="F4" s="959"/>
      <c r="G4" s="994"/>
      <c r="H4" s="995"/>
      <c r="I4" s="968"/>
      <c r="J4" s="1011"/>
      <c r="K4" s="40" t="s">
        <v>155</v>
      </c>
      <c r="L4" s="1029"/>
      <c r="M4" s="387"/>
      <c r="N4" s="1015"/>
      <c r="O4" s="10"/>
      <c r="P4" s="403"/>
      <c r="Q4" s="499"/>
      <c r="R4" s="1031"/>
      <c r="S4" s="1031"/>
      <c r="T4" s="1031"/>
      <c r="U4" s="1031"/>
      <c r="V4" s="1032"/>
      <c r="W4" s="937"/>
      <c r="X4" s="393"/>
      <c r="Y4" s="1027"/>
      <c r="Z4" s="990"/>
      <c r="AA4" s="990"/>
      <c r="AB4" s="990"/>
      <c r="AC4" s="990"/>
      <c r="AD4" s="990"/>
      <c r="AE4" s="1008"/>
      <c r="AF4" s="989"/>
      <c r="AG4" s="990"/>
      <c r="AH4" s="1008"/>
      <c r="AI4" s="989"/>
      <c r="AJ4" s="990"/>
      <c r="AK4" s="990"/>
      <c r="AL4" s="990"/>
      <c r="AM4" s="990"/>
      <c r="AN4" s="991"/>
      <c r="AO4" s="981"/>
    </row>
    <row r="5" spans="1:41" ht="23.1" customHeight="1" x14ac:dyDescent="0.2">
      <c r="A5" s="965"/>
      <c r="B5" s="984"/>
      <c r="C5" s="920"/>
      <c r="D5" s="970" t="s">
        <v>159</v>
      </c>
      <c r="E5" s="1003"/>
      <c r="F5" s="959"/>
      <c r="G5" s="996" t="s">
        <v>160</v>
      </c>
      <c r="H5" s="997"/>
      <c r="I5" s="968"/>
      <c r="J5" s="1011"/>
      <c r="K5" s="955" t="s">
        <v>66</v>
      </c>
      <c r="L5" s="1029"/>
      <c r="M5" s="1016" t="s">
        <v>64</v>
      </c>
      <c r="N5" s="1015"/>
      <c r="O5" s="1016" t="s">
        <v>65</v>
      </c>
      <c r="P5" s="1002" t="s">
        <v>67</v>
      </c>
      <c r="Q5" s="500"/>
      <c r="R5" s="1033" t="s">
        <v>14</v>
      </c>
      <c r="S5" s="1035" t="s">
        <v>70</v>
      </c>
      <c r="T5" s="1036"/>
      <c r="U5" s="1036"/>
      <c r="V5" s="1037"/>
      <c r="W5" s="937"/>
      <c r="X5" s="938" t="s">
        <v>198</v>
      </c>
      <c r="Y5" s="1023" t="s">
        <v>305</v>
      </c>
      <c r="Z5" s="1016" t="s">
        <v>197</v>
      </c>
      <c r="AA5" s="1020" t="s">
        <v>161</v>
      </c>
      <c r="AB5" s="1021"/>
      <c r="AC5" s="1021"/>
      <c r="AD5" s="1021"/>
      <c r="AE5" s="1022"/>
      <c r="AF5" s="1012" t="s">
        <v>46</v>
      </c>
      <c r="AG5" s="1013"/>
      <c r="AH5" s="998" t="s">
        <v>19</v>
      </c>
      <c r="AI5" s="1000" t="s">
        <v>20</v>
      </c>
      <c r="AJ5" s="43"/>
      <c r="AK5" s="1002" t="s">
        <v>162</v>
      </c>
      <c r="AL5" s="43"/>
      <c r="AM5" s="1000" t="s">
        <v>21</v>
      </c>
      <c r="AN5" s="93"/>
      <c r="AO5" s="981"/>
    </row>
    <row r="6" spans="1:41" ht="23.1" customHeight="1" x14ac:dyDescent="0.2">
      <c r="A6" s="965"/>
      <c r="B6" s="984"/>
      <c r="C6" s="920"/>
      <c r="D6" s="971"/>
      <c r="E6" s="1003"/>
      <c r="F6" s="959"/>
      <c r="G6" s="960" t="s">
        <v>23</v>
      </c>
      <c r="H6" s="960" t="s">
        <v>24</v>
      </c>
      <c r="I6" s="968"/>
      <c r="J6" s="1011"/>
      <c r="K6" s="968"/>
      <c r="L6" s="1029"/>
      <c r="M6" s="1017"/>
      <c r="N6" s="1015"/>
      <c r="O6" s="1018"/>
      <c r="P6" s="1019"/>
      <c r="Q6" s="962" t="s">
        <v>307</v>
      </c>
      <c r="R6" s="1034"/>
      <c r="S6" s="953" t="s">
        <v>16</v>
      </c>
      <c r="T6" s="953" t="s">
        <v>306</v>
      </c>
      <c r="U6" s="955" t="s">
        <v>17</v>
      </c>
      <c r="V6" s="956" t="s">
        <v>15</v>
      </c>
      <c r="W6" s="937"/>
      <c r="X6" s="939"/>
      <c r="Y6" s="1024"/>
      <c r="Z6" s="1018"/>
      <c r="AA6" s="42" t="s">
        <v>163</v>
      </c>
      <c r="AB6" s="386" t="s">
        <v>72</v>
      </c>
      <c r="AC6" s="44"/>
      <c r="AD6" s="386" t="s">
        <v>74</v>
      </c>
      <c r="AE6" s="45"/>
      <c r="AF6" s="38" t="s">
        <v>47</v>
      </c>
      <c r="AG6" s="38" t="s">
        <v>48</v>
      </c>
      <c r="AH6" s="999"/>
      <c r="AI6" s="1001"/>
      <c r="AJ6" s="46"/>
      <c r="AK6" s="1001"/>
      <c r="AL6" s="47"/>
      <c r="AM6" s="1001"/>
      <c r="AN6" s="94"/>
      <c r="AO6" s="981"/>
    </row>
    <row r="7" spans="1:41" ht="23.1" customHeight="1" x14ac:dyDescent="0.2">
      <c r="A7" s="965"/>
      <c r="B7" s="984"/>
      <c r="C7" s="920"/>
      <c r="D7" s="971"/>
      <c r="E7" s="1003"/>
      <c r="F7" s="959"/>
      <c r="G7" s="961"/>
      <c r="H7" s="961"/>
      <c r="I7" s="968"/>
      <c r="J7" s="1011"/>
      <c r="K7" s="968"/>
      <c r="L7" s="1029"/>
      <c r="M7" s="1017"/>
      <c r="N7" s="1015"/>
      <c r="O7" s="1018"/>
      <c r="P7" s="1019"/>
      <c r="Q7" s="963"/>
      <c r="R7" s="1034"/>
      <c r="S7" s="954"/>
      <c r="T7" s="954"/>
      <c r="U7" s="954"/>
      <c r="V7" s="957"/>
      <c r="W7" s="937"/>
      <c r="X7" s="939"/>
      <c r="Y7" s="1024"/>
      <c r="Z7" s="1018"/>
      <c r="AA7" s="42" t="s">
        <v>163</v>
      </c>
      <c r="AB7" s="39" t="s">
        <v>71</v>
      </c>
      <c r="AC7" s="1009" t="s">
        <v>22</v>
      </c>
      <c r="AD7" s="39" t="s">
        <v>71</v>
      </c>
      <c r="AE7" s="1009" t="s">
        <v>22</v>
      </c>
      <c r="AF7" s="38" t="s">
        <v>49</v>
      </c>
      <c r="AG7" s="38" t="s">
        <v>50</v>
      </c>
      <c r="AH7" s="999"/>
      <c r="AI7" s="1001"/>
      <c r="AJ7" s="1009" t="s">
        <v>22</v>
      </c>
      <c r="AK7" s="1001"/>
      <c r="AL7" s="1009" t="s">
        <v>22</v>
      </c>
      <c r="AM7" s="1001"/>
      <c r="AN7" s="1004" t="s">
        <v>22</v>
      </c>
      <c r="AO7" s="981"/>
    </row>
    <row r="8" spans="1:41" ht="23.1" customHeight="1" x14ac:dyDescent="0.2">
      <c r="A8" s="965"/>
      <c r="B8" s="984"/>
      <c r="C8" s="920"/>
      <c r="D8" s="971"/>
      <c r="E8" s="1003"/>
      <c r="F8" s="959"/>
      <c r="G8" s="961"/>
      <c r="H8" s="961"/>
      <c r="I8" s="968"/>
      <c r="J8" s="1011"/>
      <c r="K8" s="968"/>
      <c r="L8" s="1029"/>
      <c r="M8" s="1017"/>
      <c r="N8" s="1015"/>
      <c r="O8" s="1018"/>
      <c r="P8" s="1019"/>
      <c r="Q8" s="963"/>
      <c r="R8" s="1034"/>
      <c r="S8" s="954"/>
      <c r="T8" s="954"/>
      <c r="U8" s="954"/>
      <c r="V8" s="957"/>
      <c r="W8" s="937"/>
      <c r="X8" s="939"/>
      <c r="Y8" s="1024"/>
      <c r="Z8" s="1018"/>
      <c r="AA8" s="42" t="s">
        <v>163</v>
      </c>
      <c r="AB8" s="39" t="s">
        <v>73</v>
      </c>
      <c r="AC8" s="961"/>
      <c r="AD8" s="39" t="s">
        <v>73</v>
      </c>
      <c r="AE8" s="961"/>
      <c r="AF8" s="38" t="s">
        <v>52</v>
      </c>
      <c r="AG8" s="38" t="s">
        <v>51</v>
      </c>
      <c r="AH8" s="999"/>
      <c r="AI8" s="1001"/>
      <c r="AJ8" s="961"/>
      <c r="AK8" s="1001"/>
      <c r="AL8" s="961"/>
      <c r="AM8" s="1001"/>
      <c r="AN8" s="1005"/>
      <c r="AO8" s="981"/>
    </row>
    <row r="9" spans="1:41" ht="24.75" customHeight="1" x14ac:dyDescent="0.2">
      <c r="A9" s="965"/>
      <c r="B9" s="984"/>
      <c r="C9" s="920"/>
      <c r="D9" s="971"/>
      <c r="E9" s="1003"/>
      <c r="F9" s="959"/>
      <c r="G9" s="961"/>
      <c r="H9" s="961"/>
      <c r="I9" s="968"/>
      <c r="J9" s="1011"/>
      <c r="K9" s="968"/>
      <c r="L9" s="1029"/>
      <c r="M9" s="1017"/>
      <c r="N9" s="1015"/>
      <c r="O9" s="1018"/>
      <c r="P9" s="1019"/>
      <c r="Q9" s="963"/>
      <c r="R9" s="1034"/>
      <c r="S9" s="954"/>
      <c r="T9" s="954"/>
      <c r="U9" s="954"/>
      <c r="V9" s="957"/>
      <c r="W9" s="937"/>
      <c r="X9" s="939"/>
      <c r="Y9" s="1024"/>
      <c r="Z9" s="1018"/>
      <c r="AA9" s="42" t="s">
        <v>163</v>
      </c>
      <c r="AB9" s="48"/>
      <c r="AC9" s="961"/>
      <c r="AD9" s="48"/>
      <c r="AE9" s="961"/>
      <c r="AF9" s="38"/>
      <c r="AG9" s="38"/>
      <c r="AH9" s="999"/>
      <c r="AI9" s="1001"/>
      <c r="AJ9" s="961"/>
      <c r="AK9" s="1001"/>
      <c r="AL9" s="961"/>
      <c r="AM9" s="1001"/>
      <c r="AN9" s="1005"/>
      <c r="AO9" s="981"/>
    </row>
    <row r="10" spans="1:41" ht="23.1" customHeight="1" thickBot="1" x14ac:dyDescent="0.25">
      <c r="A10" s="966"/>
      <c r="B10" s="985"/>
      <c r="C10" s="49" t="s">
        <v>40</v>
      </c>
      <c r="D10" s="49" t="s">
        <v>40</v>
      </c>
      <c r="E10" s="51" t="s">
        <v>40</v>
      </c>
      <c r="F10" s="52" t="s">
        <v>40</v>
      </c>
      <c r="G10" s="53" t="s">
        <v>164</v>
      </c>
      <c r="H10" s="54" t="s">
        <v>164</v>
      </c>
      <c r="I10" s="55" t="s">
        <v>40</v>
      </c>
      <c r="J10" s="52" t="s">
        <v>40</v>
      </c>
      <c r="K10" s="54" t="s">
        <v>40</v>
      </c>
      <c r="L10" s="55" t="s">
        <v>40</v>
      </c>
      <c r="M10" s="52" t="s">
        <v>40</v>
      </c>
      <c r="N10" s="52" t="s">
        <v>40</v>
      </c>
      <c r="O10" s="52" t="s">
        <v>40</v>
      </c>
      <c r="P10" s="54" t="s">
        <v>194</v>
      </c>
      <c r="Q10" s="50" t="s">
        <v>195</v>
      </c>
      <c r="R10" s="50" t="s">
        <v>40</v>
      </c>
      <c r="S10" s="49" t="s">
        <v>40</v>
      </c>
      <c r="T10" s="49" t="s">
        <v>40</v>
      </c>
      <c r="U10" s="49" t="s">
        <v>40</v>
      </c>
      <c r="V10" s="49" t="s">
        <v>40</v>
      </c>
      <c r="W10" s="49" t="s">
        <v>40</v>
      </c>
      <c r="X10" s="49" t="s">
        <v>40</v>
      </c>
      <c r="Y10" s="423" t="s">
        <v>40</v>
      </c>
      <c r="Z10" s="52" t="s">
        <v>40</v>
      </c>
      <c r="AA10" s="52" t="s">
        <v>40</v>
      </c>
      <c r="AB10" s="52" t="s">
        <v>40</v>
      </c>
      <c r="AC10" s="52" t="s">
        <v>78</v>
      </c>
      <c r="AD10" s="49" t="s">
        <v>40</v>
      </c>
      <c r="AE10" s="55" t="s">
        <v>78</v>
      </c>
      <c r="AF10" s="52" t="s">
        <v>40</v>
      </c>
      <c r="AG10" s="52" t="s">
        <v>40</v>
      </c>
      <c r="AH10" s="53" t="s">
        <v>40</v>
      </c>
      <c r="AI10" s="54" t="s">
        <v>40</v>
      </c>
      <c r="AJ10" s="55" t="s">
        <v>78</v>
      </c>
      <c r="AK10" s="52" t="s">
        <v>40</v>
      </c>
      <c r="AL10" s="52" t="s">
        <v>78</v>
      </c>
      <c r="AM10" s="52" t="s">
        <v>40</v>
      </c>
      <c r="AN10" s="95" t="s">
        <v>78</v>
      </c>
      <c r="AO10" s="982"/>
    </row>
    <row r="11" spans="1:41" ht="24.75" customHeight="1" thickBot="1" x14ac:dyDescent="0.25">
      <c r="A11" s="976" t="s">
        <v>229</v>
      </c>
      <c r="B11" s="977"/>
      <c r="C11" s="343">
        <v>1572</v>
      </c>
      <c r="D11" s="145">
        <v>609.38199999999995</v>
      </c>
      <c r="E11" s="145">
        <v>799.9</v>
      </c>
      <c r="F11" s="145">
        <v>364</v>
      </c>
      <c r="G11" s="145">
        <v>310</v>
      </c>
      <c r="H11" s="145">
        <v>1010.9</v>
      </c>
      <c r="I11" s="145">
        <v>750</v>
      </c>
      <c r="J11" s="145">
        <v>1113</v>
      </c>
      <c r="K11" s="145">
        <v>819.9</v>
      </c>
      <c r="L11" s="145">
        <v>145</v>
      </c>
      <c r="M11" s="145">
        <v>101</v>
      </c>
      <c r="N11" s="145">
        <v>825</v>
      </c>
      <c r="O11" s="145">
        <v>331</v>
      </c>
      <c r="P11" s="145">
        <v>666</v>
      </c>
      <c r="Q11" s="145">
        <v>87</v>
      </c>
      <c r="R11" s="404">
        <v>631.9</v>
      </c>
      <c r="S11" s="145">
        <v>171.6</v>
      </c>
      <c r="T11" s="145">
        <v>660.8</v>
      </c>
      <c r="U11" s="145">
        <v>66</v>
      </c>
      <c r="V11" s="145">
        <v>48</v>
      </c>
      <c r="W11" s="145">
        <v>66</v>
      </c>
      <c r="X11" s="145">
        <v>66</v>
      </c>
      <c r="Y11" s="146">
        <v>506</v>
      </c>
      <c r="Z11" s="145">
        <v>24</v>
      </c>
      <c r="AA11" s="145">
        <v>1034.9000000000001</v>
      </c>
      <c r="AB11" s="145">
        <v>861.9</v>
      </c>
      <c r="AC11" s="145">
        <v>61</v>
      </c>
      <c r="AD11" s="145">
        <v>173</v>
      </c>
      <c r="AE11" s="145">
        <v>17</v>
      </c>
      <c r="AF11" s="145">
        <v>347</v>
      </c>
      <c r="AG11" s="145">
        <v>937.2</v>
      </c>
      <c r="AH11" s="145">
        <v>288</v>
      </c>
      <c r="AI11" s="145">
        <v>1038</v>
      </c>
      <c r="AJ11" s="145">
        <v>50</v>
      </c>
      <c r="AK11" s="145">
        <v>510</v>
      </c>
      <c r="AL11" s="145">
        <v>13</v>
      </c>
      <c r="AM11" s="145">
        <v>813.9</v>
      </c>
      <c r="AN11" s="147">
        <v>24</v>
      </c>
      <c r="AO11" s="301"/>
    </row>
    <row r="12" spans="1:41" ht="24.75" customHeight="1" x14ac:dyDescent="0.2">
      <c r="A12" s="978" t="s">
        <v>231</v>
      </c>
      <c r="B12" s="979"/>
      <c r="C12" s="148">
        <v>696</v>
      </c>
      <c r="D12" s="148">
        <v>88.4</v>
      </c>
      <c r="E12" s="148">
        <v>187.9</v>
      </c>
      <c r="F12" s="148">
        <v>93</v>
      </c>
      <c r="G12" s="148">
        <v>146</v>
      </c>
      <c r="H12" s="148">
        <v>379.9</v>
      </c>
      <c r="I12" s="148">
        <v>138</v>
      </c>
      <c r="J12" s="148">
        <v>490</v>
      </c>
      <c r="K12" s="148">
        <v>256.89999999999998</v>
      </c>
      <c r="L12" s="148">
        <v>106</v>
      </c>
      <c r="M12" s="148">
        <v>62</v>
      </c>
      <c r="N12" s="148">
        <v>292</v>
      </c>
      <c r="O12" s="148">
        <v>145</v>
      </c>
      <c r="P12" s="148">
        <v>171</v>
      </c>
      <c r="Q12" s="148">
        <v>51</v>
      </c>
      <c r="R12" s="405">
        <v>256.89999999999998</v>
      </c>
      <c r="S12" s="148">
        <v>57.6</v>
      </c>
      <c r="T12" s="148">
        <v>211.8</v>
      </c>
      <c r="U12" s="148">
        <v>43</v>
      </c>
      <c r="V12" s="148">
        <v>48</v>
      </c>
      <c r="W12" s="148">
        <v>14</v>
      </c>
      <c r="X12" s="148">
        <v>14</v>
      </c>
      <c r="Y12" s="149">
        <v>298</v>
      </c>
      <c r="Z12" s="148">
        <v>24</v>
      </c>
      <c r="AA12" s="148">
        <v>373.9</v>
      </c>
      <c r="AB12" s="148">
        <v>305.89999999999998</v>
      </c>
      <c r="AC12" s="148">
        <v>27</v>
      </c>
      <c r="AD12" s="148">
        <v>68</v>
      </c>
      <c r="AE12" s="148">
        <v>7</v>
      </c>
      <c r="AF12" s="148">
        <v>316</v>
      </c>
      <c r="AG12" s="148">
        <v>286.2</v>
      </c>
      <c r="AH12" s="148">
        <v>94</v>
      </c>
      <c r="AI12" s="148">
        <v>398</v>
      </c>
      <c r="AJ12" s="148">
        <v>30</v>
      </c>
      <c r="AK12" s="148">
        <v>126</v>
      </c>
      <c r="AL12" s="148">
        <v>5</v>
      </c>
      <c r="AM12" s="148">
        <v>243.9</v>
      </c>
      <c r="AN12" s="150">
        <v>12</v>
      </c>
      <c r="AO12" s="302"/>
    </row>
    <row r="13" spans="1:41" ht="24.75" customHeight="1" x14ac:dyDescent="0.2">
      <c r="A13" s="972" t="s">
        <v>230</v>
      </c>
      <c r="B13" s="973"/>
      <c r="C13" s="151" t="s">
        <v>333</v>
      </c>
      <c r="D13" s="151" t="s">
        <v>328</v>
      </c>
      <c r="E13" s="151" t="s">
        <v>328</v>
      </c>
      <c r="F13" s="151" t="s">
        <v>328</v>
      </c>
      <c r="G13" s="151" t="s">
        <v>328</v>
      </c>
      <c r="H13" s="151" t="s">
        <v>328</v>
      </c>
      <c r="I13" s="151" t="s">
        <v>328</v>
      </c>
      <c r="J13" s="151" t="s">
        <v>328</v>
      </c>
      <c r="K13" s="151" t="s">
        <v>328</v>
      </c>
      <c r="L13" s="151" t="s">
        <v>328</v>
      </c>
      <c r="M13" s="151" t="s">
        <v>328</v>
      </c>
      <c r="N13" s="151" t="s">
        <v>328</v>
      </c>
      <c r="O13" s="151" t="s">
        <v>328</v>
      </c>
      <c r="P13" s="151" t="s">
        <v>328</v>
      </c>
      <c r="Q13" s="151" t="s">
        <v>328</v>
      </c>
      <c r="R13" s="406" t="s">
        <v>328</v>
      </c>
      <c r="S13" s="151" t="s">
        <v>328</v>
      </c>
      <c r="T13" s="151" t="s">
        <v>328</v>
      </c>
      <c r="U13" s="151" t="s">
        <v>328</v>
      </c>
      <c r="V13" s="151" t="s">
        <v>328</v>
      </c>
      <c r="W13" s="151" t="s">
        <v>328</v>
      </c>
      <c r="X13" s="151" t="s">
        <v>328</v>
      </c>
      <c r="Y13" s="151"/>
      <c r="Z13" s="151" t="s">
        <v>328</v>
      </c>
      <c r="AA13" s="151" t="s">
        <v>328</v>
      </c>
      <c r="AB13" s="151" t="s">
        <v>328</v>
      </c>
      <c r="AC13" s="151" t="s">
        <v>328</v>
      </c>
      <c r="AD13" s="151" t="s">
        <v>328</v>
      </c>
      <c r="AE13" s="151" t="s">
        <v>328</v>
      </c>
      <c r="AF13" s="151" t="s">
        <v>328</v>
      </c>
      <c r="AG13" s="151" t="s">
        <v>328</v>
      </c>
      <c r="AH13" s="151" t="s">
        <v>328</v>
      </c>
      <c r="AI13" s="151" t="s">
        <v>328</v>
      </c>
      <c r="AJ13" s="151" t="s">
        <v>328</v>
      </c>
      <c r="AK13" s="151" t="s">
        <v>328</v>
      </c>
      <c r="AL13" s="151" t="s">
        <v>328</v>
      </c>
      <c r="AM13" s="151" t="s">
        <v>328</v>
      </c>
      <c r="AN13" s="152" t="s">
        <v>328</v>
      </c>
      <c r="AO13" s="303"/>
    </row>
    <row r="14" spans="1:41" ht="24.75" customHeight="1" thickBot="1" x14ac:dyDescent="0.25">
      <c r="A14" s="974" t="s">
        <v>232</v>
      </c>
      <c r="B14" s="975"/>
      <c r="C14" s="153" t="s">
        <v>328</v>
      </c>
      <c r="D14" s="153" t="s">
        <v>328</v>
      </c>
      <c r="E14" s="153" t="s">
        <v>328</v>
      </c>
      <c r="F14" s="153" t="s">
        <v>328</v>
      </c>
      <c r="G14" s="153" t="s">
        <v>328</v>
      </c>
      <c r="H14" s="153" t="s">
        <v>328</v>
      </c>
      <c r="I14" s="153" t="s">
        <v>328</v>
      </c>
      <c r="J14" s="153" t="s">
        <v>328</v>
      </c>
      <c r="K14" s="153" t="s">
        <v>328</v>
      </c>
      <c r="L14" s="153" t="s">
        <v>328</v>
      </c>
      <c r="M14" s="153" t="s">
        <v>328</v>
      </c>
      <c r="N14" s="153" t="s">
        <v>328</v>
      </c>
      <c r="O14" s="153" t="s">
        <v>328</v>
      </c>
      <c r="P14" s="153" t="s">
        <v>328</v>
      </c>
      <c r="Q14" s="153" t="s">
        <v>328</v>
      </c>
      <c r="R14" s="407" t="s">
        <v>328</v>
      </c>
      <c r="S14" s="153" t="s">
        <v>328</v>
      </c>
      <c r="T14" s="153" t="s">
        <v>328</v>
      </c>
      <c r="U14" s="153" t="s">
        <v>328</v>
      </c>
      <c r="V14" s="153" t="s">
        <v>328</v>
      </c>
      <c r="W14" s="153" t="s">
        <v>328</v>
      </c>
      <c r="X14" s="153" t="s">
        <v>328</v>
      </c>
      <c r="Y14" s="153" t="s">
        <v>328</v>
      </c>
      <c r="Z14" s="153" t="s">
        <v>328</v>
      </c>
      <c r="AA14" s="153" t="s">
        <v>328</v>
      </c>
      <c r="AB14" s="153" t="s">
        <v>328</v>
      </c>
      <c r="AC14" s="153" t="s">
        <v>328</v>
      </c>
      <c r="AD14" s="153" t="s">
        <v>328</v>
      </c>
      <c r="AE14" s="153" t="s">
        <v>328</v>
      </c>
      <c r="AF14" s="153" t="s">
        <v>328</v>
      </c>
      <c r="AG14" s="153" t="s">
        <v>328</v>
      </c>
      <c r="AH14" s="153" t="s">
        <v>328</v>
      </c>
      <c r="AI14" s="153" t="s">
        <v>328</v>
      </c>
      <c r="AJ14" s="153" t="s">
        <v>328</v>
      </c>
      <c r="AK14" s="153" t="s">
        <v>328</v>
      </c>
      <c r="AL14" s="153" t="s">
        <v>328</v>
      </c>
      <c r="AM14" s="153" t="s">
        <v>328</v>
      </c>
      <c r="AN14" s="154" t="s">
        <v>328</v>
      </c>
      <c r="AO14" s="304"/>
    </row>
    <row r="15" spans="1:41" ht="24.75" customHeight="1" x14ac:dyDescent="0.2">
      <c r="A15" s="932" t="s">
        <v>139</v>
      </c>
      <c r="B15" s="137" t="s">
        <v>140</v>
      </c>
      <c r="C15" s="143">
        <v>221</v>
      </c>
      <c r="D15" s="143">
        <v>12.4</v>
      </c>
      <c r="E15" s="143">
        <v>26</v>
      </c>
      <c r="F15" s="143">
        <v>26</v>
      </c>
      <c r="G15" s="143">
        <v>78</v>
      </c>
      <c r="H15" s="143">
        <v>80</v>
      </c>
      <c r="I15" s="143">
        <v>20</v>
      </c>
      <c r="J15" s="143">
        <v>106</v>
      </c>
      <c r="K15" s="143">
        <v>86</v>
      </c>
      <c r="L15" s="143">
        <v>26</v>
      </c>
      <c r="M15" s="143">
        <v>26</v>
      </c>
      <c r="N15" s="143">
        <v>66</v>
      </c>
      <c r="O15" s="143">
        <v>22</v>
      </c>
      <c r="P15" s="143">
        <v>46</v>
      </c>
      <c r="Q15" s="143">
        <v>0</v>
      </c>
      <c r="R15" s="408">
        <v>49</v>
      </c>
      <c r="S15" s="143">
        <v>20</v>
      </c>
      <c r="T15" s="143">
        <v>26.3</v>
      </c>
      <c r="U15" s="143">
        <v>3</v>
      </c>
      <c r="V15" s="143">
        <v>0</v>
      </c>
      <c r="W15" s="143">
        <v>0</v>
      </c>
      <c r="X15" s="143">
        <v>0</v>
      </c>
      <c r="Y15" s="143">
        <v>121</v>
      </c>
      <c r="Z15" s="143">
        <v>0</v>
      </c>
      <c r="AA15" s="143">
        <v>100</v>
      </c>
      <c r="AB15" s="143">
        <v>32</v>
      </c>
      <c r="AC15" s="143">
        <v>7</v>
      </c>
      <c r="AD15" s="143">
        <v>68</v>
      </c>
      <c r="AE15" s="143">
        <v>7</v>
      </c>
      <c r="AF15" s="143">
        <v>97</v>
      </c>
      <c r="AG15" s="143">
        <v>55.3</v>
      </c>
      <c r="AH15" s="143">
        <v>69</v>
      </c>
      <c r="AI15" s="143">
        <v>111</v>
      </c>
      <c r="AJ15" s="143">
        <v>13</v>
      </c>
      <c r="AK15" s="143">
        <v>42</v>
      </c>
      <c r="AL15" s="143">
        <v>2</v>
      </c>
      <c r="AM15" s="143">
        <v>42</v>
      </c>
      <c r="AN15" s="144">
        <v>3</v>
      </c>
      <c r="AO15" s="342"/>
    </row>
    <row r="16" spans="1:41" ht="24.75" customHeight="1" x14ac:dyDescent="0.2">
      <c r="A16" s="933"/>
      <c r="B16" s="138" t="s">
        <v>141</v>
      </c>
      <c r="C16" s="166">
        <v>274</v>
      </c>
      <c r="D16" s="166">
        <v>30</v>
      </c>
      <c r="E16" s="166">
        <v>140.9</v>
      </c>
      <c r="F16" s="166">
        <v>55</v>
      </c>
      <c r="G16" s="166">
        <v>60</v>
      </c>
      <c r="H16" s="166">
        <v>106.9</v>
      </c>
      <c r="I16" s="166">
        <v>118</v>
      </c>
      <c r="J16" s="166">
        <v>183</v>
      </c>
      <c r="K16" s="166">
        <v>95.9</v>
      </c>
      <c r="L16" s="166">
        <v>80</v>
      </c>
      <c r="M16" s="166">
        <v>36</v>
      </c>
      <c r="N16" s="166">
        <v>183</v>
      </c>
      <c r="O16" s="166">
        <v>80</v>
      </c>
      <c r="P16" s="166">
        <v>82</v>
      </c>
      <c r="Q16" s="166">
        <v>29</v>
      </c>
      <c r="R16" s="409">
        <v>75.900000000000006</v>
      </c>
      <c r="S16" s="166">
        <v>16</v>
      </c>
      <c r="T16" s="166">
        <v>73.5</v>
      </c>
      <c r="U16" s="166">
        <v>40</v>
      </c>
      <c r="V16" s="166">
        <v>48</v>
      </c>
      <c r="W16" s="166">
        <v>2</v>
      </c>
      <c r="X16" s="166">
        <v>2</v>
      </c>
      <c r="Y16" s="166">
        <v>144</v>
      </c>
      <c r="Z16" s="166">
        <v>24</v>
      </c>
      <c r="AA16" s="166">
        <v>105.9</v>
      </c>
      <c r="AB16" s="166">
        <v>105.9</v>
      </c>
      <c r="AC16" s="166">
        <v>16</v>
      </c>
      <c r="AD16" s="166">
        <v>0</v>
      </c>
      <c r="AE16" s="166">
        <v>0</v>
      </c>
      <c r="AF16" s="166">
        <v>153</v>
      </c>
      <c r="AG16" s="166">
        <v>95.9</v>
      </c>
      <c r="AH16" s="166">
        <v>25</v>
      </c>
      <c r="AI16" s="166">
        <v>86</v>
      </c>
      <c r="AJ16" s="166">
        <v>7</v>
      </c>
      <c r="AK16" s="166">
        <v>79</v>
      </c>
      <c r="AL16" s="166">
        <v>2</v>
      </c>
      <c r="AM16" s="166">
        <v>85.9</v>
      </c>
      <c r="AN16" s="167">
        <v>3</v>
      </c>
      <c r="AO16" s="303"/>
    </row>
    <row r="17" spans="1:41" ht="24.75" customHeight="1" x14ac:dyDescent="0.2">
      <c r="A17" s="933"/>
      <c r="B17" s="138" t="s">
        <v>142</v>
      </c>
      <c r="C17" s="166">
        <v>201</v>
      </c>
      <c r="D17" s="166">
        <v>46</v>
      </c>
      <c r="E17" s="166">
        <v>21</v>
      </c>
      <c r="F17" s="166">
        <v>12</v>
      </c>
      <c r="G17" s="166">
        <v>8</v>
      </c>
      <c r="H17" s="166">
        <v>193</v>
      </c>
      <c r="I17" s="166">
        <v>0</v>
      </c>
      <c r="J17" s="166">
        <v>201</v>
      </c>
      <c r="K17" s="166">
        <v>75</v>
      </c>
      <c r="L17" s="166">
        <v>0</v>
      </c>
      <c r="M17" s="166">
        <v>0</v>
      </c>
      <c r="N17" s="166">
        <v>43</v>
      </c>
      <c r="O17" s="166">
        <v>43</v>
      </c>
      <c r="P17" s="166">
        <v>43</v>
      </c>
      <c r="Q17" s="166">
        <v>22</v>
      </c>
      <c r="R17" s="409">
        <v>132</v>
      </c>
      <c r="S17" s="166">
        <v>21.6</v>
      </c>
      <c r="T17" s="166">
        <v>112</v>
      </c>
      <c r="U17" s="166">
        <v>0</v>
      </c>
      <c r="V17" s="166">
        <v>0</v>
      </c>
      <c r="W17" s="166">
        <v>12</v>
      </c>
      <c r="X17" s="166">
        <v>12</v>
      </c>
      <c r="Y17" s="166">
        <v>33</v>
      </c>
      <c r="Z17" s="166">
        <v>0</v>
      </c>
      <c r="AA17" s="166">
        <v>168</v>
      </c>
      <c r="AB17" s="166">
        <v>168</v>
      </c>
      <c r="AC17" s="166">
        <v>4</v>
      </c>
      <c r="AD17" s="166">
        <v>0</v>
      </c>
      <c r="AE17" s="166">
        <v>0</v>
      </c>
      <c r="AF17" s="166">
        <v>66</v>
      </c>
      <c r="AG17" s="166">
        <v>135</v>
      </c>
      <c r="AH17" s="166">
        <v>0</v>
      </c>
      <c r="AI17" s="166">
        <v>201</v>
      </c>
      <c r="AJ17" s="166">
        <v>10</v>
      </c>
      <c r="AK17" s="166">
        <v>5</v>
      </c>
      <c r="AL17" s="166">
        <v>1</v>
      </c>
      <c r="AM17" s="166">
        <v>116</v>
      </c>
      <c r="AN17" s="200">
        <v>6</v>
      </c>
      <c r="AO17" s="303"/>
    </row>
    <row r="18" spans="1:41" s="8" customFormat="1" ht="24.75" customHeight="1" x14ac:dyDescent="0.2">
      <c r="A18" s="933"/>
      <c r="B18" s="323" t="s">
        <v>143</v>
      </c>
      <c r="C18" s="166">
        <v>399</v>
      </c>
      <c r="D18" s="166">
        <v>200</v>
      </c>
      <c r="E18" s="166">
        <v>330</v>
      </c>
      <c r="F18" s="166">
        <v>182</v>
      </c>
      <c r="G18" s="166">
        <v>77</v>
      </c>
      <c r="H18" s="166">
        <v>241</v>
      </c>
      <c r="I18" s="166">
        <v>223</v>
      </c>
      <c r="J18" s="166">
        <v>229</v>
      </c>
      <c r="K18" s="166">
        <v>178</v>
      </c>
      <c r="L18" s="166">
        <v>18</v>
      </c>
      <c r="M18" s="166">
        <v>18</v>
      </c>
      <c r="N18" s="166">
        <v>232</v>
      </c>
      <c r="O18" s="166">
        <v>67</v>
      </c>
      <c r="P18" s="166">
        <v>210</v>
      </c>
      <c r="Q18" s="166">
        <v>35</v>
      </c>
      <c r="R18" s="409">
        <v>28</v>
      </c>
      <c r="S18" s="166">
        <v>43</v>
      </c>
      <c r="T18" s="166">
        <v>165</v>
      </c>
      <c r="U18" s="166">
        <v>10</v>
      </c>
      <c r="V18" s="166">
        <v>0</v>
      </c>
      <c r="W18" s="166">
        <v>8</v>
      </c>
      <c r="X18" s="166">
        <v>8</v>
      </c>
      <c r="Y18" s="166">
        <v>128</v>
      </c>
      <c r="Z18" s="166">
        <v>0</v>
      </c>
      <c r="AA18" s="166">
        <v>264</v>
      </c>
      <c r="AB18" s="166">
        <v>264</v>
      </c>
      <c r="AC18" s="166">
        <v>21</v>
      </c>
      <c r="AD18" s="166">
        <v>0</v>
      </c>
      <c r="AE18" s="166">
        <v>0</v>
      </c>
      <c r="AF18" s="166">
        <v>5</v>
      </c>
      <c r="AG18" s="166">
        <v>252</v>
      </c>
      <c r="AH18" s="166">
        <v>141</v>
      </c>
      <c r="AI18" s="166">
        <v>252</v>
      </c>
      <c r="AJ18" s="166">
        <v>6</v>
      </c>
      <c r="AK18" s="166">
        <v>247</v>
      </c>
      <c r="AL18" s="166">
        <v>3</v>
      </c>
      <c r="AM18" s="166">
        <v>247</v>
      </c>
      <c r="AN18" s="200">
        <v>3</v>
      </c>
      <c r="AO18" s="324"/>
    </row>
    <row r="19" spans="1:41" ht="24.75" customHeight="1" x14ac:dyDescent="0.2">
      <c r="A19" s="933"/>
      <c r="B19" s="138" t="s">
        <v>27</v>
      </c>
      <c r="C19" s="151" t="s">
        <v>333</v>
      </c>
      <c r="D19" s="151" t="s">
        <v>328</v>
      </c>
      <c r="E19" s="151" t="s">
        <v>328</v>
      </c>
      <c r="F19" s="151" t="s">
        <v>328</v>
      </c>
      <c r="G19" s="151" t="s">
        <v>328</v>
      </c>
      <c r="H19" s="151" t="s">
        <v>328</v>
      </c>
      <c r="I19" s="151" t="s">
        <v>328</v>
      </c>
      <c r="J19" s="151" t="s">
        <v>328</v>
      </c>
      <c r="K19" s="151" t="s">
        <v>328</v>
      </c>
      <c r="L19" s="151" t="s">
        <v>328</v>
      </c>
      <c r="M19" s="151" t="s">
        <v>328</v>
      </c>
      <c r="N19" s="151" t="s">
        <v>328</v>
      </c>
      <c r="O19" s="151" t="s">
        <v>328</v>
      </c>
      <c r="P19" s="151" t="s">
        <v>328</v>
      </c>
      <c r="Q19" s="151" t="s">
        <v>328</v>
      </c>
      <c r="R19" s="406" t="s">
        <v>328</v>
      </c>
      <c r="S19" s="151" t="s">
        <v>328</v>
      </c>
      <c r="T19" s="151" t="s">
        <v>328</v>
      </c>
      <c r="U19" s="151" t="s">
        <v>328</v>
      </c>
      <c r="V19" s="151" t="s">
        <v>328</v>
      </c>
      <c r="W19" s="151" t="s">
        <v>328</v>
      </c>
      <c r="X19" s="151" t="s">
        <v>328</v>
      </c>
      <c r="Y19" s="151" t="s">
        <v>328</v>
      </c>
      <c r="Z19" s="151" t="s">
        <v>328</v>
      </c>
      <c r="AA19" s="151" t="s">
        <v>328</v>
      </c>
      <c r="AB19" s="151" t="s">
        <v>328</v>
      </c>
      <c r="AC19" s="151" t="s">
        <v>328</v>
      </c>
      <c r="AD19" s="151" t="s">
        <v>328</v>
      </c>
      <c r="AE19" s="151" t="s">
        <v>328</v>
      </c>
      <c r="AF19" s="151" t="s">
        <v>328</v>
      </c>
      <c r="AG19" s="151" t="s">
        <v>328</v>
      </c>
      <c r="AH19" s="151" t="s">
        <v>328</v>
      </c>
      <c r="AI19" s="151" t="s">
        <v>328</v>
      </c>
      <c r="AJ19" s="151" t="s">
        <v>328</v>
      </c>
      <c r="AK19" s="151" t="s">
        <v>328</v>
      </c>
      <c r="AL19" s="151" t="s">
        <v>328</v>
      </c>
      <c r="AM19" s="151" t="s">
        <v>328</v>
      </c>
      <c r="AN19" s="152" t="s">
        <v>328</v>
      </c>
      <c r="AO19" s="303"/>
    </row>
    <row r="20" spans="1:41" ht="24.75" customHeight="1" x14ac:dyDescent="0.2">
      <c r="A20" s="933"/>
      <c r="B20" s="138" t="s">
        <v>144</v>
      </c>
      <c r="C20" s="151" t="s">
        <v>328</v>
      </c>
      <c r="D20" s="151" t="s">
        <v>328</v>
      </c>
      <c r="E20" s="151" t="s">
        <v>328</v>
      </c>
      <c r="F20" s="151" t="s">
        <v>328</v>
      </c>
      <c r="G20" s="151" t="s">
        <v>328</v>
      </c>
      <c r="H20" s="151" t="s">
        <v>328</v>
      </c>
      <c r="I20" s="151" t="s">
        <v>328</v>
      </c>
      <c r="J20" s="151" t="s">
        <v>328</v>
      </c>
      <c r="K20" s="151" t="s">
        <v>328</v>
      </c>
      <c r="L20" s="151" t="s">
        <v>328</v>
      </c>
      <c r="M20" s="151" t="s">
        <v>328</v>
      </c>
      <c r="N20" s="151" t="s">
        <v>328</v>
      </c>
      <c r="O20" s="151" t="s">
        <v>328</v>
      </c>
      <c r="P20" s="151" t="s">
        <v>328</v>
      </c>
      <c r="Q20" s="151" t="s">
        <v>328</v>
      </c>
      <c r="R20" s="406" t="s">
        <v>328</v>
      </c>
      <c r="S20" s="151" t="s">
        <v>328</v>
      </c>
      <c r="T20" s="151" t="s">
        <v>328</v>
      </c>
      <c r="U20" s="151" t="s">
        <v>328</v>
      </c>
      <c r="V20" s="151" t="s">
        <v>328</v>
      </c>
      <c r="W20" s="151" t="s">
        <v>328</v>
      </c>
      <c r="X20" s="151" t="s">
        <v>328</v>
      </c>
      <c r="Y20" s="151" t="s">
        <v>328</v>
      </c>
      <c r="Z20" s="151" t="s">
        <v>328</v>
      </c>
      <c r="AA20" s="151" t="s">
        <v>328</v>
      </c>
      <c r="AB20" s="151" t="s">
        <v>328</v>
      </c>
      <c r="AC20" s="151" t="s">
        <v>328</v>
      </c>
      <c r="AD20" s="151" t="s">
        <v>328</v>
      </c>
      <c r="AE20" s="151" t="s">
        <v>328</v>
      </c>
      <c r="AF20" s="151" t="s">
        <v>328</v>
      </c>
      <c r="AG20" s="151" t="s">
        <v>328</v>
      </c>
      <c r="AH20" s="151" t="s">
        <v>328</v>
      </c>
      <c r="AI20" s="151" t="s">
        <v>328</v>
      </c>
      <c r="AJ20" s="151" t="s">
        <v>328</v>
      </c>
      <c r="AK20" s="151" t="s">
        <v>328</v>
      </c>
      <c r="AL20" s="151" t="s">
        <v>328</v>
      </c>
      <c r="AM20" s="151" t="s">
        <v>328</v>
      </c>
      <c r="AN20" s="152" t="s">
        <v>328</v>
      </c>
      <c r="AO20" s="303"/>
    </row>
    <row r="21" spans="1:41" ht="24.75" customHeight="1" thickBot="1" x14ac:dyDescent="0.25">
      <c r="A21" s="934"/>
      <c r="B21" s="139" t="s">
        <v>138</v>
      </c>
      <c r="C21" s="168">
        <v>40</v>
      </c>
      <c r="D21" s="168">
        <v>16</v>
      </c>
      <c r="E21" s="168">
        <v>16</v>
      </c>
      <c r="F21" s="168">
        <v>16</v>
      </c>
      <c r="G21" s="168">
        <v>16</v>
      </c>
      <c r="H21" s="168">
        <v>24</v>
      </c>
      <c r="I21" s="168">
        <v>16</v>
      </c>
      <c r="J21" s="168">
        <v>16</v>
      </c>
      <c r="K21" s="168">
        <v>16</v>
      </c>
      <c r="L21" s="168">
        <v>16</v>
      </c>
      <c r="M21" s="168">
        <v>16</v>
      </c>
      <c r="N21" s="168">
        <v>16</v>
      </c>
      <c r="O21" s="168">
        <v>0</v>
      </c>
      <c r="P21" s="168">
        <v>0</v>
      </c>
      <c r="Q21" s="168">
        <v>0</v>
      </c>
      <c r="R21" s="410">
        <v>0</v>
      </c>
      <c r="S21" s="168">
        <v>0</v>
      </c>
      <c r="T21" s="168">
        <v>16</v>
      </c>
      <c r="U21" s="168">
        <v>0</v>
      </c>
      <c r="V21" s="168">
        <v>0</v>
      </c>
      <c r="W21" s="168">
        <v>0</v>
      </c>
      <c r="X21" s="168">
        <v>0</v>
      </c>
      <c r="Y21" s="168">
        <v>24</v>
      </c>
      <c r="Z21" s="168">
        <v>0</v>
      </c>
      <c r="AA21" s="168">
        <v>16</v>
      </c>
      <c r="AB21" s="168">
        <v>16</v>
      </c>
      <c r="AC21" s="168">
        <v>2</v>
      </c>
      <c r="AD21" s="168">
        <v>0</v>
      </c>
      <c r="AE21" s="168">
        <v>0</v>
      </c>
      <c r="AF21" s="168">
        <v>0</v>
      </c>
      <c r="AG21" s="168">
        <v>16</v>
      </c>
      <c r="AH21" s="168">
        <v>24</v>
      </c>
      <c r="AI21" s="168">
        <v>16</v>
      </c>
      <c r="AJ21" s="168">
        <v>2</v>
      </c>
      <c r="AK21" s="168">
        <v>0</v>
      </c>
      <c r="AL21" s="168">
        <v>0</v>
      </c>
      <c r="AM21" s="168">
        <v>16</v>
      </c>
      <c r="AN21" s="169">
        <v>2</v>
      </c>
      <c r="AO21" s="304"/>
    </row>
    <row r="22" spans="1:41" ht="24.75" customHeight="1" x14ac:dyDescent="0.2">
      <c r="A22" s="910" t="s">
        <v>125</v>
      </c>
      <c r="B22" s="501" t="s">
        <v>233</v>
      </c>
      <c r="C22" s="205">
        <v>53</v>
      </c>
      <c r="D22" s="205"/>
      <c r="E22" s="205"/>
      <c r="F22" s="205"/>
      <c r="G22" s="57">
        <v>37</v>
      </c>
      <c r="H22" s="57">
        <v>16</v>
      </c>
      <c r="I22" s="206">
        <v>9</v>
      </c>
      <c r="J22" s="57">
        <v>20</v>
      </c>
      <c r="K22" s="57">
        <v>9</v>
      </c>
      <c r="L22" s="57"/>
      <c r="M22" s="57"/>
      <c r="N22" s="57">
        <v>14</v>
      </c>
      <c r="O22" s="57">
        <v>9</v>
      </c>
      <c r="P22" s="57">
        <v>9</v>
      </c>
      <c r="Q22" s="57"/>
      <c r="R22" s="411">
        <v>9</v>
      </c>
      <c r="S22" s="57">
        <v>9</v>
      </c>
      <c r="T22" s="57"/>
      <c r="U22" s="57"/>
      <c r="V22" s="57"/>
      <c r="W22" s="57"/>
      <c r="X22" s="57"/>
      <c r="Y22" s="57">
        <v>37</v>
      </c>
      <c r="Z22" s="57"/>
      <c r="AA22" s="57">
        <v>16</v>
      </c>
      <c r="AB22" s="57">
        <v>16</v>
      </c>
      <c r="AC22" s="57">
        <v>3</v>
      </c>
      <c r="AD22" s="57"/>
      <c r="AE22" s="57"/>
      <c r="AF22" s="57"/>
      <c r="AG22" s="57">
        <v>3.3</v>
      </c>
      <c r="AH22" s="57">
        <v>50</v>
      </c>
      <c r="AI22" s="57">
        <v>20</v>
      </c>
      <c r="AJ22" s="208">
        <v>3</v>
      </c>
      <c r="AK22" s="58"/>
      <c r="AL22" s="58"/>
      <c r="AM22" s="58"/>
      <c r="AN22" s="207">
        <v>1</v>
      </c>
      <c r="AO22" s="59"/>
    </row>
    <row r="23" spans="1:41" ht="24.75" customHeight="1" thickBot="1" x14ac:dyDescent="0.25">
      <c r="A23" s="924"/>
      <c r="B23" s="502" t="s">
        <v>234</v>
      </c>
      <c r="C23" s="278">
        <v>6</v>
      </c>
      <c r="D23" s="278"/>
      <c r="E23" s="278"/>
      <c r="F23" s="278"/>
      <c r="G23" s="253">
        <v>6</v>
      </c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412"/>
      <c r="S23" s="253"/>
      <c r="T23" s="253"/>
      <c r="U23" s="253"/>
      <c r="V23" s="253"/>
      <c r="W23" s="253"/>
      <c r="X23" s="253"/>
      <c r="Y23" s="253">
        <v>6</v>
      </c>
      <c r="Z23" s="253"/>
      <c r="AA23" s="253"/>
      <c r="AB23" s="253"/>
      <c r="AC23" s="253"/>
      <c r="AD23" s="253"/>
      <c r="AE23" s="253"/>
      <c r="AF23" s="253"/>
      <c r="AG23" s="253"/>
      <c r="AH23" s="253">
        <v>6</v>
      </c>
      <c r="AI23" s="253"/>
      <c r="AJ23" s="279"/>
      <c r="AK23" s="267"/>
      <c r="AL23" s="267"/>
      <c r="AM23" s="267"/>
      <c r="AN23" s="271"/>
      <c r="AO23" s="280"/>
    </row>
    <row r="24" spans="1:41" ht="24.75" customHeight="1" thickTop="1" thickBot="1" x14ac:dyDescent="0.25">
      <c r="A24" s="925"/>
      <c r="B24" s="503" t="s">
        <v>242</v>
      </c>
      <c r="C24" s="176">
        <v>59</v>
      </c>
      <c r="D24" s="176">
        <v>0</v>
      </c>
      <c r="E24" s="176">
        <v>0</v>
      </c>
      <c r="F24" s="176">
        <v>0</v>
      </c>
      <c r="G24" s="176">
        <v>43</v>
      </c>
      <c r="H24" s="176">
        <v>16</v>
      </c>
      <c r="I24" s="176">
        <v>9</v>
      </c>
      <c r="J24" s="176">
        <v>20</v>
      </c>
      <c r="K24" s="176">
        <v>9</v>
      </c>
      <c r="L24" s="176">
        <v>0</v>
      </c>
      <c r="M24" s="176">
        <v>0</v>
      </c>
      <c r="N24" s="176">
        <v>14</v>
      </c>
      <c r="O24" s="176">
        <v>9</v>
      </c>
      <c r="P24" s="176">
        <v>9</v>
      </c>
      <c r="Q24" s="176">
        <v>0</v>
      </c>
      <c r="R24" s="182">
        <v>9</v>
      </c>
      <c r="S24" s="176">
        <v>9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43</v>
      </c>
      <c r="Z24" s="176">
        <v>0</v>
      </c>
      <c r="AA24" s="176">
        <v>16</v>
      </c>
      <c r="AB24" s="176">
        <v>16</v>
      </c>
      <c r="AC24" s="176">
        <v>3</v>
      </c>
      <c r="AD24" s="176">
        <v>0</v>
      </c>
      <c r="AE24" s="176">
        <v>0</v>
      </c>
      <c r="AF24" s="176">
        <v>0</v>
      </c>
      <c r="AG24" s="176">
        <v>3.3</v>
      </c>
      <c r="AH24" s="176">
        <v>56</v>
      </c>
      <c r="AI24" s="176">
        <v>20</v>
      </c>
      <c r="AJ24" s="176">
        <v>3</v>
      </c>
      <c r="AK24" s="176">
        <v>0</v>
      </c>
      <c r="AL24" s="176">
        <v>0</v>
      </c>
      <c r="AM24" s="176">
        <v>0</v>
      </c>
      <c r="AN24" s="178">
        <v>1</v>
      </c>
      <c r="AO24" s="224"/>
    </row>
    <row r="25" spans="1:41" ht="24.75" customHeight="1" x14ac:dyDescent="0.2">
      <c r="A25" s="910" t="s">
        <v>126</v>
      </c>
      <c r="B25" s="513" t="s">
        <v>235</v>
      </c>
      <c r="C25" s="205">
        <v>37</v>
      </c>
      <c r="D25" s="205">
        <v>0</v>
      </c>
      <c r="E25" s="205">
        <v>3</v>
      </c>
      <c r="F25" s="205">
        <v>3</v>
      </c>
      <c r="G25" s="57">
        <v>14</v>
      </c>
      <c r="H25" s="57">
        <v>23</v>
      </c>
      <c r="I25" s="206">
        <v>0</v>
      </c>
      <c r="J25" s="57">
        <v>37</v>
      </c>
      <c r="K25" s="57">
        <v>37</v>
      </c>
      <c r="L25" s="57">
        <v>14</v>
      </c>
      <c r="M25" s="57">
        <v>14</v>
      </c>
      <c r="N25" s="57">
        <v>14</v>
      </c>
      <c r="O25" s="57">
        <v>7</v>
      </c>
      <c r="P25" s="57">
        <v>14</v>
      </c>
      <c r="Q25" s="57">
        <v>0</v>
      </c>
      <c r="R25" s="411">
        <v>18</v>
      </c>
      <c r="S25" s="57">
        <v>0</v>
      </c>
      <c r="T25" s="57">
        <v>18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37</v>
      </c>
      <c r="AB25" s="57">
        <v>0</v>
      </c>
      <c r="AC25" s="57">
        <v>0</v>
      </c>
      <c r="AD25" s="57">
        <v>37</v>
      </c>
      <c r="AE25" s="57">
        <v>4</v>
      </c>
      <c r="AF25" s="57">
        <v>15</v>
      </c>
      <c r="AG25" s="57">
        <v>22</v>
      </c>
      <c r="AH25" s="57">
        <v>0</v>
      </c>
      <c r="AI25" s="57">
        <v>19</v>
      </c>
      <c r="AJ25" s="208">
        <v>1</v>
      </c>
      <c r="AK25" s="58">
        <v>19</v>
      </c>
      <c r="AL25" s="58">
        <v>1</v>
      </c>
      <c r="AM25" s="58">
        <v>19</v>
      </c>
      <c r="AN25" s="207">
        <v>1</v>
      </c>
      <c r="AO25" s="59"/>
    </row>
    <row r="26" spans="1:41" ht="24.75" customHeight="1" x14ac:dyDescent="0.2">
      <c r="A26" s="924"/>
      <c r="B26" s="513" t="s">
        <v>236</v>
      </c>
      <c r="C26" s="205">
        <v>16</v>
      </c>
      <c r="D26" s="205">
        <v>0</v>
      </c>
      <c r="E26" s="209">
        <v>0</v>
      </c>
      <c r="F26" s="209">
        <v>0</v>
      </c>
      <c r="G26" s="24">
        <v>0</v>
      </c>
      <c r="H26" s="24">
        <v>16</v>
      </c>
      <c r="I26" s="24">
        <v>0</v>
      </c>
      <c r="J26" s="57">
        <v>16</v>
      </c>
      <c r="K26" s="24">
        <v>16</v>
      </c>
      <c r="L26" s="24">
        <v>0</v>
      </c>
      <c r="M26" s="24">
        <v>0</v>
      </c>
      <c r="N26" s="24">
        <v>11</v>
      </c>
      <c r="O26" s="24">
        <v>0</v>
      </c>
      <c r="P26" s="24">
        <v>11</v>
      </c>
      <c r="Q26" s="24">
        <v>0</v>
      </c>
      <c r="R26" s="413">
        <v>11</v>
      </c>
      <c r="S26" s="24">
        <v>11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5</v>
      </c>
      <c r="Z26" s="24">
        <v>0</v>
      </c>
      <c r="AA26" s="24">
        <v>11</v>
      </c>
      <c r="AB26" s="24">
        <v>0</v>
      </c>
      <c r="AC26" s="24">
        <v>0</v>
      </c>
      <c r="AD26" s="24">
        <v>11</v>
      </c>
      <c r="AE26" s="24">
        <v>1</v>
      </c>
      <c r="AF26" s="24">
        <v>0</v>
      </c>
      <c r="AG26" s="24">
        <v>11</v>
      </c>
      <c r="AH26" s="24">
        <v>5</v>
      </c>
      <c r="AI26" s="24">
        <v>11</v>
      </c>
      <c r="AJ26" s="211">
        <v>0</v>
      </c>
      <c r="AK26" s="32">
        <v>11</v>
      </c>
      <c r="AL26" s="32">
        <v>0</v>
      </c>
      <c r="AM26" s="32">
        <v>11</v>
      </c>
      <c r="AN26" s="210">
        <v>0</v>
      </c>
      <c r="AO26" s="226" t="s">
        <v>310</v>
      </c>
    </row>
    <row r="27" spans="1:41" ht="24.75" customHeight="1" thickBot="1" x14ac:dyDescent="0.25">
      <c r="A27" s="924"/>
      <c r="B27" s="514" t="s">
        <v>237</v>
      </c>
      <c r="C27" s="278">
        <v>20</v>
      </c>
      <c r="D27" s="278">
        <v>8.4</v>
      </c>
      <c r="E27" s="278">
        <v>12</v>
      </c>
      <c r="F27" s="278">
        <v>12</v>
      </c>
      <c r="G27" s="253">
        <v>8</v>
      </c>
      <c r="H27" s="253">
        <v>12</v>
      </c>
      <c r="I27" s="253">
        <v>0</v>
      </c>
      <c r="J27" s="253">
        <v>20</v>
      </c>
      <c r="K27" s="253">
        <v>20</v>
      </c>
      <c r="L27" s="253">
        <v>12</v>
      </c>
      <c r="M27" s="253">
        <v>12</v>
      </c>
      <c r="N27" s="253">
        <v>12</v>
      </c>
      <c r="O27" s="253">
        <v>0</v>
      </c>
      <c r="P27" s="253">
        <v>12</v>
      </c>
      <c r="Q27" s="253">
        <v>0</v>
      </c>
      <c r="R27" s="412">
        <v>8</v>
      </c>
      <c r="S27" s="253">
        <v>0</v>
      </c>
      <c r="T27" s="253">
        <v>8.3000000000000007</v>
      </c>
      <c r="U27" s="253">
        <v>0</v>
      </c>
      <c r="V27" s="253">
        <v>0</v>
      </c>
      <c r="W27" s="253">
        <v>0</v>
      </c>
      <c r="X27" s="253">
        <v>0</v>
      </c>
      <c r="Y27" s="253">
        <v>0</v>
      </c>
      <c r="Z27" s="253">
        <v>0</v>
      </c>
      <c r="AA27" s="253">
        <v>20</v>
      </c>
      <c r="AB27" s="253">
        <v>0</v>
      </c>
      <c r="AC27" s="253">
        <v>0</v>
      </c>
      <c r="AD27" s="253">
        <v>20</v>
      </c>
      <c r="AE27" s="253">
        <v>2</v>
      </c>
      <c r="AF27" s="253">
        <v>0</v>
      </c>
      <c r="AG27" s="253">
        <v>12</v>
      </c>
      <c r="AH27" s="253">
        <v>8</v>
      </c>
      <c r="AI27" s="253">
        <v>12</v>
      </c>
      <c r="AJ27" s="279">
        <v>1</v>
      </c>
      <c r="AK27" s="267">
        <v>12</v>
      </c>
      <c r="AL27" s="267">
        <v>1</v>
      </c>
      <c r="AM27" s="267">
        <v>12</v>
      </c>
      <c r="AN27" s="271">
        <v>1</v>
      </c>
      <c r="AO27" s="282"/>
    </row>
    <row r="28" spans="1:41" ht="24.75" customHeight="1" thickTop="1" thickBot="1" x14ac:dyDescent="0.25">
      <c r="A28" s="925"/>
      <c r="B28" s="503" t="s">
        <v>242</v>
      </c>
      <c r="C28" s="180">
        <v>73</v>
      </c>
      <c r="D28" s="176">
        <v>8.4</v>
      </c>
      <c r="E28" s="180">
        <v>15</v>
      </c>
      <c r="F28" s="180">
        <v>15</v>
      </c>
      <c r="G28" s="180">
        <v>22</v>
      </c>
      <c r="H28" s="180">
        <v>51</v>
      </c>
      <c r="I28" s="180">
        <v>0</v>
      </c>
      <c r="J28" s="180">
        <v>73</v>
      </c>
      <c r="K28" s="176">
        <v>73</v>
      </c>
      <c r="L28" s="176">
        <v>26</v>
      </c>
      <c r="M28" s="176">
        <v>26</v>
      </c>
      <c r="N28" s="180">
        <v>37</v>
      </c>
      <c r="O28" s="176">
        <v>7</v>
      </c>
      <c r="P28" s="176">
        <v>37</v>
      </c>
      <c r="Q28" s="176">
        <v>0</v>
      </c>
      <c r="R28" s="414">
        <v>37</v>
      </c>
      <c r="S28" s="180">
        <v>11</v>
      </c>
      <c r="T28" s="180">
        <v>26.3</v>
      </c>
      <c r="U28" s="176">
        <v>0</v>
      </c>
      <c r="V28" s="176">
        <v>0</v>
      </c>
      <c r="W28" s="176">
        <v>0</v>
      </c>
      <c r="X28" s="176">
        <v>0</v>
      </c>
      <c r="Y28" s="180">
        <v>5</v>
      </c>
      <c r="Z28" s="176">
        <v>0</v>
      </c>
      <c r="AA28" s="180">
        <v>68</v>
      </c>
      <c r="AB28" s="180">
        <v>0</v>
      </c>
      <c r="AC28" s="176">
        <v>0</v>
      </c>
      <c r="AD28" s="180">
        <v>68</v>
      </c>
      <c r="AE28" s="176">
        <v>7</v>
      </c>
      <c r="AF28" s="176">
        <v>15</v>
      </c>
      <c r="AG28" s="180">
        <v>45</v>
      </c>
      <c r="AH28" s="180">
        <v>13</v>
      </c>
      <c r="AI28" s="180">
        <v>42</v>
      </c>
      <c r="AJ28" s="180">
        <v>2</v>
      </c>
      <c r="AK28" s="180">
        <v>42</v>
      </c>
      <c r="AL28" s="180">
        <v>2</v>
      </c>
      <c r="AM28" s="180">
        <v>42</v>
      </c>
      <c r="AN28" s="185">
        <v>2</v>
      </c>
      <c r="AO28" s="224"/>
    </row>
    <row r="29" spans="1:41" ht="24.75" customHeight="1" x14ac:dyDescent="0.2">
      <c r="A29" s="910" t="s">
        <v>127</v>
      </c>
      <c r="B29" s="513" t="s">
        <v>238</v>
      </c>
      <c r="C29" s="205">
        <v>60</v>
      </c>
      <c r="D29" s="205">
        <v>0</v>
      </c>
      <c r="E29" s="205">
        <v>7</v>
      </c>
      <c r="F29" s="205">
        <v>7</v>
      </c>
      <c r="G29" s="57">
        <v>7</v>
      </c>
      <c r="H29" s="57">
        <v>9</v>
      </c>
      <c r="I29" s="206">
        <v>7</v>
      </c>
      <c r="J29" s="57">
        <v>7</v>
      </c>
      <c r="K29" s="57">
        <v>2</v>
      </c>
      <c r="L29" s="57"/>
      <c r="M29" s="57"/>
      <c r="N29" s="57">
        <v>7</v>
      </c>
      <c r="O29" s="57">
        <v>3</v>
      </c>
      <c r="P29" s="57"/>
      <c r="Q29" s="57"/>
      <c r="R29" s="411"/>
      <c r="S29" s="57"/>
      <c r="T29" s="57"/>
      <c r="U29" s="57"/>
      <c r="V29" s="57"/>
      <c r="W29" s="57"/>
      <c r="X29" s="57"/>
      <c r="Y29" s="57">
        <v>51</v>
      </c>
      <c r="Z29" s="57">
        <v>0</v>
      </c>
      <c r="AA29" s="57">
        <v>9</v>
      </c>
      <c r="AB29" s="57">
        <v>9</v>
      </c>
      <c r="AC29" s="57">
        <v>2</v>
      </c>
      <c r="AD29" s="57"/>
      <c r="AE29" s="57"/>
      <c r="AF29" s="57">
        <v>60</v>
      </c>
      <c r="AG29" s="57"/>
      <c r="AH29" s="57"/>
      <c r="AI29" s="57">
        <v>44</v>
      </c>
      <c r="AJ29" s="208">
        <v>4</v>
      </c>
      <c r="AK29" s="58"/>
      <c r="AL29" s="58"/>
      <c r="AM29" s="58"/>
      <c r="AN29" s="207"/>
      <c r="AO29" s="59"/>
    </row>
    <row r="30" spans="1:41" ht="24.75" customHeight="1" x14ac:dyDescent="0.2">
      <c r="A30" s="918"/>
      <c r="B30" s="513" t="s">
        <v>239</v>
      </c>
      <c r="C30" s="205">
        <v>18</v>
      </c>
      <c r="D30" s="205">
        <v>2</v>
      </c>
      <c r="E30" s="209">
        <v>2</v>
      </c>
      <c r="F30" s="209">
        <v>2</v>
      </c>
      <c r="G30" s="24">
        <v>3</v>
      </c>
      <c r="H30" s="24">
        <v>3</v>
      </c>
      <c r="I30" s="24">
        <v>2</v>
      </c>
      <c r="J30" s="57">
        <v>3</v>
      </c>
      <c r="K30" s="24">
        <v>2</v>
      </c>
      <c r="L30" s="24"/>
      <c r="M30" s="24"/>
      <c r="N30" s="24">
        <v>3</v>
      </c>
      <c r="O30" s="24"/>
      <c r="P30" s="24"/>
      <c r="Q30" s="24"/>
      <c r="R30" s="413"/>
      <c r="S30" s="24"/>
      <c r="T30" s="24"/>
      <c r="U30" s="24"/>
      <c r="V30" s="24"/>
      <c r="W30" s="24"/>
      <c r="X30" s="24"/>
      <c r="Y30" s="24">
        <v>15</v>
      </c>
      <c r="Z30" s="24">
        <v>0</v>
      </c>
      <c r="AA30" s="24">
        <v>3</v>
      </c>
      <c r="AB30" s="24">
        <v>3</v>
      </c>
      <c r="AC30" s="24">
        <v>1</v>
      </c>
      <c r="AD30" s="24"/>
      <c r="AE30" s="24"/>
      <c r="AF30" s="24">
        <v>15</v>
      </c>
      <c r="AG30" s="24">
        <v>3</v>
      </c>
      <c r="AH30" s="24"/>
      <c r="AI30" s="24">
        <v>2</v>
      </c>
      <c r="AJ30" s="211">
        <v>2</v>
      </c>
      <c r="AK30" s="32"/>
      <c r="AL30" s="32"/>
      <c r="AM30" s="32"/>
      <c r="AN30" s="210"/>
      <c r="AO30" s="60"/>
    </row>
    <row r="31" spans="1:41" ht="24.75" customHeight="1" thickBot="1" x14ac:dyDescent="0.25">
      <c r="A31" s="918"/>
      <c r="B31" s="514" t="s">
        <v>240</v>
      </c>
      <c r="C31" s="278">
        <v>11</v>
      </c>
      <c r="D31" s="278">
        <v>2</v>
      </c>
      <c r="E31" s="278">
        <v>2</v>
      </c>
      <c r="F31" s="278">
        <v>2</v>
      </c>
      <c r="G31" s="253">
        <v>3</v>
      </c>
      <c r="H31" s="253">
        <v>1</v>
      </c>
      <c r="I31" s="253">
        <v>2</v>
      </c>
      <c r="J31" s="253">
        <v>3</v>
      </c>
      <c r="K31" s="253">
        <v>0</v>
      </c>
      <c r="L31" s="253"/>
      <c r="M31" s="253"/>
      <c r="N31" s="253">
        <v>5</v>
      </c>
      <c r="O31" s="253">
        <v>3</v>
      </c>
      <c r="P31" s="253"/>
      <c r="Q31" s="253"/>
      <c r="R31" s="412">
        <v>3</v>
      </c>
      <c r="S31" s="253"/>
      <c r="T31" s="253"/>
      <c r="U31" s="253">
        <v>3</v>
      </c>
      <c r="V31" s="253"/>
      <c r="W31" s="253"/>
      <c r="X31" s="253"/>
      <c r="Y31" s="253">
        <v>7</v>
      </c>
      <c r="Z31" s="253">
        <v>0</v>
      </c>
      <c r="AA31" s="253">
        <v>4</v>
      </c>
      <c r="AB31" s="253">
        <v>4</v>
      </c>
      <c r="AC31" s="253">
        <v>1</v>
      </c>
      <c r="AD31" s="253"/>
      <c r="AE31" s="253"/>
      <c r="AF31" s="253">
        <v>7</v>
      </c>
      <c r="AG31" s="253">
        <v>4</v>
      </c>
      <c r="AH31" s="253"/>
      <c r="AI31" s="253">
        <v>3</v>
      </c>
      <c r="AJ31" s="279">
        <v>2</v>
      </c>
      <c r="AK31" s="267"/>
      <c r="AL31" s="267"/>
      <c r="AM31" s="267"/>
      <c r="AN31" s="271"/>
      <c r="AO31" s="280"/>
    </row>
    <row r="32" spans="1:41" ht="24.75" customHeight="1" thickTop="1" thickBot="1" x14ac:dyDescent="0.25">
      <c r="A32" s="911"/>
      <c r="B32" s="515" t="s">
        <v>242</v>
      </c>
      <c r="C32" s="176">
        <v>89</v>
      </c>
      <c r="D32" s="176">
        <v>4</v>
      </c>
      <c r="E32" s="176">
        <v>11</v>
      </c>
      <c r="F32" s="176">
        <v>11</v>
      </c>
      <c r="G32" s="176">
        <v>13</v>
      </c>
      <c r="H32" s="176">
        <v>13</v>
      </c>
      <c r="I32" s="176">
        <v>11</v>
      </c>
      <c r="J32" s="176">
        <v>13</v>
      </c>
      <c r="K32" s="176">
        <v>4</v>
      </c>
      <c r="L32" s="176">
        <v>0</v>
      </c>
      <c r="M32" s="176">
        <v>0</v>
      </c>
      <c r="N32" s="176">
        <v>15</v>
      </c>
      <c r="O32" s="176">
        <v>6</v>
      </c>
      <c r="P32" s="176">
        <v>0</v>
      </c>
      <c r="Q32" s="176">
        <v>0</v>
      </c>
      <c r="R32" s="182">
        <v>3</v>
      </c>
      <c r="S32" s="176">
        <v>0</v>
      </c>
      <c r="T32" s="176">
        <v>0</v>
      </c>
      <c r="U32" s="176">
        <v>3</v>
      </c>
      <c r="V32" s="176">
        <v>0</v>
      </c>
      <c r="W32" s="176">
        <v>0</v>
      </c>
      <c r="X32" s="176">
        <v>0</v>
      </c>
      <c r="Y32" s="177">
        <v>73</v>
      </c>
      <c r="Z32" s="176">
        <v>0</v>
      </c>
      <c r="AA32" s="176">
        <v>16</v>
      </c>
      <c r="AB32" s="176">
        <v>16</v>
      </c>
      <c r="AC32" s="176">
        <v>4</v>
      </c>
      <c r="AD32" s="176">
        <v>0</v>
      </c>
      <c r="AE32" s="176">
        <v>0</v>
      </c>
      <c r="AF32" s="177">
        <v>82</v>
      </c>
      <c r="AG32" s="176">
        <v>7</v>
      </c>
      <c r="AH32" s="176">
        <v>0</v>
      </c>
      <c r="AI32" s="176">
        <v>49</v>
      </c>
      <c r="AJ32" s="176">
        <v>8</v>
      </c>
      <c r="AK32" s="176">
        <v>0</v>
      </c>
      <c r="AL32" s="176">
        <v>0</v>
      </c>
      <c r="AM32" s="176">
        <v>0</v>
      </c>
      <c r="AN32" s="178">
        <v>0</v>
      </c>
      <c r="AO32" s="224"/>
    </row>
    <row r="33" spans="1:41" ht="24.75" customHeight="1" thickBot="1" x14ac:dyDescent="0.25">
      <c r="A33" s="942" t="s">
        <v>119</v>
      </c>
      <c r="B33" s="516" t="s">
        <v>243</v>
      </c>
      <c r="C33" s="554">
        <v>122</v>
      </c>
      <c r="D33" s="555">
        <v>30</v>
      </c>
      <c r="E33" s="555">
        <v>63.9</v>
      </c>
      <c r="F33" s="555">
        <v>20</v>
      </c>
      <c r="G33" s="556">
        <v>20</v>
      </c>
      <c r="H33" s="556">
        <v>63.9</v>
      </c>
      <c r="I33" s="557">
        <v>80</v>
      </c>
      <c r="J33" s="556">
        <v>80</v>
      </c>
      <c r="K33" s="556">
        <v>63.9</v>
      </c>
      <c r="L33" s="556">
        <v>80</v>
      </c>
      <c r="M33" s="556">
        <v>36</v>
      </c>
      <c r="N33" s="556">
        <v>80</v>
      </c>
      <c r="O33" s="556">
        <v>64</v>
      </c>
      <c r="P33" s="556">
        <v>64</v>
      </c>
      <c r="Q33" s="556">
        <v>16</v>
      </c>
      <c r="R33" s="558">
        <v>63.9</v>
      </c>
      <c r="S33" s="556">
        <v>14</v>
      </c>
      <c r="T33" s="559">
        <v>33.5</v>
      </c>
      <c r="U33" s="559">
        <v>16</v>
      </c>
      <c r="V33" s="559">
        <v>0</v>
      </c>
      <c r="W33" s="559">
        <v>0</v>
      </c>
      <c r="X33" s="559">
        <v>0</v>
      </c>
      <c r="Y33" s="556">
        <v>59</v>
      </c>
      <c r="Z33" s="556">
        <v>0</v>
      </c>
      <c r="AA33" s="556">
        <v>62.9</v>
      </c>
      <c r="AB33" s="556">
        <v>62.9</v>
      </c>
      <c r="AC33" s="556">
        <v>5</v>
      </c>
      <c r="AD33" s="556">
        <v>0</v>
      </c>
      <c r="AE33" s="556">
        <v>0</v>
      </c>
      <c r="AF33" s="556">
        <v>34</v>
      </c>
      <c r="AG33" s="556">
        <v>63.9</v>
      </c>
      <c r="AH33" s="556">
        <v>24</v>
      </c>
      <c r="AI33" s="556">
        <v>64</v>
      </c>
      <c r="AJ33" s="560">
        <v>5</v>
      </c>
      <c r="AK33" s="561">
        <v>64</v>
      </c>
      <c r="AL33" s="561">
        <v>1</v>
      </c>
      <c r="AM33" s="561">
        <v>63.9</v>
      </c>
      <c r="AN33" s="562">
        <v>1</v>
      </c>
      <c r="AO33" s="284"/>
    </row>
    <row r="34" spans="1:41" ht="24.75" customHeight="1" thickTop="1" thickBot="1" x14ac:dyDescent="0.25">
      <c r="A34" s="943"/>
      <c r="B34" s="515" t="s">
        <v>242</v>
      </c>
      <c r="C34" s="176">
        <v>122</v>
      </c>
      <c r="D34" s="176">
        <v>30</v>
      </c>
      <c r="E34" s="176">
        <v>63.9</v>
      </c>
      <c r="F34" s="176">
        <v>20</v>
      </c>
      <c r="G34" s="176">
        <v>20</v>
      </c>
      <c r="H34" s="176">
        <v>63.9</v>
      </c>
      <c r="I34" s="176">
        <v>80</v>
      </c>
      <c r="J34" s="176">
        <v>80</v>
      </c>
      <c r="K34" s="176">
        <v>63.9</v>
      </c>
      <c r="L34" s="176">
        <v>80</v>
      </c>
      <c r="M34" s="176">
        <v>36</v>
      </c>
      <c r="N34" s="176">
        <v>80</v>
      </c>
      <c r="O34" s="176">
        <v>64</v>
      </c>
      <c r="P34" s="176">
        <v>64</v>
      </c>
      <c r="Q34" s="176">
        <v>16</v>
      </c>
      <c r="R34" s="182">
        <v>63.9</v>
      </c>
      <c r="S34" s="176">
        <v>14</v>
      </c>
      <c r="T34" s="176">
        <v>33.5</v>
      </c>
      <c r="U34" s="176">
        <v>16</v>
      </c>
      <c r="V34" s="176">
        <v>0</v>
      </c>
      <c r="W34" s="176">
        <v>0</v>
      </c>
      <c r="X34" s="176">
        <v>0</v>
      </c>
      <c r="Y34" s="176">
        <v>59</v>
      </c>
      <c r="Z34" s="176">
        <v>0</v>
      </c>
      <c r="AA34" s="176">
        <v>62.9</v>
      </c>
      <c r="AB34" s="176">
        <v>62.9</v>
      </c>
      <c r="AC34" s="176">
        <v>5</v>
      </c>
      <c r="AD34" s="176">
        <v>0</v>
      </c>
      <c r="AE34" s="176">
        <v>0</v>
      </c>
      <c r="AF34" s="176">
        <v>34</v>
      </c>
      <c r="AG34" s="176">
        <v>63.9</v>
      </c>
      <c r="AH34" s="176">
        <v>24</v>
      </c>
      <c r="AI34" s="176">
        <v>64</v>
      </c>
      <c r="AJ34" s="176">
        <v>5</v>
      </c>
      <c r="AK34" s="176">
        <v>64</v>
      </c>
      <c r="AL34" s="176">
        <v>1</v>
      </c>
      <c r="AM34" s="176">
        <v>63.9</v>
      </c>
      <c r="AN34" s="178">
        <v>1</v>
      </c>
      <c r="AO34" s="224"/>
    </row>
    <row r="35" spans="1:41" ht="24.75" customHeight="1" x14ac:dyDescent="0.2">
      <c r="A35" s="942" t="s">
        <v>6</v>
      </c>
      <c r="B35" s="513" t="s">
        <v>244</v>
      </c>
      <c r="C35" s="205">
        <v>33</v>
      </c>
      <c r="D35" s="205">
        <v>0</v>
      </c>
      <c r="E35" s="205">
        <v>33</v>
      </c>
      <c r="F35" s="205">
        <v>9</v>
      </c>
      <c r="G35" s="57">
        <v>24</v>
      </c>
      <c r="H35" s="57">
        <v>9</v>
      </c>
      <c r="I35" s="206">
        <v>9</v>
      </c>
      <c r="J35" s="57">
        <v>21</v>
      </c>
      <c r="K35" s="206">
        <v>9</v>
      </c>
      <c r="L35" s="57">
        <v>0</v>
      </c>
      <c r="M35" s="57">
        <v>0</v>
      </c>
      <c r="N35" s="57">
        <v>23</v>
      </c>
      <c r="O35" s="57">
        <v>2</v>
      </c>
      <c r="P35" s="57">
        <v>5</v>
      </c>
      <c r="Q35" s="57">
        <v>0</v>
      </c>
      <c r="R35" s="411">
        <v>0</v>
      </c>
      <c r="S35" s="57">
        <v>0</v>
      </c>
      <c r="T35" s="57">
        <v>0</v>
      </c>
      <c r="U35" s="57">
        <v>9</v>
      </c>
      <c r="V35" s="57">
        <v>0</v>
      </c>
      <c r="W35" s="57">
        <v>0</v>
      </c>
      <c r="X35" s="57">
        <v>0</v>
      </c>
      <c r="Y35" s="57">
        <v>24</v>
      </c>
      <c r="Z35" s="57">
        <v>0</v>
      </c>
      <c r="AA35" s="57">
        <v>9</v>
      </c>
      <c r="AB35" s="57">
        <v>9</v>
      </c>
      <c r="AC35" s="57">
        <v>2</v>
      </c>
      <c r="AD35" s="57">
        <v>0</v>
      </c>
      <c r="AE35" s="57">
        <v>0</v>
      </c>
      <c r="AF35" s="57">
        <v>24</v>
      </c>
      <c r="AG35" s="57">
        <v>9</v>
      </c>
      <c r="AH35" s="57">
        <v>0</v>
      </c>
      <c r="AI35" s="57">
        <v>9</v>
      </c>
      <c r="AJ35" s="208">
        <v>2</v>
      </c>
      <c r="AK35" s="58">
        <v>2</v>
      </c>
      <c r="AL35" s="58">
        <v>1</v>
      </c>
      <c r="AM35" s="58">
        <v>9</v>
      </c>
      <c r="AN35" s="207">
        <v>2</v>
      </c>
      <c r="AO35" s="59"/>
    </row>
    <row r="36" spans="1:41" ht="24.75" customHeight="1" x14ac:dyDescent="0.2">
      <c r="A36" s="949"/>
      <c r="B36" s="513" t="s">
        <v>245</v>
      </c>
      <c r="C36" s="205">
        <v>21</v>
      </c>
      <c r="D36" s="205">
        <v>0</v>
      </c>
      <c r="E36" s="209">
        <v>21</v>
      </c>
      <c r="F36" s="209">
        <v>13</v>
      </c>
      <c r="G36" s="24">
        <v>8</v>
      </c>
      <c r="H36" s="24">
        <v>13</v>
      </c>
      <c r="I36" s="24">
        <v>13</v>
      </c>
      <c r="J36" s="57">
        <v>17</v>
      </c>
      <c r="K36" s="24">
        <v>13</v>
      </c>
      <c r="L36" s="24">
        <v>0</v>
      </c>
      <c r="M36" s="24">
        <v>0</v>
      </c>
      <c r="N36" s="57">
        <v>15</v>
      </c>
      <c r="O36" s="24">
        <v>1</v>
      </c>
      <c r="P36" s="24">
        <v>13</v>
      </c>
      <c r="Q36" s="24">
        <v>13</v>
      </c>
      <c r="R36" s="413">
        <v>0</v>
      </c>
      <c r="S36" s="24">
        <v>0</v>
      </c>
      <c r="T36" s="24">
        <v>0</v>
      </c>
      <c r="U36" s="24">
        <v>13</v>
      </c>
      <c r="V36" s="24">
        <v>0</v>
      </c>
      <c r="W36" s="24">
        <v>0</v>
      </c>
      <c r="X36" s="24">
        <v>0</v>
      </c>
      <c r="Y36" s="24">
        <v>8</v>
      </c>
      <c r="Z36" s="24">
        <v>0</v>
      </c>
      <c r="AA36" s="24">
        <v>13</v>
      </c>
      <c r="AB36" s="24">
        <v>13</v>
      </c>
      <c r="AC36" s="24">
        <v>2</v>
      </c>
      <c r="AD36" s="24">
        <v>0</v>
      </c>
      <c r="AE36" s="24">
        <v>0</v>
      </c>
      <c r="AF36" s="24">
        <v>8</v>
      </c>
      <c r="AG36" s="24">
        <v>13</v>
      </c>
      <c r="AH36" s="24">
        <v>0</v>
      </c>
      <c r="AI36" s="24">
        <v>13</v>
      </c>
      <c r="AJ36" s="211">
        <v>0</v>
      </c>
      <c r="AK36" s="32">
        <v>13</v>
      </c>
      <c r="AL36" s="32">
        <v>0</v>
      </c>
      <c r="AM36" s="32">
        <v>13</v>
      </c>
      <c r="AN36" s="210">
        <v>0</v>
      </c>
      <c r="AO36" s="60"/>
    </row>
    <row r="37" spans="1:41" ht="24.75" customHeight="1" thickBot="1" x14ac:dyDescent="0.25">
      <c r="A37" s="949"/>
      <c r="B37" s="563" t="s">
        <v>246</v>
      </c>
      <c r="C37" s="564">
        <v>8</v>
      </c>
      <c r="D37" s="564">
        <v>0</v>
      </c>
      <c r="E37" s="564">
        <v>8</v>
      </c>
      <c r="F37" s="564">
        <v>1</v>
      </c>
      <c r="G37" s="565">
        <v>8</v>
      </c>
      <c r="H37" s="565">
        <v>0</v>
      </c>
      <c r="I37" s="565">
        <v>0</v>
      </c>
      <c r="J37" s="565">
        <v>4</v>
      </c>
      <c r="K37" s="565">
        <v>0</v>
      </c>
      <c r="L37" s="565">
        <v>0</v>
      </c>
      <c r="M37" s="565">
        <v>0</v>
      </c>
      <c r="N37" s="565">
        <v>6</v>
      </c>
      <c r="O37" s="565">
        <v>1</v>
      </c>
      <c r="P37" s="565">
        <v>0</v>
      </c>
      <c r="Q37" s="565">
        <v>0</v>
      </c>
      <c r="R37" s="566">
        <v>0</v>
      </c>
      <c r="S37" s="565">
        <v>0</v>
      </c>
      <c r="T37" s="565">
        <v>0</v>
      </c>
      <c r="U37" s="565">
        <v>2</v>
      </c>
      <c r="V37" s="565">
        <v>0</v>
      </c>
      <c r="W37" s="565">
        <v>0</v>
      </c>
      <c r="X37" s="565">
        <v>0</v>
      </c>
      <c r="Y37" s="565">
        <v>8</v>
      </c>
      <c r="Z37" s="565">
        <v>0</v>
      </c>
      <c r="AA37" s="565">
        <v>0</v>
      </c>
      <c r="AB37" s="565">
        <v>0</v>
      </c>
      <c r="AC37" s="565">
        <v>0</v>
      </c>
      <c r="AD37" s="565">
        <v>0</v>
      </c>
      <c r="AE37" s="565">
        <v>0</v>
      </c>
      <c r="AF37" s="565">
        <v>8</v>
      </c>
      <c r="AG37" s="565">
        <v>0</v>
      </c>
      <c r="AH37" s="565">
        <v>0</v>
      </c>
      <c r="AI37" s="565">
        <v>0</v>
      </c>
      <c r="AJ37" s="567">
        <v>0</v>
      </c>
      <c r="AK37" s="568">
        <v>0</v>
      </c>
      <c r="AL37" s="568">
        <v>0</v>
      </c>
      <c r="AM37" s="568">
        <v>0</v>
      </c>
      <c r="AN37" s="569">
        <v>0</v>
      </c>
      <c r="AO37" s="570"/>
    </row>
    <row r="38" spans="1:41" ht="24.75" customHeight="1" thickTop="1" thickBot="1" x14ac:dyDescent="0.25">
      <c r="A38" s="943"/>
      <c r="B38" s="571" t="s">
        <v>242</v>
      </c>
      <c r="C38" s="572">
        <v>62</v>
      </c>
      <c r="D38" s="572">
        <v>0</v>
      </c>
      <c r="E38" s="572">
        <v>62</v>
      </c>
      <c r="F38" s="572">
        <v>23</v>
      </c>
      <c r="G38" s="572">
        <v>40</v>
      </c>
      <c r="H38" s="572">
        <v>22</v>
      </c>
      <c r="I38" s="572">
        <v>22</v>
      </c>
      <c r="J38" s="572">
        <v>42</v>
      </c>
      <c r="K38" s="572">
        <v>22</v>
      </c>
      <c r="L38" s="572">
        <v>0</v>
      </c>
      <c r="M38" s="572">
        <v>0</v>
      </c>
      <c r="N38" s="572">
        <v>44</v>
      </c>
      <c r="O38" s="572">
        <v>4</v>
      </c>
      <c r="P38" s="572">
        <v>18</v>
      </c>
      <c r="Q38" s="572">
        <v>13</v>
      </c>
      <c r="R38" s="573">
        <v>0</v>
      </c>
      <c r="S38" s="572">
        <v>0</v>
      </c>
      <c r="T38" s="572">
        <v>0</v>
      </c>
      <c r="U38" s="572">
        <v>24</v>
      </c>
      <c r="V38" s="572">
        <v>0</v>
      </c>
      <c r="W38" s="572">
        <v>0</v>
      </c>
      <c r="X38" s="572">
        <v>0</v>
      </c>
      <c r="Y38" s="572">
        <v>40</v>
      </c>
      <c r="Z38" s="572">
        <v>0</v>
      </c>
      <c r="AA38" s="572">
        <v>22</v>
      </c>
      <c r="AB38" s="572">
        <v>22</v>
      </c>
      <c r="AC38" s="572">
        <v>4</v>
      </c>
      <c r="AD38" s="572">
        <v>0</v>
      </c>
      <c r="AE38" s="572">
        <v>0</v>
      </c>
      <c r="AF38" s="572">
        <v>40</v>
      </c>
      <c r="AG38" s="572">
        <v>22</v>
      </c>
      <c r="AH38" s="572">
        <v>0</v>
      </c>
      <c r="AI38" s="572">
        <v>22</v>
      </c>
      <c r="AJ38" s="572">
        <v>2</v>
      </c>
      <c r="AK38" s="572">
        <v>15</v>
      </c>
      <c r="AL38" s="572">
        <v>1</v>
      </c>
      <c r="AM38" s="572">
        <v>22</v>
      </c>
      <c r="AN38" s="574">
        <v>2</v>
      </c>
      <c r="AO38" s="575"/>
    </row>
    <row r="39" spans="1:41" ht="24.75" customHeight="1" x14ac:dyDescent="0.2">
      <c r="A39" s="942" t="s">
        <v>108</v>
      </c>
      <c r="B39" s="506" t="s">
        <v>247</v>
      </c>
      <c r="C39" s="19">
        <v>39</v>
      </c>
      <c r="D39" s="205">
        <v>0</v>
      </c>
      <c r="E39" s="205">
        <v>3</v>
      </c>
      <c r="F39" s="205">
        <v>5</v>
      </c>
      <c r="G39" s="57"/>
      <c r="H39" s="57">
        <v>18</v>
      </c>
      <c r="I39" s="206">
        <v>7</v>
      </c>
      <c r="J39" s="206">
        <v>25</v>
      </c>
      <c r="K39" s="57">
        <v>9</v>
      </c>
      <c r="L39" s="57">
        <v>0</v>
      </c>
      <c r="M39" s="57">
        <v>0</v>
      </c>
      <c r="N39" s="206">
        <v>21</v>
      </c>
      <c r="O39" s="57">
        <v>5</v>
      </c>
      <c r="P39" s="57"/>
      <c r="Q39" s="57"/>
      <c r="R39" s="411">
        <v>10</v>
      </c>
      <c r="S39" s="57"/>
      <c r="T39" s="57">
        <v>38</v>
      </c>
      <c r="U39" s="57"/>
      <c r="V39" s="57">
        <v>1</v>
      </c>
      <c r="W39" s="57"/>
      <c r="X39" s="57"/>
      <c r="Y39" s="234">
        <v>14</v>
      </c>
      <c r="Z39" s="234">
        <v>14</v>
      </c>
      <c r="AA39" s="234">
        <v>11</v>
      </c>
      <c r="AB39" s="234">
        <v>11</v>
      </c>
      <c r="AC39" s="234">
        <v>4</v>
      </c>
      <c r="AD39" s="234">
        <v>0</v>
      </c>
      <c r="AE39" s="234">
        <v>0</v>
      </c>
      <c r="AF39" s="234">
        <v>30</v>
      </c>
      <c r="AG39" s="234">
        <v>8</v>
      </c>
      <c r="AH39" s="234">
        <v>1</v>
      </c>
      <c r="AI39" s="234">
        <v>0</v>
      </c>
      <c r="AJ39" s="208">
        <v>0</v>
      </c>
      <c r="AK39" s="58">
        <v>0</v>
      </c>
      <c r="AL39" s="58">
        <v>0</v>
      </c>
      <c r="AM39" s="58">
        <v>0</v>
      </c>
      <c r="AN39" s="207">
        <v>0</v>
      </c>
      <c r="AO39" s="59"/>
    </row>
    <row r="40" spans="1:41" ht="24.75" customHeight="1" x14ac:dyDescent="0.2">
      <c r="A40" s="948"/>
      <c r="B40" s="507" t="s">
        <v>248</v>
      </c>
      <c r="C40" s="24">
        <v>6</v>
      </c>
      <c r="D40" s="205">
        <v>0</v>
      </c>
      <c r="E40" s="205">
        <v>1</v>
      </c>
      <c r="F40" s="205">
        <v>1</v>
      </c>
      <c r="G40" s="57"/>
      <c r="H40" s="57">
        <v>2</v>
      </c>
      <c r="I40" s="206">
        <v>2</v>
      </c>
      <c r="J40" s="206">
        <v>4</v>
      </c>
      <c r="K40" s="57">
        <v>1</v>
      </c>
      <c r="L40" s="57">
        <v>0</v>
      </c>
      <c r="M40" s="57">
        <v>0</v>
      </c>
      <c r="N40" s="206">
        <v>5</v>
      </c>
      <c r="O40" s="57"/>
      <c r="P40" s="57"/>
      <c r="Q40" s="57"/>
      <c r="R40" s="411"/>
      <c r="S40" s="57"/>
      <c r="T40" s="57"/>
      <c r="U40" s="57"/>
      <c r="V40" s="57">
        <v>6</v>
      </c>
      <c r="W40" s="57"/>
      <c r="X40" s="57"/>
      <c r="Y40" s="234">
        <v>4</v>
      </c>
      <c r="Z40" s="234">
        <v>2</v>
      </c>
      <c r="AA40" s="234"/>
      <c r="AB40" s="234"/>
      <c r="AC40" s="234"/>
      <c r="AD40" s="234">
        <v>0</v>
      </c>
      <c r="AE40" s="234">
        <v>0</v>
      </c>
      <c r="AF40" s="234">
        <v>6</v>
      </c>
      <c r="AG40" s="234"/>
      <c r="AH40" s="234"/>
      <c r="AI40" s="234">
        <v>0</v>
      </c>
      <c r="AJ40" s="208">
        <v>0</v>
      </c>
      <c r="AK40" s="58">
        <v>0</v>
      </c>
      <c r="AL40" s="58">
        <v>0</v>
      </c>
      <c r="AM40" s="58">
        <v>0</v>
      </c>
      <c r="AN40" s="207">
        <v>0</v>
      </c>
      <c r="AO40" s="59"/>
    </row>
    <row r="41" spans="1:41" ht="24.75" customHeight="1" x14ac:dyDescent="0.2">
      <c r="A41" s="948"/>
      <c r="B41" s="507" t="s">
        <v>249</v>
      </c>
      <c r="C41" s="24">
        <v>5</v>
      </c>
      <c r="D41" s="205">
        <v>0</v>
      </c>
      <c r="E41" s="205">
        <v>1</v>
      </c>
      <c r="F41" s="205">
        <v>1</v>
      </c>
      <c r="G41" s="57"/>
      <c r="H41" s="57">
        <v>1</v>
      </c>
      <c r="I41" s="206">
        <v>1</v>
      </c>
      <c r="J41" s="206">
        <v>4</v>
      </c>
      <c r="K41" s="57"/>
      <c r="L41" s="57">
        <v>0</v>
      </c>
      <c r="M41" s="57">
        <v>0</v>
      </c>
      <c r="N41" s="206">
        <v>4</v>
      </c>
      <c r="O41" s="57"/>
      <c r="P41" s="57"/>
      <c r="Q41" s="57"/>
      <c r="R41" s="411"/>
      <c r="S41" s="57"/>
      <c r="T41" s="57"/>
      <c r="U41" s="57"/>
      <c r="V41" s="57">
        <v>5</v>
      </c>
      <c r="W41" s="57"/>
      <c r="X41" s="57"/>
      <c r="Y41" s="234">
        <v>4</v>
      </c>
      <c r="Z41" s="234">
        <v>1</v>
      </c>
      <c r="AA41" s="234"/>
      <c r="AB41" s="234"/>
      <c r="AC41" s="234"/>
      <c r="AD41" s="234">
        <v>0</v>
      </c>
      <c r="AE41" s="234">
        <v>0</v>
      </c>
      <c r="AF41" s="234">
        <v>5</v>
      </c>
      <c r="AG41" s="234"/>
      <c r="AH41" s="234"/>
      <c r="AI41" s="234">
        <v>0</v>
      </c>
      <c r="AJ41" s="208">
        <v>0</v>
      </c>
      <c r="AK41" s="58">
        <v>0</v>
      </c>
      <c r="AL41" s="58">
        <v>0</v>
      </c>
      <c r="AM41" s="58">
        <v>0</v>
      </c>
      <c r="AN41" s="207">
        <v>0</v>
      </c>
      <c r="AO41" s="59"/>
    </row>
    <row r="42" spans="1:41" ht="24.75" customHeight="1" x14ac:dyDescent="0.2">
      <c r="A42" s="948"/>
      <c r="B42" s="507" t="s">
        <v>250</v>
      </c>
      <c r="C42" s="24">
        <v>13</v>
      </c>
      <c r="D42" s="205">
        <v>0</v>
      </c>
      <c r="E42" s="205">
        <v>3</v>
      </c>
      <c r="F42" s="205">
        <v>3</v>
      </c>
      <c r="G42" s="57"/>
      <c r="H42" s="57"/>
      <c r="I42" s="206">
        <v>2</v>
      </c>
      <c r="J42" s="206">
        <v>10</v>
      </c>
      <c r="K42" s="57"/>
      <c r="L42" s="57">
        <v>0</v>
      </c>
      <c r="M42" s="57">
        <v>0</v>
      </c>
      <c r="N42" s="206">
        <v>10</v>
      </c>
      <c r="O42" s="57"/>
      <c r="P42" s="57"/>
      <c r="Q42" s="57"/>
      <c r="R42" s="411"/>
      <c r="S42" s="57"/>
      <c r="T42" s="57"/>
      <c r="U42" s="57"/>
      <c r="V42" s="57">
        <v>13</v>
      </c>
      <c r="W42" s="57">
        <v>2</v>
      </c>
      <c r="X42" s="57">
        <v>2</v>
      </c>
      <c r="Y42" s="234">
        <v>7</v>
      </c>
      <c r="Z42" s="234">
        <v>5</v>
      </c>
      <c r="AA42" s="234">
        <v>1</v>
      </c>
      <c r="AB42" s="234">
        <v>1</v>
      </c>
      <c r="AC42" s="234">
        <v>1</v>
      </c>
      <c r="AD42" s="234">
        <v>0</v>
      </c>
      <c r="AE42" s="234">
        <v>0</v>
      </c>
      <c r="AF42" s="234">
        <v>11</v>
      </c>
      <c r="AG42" s="234">
        <v>2</v>
      </c>
      <c r="AH42" s="234"/>
      <c r="AI42" s="234">
        <v>0</v>
      </c>
      <c r="AJ42" s="208">
        <v>0</v>
      </c>
      <c r="AK42" s="58">
        <v>0</v>
      </c>
      <c r="AL42" s="58">
        <v>0</v>
      </c>
      <c r="AM42" s="58">
        <v>0</v>
      </c>
      <c r="AN42" s="207">
        <v>0</v>
      </c>
      <c r="AO42" s="59"/>
    </row>
    <row r="43" spans="1:41" ht="24.75" customHeight="1" x14ac:dyDescent="0.2">
      <c r="A43" s="948"/>
      <c r="B43" s="507" t="s">
        <v>251</v>
      </c>
      <c r="C43" s="24">
        <v>8</v>
      </c>
      <c r="D43" s="205">
        <v>0</v>
      </c>
      <c r="E43" s="205">
        <v>3</v>
      </c>
      <c r="F43" s="205">
        <v>1</v>
      </c>
      <c r="G43" s="57"/>
      <c r="H43" s="57"/>
      <c r="I43" s="206"/>
      <c r="J43" s="206">
        <v>8</v>
      </c>
      <c r="K43" s="57"/>
      <c r="L43" s="57">
        <v>0</v>
      </c>
      <c r="M43" s="57">
        <v>0</v>
      </c>
      <c r="N43" s="206">
        <v>3</v>
      </c>
      <c r="O43" s="57">
        <v>3</v>
      </c>
      <c r="P43" s="57"/>
      <c r="Q43" s="57"/>
      <c r="R43" s="411">
        <v>2</v>
      </c>
      <c r="S43" s="57">
        <v>2</v>
      </c>
      <c r="T43" s="57">
        <v>2</v>
      </c>
      <c r="U43" s="57"/>
      <c r="V43" s="57">
        <v>4</v>
      </c>
      <c r="W43" s="57"/>
      <c r="X43" s="57"/>
      <c r="Y43" s="234">
        <v>6</v>
      </c>
      <c r="Z43" s="234"/>
      <c r="AA43" s="234">
        <v>2</v>
      </c>
      <c r="AB43" s="234">
        <v>2</v>
      </c>
      <c r="AC43" s="234">
        <v>1</v>
      </c>
      <c r="AD43" s="234">
        <v>0</v>
      </c>
      <c r="AE43" s="234">
        <v>0</v>
      </c>
      <c r="AF43" s="234">
        <v>8</v>
      </c>
      <c r="AG43" s="234"/>
      <c r="AH43" s="234"/>
      <c r="AI43" s="234">
        <v>0</v>
      </c>
      <c r="AJ43" s="208">
        <v>0</v>
      </c>
      <c r="AK43" s="58">
        <v>0</v>
      </c>
      <c r="AL43" s="58">
        <v>0</v>
      </c>
      <c r="AM43" s="58">
        <v>0</v>
      </c>
      <c r="AN43" s="207">
        <v>0</v>
      </c>
      <c r="AO43" s="59"/>
    </row>
    <row r="44" spans="1:41" ht="24.75" customHeight="1" x14ac:dyDescent="0.2">
      <c r="A44" s="948"/>
      <c r="B44" s="507" t="s">
        <v>252</v>
      </c>
      <c r="C44" s="24">
        <v>6</v>
      </c>
      <c r="D44" s="205">
        <v>0</v>
      </c>
      <c r="E44" s="209">
        <v>1</v>
      </c>
      <c r="F44" s="209">
        <v>1</v>
      </c>
      <c r="G44" s="24"/>
      <c r="H44" s="24"/>
      <c r="I44" s="24"/>
      <c r="J44" s="24">
        <v>4</v>
      </c>
      <c r="K44" s="24"/>
      <c r="L44" s="24">
        <v>0</v>
      </c>
      <c r="M44" s="24">
        <v>0</v>
      </c>
      <c r="N44" s="24">
        <v>7</v>
      </c>
      <c r="O44" s="24"/>
      <c r="P44" s="24"/>
      <c r="Q44" s="24"/>
      <c r="R44" s="413"/>
      <c r="S44" s="24"/>
      <c r="T44" s="24"/>
      <c r="U44" s="24"/>
      <c r="V44" s="24">
        <v>6</v>
      </c>
      <c r="W44" s="24"/>
      <c r="X44" s="24"/>
      <c r="Y44" s="230">
        <v>3</v>
      </c>
      <c r="Z44" s="230"/>
      <c r="AA44" s="230">
        <v>3</v>
      </c>
      <c r="AB44" s="230">
        <v>3</v>
      </c>
      <c r="AC44" s="230">
        <v>1</v>
      </c>
      <c r="AD44" s="230">
        <v>0</v>
      </c>
      <c r="AE44" s="230">
        <v>0</v>
      </c>
      <c r="AF44" s="230">
        <v>6</v>
      </c>
      <c r="AG44" s="230"/>
      <c r="AH44" s="230"/>
      <c r="AI44" s="230">
        <v>0</v>
      </c>
      <c r="AJ44" s="211">
        <v>0</v>
      </c>
      <c r="AK44" s="32">
        <v>0</v>
      </c>
      <c r="AL44" s="32">
        <v>0</v>
      </c>
      <c r="AM44" s="32">
        <v>0</v>
      </c>
      <c r="AN44" s="210">
        <v>0</v>
      </c>
      <c r="AO44" s="60"/>
    </row>
    <row r="45" spans="1:41" ht="24.75" customHeight="1" x14ac:dyDescent="0.2">
      <c r="A45" s="949"/>
      <c r="B45" s="507" t="s">
        <v>253</v>
      </c>
      <c r="C45" s="24">
        <v>4</v>
      </c>
      <c r="D45" s="205">
        <v>0</v>
      </c>
      <c r="E45" s="209"/>
      <c r="F45" s="209"/>
      <c r="G45" s="24"/>
      <c r="H45" s="24"/>
      <c r="I45" s="24"/>
      <c r="J45" s="24">
        <v>2</v>
      </c>
      <c r="K45" s="24"/>
      <c r="L45" s="24">
        <v>0</v>
      </c>
      <c r="M45" s="24">
        <v>0</v>
      </c>
      <c r="N45" s="24">
        <v>3</v>
      </c>
      <c r="O45" s="24"/>
      <c r="P45" s="24"/>
      <c r="Q45" s="24"/>
      <c r="R45" s="413"/>
      <c r="S45" s="24"/>
      <c r="T45" s="24"/>
      <c r="U45" s="24"/>
      <c r="V45" s="24">
        <v>4</v>
      </c>
      <c r="W45" s="24"/>
      <c r="X45" s="24"/>
      <c r="Y45" s="230">
        <v>2</v>
      </c>
      <c r="Z45" s="230">
        <v>1</v>
      </c>
      <c r="AA45" s="230">
        <v>1</v>
      </c>
      <c r="AB45" s="230">
        <v>1</v>
      </c>
      <c r="AC45" s="230"/>
      <c r="AD45" s="230">
        <v>0</v>
      </c>
      <c r="AE45" s="230">
        <v>0</v>
      </c>
      <c r="AF45" s="230">
        <v>4</v>
      </c>
      <c r="AG45" s="230"/>
      <c r="AH45" s="230"/>
      <c r="AI45" s="230">
        <v>0</v>
      </c>
      <c r="AJ45" s="211">
        <v>0</v>
      </c>
      <c r="AK45" s="32">
        <v>0</v>
      </c>
      <c r="AL45" s="32">
        <v>0</v>
      </c>
      <c r="AM45" s="32">
        <v>0</v>
      </c>
      <c r="AN45" s="210">
        <v>0</v>
      </c>
      <c r="AO45" s="60"/>
    </row>
    <row r="46" spans="1:41" ht="24.75" customHeight="1" thickBot="1" x14ac:dyDescent="0.25">
      <c r="A46" s="949"/>
      <c r="B46" s="660" t="s">
        <v>254</v>
      </c>
      <c r="C46" s="253">
        <v>9</v>
      </c>
      <c r="D46" s="278">
        <v>0</v>
      </c>
      <c r="E46" s="278">
        <v>3</v>
      </c>
      <c r="F46" s="278"/>
      <c r="G46" s="278"/>
      <c r="H46" s="278"/>
      <c r="I46" s="278">
        <v>4</v>
      </c>
      <c r="J46" s="278">
        <v>4</v>
      </c>
      <c r="K46" s="278"/>
      <c r="L46" s="278">
        <v>0</v>
      </c>
      <c r="M46" s="278">
        <v>0</v>
      </c>
      <c r="N46" s="278">
        <v>6</v>
      </c>
      <c r="O46" s="278">
        <v>4</v>
      </c>
      <c r="P46" s="278">
        <v>0</v>
      </c>
      <c r="Q46" s="278"/>
      <c r="R46" s="281"/>
      <c r="S46" s="278"/>
      <c r="T46" s="278"/>
      <c r="U46" s="278"/>
      <c r="V46" s="278">
        <v>9</v>
      </c>
      <c r="W46" s="278"/>
      <c r="X46" s="278"/>
      <c r="Y46" s="661">
        <v>5</v>
      </c>
      <c r="Z46" s="661">
        <v>1</v>
      </c>
      <c r="AA46" s="661">
        <v>3</v>
      </c>
      <c r="AB46" s="661">
        <v>3</v>
      </c>
      <c r="AC46" s="661"/>
      <c r="AD46" s="661">
        <v>0</v>
      </c>
      <c r="AE46" s="661">
        <v>0</v>
      </c>
      <c r="AF46" s="661">
        <v>9</v>
      </c>
      <c r="AG46" s="661"/>
      <c r="AH46" s="661"/>
      <c r="AI46" s="661">
        <v>0</v>
      </c>
      <c r="AJ46" s="278">
        <v>0</v>
      </c>
      <c r="AK46" s="278">
        <v>0</v>
      </c>
      <c r="AL46" s="278">
        <v>0</v>
      </c>
      <c r="AM46" s="278">
        <v>0</v>
      </c>
      <c r="AN46" s="286">
        <v>0</v>
      </c>
      <c r="AO46" s="280"/>
    </row>
    <row r="47" spans="1:41" ht="24.75" customHeight="1" thickTop="1" thickBot="1" x14ac:dyDescent="0.25">
      <c r="A47" s="943"/>
      <c r="B47" s="515" t="s">
        <v>242</v>
      </c>
      <c r="C47" s="180">
        <v>90</v>
      </c>
      <c r="D47" s="176">
        <v>0</v>
      </c>
      <c r="E47" s="176">
        <v>15</v>
      </c>
      <c r="F47" s="176">
        <v>12</v>
      </c>
      <c r="G47" s="583">
        <v>0</v>
      </c>
      <c r="H47" s="176">
        <v>21</v>
      </c>
      <c r="I47" s="176">
        <v>16</v>
      </c>
      <c r="J47" s="176">
        <v>61</v>
      </c>
      <c r="K47" s="176">
        <v>10</v>
      </c>
      <c r="L47" s="176">
        <v>0</v>
      </c>
      <c r="M47" s="176">
        <v>0</v>
      </c>
      <c r="N47" s="176">
        <v>59</v>
      </c>
      <c r="O47" s="176">
        <v>12</v>
      </c>
      <c r="P47" s="176">
        <v>0</v>
      </c>
      <c r="Q47" s="176">
        <v>0</v>
      </c>
      <c r="R47" s="182">
        <v>12</v>
      </c>
      <c r="S47" s="176">
        <v>2</v>
      </c>
      <c r="T47" s="176">
        <v>40</v>
      </c>
      <c r="U47" s="176">
        <v>0</v>
      </c>
      <c r="V47" s="176">
        <v>48</v>
      </c>
      <c r="W47" s="176">
        <v>2</v>
      </c>
      <c r="X47" s="176">
        <v>2</v>
      </c>
      <c r="Y47" s="662">
        <v>45</v>
      </c>
      <c r="Z47" s="662">
        <v>24</v>
      </c>
      <c r="AA47" s="662">
        <v>21</v>
      </c>
      <c r="AB47" s="662">
        <v>21</v>
      </c>
      <c r="AC47" s="662">
        <v>7</v>
      </c>
      <c r="AD47" s="662">
        <v>0</v>
      </c>
      <c r="AE47" s="662">
        <v>0</v>
      </c>
      <c r="AF47" s="662">
        <v>79</v>
      </c>
      <c r="AG47" s="662">
        <v>10</v>
      </c>
      <c r="AH47" s="663">
        <v>1</v>
      </c>
      <c r="AI47" s="663">
        <v>0</v>
      </c>
      <c r="AJ47" s="664">
        <v>0</v>
      </c>
      <c r="AK47" s="176">
        <v>0</v>
      </c>
      <c r="AL47" s="176">
        <v>0</v>
      </c>
      <c r="AM47" s="176">
        <v>0</v>
      </c>
      <c r="AN47" s="665">
        <v>0</v>
      </c>
      <c r="AO47" s="285"/>
    </row>
    <row r="48" spans="1:41" ht="24.75" customHeight="1" x14ac:dyDescent="0.2">
      <c r="A48" s="950" t="s">
        <v>131</v>
      </c>
      <c r="B48" s="501" t="s">
        <v>255</v>
      </c>
      <c r="C48" s="577">
        <v>63</v>
      </c>
      <c r="D48" s="205">
        <v>17</v>
      </c>
      <c r="E48" s="205">
        <v>21</v>
      </c>
      <c r="F48" s="205">
        <v>12</v>
      </c>
      <c r="G48" s="57"/>
      <c r="H48" s="57">
        <v>63</v>
      </c>
      <c r="I48" s="213"/>
      <c r="J48" s="57">
        <v>63</v>
      </c>
      <c r="K48" s="57">
        <v>39</v>
      </c>
      <c r="L48" s="57"/>
      <c r="M48" s="57"/>
      <c r="N48" s="57">
        <v>21</v>
      </c>
      <c r="O48" s="57">
        <v>21</v>
      </c>
      <c r="P48" s="57">
        <v>21</v>
      </c>
      <c r="Q48" s="57"/>
      <c r="R48" s="411">
        <v>52</v>
      </c>
      <c r="S48" s="57"/>
      <c r="T48" s="57">
        <v>52</v>
      </c>
      <c r="U48" s="57"/>
      <c r="V48" s="57"/>
      <c r="W48" s="57">
        <v>10</v>
      </c>
      <c r="X48" s="57">
        <v>10</v>
      </c>
      <c r="Y48" s="57">
        <v>9</v>
      </c>
      <c r="Z48" s="57"/>
      <c r="AA48" s="57">
        <v>54</v>
      </c>
      <c r="AB48" s="57">
        <v>54</v>
      </c>
      <c r="AC48" s="57">
        <v>1</v>
      </c>
      <c r="AD48" s="57"/>
      <c r="AE48" s="57"/>
      <c r="AF48" s="57">
        <v>10</v>
      </c>
      <c r="AG48" s="57">
        <v>53</v>
      </c>
      <c r="AH48" s="57"/>
      <c r="AI48" s="57">
        <v>63</v>
      </c>
      <c r="AJ48" s="208">
        <v>3</v>
      </c>
      <c r="AK48" s="58"/>
      <c r="AL48" s="58"/>
      <c r="AM48" s="58">
        <v>38</v>
      </c>
      <c r="AN48" s="207">
        <v>2</v>
      </c>
      <c r="AO48" s="61"/>
    </row>
    <row r="49" spans="1:41" ht="24.75" customHeight="1" x14ac:dyDescent="0.2">
      <c r="A49" s="951"/>
      <c r="B49" s="504" t="s">
        <v>256</v>
      </c>
      <c r="C49" s="24">
        <v>21</v>
      </c>
      <c r="D49" s="205"/>
      <c r="E49" s="205"/>
      <c r="F49" s="205"/>
      <c r="G49" s="57"/>
      <c r="H49" s="57">
        <v>21</v>
      </c>
      <c r="I49" s="214"/>
      <c r="J49" s="57">
        <v>21</v>
      </c>
      <c r="K49" s="24"/>
      <c r="L49" s="24"/>
      <c r="M49" s="24"/>
      <c r="N49" s="57"/>
      <c r="O49" s="57"/>
      <c r="P49" s="24"/>
      <c r="Q49" s="24"/>
      <c r="R49" s="411">
        <v>15</v>
      </c>
      <c r="S49" s="57"/>
      <c r="T49" s="24">
        <v>15</v>
      </c>
      <c r="U49" s="57"/>
      <c r="V49" s="24"/>
      <c r="W49" s="24"/>
      <c r="X49" s="24"/>
      <c r="Y49" s="57">
        <v>2</v>
      </c>
      <c r="Z49" s="57"/>
      <c r="AA49" s="57">
        <v>19</v>
      </c>
      <c r="AB49" s="24">
        <v>19</v>
      </c>
      <c r="AC49" s="24">
        <v>1</v>
      </c>
      <c r="AD49" s="24"/>
      <c r="AE49" s="24"/>
      <c r="AF49" s="57">
        <v>2</v>
      </c>
      <c r="AG49" s="57">
        <v>19</v>
      </c>
      <c r="AH49" s="57"/>
      <c r="AI49" s="57">
        <v>21</v>
      </c>
      <c r="AJ49" s="208">
        <v>1</v>
      </c>
      <c r="AK49" s="32">
        <v>5</v>
      </c>
      <c r="AL49" s="32">
        <v>1</v>
      </c>
      <c r="AM49" s="32">
        <v>19</v>
      </c>
      <c r="AN49" s="210">
        <v>1</v>
      </c>
      <c r="AO49" s="60"/>
    </row>
    <row r="50" spans="1:41" ht="24.75" customHeight="1" x14ac:dyDescent="0.2">
      <c r="A50" s="951"/>
      <c r="B50" s="504" t="s">
        <v>257</v>
      </c>
      <c r="C50" s="24">
        <v>13</v>
      </c>
      <c r="D50" s="205"/>
      <c r="E50" s="205"/>
      <c r="F50" s="205"/>
      <c r="G50" s="57"/>
      <c r="H50" s="57">
        <v>13</v>
      </c>
      <c r="I50" s="214"/>
      <c r="J50" s="57">
        <v>13</v>
      </c>
      <c r="K50" s="24">
        <v>6</v>
      </c>
      <c r="L50" s="24"/>
      <c r="M50" s="24"/>
      <c r="N50" s="57"/>
      <c r="O50" s="57"/>
      <c r="P50" s="24"/>
      <c r="Q50" s="24"/>
      <c r="R50" s="411">
        <v>11</v>
      </c>
      <c r="S50" s="57"/>
      <c r="T50" s="24">
        <v>11</v>
      </c>
      <c r="U50" s="57"/>
      <c r="V50" s="24"/>
      <c r="W50" s="24"/>
      <c r="X50" s="24"/>
      <c r="Y50" s="57">
        <v>2</v>
      </c>
      <c r="Z50" s="57"/>
      <c r="AA50" s="57">
        <v>11</v>
      </c>
      <c r="AB50" s="24">
        <v>11</v>
      </c>
      <c r="AC50" s="24">
        <v>0</v>
      </c>
      <c r="AD50" s="24"/>
      <c r="AE50" s="24"/>
      <c r="AF50" s="57">
        <v>2</v>
      </c>
      <c r="AG50" s="57">
        <v>11</v>
      </c>
      <c r="AH50" s="57"/>
      <c r="AI50" s="57">
        <v>13</v>
      </c>
      <c r="AJ50" s="208">
        <v>2</v>
      </c>
      <c r="AK50" s="32"/>
      <c r="AL50" s="32"/>
      <c r="AM50" s="32">
        <v>9</v>
      </c>
      <c r="AN50" s="210">
        <v>1</v>
      </c>
      <c r="AO50" s="226" t="s">
        <v>324</v>
      </c>
    </row>
    <row r="51" spans="1:41" ht="24.75" customHeight="1" x14ac:dyDescent="0.2">
      <c r="A51" s="951"/>
      <c r="B51" s="504" t="s">
        <v>258</v>
      </c>
      <c r="C51" s="24">
        <v>3</v>
      </c>
      <c r="D51" s="205"/>
      <c r="E51" s="205"/>
      <c r="F51" s="205"/>
      <c r="G51" s="57"/>
      <c r="H51" s="57">
        <v>3</v>
      </c>
      <c r="I51" s="214"/>
      <c r="J51" s="57">
        <v>3</v>
      </c>
      <c r="K51" s="24">
        <v>2</v>
      </c>
      <c r="L51" s="24"/>
      <c r="M51" s="24"/>
      <c r="N51" s="57"/>
      <c r="O51" s="57"/>
      <c r="P51" s="24"/>
      <c r="Q51" s="24"/>
      <c r="R51" s="411">
        <v>2</v>
      </c>
      <c r="S51" s="57"/>
      <c r="T51" s="24">
        <v>2</v>
      </c>
      <c r="U51" s="57"/>
      <c r="V51" s="24"/>
      <c r="W51" s="24"/>
      <c r="X51" s="24"/>
      <c r="Y51" s="57"/>
      <c r="Z51" s="57"/>
      <c r="AA51" s="57">
        <v>3</v>
      </c>
      <c r="AB51" s="24">
        <v>3</v>
      </c>
      <c r="AC51" s="24">
        <v>0</v>
      </c>
      <c r="AD51" s="24"/>
      <c r="AE51" s="24"/>
      <c r="AF51" s="57"/>
      <c r="AG51" s="57">
        <v>3</v>
      </c>
      <c r="AH51" s="57"/>
      <c r="AI51" s="57">
        <v>3</v>
      </c>
      <c r="AJ51" s="208">
        <v>0</v>
      </c>
      <c r="AK51" s="580"/>
      <c r="AL51" s="32"/>
      <c r="AM51" s="32">
        <v>3</v>
      </c>
      <c r="AN51" s="210">
        <v>0</v>
      </c>
      <c r="AO51" s="226" t="s">
        <v>324</v>
      </c>
    </row>
    <row r="52" spans="1:41" ht="24.75" customHeight="1" x14ac:dyDescent="0.2">
      <c r="A52" s="951"/>
      <c r="B52" s="504" t="s">
        <v>259</v>
      </c>
      <c r="C52" s="24">
        <v>62</v>
      </c>
      <c r="D52" s="205">
        <v>29</v>
      </c>
      <c r="E52" s="209"/>
      <c r="F52" s="209"/>
      <c r="G52" s="24"/>
      <c r="H52" s="24">
        <v>62</v>
      </c>
      <c r="I52" s="24"/>
      <c r="J52" s="57">
        <v>62</v>
      </c>
      <c r="K52" s="24">
        <v>28</v>
      </c>
      <c r="L52" s="24"/>
      <c r="M52" s="24"/>
      <c r="N52" s="24">
        <v>22</v>
      </c>
      <c r="O52" s="24">
        <v>22</v>
      </c>
      <c r="P52" s="24">
        <v>22</v>
      </c>
      <c r="Q52" s="24">
        <v>22</v>
      </c>
      <c r="R52" s="413">
        <v>52</v>
      </c>
      <c r="S52" s="24">
        <v>21.6</v>
      </c>
      <c r="T52" s="24">
        <v>32</v>
      </c>
      <c r="U52" s="24"/>
      <c r="V52" s="24"/>
      <c r="W52" s="24"/>
      <c r="X52" s="24"/>
      <c r="Y52" s="24"/>
      <c r="Z52" s="24"/>
      <c r="AA52" s="24">
        <v>62</v>
      </c>
      <c r="AB52" s="24">
        <v>62</v>
      </c>
      <c r="AC52" s="24">
        <v>1</v>
      </c>
      <c r="AD52" s="24"/>
      <c r="AE52" s="24"/>
      <c r="AF52" s="24">
        <v>26</v>
      </c>
      <c r="AG52" s="24">
        <v>36</v>
      </c>
      <c r="AH52" s="24"/>
      <c r="AI52" s="24">
        <v>62</v>
      </c>
      <c r="AJ52" s="211">
        <v>3</v>
      </c>
      <c r="AK52" s="32"/>
      <c r="AL52" s="32"/>
      <c r="AM52" s="32">
        <v>31</v>
      </c>
      <c r="AN52" s="210">
        <v>1</v>
      </c>
      <c r="AO52" s="215"/>
    </row>
    <row r="53" spans="1:41" ht="24.75" customHeight="1" x14ac:dyDescent="0.2">
      <c r="A53" s="951"/>
      <c r="B53" s="504" t="s">
        <v>260</v>
      </c>
      <c r="C53" s="24">
        <v>11</v>
      </c>
      <c r="D53" s="205"/>
      <c r="E53" s="209"/>
      <c r="F53" s="209"/>
      <c r="G53" s="24">
        <v>1</v>
      </c>
      <c r="H53" s="24">
        <v>10</v>
      </c>
      <c r="I53" s="24"/>
      <c r="J53" s="57">
        <v>11</v>
      </c>
      <c r="K53" s="24"/>
      <c r="L53" s="24"/>
      <c r="M53" s="24"/>
      <c r="N53" s="24"/>
      <c r="O53" s="24"/>
      <c r="P53" s="24"/>
      <c r="Q53" s="24"/>
      <c r="R53" s="413"/>
      <c r="S53" s="24"/>
      <c r="T53" s="24"/>
      <c r="U53" s="24"/>
      <c r="V53" s="24"/>
      <c r="W53" s="24"/>
      <c r="X53" s="24"/>
      <c r="Y53" s="24">
        <v>5</v>
      </c>
      <c r="Z53" s="24"/>
      <c r="AA53" s="24">
        <v>6</v>
      </c>
      <c r="AB53" s="24">
        <v>6</v>
      </c>
      <c r="AC53" s="24">
        <v>0</v>
      </c>
      <c r="AD53" s="24"/>
      <c r="AE53" s="24"/>
      <c r="AF53" s="24">
        <v>5</v>
      </c>
      <c r="AG53" s="24">
        <v>6</v>
      </c>
      <c r="AH53" s="24"/>
      <c r="AI53" s="24">
        <v>11</v>
      </c>
      <c r="AJ53" s="211">
        <v>0</v>
      </c>
      <c r="AK53" s="32"/>
      <c r="AL53" s="32"/>
      <c r="AM53" s="32"/>
      <c r="AN53" s="210"/>
      <c r="AO53" s="226" t="s">
        <v>324</v>
      </c>
    </row>
    <row r="54" spans="1:41" ht="24.75" customHeight="1" x14ac:dyDescent="0.2">
      <c r="A54" s="951"/>
      <c r="B54" s="578" t="s">
        <v>261</v>
      </c>
      <c r="C54" s="57">
        <v>7</v>
      </c>
      <c r="D54" s="205"/>
      <c r="E54" s="209"/>
      <c r="F54" s="209"/>
      <c r="G54" s="24"/>
      <c r="H54" s="24">
        <v>7</v>
      </c>
      <c r="I54" s="24"/>
      <c r="J54" s="57">
        <v>7</v>
      </c>
      <c r="K54" s="24"/>
      <c r="L54" s="24"/>
      <c r="M54" s="24"/>
      <c r="N54" s="24"/>
      <c r="O54" s="24"/>
      <c r="P54" s="24"/>
      <c r="Q54" s="24"/>
      <c r="R54" s="413"/>
      <c r="S54" s="24"/>
      <c r="T54" s="24"/>
      <c r="U54" s="24"/>
      <c r="V54" s="24"/>
      <c r="W54" s="24"/>
      <c r="X54" s="24"/>
      <c r="Y54" s="24"/>
      <c r="Z54" s="24"/>
      <c r="AA54" s="24">
        <v>7</v>
      </c>
      <c r="AB54" s="24">
        <v>7</v>
      </c>
      <c r="AC54" s="24">
        <v>0</v>
      </c>
      <c r="AD54" s="24"/>
      <c r="AE54" s="24"/>
      <c r="AF54" s="24"/>
      <c r="AG54" s="24">
        <v>7</v>
      </c>
      <c r="AH54" s="24"/>
      <c r="AI54" s="24">
        <v>7</v>
      </c>
      <c r="AJ54" s="211">
        <v>0</v>
      </c>
      <c r="AK54" s="32"/>
      <c r="AL54" s="32"/>
      <c r="AM54" s="32"/>
      <c r="AN54" s="210"/>
      <c r="AO54" s="216" t="s">
        <v>324</v>
      </c>
    </row>
    <row r="55" spans="1:41" ht="24.75" customHeight="1" x14ac:dyDescent="0.2">
      <c r="A55" s="951"/>
      <c r="B55" s="504" t="s">
        <v>262</v>
      </c>
      <c r="C55" s="24">
        <v>5</v>
      </c>
      <c r="D55" s="205"/>
      <c r="E55" s="209"/>
      <c r="F55" s="209"/>
      <c r="G55" s="24">
        <v>1</v>
      </c>
      <c r="H55" s="24">
        <v>4</v>
      </c>
      <c r="I55" s="24"/>
      <c r="J55" s="57">
        <v>5</v>
      </c>
      <c r="K55" s="24"/>
      <c r="L55" s="24"/>
      <c r="M55" s="24"/>
      <c r="N55" s="24"/>
      <c r="O55" s="24"/>
      <c r="P55" s="24"/>
      <c r="Q55" s="24"/>
      <c r="R55" s="413"/>
      <c r="S55" s="24"/>
      <c r="T55" s="24"/>
      <c r="U55" s="24"/>
      <c r="V55" s="24"/>
      <c r="W55" s="24"/>
      <c r="X55" s="24"/>
      <c r="Y55" s="24">
        <v>5</v>
      </c>
      <c r="Z55" s="24"/>
      <c r="AA55" s="24"/>
      <c r="AB55" s="24"/>
      <c r="AC55" s="24"/>
      <c r="AD55" s="24"/>
      <c r="AE55" s="24"/>
      <c r="AF55" s="24">
        <v>5</v>
      </c>
      <c r="AG55" s="24"/>
      <c r="AH55" s="24"/>
      <c r="AI55" s="24">
        <v>5</v>
      </c>
      <c r="AJ55" s="211">
        <v>0</v>
      </c>
      <c r="AK55" s="32"/>
      <c r="AL55" s="32"/>
      <c r="AM55" s="32"/>
      <c r="AN55" s="210"/>
      <c r="AO55" s="226" t="s">
        <v>324</v>
      </c>
    </row>
    <row r="56" spans="1:41" ht="24.75" customHeight="1" thickBot="1" x14ac:dyDescent="0.25">
      <c r="A56" s="951"/>
      <c r="B56" s="502" t="s">
        <v>263</v>
      </c>
      <c r="C56" s="253">
        <v>16</v>
      </c>
      <c r="D56" s="278"/>
      <c r="E56" s="278"/>
      <c r="F56" s="278"/>
      <c r="G56" s="278">
        <v>6</v>
      </c>
      <c r="H56" s="278">
        <v>10</v>
      </c>
      <c r="I56" s="278"/>
      <c r="J56" s="278">
        <v>16</v>
      </c>
      <c r="K56" s="278"/>
      <c r="L56" s="278"/>
      <c r="M56" s="278"/>
      <c r="N56" s="278"/>
      <c r="O56" s="278"/>
      <c r="P56" s="278"/>
      <c r="Q56" s="278"/>
      <c r="R56" s="281"/>
      <c r="S56" s="278"/>
      <c r="T56" s="278"/>
      <c r="U56" s="278"/>
      <c r="V56" s="278"/>
      <c r="W56" s="278">
        <v>2</v>
      </c>
      <c r="X56" s="278">
        <v>2</v>
      </c>
      <c r="Y56" s="278">
        <v>10</v>
      </c>
      <c r="Z56" s="278"/>
      <c r="AA56" s="278">
        <v>6</v>
      </c>
      <c r="AB56" s="278">
        <v>6</v>
      </c>
      <c r="AC56" s="278">
        <v>1</v>
      </c>
      <c r="AD56" s="278"/>
      <c r="AE56" s="278"/>
      <c r="AF56" s="278">
        <v>16</v>
      </c>
      <c r="AG56" s="278"/>
      <c r="AH56" s="278"/>
      <c r="AI56" s="278">
        <v>16</v>
      </c>
      <c r="AJ56" s="278">
        <v>1</v>
      </c>
      <c r="AK56" s="287"/>
      <c r="AL56" s="287"/>
      <c r="AM56" s="287">
        <v>16</v>
      </c>
      <c r="AN56" s="286">
        <v>1</v>
      </c>
      <c r="AO56" s="280"/>
    </row>
    <row r="57" spans="1:41" ht="24.75" customHeight="1" thickTop="1" thickBot="1" x14ac:dyDescent="0.25">
      <c r="A57" s="952"/>
      <c r="B57" s="503" t="s">
        <v>242</v>
      </c>
      <c r="C57" s="373">
        <v>201</v>
      </c>
      <c r="D57" s="176">
        <v>46</v>
      </c>
      <c r="E57" s="176">
        <v>21</v>
      </c>
      <c r="F57" s="176">
        <v>12</v>
      </c>
      <c r="G57" s="176">
        <v>8</v>
      </c>
      <c r="H57" s="176">
        <v>193</v>
      </c>
      <c r="I57" s="176">
        <v>0</v>
      </c>
      <c r="J57" s="176">
        <v>201</v>
      </c>
      <c r="K57" s="176">
        <v>75</v>
      </c>
      <c r="L57" s="176">
        <v>0</v>
      </c>
      <c r="M57" s="176">
        <v>0</v>
      </c>
      <c r="N57" s="176">
        <v>43</v>
      </c>
      <c r="O57" s="176">
        <v>43</v>
      </c>
      <c r="P57" s="176">
        <v>43</v>
      </c>
      <c r="Q57" s="176">
        <v>22</v>
      </c>
      <c r="R57" s="182">
        <v>132</v>
      </c>
      <c r="S57" s="176">
        <v>21.6</v>
      </c>
      <c r="T57" s="176">
        <v>112</v>
      </c>
      <c r="U57" s="176">
        <v>0</v>
      </c>
      <c r="V57" s="176">
        <v>0</v>
      </c>
      <c r="W57" s="176">
        <v>12</v>
      </c>
      <c r="X57" s="176">
        <v>12</v>
      </c>
      <c r="Y57" s="176">
        <v>33</v>
      </c>
      <c r="Z57" s="176">
        <v>0</v>
      </c>
      <c r="AA57" s="176">
        <v>168</v>
      </c>
      <c r="AB57" s="176">
        <v>168</v>
      </c>
      <c r="AC57" s="176">
        <v>4</v>
      </c>
      <c r="AD57" s="176">
        <v>0</v>
      </c>
      <c r="AE57" s="176">
        <v>0</v>
      </c>
      <c r="AF57" s="176">
        <v>66</v>
      </c>
      <c r="AG57" s="176">
        <v>135</v>
      </c>
      <c r="AH57" s="176">
        <v>0</v>
      </c>
      <c r="AI57" s="176">
        <v>201</v>
      </c>
      <c r="AJ57" s="176">
        <v>10</v>
      </c>
      <c r="AK57" s="176">
        <v>5</v>
      </c>
      <c r="AL57" s="176">
        <v>1</v>
      </c>
      <c r="AM57" s="176">
        <v>116</v>
      </c>
      <c r="AN57" s="178">
        <v>6</v>
      </c>
      <c r="AO57" s="224"/>
    </row>
    <row r="58" spans="1:41" ht="24.75" customHeight="1" x14ac:dyDescent="0.2">
      <c r="A58" s="910" t="s">
        <v>132</v>
      </c>
      <c r="B58" s="501" t="s">
        <v>224</v>
      </c>
      <c r="C58" s="227">
        <v>203</v>
      </c>
      <c r="D58" s="233">
        <v>170</v>
      </c>
      <c r="E58" s="122">
        <v>203</v>
      </c>
      <c r="F58" s="233">
        <v>160</v>
      </c>
      <c r="G58" s="229">
        <v>28</v>
      </c>
      <c r="H58" s="228">
        <v>170</v>
      </c>
      <c r="I58" s="228">
        <v>170</v>
      </c>
      <c r="J58" s="228">
        <v>170</v>
      </c>
      <c r="K58" s="234">
        <v>140</v>
      </c>
      <c r="L58" s="234"/>
      <c r="M58" s="57"/>
      <c r="N58" s="235">
        <v>178</v>
      </c>
      <c r="O58" s="234">
        <v>30</v>
      </c>
      <c r="P58" s="234">
        <v>175</v>
      </c>
      <c r="Q58" s="234">
        <v>25</v>
      </c>
      <c r="R58" s="415">
        <v>18</v>
      </c>
      <c r="S58" s="234">
        <v>25</v>
      </c>
      <c r="T58" s="234">
        <v>140</v>
      </c>
      <c r="U58" s="234">
        <v>5</v>
      </c>
      <c r="V58" s="237"/>
      <c r="W58" s="237"/>
      <c r="X58" s="237"/>
      <c r="Y58" s="229">
        <v>30</v>
      </c>
      <c r="Z58" s="234"/>
      <c r="AA58" s="228">
        <v>170</v>
      </c>
      <c r="AB58" s="228">
        <v>170</v>
      </c>
      <c r="AC58" s="234">
        <v>10</v>
      </c>
      <c r="AD58" s="57"/>
      <c r="AE58" s="57"/>
      <c r="AF58" s="57"/>
      <c r="AG58" s="228">
        <v>170</v>
      </c>
      <c r="AH58" s="229">
        <v>33</v>
      </c>
      <c r="AI58" s="228">
        <v>170</v>
      </c>
      <c r="AJ58" s="238">
        <v>3</v>
      </c>
      <c r="AK58" s="236">
        <v>170</v>
      </c>
      <c r="AL58" s="239">
        <v>1</v>
      </c>
      <c r="AM58" s="228">
        <v>170</v>
      </c>
      <c r="AN58" s="248">
        <v>1</v>
      </c>
      <c r="AO58" s="700" t="s">
        <v>326</v>
      </c>
    </row>
    <row r="59" spans="1:41" ht="24.75" customHeight="1" x14ac:dyDescent="0.2">
      <c r="A59" s="924"/>
      <c r="B59" s="504" t="s">
        <v>264</v>
      </c>
      <c r="C59" s="230">
        <v>5</v>
      </c>
      <c r="D59" s="233"/>
      <c r="E59" s="123">
        <v>5</v>
      </c>
      <c r="F59" s="240"/>
      <c r="G59" s="232"/>
      <c r="H59" s="231"/>
      <c r="I59" s="231"/>
      <c r="J59" s="231"/>
      <c r="K59" s="230"/>
      <c r="L59" s="24"/>
      <c r="M59" s="24"/>
      <c r="N59" s="230"/>
      <c r="O59" s="230"/>
      <c r="P59" s="230"/>
      <c r="Q59" s="230"/>
      <c r="R59" s="416"/>
      <c r="S59" s="230"/>
      <c r="T59" s="230"/>
      <c r="U59" s="230"/>
      <c r="V59" s="242"/>
      <c r="W59" s="242"/>
      <c r="X59" s="242"/>
      <c r="Y59" s="232">
        <v>2</v>
      </c>
      <c r="Z59" s="230"/>
      <c r="AA59" s="231"/>
      <c r="AB59" s="231"/>
      <c r="AC59" s="230"/>
      <c r="AD59" s="24"/>
      <c r="AE59" s="24"/>
      <c r="AF59" s="24"/>
      <c r="AG59" s="231"/>
      <c r="AH59" s="232">
        <v>5</v>
      </c>
      <c r="AI59" s="231"/>
      <c r="AJ59" s="243"/>
      <c r="AK59" s="241"/>
      <c r="AL59" s="244"/>
      <c r="AM59" s="231"/>
      <c r="AN59" s="249"/>
      <c r="AO59" s="250" t="s">
        <v>326</v>
      </c>
    </row>
    <row r="60" spans="1:41" ht="24.75" customHeight="1" thickBot="1" x14ac:dyDescent="0.25">
      <c r="A60" s="924"/>
      <c r="B60" s="502" t="s">
        <v>265</v>
      </c>
      <c r="C60" s="253">
        <v>35</v>
      </c>
      <c r="D60" s="653">
        <v>25</v>
      </c>
      <c r="E60" s="255">
        <v>35</v>
      </c>
      <c r="F60" s="278">
        <v>20</v>
      </c>
      <c r="G60" s="270">
        <v>2</v>
      </c>
      <c r="H60" s="269">
        <v>30</v>
      </c>
      <c r="I60" s="269">
        <v>25</v>
      </c>
      <c r="J60" s="269">
        <v>25</v>
      </c>
      <c r="K60" s="268">
        <v>24</v>
      </c>
      <c r="L60" s="253"/>
      <c r="M60" s="253"/>
      <c r="N60" s="268">
        <v>30</v>
      </c>
      <c r="O60" s="268">
        <v>27</v>
      </c>
      <c r="P60" s="268">
        <v>25</v>
      </c>
      <c r="Q60" s="268">
        <v>10</v>
      </c>
      <c r="R60" s="417"/>
      <c r="S60" s="268">
        <v>7</v>
      </c>
      <c r="T60" s="289">
        <v>20</v>
      </c>
      <c r="U60" s="268"/>
      <c r="V60" s="290"/>
      <c r="W60" s="290"/>
      <c r="X60" s="290"/>
      <c r="Y60" s="270">
        <v>10</v>
      </c>
      <c r="Z60" s="268"/>
      <c r="AA60" s="269">
        <v>25</v>
      </c>
      <c r="AB60" s="269">
        <v>25</v>
      </c>
      <c r="AC60" s="268">
        <v>4</v>
      </c>
      <c r="AD60" s="253"/>
      <c r="AE60" s="253"/>
      <c r="AF60" s="253"/>
      <c r="AG60" s="269">
        <v>25</v>
      </c>
      <c r="AH60" s="270">
        <v>10</v>
      </c>
      <c r="AI60" s="269">
        <v>25</v>
      </c>
      <c r="AJ60" s="291">
        <v>0</v>
      </c>
      <c r="AK60" s="288">
        <v>25</v>
      </c>
      <c r="AL60" s="292">
        <v>0</v>
      </c>
      <c r="AM60" s="269">
        <v>25</v>
      </c>
      <c r="AN60" s="293">
        <v>0</v>
      </c>
      <c r="AO60" s="652" t="s">
        <v>325</v>
      </c>
    </row>
    <row r="61" spans="1:41" ht="24.75" customHeight="1" thickTop="1" thickBot="1" x14ac:dyDescent="0.25">
      <c r="A61" s="925"/>
      <c r="B61" s="503" t="s">
        <v>242</v>
      </c>
      <c r="C61" s="180">
        <v>243</v>
      </c>
      <c r="D61" s="180">
        <v>195</v>
      </c>
      <c r="E61" s="180">
        <v>243</v>
      </c>
      <c r="F61" s="180">
        <v>180</v>
      </c>
      <c r="G61" s="582">
        <v>30</v>
      </c>
      <c r="H61" s="180">
        <v>200</v>
      </c>
      <c r="I61" s="180">
        <v>195</v>
      </c>
      <c r="J61" s="180">
        <v>195</v>
      </c>
      <c r="K61" s="180">
        <v>164</v>
      </c>
      <c r="L61" s="176">
        <v>0</v>
      </c>
      <c r="M61" s="176">
        <v>0</v>
      </c>
      <c r="N61" s="180">
        <v>208</v>
      </c>
      <c r="O61" s="180">
        <v>57</v>
      </c>
      <c r="P61" s="180">
        <v>200</v>
      </c>
      <c r="Q61" s="180">
        <v>35</v>
      </c>
      <c r="R61" s="414">
        <v>18</v>
      </c>
      <c r="S61" s="180">
        <v>32</v>
      </c>
      <c r="T61" s="180">
        <v>160</v>
      </c>
      <c r="U61" s="180">
        <v>5</v>
      </c>
      <c r="V61" s="176">
        <v>0</v>
      </c>
      <c r="W61" s="176">
        <v>0</v>
      </c>
      <c r="X61" s="176">
        <v>0</v>
      </c>
      <c r="Y61" s="180">
        <v>42</v>
      </c>
      <c r="Z61" s="176">
        <v>0</v>
      </c>
      <c r="AA61" s="180">
        <v>195</v>
      </c>
      <c r="AB61" s="180">
        <v>195</v>
      </c>
      <c r="AC61" s="180">
        <v>14</v>
      </c>
      <c r="AD61" s="176">
        <v>0</v>
      </c>
      <c r="AE61" s="176">
        <v>0</v>
      </c>
      <c r="AF61" s="176">
        <v>0</v>
      </c>
      <c r="AG61" s="180">
        <v>195</v>
      </c>
      <c r="AH61" s="180">
        <v>48</v>
      </c>
      <c r="AI61" s="180">
        <v>195</v>
      </c>
      <c r="AJ61" s="180">
        <v>3</v>
      </c>
      <c r="AK61" s="180">
        <v>195</v>
      </c>
      <c r="AL61" s="180">
        <v>1</v>
      </c>
      <c r="AM61" s="180">
        <v>195</v>
      </c>
      <c r="AN61" s="181">
        <v>1</v>
      </c>
      <c r="AO61" s="285"/>
    </row>
    <row r="62" spans="1:41" ht="24.75" customHeight="1" x14ac:dyDescent="0.2">
      <c r="A62" s="910" t="s">
        <v>26</v>
      </c>
      <c r="B62" s="501" t="s">
        <v>266</v>
      </c>
      <c r="C62" s="19">
        <v>78</v>
      </c>
      <c r="D62" s="205"/>
      <c r="E62" s="205">
        <v>22</v>
      </c>
      <c r="F62" s="205">
        <v>2</v>
      </c>
      <c r="G62" s="57">
        <v>1</v>
      </c>
      <c r="H62" s="205">
        <v>22</v>
      </c>
      <c r="I62" s="206">
        <v>10</v>
      </c>
      <c r="J62" s="205">
        <v>22</v>
      </c>
      <c r="K62" s="57">
        <v>10</v>
      </c>
      <c r="L62" s="57"/>
      <c r="M62" s="57"/>
      <c r="N62" s="57">
        <v>22</v>
      </c>
      <c r="O62" s="57">
        <v>10</v>
      </c>
      <c r="P62" s="245">
        <v>10</v>
      </c>
      <c r="Q62" s="245"/>
      <c r="R62" s="411">
        <v>10</v>
      </c>
      <c r="S62" s="57"/>
      <c r="T62" s="57">
        <v>5</v>
      </c>
      <c r="U62" s="57">
        <v>5</v>
      </c>
      <c r="V62" s="57"/>
      <c r="W62" s="57">
        <v>8</v>
      </c>
      <c r="X62" s="57">
        <v>8</v>
      </c>
      <c r="Y62" s="57">
        <v>56</v>
      </c>
      <c r="Z62" s="57"/>
      <c r="AA62" s="205">
        <v>22</v>
      </c>
      <c r="AB62" s="205">
        <v>22</v>
      </c>
      <c r="AC62" s="57">
        <v>3</v>
      </c>
      <c r="AD62" s="57"/>
      <c r="AE62" s="57"/>
      <c r="AF62" s="57">
        <v>5</v>
      </c>
      <c r="AG62" s="57">
        <v>22</v>
      </c>
      <c r="AH62" s="205">
        <v>51</v>
      </c>
      <c r="AI62" s="205">
        <v>22</v>
      </c>
      <c r="AJ62" s="208">
        <v>2</v>
      </c>
      <c r="AK62" s="58">
        <v>17</v>
      </c>
      <c r="AL62" s="58">
        <v>1</v>
      </c>
      <c r="AM62" s="205">
        <v>17</v>
      </c>
      <c r="AN62" s="207">
        <v>1</v>
      </c>
      <c r="AO62" s="61"/>
    </row>
    <row r="63" spans="1:41" ht="24.75" customHeight="1" x14ac:dyDescent="0.2">
      <c r="A63" s="918"/>
      <c r="B63" s="504" t="s">
        <v>267</v>
      </c>
      <c r="C63" s="24">
        <v>2</v>
      </c>
      <c r="D63" s="205"/>
      <c r="E63" s="209"/>
      <c r="F63" s="209"/>
      <c r="G63" s="57"/>
      <c r="H63" s="209"/>
      <c r="I63" s="24"/>
      <c r="J63" s="209"/>
      <c r="K63" s="24"/>
      <c r="L63" s="24"/>
      <c r="M63" s="24"/>
      <c r="N63" s="24"/>
      <c r="O63" s="24"/>
      <c r="P63" s="24"/>
      <c r="Q63" s="24"/>
      <c r="R63" s="413"/>
      <c r="S63" s="24"/>
      <c r="T63" s="24"/>
      <c r="U63" s="24"/>
      <c r="V63" s="24"/>
      <c r="W63" s="24"/>
      <c r="X63" s="24"/>
      <c r="Y63" s="57">
        <v>2</v>
      </c>
      <c r="Z63" s="24"/>
      <c r="AA63" s="209"/>
      <c r="AB63" s="209"/>
      <c r="AC63" s="24"/>
      <c r="AD63" s="24"/>
      <c r="AE63" s="24"/>
      <c r="AF63" s="24"/>
      <c r="AG63" s="24"/>
      <c r="AH63" s="209">
        <v>2</v>
      </c>
      <c r="AI63" s="209"/>
      <c r="AJ63" s="211"/>
      <c r="AK63" s="32"/>
      <c r="AL63" s="32"/>
      <c r="AM63" s="209"/>
      <c r="AN63" s="210"/>
      <c r="AO63" s="60"/>
    </row>
    <row r="64" spans="1:41" ht="24.75" customHeight="1" thickBot="1" x14ac:dyDescent="0.25">
      <c r="A64" s="918"/>
      <c r="B64" s="502" t="s">
        <v>268</v>
      </c>
      <c r="C64" s="253">
        <v>11</v>
      </c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81"/>
      <c r="S64" s="278"/>
      <c r="T64" s="278"/>
      <c r="U64" s="278"/>
      <c r="V64" s="278"/>
      <c r="W64" s="278"/>
      <c r="X64" s="278"/>
      <c r="Y64" s="278">
        <v>11</v>
      </c>
      <c r="Z64" s="278"/>
      <c r="AA64" s="278"/>
      <c r="AB64" s="278"/>
      <c r="AC64" s="278"/>
      <c r="AD64" s="278"/>
      <c r="AE64" s="278"/>
      <c r="AF64" s="278"/>
      <c r="AG64" s="278"/>
      <c r="AH64" s="278">
        <v>11</v>
      </c>
      <c r="AI64" s="278"/>
      <c r="AJ64" s="278"/>
      <c r="AK64" s="278"/>
      <c r="AL64" s="278"/>
      <c r="AM64" s="278"/>
      <c r="AN64" s="286"/>
      <c r="AO64" s="280"/>
    </row>
    <row r="65" spans="1:41" ht="24.75" customHeight="1" thickTop="1" thickBot="1" x14ac:dyDescent="0.25">
      <c r="A65" s="911"/>
      <c r="B65" s="503" t="s">
        <v>241</v>
      </c>
      <c r="C65" s="180">
        <v>91</v>
      </c>
      <c r="D65" s="180">
        <v>0</v>
      </c>
      <c r="E65" s="180">
        <v>22</v>
      </c>
      <c r="F65" s="180">
        <v>2</v>
      </c>
      <c r="G65" s="180">
        <v>1</v>
      </c>
      <c r="H65" s="180">
        <v>22</v>
      </c>
      <c r="I65" s="180">
        <v>10</v>
      </c>
      <c r="J65" s="180">
        <v>22</v>
      </c>
      <c r="K65" s="180">
        <v>10</v>
      </c>
      <c r="L65" s="180">
        <v>0</v>
      </c>
      <c r="M65" s="180">
        <v>0</v>
      </c>
      <c r="N65" s="180">
        <v>22</v>
      </c>
      <c r="O65" s="180">
        <v>10</v>
      </c>
      <c r="P65" s="180">
        <v>10</v>
      </c>
      <c r="Q65" s="180">
        <v>0</v>
      </c>
      <c r="R65" s="414">
        <v>10</v>
      </c>
      <c r="S65" s="180">
        <v>0</v>
      </c>
      <c r="T65" s="180">
        <v>5</v>
      </c>
      <c r="U65" s="180">
        <v>5</v>
      </c>
      <c r="V65" s="180">
        <v>0</v>
      </c>
      <c r="W65" s="180">
        <v>8</v>
      </c>
      <c r="X65" s="180">
        <v>8</v>
      </c>
      <c r="Y65" s="180">
        <v>69</v>
      </c>
      <c r="Z65" s="180">
        <v>0</v>
      </c>
      <c r="AA65" s="180">
        <v>22</v>
      </c>
      <c r="AB65" s="180">
        <v>22</v>
      </c>
      <c r="AC65" s="180">
        <v>3</v>
      </c>
      <c r="AD65" s="180">
        <v>0</v>
      </c>
      <c r="AE65" s="180">
        <v>0</v>
      </c>
      <c r="AF65" s="180">
        <v>5</v>
      </c>
      <c r="AG65" s="180">
        <v>22</v>
      </c>
      <c r="AH65" s="582">
        <v>64</v>
      </c>
      <c r="AI65" s="180">
        <v>22</v>
      </c>
      <c r="AJ65" s="180">
        <v>2</v>
      </c>
      <c r="AK65" s="180">
        <v>17</v>
      </c>
      <c r="AL65" s="180">
        <v>1</v>
      </c>
      <c r="AM65" s="180">
        <v>17</v>
      </c>
      <c r="AN65" s="185">
        <v>1</v>
      </c>
      <c r="AO65" s="224"/>
    </row>
    <row r="66" spans="1:41" ht="24.75" customHeight="1" x14ac:dyDescent="0.2">
      <c r="A66" s="940" t="s">
        <v>146</v>
      </c>
      <c r="B66" s="517" t="s">
        <v>269</v>
      </c>
      <c r="C66" s="30">
        <v>15</v>
      </c>
      <c r="D66" s="205"/>
      <c r="E66" s="30">
        <v>15</v>
      </c>
      <c r="F66" s="205"/>
      <c r="G66" s="57">
        <v>14</v>
      </c>
      <c r="H66" s="57">
        <v>1</v>
      </c>
      <c r="I66" s="213"/>
      <c r="J66" s="57">
        <v>1</v>
      </c>
      <c r="K66" s="57"/>
      <c r="L66" s="57"/>
      <c r="M66" s="57"/>
      <c r="N66" s="57">
        <v>1</v>
      </c>
      <c r="O66" s="57"/>
      <c r="P66" s="57"/>
      <c r="Q66" s="57"/>
      <c r="R66" s="411"/>
      <c r="S66" s="57"/>
      <c r="T66" s="57"/>
      <c r="U66" s="57"/>
      <c r="V66" s="57"/>
      <c r="W66" s="57"/>
      <c r="X66" s="57"/>
      <c r="Y66" s="57">
        <v>3</v>
      </c>
      <c r="Z66" s="57"/>
      <c r="AA66" s="57">
        <v>12</v>
      </c>
      <c r="AB66" s="57">
        <v>12</v>
      </c>
      <c r="AC66" s="57">
        <v>1</v>
      </c>
      <c r="AD66" s="57"/>
      <c r="AE66" s="57"/>
      <c r="AF66" s="57"/>
      <c r="AG66" s="57">
        <v>1</v>
      </c>
      <c r="AH66" s="57">
        <v>14</v>
      </c>
      <c r="AI66" s="57">
        <v>1</v>
      </c>
      <c r="AJ66" s="208"/>
      <c r="AK66" s="58">
        <v>1</v>
      </c>
      <c r="AL66" s="58"/>
      <c r="AM66" s="58">
        <v>1</v>
      </c>
      <c r="AN66" s="207"/>
      <c r="AO66" s="61"/>
    </row>
    <row r="67" spans="1:41" ht="24.75" customHeight="1" x14ac:dyDescent="0.2">
      <c r="A67" s="941"/>
      <c r="B67" s="518" t="s">
        <v>270</v>
      </c>
      <c r="C67" s="24">
        <v>3</v>
      </c>
      <c r="D67" s="205"/>
      <c r="E67" s="24">
        <v>3</v>
      </c>
      <c r="F67" s="205"/>
      <c r="G67" s="57">
        <v>3</v>
      </c>
      <c r="H67" s="57"/>
      <c r="I67" s="214"/>
      <c r="J67" s="57"/>
      <c r="K67" s="24"/>
      <c r="L67" s="24"/>
      <c r="M67" s="24"/>
      <c r="N67" s="57"/>
      <c r="O67" s="57"/>
      <c r="P67" s="24"/>
      <c r="Q67" s="24"/>
      <c r="R67" s="411"/>
      <c r="S67" s="57"/>
      <c r="T67" s="24"/>
      <c r="U67" s="57"/>
      <c r="V67" s="24"/>
      <c r="W67" s="24"/>
      <c r="X67" s="24"/>
      <c r="Y67" s="57">
        <v>3</v>
      </c>
      <c r="Z67" s="57"/>
      <c r="AA67" s="57"/>
      <c r="AB67" s="24"/>
      <c r="AC67" s="24"/>
      <c r="AD67" s="24"/>
      <c r="AE67" s="24"/>
      <c r="AF67" s="57"/>
      <c r="AG67" s="57"/>
      <c r="AH67" s="57">
        <v>3</v>
      </c>
      <c r="AI67" s="57"/>
      <c r="AJ67" s="208"/>
      <c r="AK67" s="32"/>
      <c r="AL67" s="32"/>
      <c r="AM67" s="32"/>
      <c r="AN67" s="210"/>
      <c r="AO67" s="60"/>
    </row>
    <row r="68" spans="1:41" ht="24.75" customHeight="1" x14ac:dyDescent="0.2">
      <c r="A68" s="941"/>
      <c r="B68" s="519" t="s">
        <v>271</v>
      </c>
      <c r="C68" s="24">
        <v>3</v>
      </c>
      <c r="D68" s="205"/>
      <c r="E68" s="24">
        <v>3</v>
      </c>
      <c r="F68" s="205"/>
      <c r="G68" s="57">
        <v>3</v>
      </c>
      <c r="H68" s="57"/>
      <c r="I68" s="214"/>
      <c r="J68" s="57"/>
      <c r="K68" s="24"/>
      <c r="L68" s="24"/>
      <c r="M68" s="24"/>
      <c r="N68" s="57"/>
      <c r="O68" s="57"/>
      <c r="P68" s="24"/>
      <c r="Q68" s="24"/>
      <c r="R68" s="411"/>
      <c r="S68" s="57"/>
      <c r="T68" s="24"/>
      <c r="U68" s="57"/>
      <c r="V68" s="24"/>
      <c r="W68" s="24"/>
      <c r="X68" s="24"/>
      <c r="Y68" s="57">
        <v>3</v>
      </c>
      <c r="Z68" s="57"/>
      <c r="AA68" s="57"/>
      <c r="AB68" s="24"/>
      <c r="AC68" s="24"/>
      <c r="AD68" s="24"/>
      <c r="AE68" s="24"/>
      <c r="AF68" s="57"/>
      <c r="AG68" s="57"/>
      <c r="AH68" s="57">
        <v>3</v>
      </c>
      <c r="AI68" s="57"/>
      <c r="AJ68" s="208"/>
      <c r="AK68" s="32"/>
      <c r="AL68" s="32"/>
      <c r="AM68" s="32"/>
      <c r="AN68" s="210"/>
      <c r="AO68" s="60"/>
    </row>
    <row r="69" spans="1:41" ht="24.75" customHeight="1" x14ac:dyDescent="0.2">
      <c r="A69" s="941"/>
      <c r="B69" s="520" t="s">
        <v>272</v>
      </c>
      <c r="C69" s="24">
        <v>2</v>
      </c>
      <c r="D69" s="205"/>
      <c r="E69" s="24">
        <v>2</v>
      </c>
      <c r="F69" s="205"/>
      <c r="G69" s="57">
        <v>2</v>
      </c>
      <c r="H69" s="57"/>
      <c r="I69" s="214"/>
      <c r="J69" s="57"/>
      <c r="K69" s="24"/>
      <c r="L69" s="24"/>
      <c r="M69" s="24"/>
      <c r="N69" s="57"/>
      <c r="O69" s="57"/>
      <c r="P69" s="24"/>
      <c r="Q69" s="24"/>
      <c r="R69" s="411"/>
      <c r="S69" s="57"/>
      <c r="T69" s="24"/>
      <c r="U69" s="57"/>
      <c r="V69" s="24"/>
      <c r="W69" s="24"/>
      <c r="X69" s="24"/>
      <c r="Y69" s="57">
        <v>2</v>
      </c>
      <c r="Z69" s="57"/>
      <c r="AA69" s="57"/>
      <c r="AB69" s="24"/>
      <c r="AC69" s="24"/>
      <c r="AD69" s="24"/>
      <c r="AE69" s="24"/>
      <c r="AF69" s="57"/>
      <c r="AG69" s="57"/>
      <c r="AH69" s="57">
        <v>2</v>
      </c>
      <c r="AI69" s="57"/>
      <c r="AJ69" s="208"/>
      <c r="AK69" s="32"/>
      <c r="AL69" s="32"/>
      <c r="AM69" s="32"/>
      <c r="AN69" s="210"/>
      <c r="AO69" s="60"/>
    </row>
    <row r="70" spans="1:41" ht="24.75" customHeight="1" x14ac:dyDescent="0.2">
      <c r="A70" s="941"/>
      <c r="B70" s="520" t="s">
        <v>273</v>
      </c>
      <c r="C70" s="24">
        <v>4</v>
      </c>
      <c r="D70" s="205"/>
      <c r="E70" s="24">
        <v>4</v>
      </c>
      <c r="F70" s="209"/>
      <c r="G70" s="24">
        <v>4</v>
      </c>
      <c r="H70" s="24"/>
      <c r="I70" s="24"/>
      <c r="J70" s="57"/>
      <c r="K70" s="24"/>
      <c r="L70" s="24"/>
      <c r="M70" s="24"/>
      <c r="N70" s="24"/>
      <c r="O70" s="24"/>
      <c r="P70" s="24"/>
      <c r="Q70" s="24"/>
      <c r="R70" s="413"/>
      <c r="S70" s="24"/>
      <c r="T70" s="24"/>
      <c r="U70" s="24"/>
      <c r="V70" s="24"/>
      <c r="W70" s="24"/>
      <c r="X70" s="24"/>
      <c r="Y70" s="166">
        <v>3</v>
      </c>
      <c r="Z70" s="166"/>
      <c r="AA70" s="166"/>
      <c r="AB70" s="166"/>
      <c r="AC70" s="166"/>
      <c r="AD70" s="166"/>
      <c r="AE70" s="166"/>
      <c r="AF70" s="166"/>
      <c r="AG70" s="166"/>
      <c r="AH70" s="166">
        <v>3</v>
      </c>
      <c r="AI70" s="166"/>
      <c r="AJ70" s="371"/>
      <c r="AK70" s="371"/>
      <c r="AL70" s="371"/>
      <c r="AM70" s="371"/>
      <c r="AN70" s="372"/>
      <c r="AO70" s="60"/>
    </row>
    <row r="71" spans="1:41" ht="24.75" customHeight="1" x14ac:dyDescent="0.2">
      <c r="A71" s="941"/>
      <c r="B71" s="520" t="s">
        <v>274</v>
      </c>
      <c r="C71" s="24">
        <v>2</v>
      </c>
      <c r="D71" s="205"/>
      <c r="E71" s="24">
        <v>2</v>
      </c>
      <c r="F71" s="209"/>
      <c r="G71" s="24">
        <v>2</v>
      </c>
      <c r="H71" s="24"/>
      <c r="I71" s="24"/>
      <c r="J71" s="57"/>
      <c r="K71" s="24"/>
      <c r="L71" s="24"/>
      <c r="M71" s="24"/>
      <c r="N71" s="24"/>
      <c r="O71" s="24"/>
      <c r="P71" s="24"/>
      <c r="Q71" s="24"/>
      <c r="R71" s="413"/>
      <c r="S71" s="24"/>
      <c r="T71" s="24"/>
      <c r="U71" s="24"/>
      <c r="V71" s="24"/>
      <c r="W71" s="24"/>
      <c r="X71" s="24"/>
      <c r="Y71" s="24">
        <v>2</v>
      </c>
      <c r="Z71" s="24"/>
      <c r="AA71" s="24"/>
      <c r="AB71" s="24"/>
      <c r="AC71" s="24"/>
      <c r="AD71" s="24"/>
      <c r="AE71" s="24"/>
      <c r="AF71" s="24"/>
      <c r="AG71" s="24"/>
      <c r="AH71" s="24">
        <v>2</v>
      </c>
      <c r="AI71" s="24"/>
      <c r="AJ71" s="211"/>
      <c r="AK71" s="32"/>
      <c r="AL71" s="32"/>
      <c r="AM71" s="32"/>
      <c r="AN71" s="210"/>
      <c r="AO71" s="60"/>
    </row>
    <row r="72" spans="1:41" ht="24.75" customHeight="1" thickBot="1" x14ac:dyDescent="0.25">
      <c r="A72" s="941"/>
      <c r="B72" s="514" t="s">
        <v>275</v>
      </c>
      <c r="C72" s="278">
        <v>36</v>
      </c>
      <c r="D72" s="278">
        <v>5</v>
      </c>
      <c r="E72" s="278">
        <v>36</v>
      </c>
      <c r="F72" s="278"/>
      <c r="G72" s="278">
        <v>18</v>
      </c>
      <c r="H72" s="278">
        <v>18</v>
      </c>
      <c r="I72" s="278">
        <v>18</v>
      </c>
      <c r="J72" s="278">
        <v>11</v>
      </c>
      <c r="K72" s="278">
        <v>4</v>
      </c>
      <c r="L72" s="278">
        <v>18</v>
      </c>
      <c r="M72" s="278">
        <v>18</v>
      </c>
      <c r="N72" s="278">
        <v>1</v>
      </c>
      <c r="O72" s="278"/>
      <c r="P72" s="278"/>
      <c r="Q72" s="278"/>
      <c r="R72" s="281"/>
      <c r="S72" s="278">
        <v>11</v>
      </c>
      <c r="T72" s="278"/>
      <c r="U72" s="278"/>
      <c r="V72" s="278"/>
      <c r="W72" s="278"/>
      <c r="X72" s="278"/>
      <c r="Y72" s="278">
        <v>1</v>
      </c>
      <c r="Z72" s="278"/>
      <c r="AA72" s="278">
        <v>35</v>
      </c>
      <c r="AB72" s="278">
        <v>35</v>
      </c>
      <c r="AC72" s="278">
        <v>3</v>
      </c>
      <c r="AD72" s="278"/>
      <c r="AE72" s="278"/>
      <c r="AF72" s="278"/>
      <c r="AG72" s="278">
        <v>34</v>
      </c>
      <c r="AH72" s="278">
        <v>2</v>
      </c>
      <c r="AI72" s="278">
        <v>34</v>
      </c>
      <c r="AJ72" s="278">
        <v>1</v>
      </c>
      <c r="AK72" s="287">
        <v>34</v>
      </c>
      <c r="AL72" s="287">
        <v>1</v>
      </c>
      <c r="AM72" s="287">
        <v>34</v>
      </c>
      <c r="AN72" s="286">
        <v>1</v>
      </c>
      <c r="AO72" s="280"/>
    </row>
    <row r="73" spans="1:41" ht="24.75" customHeight="1" thickTop="1" thickBot="1" x14ac:dyDescent="0.25">
      <c r="A73" s="941"/>
      <c r="B73" s="503" t="s">
        <v>241</v>
      </c>
      <c r="C73" s="180">
        <v>65</v>
      </c>
      <c r="D73" s="176">
        <v>5</v>
      </c>
      <c r="E73" s="176">
        <v>65</v>
      </c>
      <c r="F73" s="176">
        <v>0</v>
      </c>
      <c r="G73" s="176">
        <v>46</v>
      </c>
      <c r="H73" s="176">
        <v>19</v>
      </c>
      <c r="I73" s="176">
        <v>18</v>
      </c>
      <c r="J73" s="176">
        <v>12</v>
      </c>
      <c r="K73" s="176">
        <v>4</v>
      </c>
      <c r="L73" s="176">
        <v>18</v>
      </c>
      <c r="M73" s="176">
        <v>18</v>
      </c>
      <c r="N73" s="176">
        <v>2</v>
      </c>
      <c r="O73" s="176">
        <v>0</v>
      </c>
      <c r="P73" s="176">
        <v>0</v>
      </c>
      <c r="Q73" s="176">
        <v>0</v>
      </c>
      <c r="R73" s="182">
        <v>0</v>
      </c>
      <c r="S73" s="176">
        <v>11</v>
      </c>
      <c r="T73" s="176">
        <v>0</v>
      </c>
      <c r="U73" s="176">
        <v>0</v>
      </c>
      <c r="V73" s="176">
        <v>0</v>
      </c>
      <c r="W73" s="176">
        <v>0</v>
      </c>
      <c r="X73" s="176">
        <v>0</v>
      </c>
      <c r="Y73" s="583">
        <v>17</v>
      </c>
      <c r="Z73" s="176">
        <v>0</v>
      </c>
      <c r="AA73" s="176">
        <v>47</v>
      </c>
      <c r="AB73" s="176">
        <v>47</v>
      </c>
      <c r="AC73" s="176">
        <v>4</v>
      </c>
      <c r="AD73" s="176">
        <v>0</v>
      </c>
      <c r="AE73" s="176">
        <v>0</v>
      </c>
      <c r="AF73" s="176">
        <v>0</v>
      </c>
      <c r="AG73" s="176">
        <v>35</v>
      </c>
      <c r="AH73" s="583">
        <v>29</v>
      </c>
      <c r="AI73" s="176">
        <v>35</v>
      </c>
      <c r="AJ73" s="176">
        <v>1</v>
      </c>
      <c r="AK73" s="176">
        <v>35</v>
      </c>
      <c r="AL73" s="176">
        <v>1</v>
      </c>
      <c r="AM73" s="176">
        <v>35</v>
      </c>
      <c r="AN73" s="178">
        <v>1</v>
      </c>
      <c r="AO73" s="224"/>
    </row>
    <row r="74" spans="1:41" ht="24.75" customHeight="1" x14ac:dyDescent="0.2">
      <c r="A74" s="910" t="s">
        <v>135</v>
      </c>
      <c r="B74" s="513" t="s">
        <v>292</v>
      </c>
      <c r="C74" s="205">
        <v>10</v>
      </c>
      <c r="D74" s="205"/>
      <c r="E74" s="205"/>
      <c r="F74" s="205"/>
      <c r="G74" s="57">
        <v>10</v>
      </c>
      <c r="H74" s="57"/>
      <c r="I74" s="206"/>
      <c r="J74" s="57">
        <v>3</v>
      </c>
      <c r="K74" s="57"/>
      <c r="L74" s="175"/>
      <c r="M74" s="175"/>
      <c r="N74" s="175"/>
      <c r="O74" s="175"/>
      <c r="P74" s="175"/>
      <c r="Q74" s="175"/>
      <c r="R74" s="418"/>
      <c r="S74" s="175"/>
      <c r="T74" s="175">
        <v>3</v>
      </c>
      <c r="U74" s="175"/>
      <c r="V74" s="175"/>
      <c r="W74" s="175"/>
      <c r="X74" s="175"/>
      <c r="Y74" s="175">
        <v>7</v>
      </c>
      <c r="Z74" s="175"/>
      <c r="AA74" s="175">
        <v>3</v>
      </c>
      <c r="AB74" s="175">
        <v>3</v>
      </c>
      <c r="AC74" s="175"/>
      <c r="AD74" s="175"/>
      <c r="AE74" s="175"/>
      <c r="AF74" s="175"/>
      <c r="AG74" s="175">
        <v>3</v>
      </c>
      <c r="AH74" s="175">
        <v>7</v>
      </c>
      <c r="AI74" s="175">
        <v>3</v>
      </c>
      <c r="AJ74" s="173"/>
      <c r="AK74" s="175"/>
      <c r="AL74" s="175"/>
      <c r="AM74" s="175">
        <v>3</v>
      </c>
      <c r="AN74" s="300"/>
      <c r="AO74" s="59"/>
    </row>
    <row r="75" spans="1:41" ht="24.75" customHeight="1" x14ac:dyDescent="0.2">
      <c r="A75" s="918"/>
      <c r="B75" s="513" t="s">
        <v>291</v>
      </c>
      <c r="C75" s="722" t="s">
        <v>332</v>
      </c>
      <c r="D75" s="716" t="s">
        <v>328</v>
      </c>
      <c r="E75" s="335" t="s">
        <v>328</v>
      </c>
      <c r="F75" s="335" t="s">
        <v>328</v>
      </c>
      <c r="G75" s="339" t="s">
        <v>328</v>
      </c>
      <c r="H75" s="339" t="s">
        <v>328</v>
      </c>
      <c r="I75" s="339" t="s">
        <v>328</v>
      </c>
      <c r="J75" s="717" t="s">
        <v>328</v>
      </c>
      <c r="K75" s="339" t="s">
        <v>328</v>
      </c>
      <c r="L75" s="339" t="s">
        <v>328</v>
      </c>
      <c r="M75" s="339" t="s">
        <v>328</v>
      </c>
      <c r="N75" s="339" t="s">
        <v>328</v>
      </c>
      <c r="O75" s="339" t="s">
        <v>328</v>
      </c>
      <c r="P75" s="339" t="s">
        <v>328</v>
      </c>
      <c r="Q75" s="339" t="s">
        <v>328</v>
      </c>
      <c r="R75" s="718" t="s">
        <v>328</v>
      </c>
      <c r="S75" s="339" t="s">
        <v>328</v>
      </c>
      <c r="T75" s="339" t="s">
        <v>328</v>
      </c>
      <c r="U75" s="339" t="s">
        <v>328</v>
      </c>
      <c r="V75" s="339" t="s">
        <v>328</v>
      </c>
      <c r="W75" s="339" t="s">
        <v>328</v>
      </c>
      <c r="X75" s="339" t="s">
        <v>328</v>
      </c>
      <c r="Y75" s="339" t="s">
        <v>328</v>
      </c>
      <c r="Z75" s="339" t="s">
        <v>328</v>
      </c>
      <c r="AA75" s="339" t="s">
        <v>328</v>
      </c>
      <c r="AB75" s="339" t="s">
        <v>328</v>
      </c>
      <c r="AC75" s="339" t="s">
        <v>328</v>
      </c>
      <c r="AD75" s="339" t="s">
        <v>328</v>
      </c>
      <c r="AE75" s="339" t="s">
        <v>328</v>
      </c>
      <c r="AF75" s="339" t="s">
        <v>328</v>
      </c>
      <c r="AG75" s="339" t="s">
        <v>328</v>
      </c>
      <c r="AH75" s="339" t="s">
        <v>328</v>
      </c>
      <c r="AI75" s="339" t="s">
        <v>328</v>
      </c>
      <c r="AJ75" s="719" t="s">
        <v>328</v>
      </c>
      <c r="AK75" s="720" t="s">
        <v>328</v>
      </c>
      <c r="AL75" s="720" t="s">
        <v>328</v>
      </c>
      <c r="AM75" s="720" t="s">
        <v>328</v>
      </c>
      <c r="AN75" s="721" t="s">
        <v>328</v>
      </c>
      <c r="AO75" s="60"/>
    </row>
    <row r="76" spans="1:41" ht="24.75" customHeight="1" x14ac:dyDescent="0.2">
      <c r="A76" s="918"/>
      <c r="B76" s="513" t="s">
        <v>276</v>
      </c>
      <c r="C76" s="205">
        <v>7</v>
      </c>
      <c r="D76" s="205"/>
      <c r="E76" s="209"/>
      <c r="F76" s="209"/>
      <c r="G76" s="24">
        <v>7</v>
      </c>
      <c r="H76" s="24"/>
      <c r="I76" s="24"/>
      <c r="J76" s="57"/>
      <c r="K76" s="24"/>
      <c r="L76" s="24"/>
      <c r="M76" s="24"/>
      <c r="N76" s="24"/>
      <c r="O76" s="24"/>
      <c r="P76" s="24"/>
      <c r="Q76" s="24"/>
      <c r="R76" s="413"/>
      <c r="S76" s="24"/>
      <c r="T76" s="24"/>
      <c r="U76" s="24"/>
      <c r="V76" s="24"/>
      <c r="W76" s="24"/>
      <c r="X76" s="24"/>
      <c r="Y76" s="24">
        <v>7</v>
      </c>
      <c r="Z76" s="24"/>
      <c r="AA76" s="24"/>
      <c r="AB76" s="24"/>
      <c r="AC76" s="24"/>
      <c r="AD76" s="24"/>
      <c r="AE76" s="24"/>
      <c r="AF76" s="24"/>
      <c r="AG76" s="24"/>
      <c r="AH76" s="24">
        <v>7</v>
      </c>
      <c r="AI76" s="24"/>
      <c r="AJ76" s="211"/>
      <c r="AK76" s="32"/>
      <c r="AL76" s="32"/>
      <c r="AM76" s="32"/>
      <c r="AN76" s="210"/>
      <c r="AO76" s="60"/>
    </row>
    <row r="77" spans="1:41" ht="24.75" customHeight="1" thickBot="1" x14ac:dyDescent="0.25">
      <c r="A77" s="918"/>
      <c r="B77" s="514" t="s">
        <v>277</v>
      </c>
      <c r="C77" s="278">
        <v>20</v>
      </c>
      <c r="D77" s="278"/>
      <c r="E77" s="278"/>
      <c r="F77" s="278"/>
      <c r="G77" s="278">
        <v>15</v>
      </c>
      <c r="H77" s="278">
        <v>5</v>
      </c>
      <c r="I77" s="278">
        <v>5</v>
      </c>
      <c r="J77" s="278">
        <v>5</v>
      </c>
      <c r="K77" s="278">
        <v>5</v>
      </c>
      <c r="L77" s="278">
        <v>5</v>
      </c>
      <c r="M77" s="278">
        <v>5</v>
      </c>
      <c r="N77" s="278">
        <v>5</v>
      </c>
      <c r="O77" s="278">
        <v>5</v>
      </c>
      <c r="P77" s="278">
        <v>5</v>
      </c>
      <c r="Q77" s="278"/>
      <c r="R77" s="281">
        <v>5</v>
      </c>
      <c r="S77" s="278"/>
      <c r="T77" s="278">
        <v>5</v>
      </c>
      <c r="U77" s="278"/>
      <c r="V77" s="278"/>
      <c r="W77" s="278"/>
      <c r="X77" s="278"/>
      <c r="Y77" s="278">
        <v>15</v>
      </c>
      <c r="Z77" s="278"/>
      <c r="AA77" s="278">
        <v>5</v>
      </c>
      <c r="AB77" s="278">
        <v>5</v>
      </c>
      <c r="AC77" s="278">
        <v>1</v>
      </c>
      <c r="AD77" s="278"/>
      <c r="AE77" s="278"/>
      <c r="AF77" s="278"/>
      <c r="AG77" s="278">
        <v>5</v>
      </c>
      <c r="AH77" s="278">
        <v>15</v>
      </c>
      <c r="AI77" s="278">
        <v>5</v>
      </c>
      <c r="AJ77" s="278">
        <v>1</v>
      </c>
      <c r="AK77" s="278"/>
      <c r="AL77" s="278"/>
      <c r="AM77" s="278">
        <v>5</v>
      </c>
      <c r="AN77" s="286">
        <v>1</v>
      </c>
      <c r="AO77" s="280"/>
    </row>
    <row r="78" spans="1:41" ht="24.75" customHeight="1" thickTop="1" thickBot="1" x14ac:dyDescent="0.25">
      <c r="A78" s="911"/>
      <c r="B78" s="503" t="s">
        <v>242</v>
      </c>
      <c r="C78" s="723" t="s">
        <v>333</v>
      </c>
      <c r="D78" s="724" t="s">
        <v>328</v>
      </c>
      <c r="E78" s="724" t="s">
        <v>328</v>
      </c>
      <c r="F78" s="724" t="s">
        <v>328</v>
      </c>
      <c r="G78" s="725" t="s">
        <v>328</v>
      </c>
      <c r="H78" s="725" t="s">
        <v>328</v>
      </c>
      <c r="I78" s="724" t="s">
        <v>328</v>
      </c>
      <c r="J78" s="724" t="s">
        <v>328</v>
      </c>
      <c r="K78" s="724" t="s">
        <v>328</v>
      </c>
      <c r="L78" s="724" t="s">
        <v>328</v>
      </c>
      <c r="M78" s="724" t="s">
        <v>328</v>
      </c>
      <c r="N78" s="724" t="s">
        <v>328</v>
      </c>
      <c r="O78" s="724" t="s">
        <v>328</v>
      </c>
      <c r="P78" s="724" t="s">
        <v>328</v>
      </c>
      <c r="Q78" s="724" t="s">
        <v>328</v>
      </c>
      <c r="R78" s="726" t="s">
        <v>328</v>
      </c>
      <c r="S78" s="724" t="s">
        <v>328</v>
      </c>
      <c r="T78" s="724" t="s">
        <v>328</v>
      </c>
      <c r="U78" s="724" t="s">
        <v>328</v>
      </c>
      <c r="V78" s="724" t="s">
        <v>328</v>
      </c>
      <c r="W78" s="724" t="s">
        <v>328</v>
      </c>
      <c r="X78" s="724" t="s">
        <v>328</v>
      </c>
      <c r="Y78" s="724" t="s">
        <v>328</v>
      </c>
      <c r="Z78" s="724" t="s">
        <v>328</v>
      </c>
      <c r="AA78" s="724" t="s">
        <v>328</v>
      </c>
      <c r="AB78" s="724" t="s">
        <v>328</v>
      </c>
      <c r="AC78" s="724" t="s">
        <v>328</v>
      </c>
      <c r="AD78" s="724" t="s">
        <v>328</v>
      </c>
      <c r="AE78" s="724" t="s">
        <v>328</v>
      </c>
      <c r="AF78" s="724" t="s">
        <v>328</v>
      </c>
      <c r="AG78" s="724" t="s">
        <v>328</v>
      </c>
      <c r="AH78" s="724" t="s">
        <v>328</v>
      </c>
      <c r="AI78" s="724" t="s">
        <v>328</v>
      </c>
      <c r="AJ78" s="724" t="s">
        <v>328</v>
      </c>
      <c r="AK78" s="724" t="s">
        <v>328</v>
      </c>
      <c r="AL78" s="724" t="s">
        <v>328</v>
      </c>
      <c r="AM78" s="724" t="s">
        <v>328</v>
      </c>
      <c r="AN78" s="727" t="s">
        <v>328</v>
      </c>
      <c r="AO78" s="224"/>
    </row>
    <row r="79" spans="1:41" ht="24.75" customHeight="1" x14ac:dyDescent="0.2">
      <c r="A79" s="926" t="s">
        <v>136</v>
      </c>
      <c r="B79" s="513" t="s">
        <v>278</v>
      </c>
      <c r="C79" s="19">
        <v>118</v>
      </c>
      <c r="D79" s="205">
        <v>107</v>
      </c>
      <c r="E79" s="205">
        <v>110</v>
      </c>
      <c r="F79" s="205">
        <v>10</v>
      </c>
      <c r="G79" s="57">
        <v>12</v>
      </c>
      <c r="H79" s="57">
        <v>106</v>
      </c>
      <c r="I79" s="206">
        <v>113</v>
      </c>
      <c r="J79" s="57">
        <v>113</v>
      </c>
      <c r="K79" s="57">
        <v>113</v>
      </c>
      <c r="L79" s="57">
        <v>0</v>
      </c>
      <c r="M79" s="57">
        <v>0</v>
      </c>
      <c r="N79" s="57">
        <v>114</v>
      </c>
      <c r="O79" s="57">
        <v>114</v>
      </c>
      <c r="P79" s="57">
        <v>114</v>
      </c>
      <c r="Q79" s="57">
        <v>0</v>
      </c>
      <c r="R79" s="411">
        <v>114</v>
      </c>
      <c r="S79" s="57">
        <v>55</v>
      </c>
      <c r="T79" s="57">
        <v>55</v>
      </c>
      <c r="U79" s="57">
        <v>4</v>
      </c>
      <c r="V79" s="57">
        <v>0</v>
      </c>
      <c r="W79" s="57">
        <v>11</v>
      </c>
      <c r="X79" s="57">
        <v>11</v>
      </c>
      <c r="Y79" s="57">
        <v>4</v>
      </c>
      <c r="Z79" s="57">
        <v>0</v>
      </c>
      <c r="AA79" s="57">
        <v>114</v>
      </c>
      <c r="AB79" s="57">
        <v>114</v>
      </c>
      <c r="AC79" s="57">
        <v>5</v>
      </c>
      <c r="AD79" s="57">
        <v>0</v>
      </c>
      <c r="AE79" s="57">
        <v>0</v>
      </c>
      <c r="AF79" s="57">
        <v>8</v>
      </c>
      <c r="AG79" s="57">
        <v>110</v>
      </c>
      <c r="AH79" s="57">
        <v>0</v>
      </c>
      <c r="AI79" s="57">
        <v>114</v>
      </c>
      <c r="AJ79" s="208">
        <v>2</v>
      </c>
      <c r="AK79" s="58">
        <v>52</v>
      </c>
      <c r="AL79" s="58">
        <v>1</v>
      </c>
      <c r="AM79" s="58">
        <v>114</v>
      </c>
      <c r="AN79" s="207">
        <v>2</v>
      </c>
      <c r="AO79" s="59"/>
    </row>
    <row r="80" spans="1:41" ht="24.75" customHeight="1" x14ac:dyDescent="0.2">
      <c r="A80" s="926"/>
      <c r="B80" s="513" t="s">
        <v>279</v>
      </c>
      <c r="C80" s="24">
        <v>229</v>
      </c>
      <c r="D80" s="205">
        <v>153</v>
      </c>
      <c r="E80" s="209">
        <v>154</v>
      </c>
      <c r="F80" s="209">
        <v>47</v>
      </c>
      <c r="G80" s="24">
        <v>14</v>
      </c>
      <c r="H80" s="24">
        <v>215</v>
      </c>
      <c r="I80" s="24">
        <v>210</v>
      </c>
      <c r="J80" s="57">
        <v>210</v>
      </c>
      <c r="K80" s="24">
        <v>204</v>
      </c>
      <c r="L80" s="24">
        <v>0</v>
      </c>
      <c r="M80" s="24">
        <v>0</v>
      </c>
      <c r="N80" s="24">
        <v>119</v>
      </c>
      <c r="O80" s="24">
        <v>0</v>
      </c>
      <c r="P80" s="24">
        <v>119</v>
      </c>
      <c r="Q80" s="24">
        <v>0</v>
      </c>
      <c r="R80" s="413">
        <v>183</v>
      </c>
      <c r="S80" s="24">
        <v>15</v>
      </c>
      <c r="T80" s="24">
        <v>160</v>
      </c>
      <c r="U80" s="24">
        <v>8</v>
      </c>
      <c r="V80" s="24">
        <v>0</v>
      </c>
      <c r="W80" s="24">
        <v>20</v>
      </c>
      <c r="X80" s="24">
        <v>20</v>
      </c>
      <c r="Y80" s="24">
        <v>12</v>
      </c>
      <c r="Z80" s="24">
        <v>0</v>
      </c>
      <c r="AA80" s="24">
        <v>217</v>
      </c>
      <c r="AB80" s="24">
        <v>152</v>
      </c>
      <c r="AC80" s="24">
        <v>2</v>
      </c>
      <c r="AD80" s="24">
        <v>65</v>
      </c>
      <c r="AE80" s="24">
        <v>7</v>
      </c>
      <c r="AF80" s="24">
        <v>10</v>
      </c>
      <c r="AG80" s="24">
        <v>219</v>
      </c>
      <c r="AH80" s="24">
        <v>0</v>
      </c>
      <c r="AI80" s="24">
        <v>206</v>
      </c>
      <c r="AJ80" s="211">
        <v>4</v>
      </c>
      <c r="AK80" s="32">
        <v>85</v>
      </c>
      <c r="AL80" s="32">
        <v>3</v>
      </c>
      <c r="AM80" s="32">
        <v>139</v>
      </c>
      <c r="AN80" s="210">
        <v>3</v>
      </c>
      <c r="AO80" s="60"/>
    </row>
    <row r="81" spans="1:41" ht="24.75" customHeight="1" x14ac:dyDescent="0.2">
      <c r="A81" s="924"/>
      <c r="B81" s="513" t="s">
        <v>280</v>
      </c>
      <c r="C81" s="24">
        <v>51</v>
      </c>
      <c r="D81" s="205">
        <v>44.981999999999999</v>
      </c>
      <c r="E81" s="209">
        <v>0</v>
      </c>
      <c r="F81" s="209">
        <v>16</v>
      </c>
      <c r="G81" s="24">
        <v>13</v>
      </c>
      <c r="H81" s="24">
        <v>38</v>
      </c>
      <c r="I81" s="24">
        <v>45</v>
      </c>
      <c r="J81" s="57">
        <v>45</v>
      </c>
      <c r="K81" s="24">
        <v>45</v>
      </c>
      <c r="L81" s="24">
        <v>0</v>
      </c>
      <c r="M81" s="24">
        <v>0</v>
      </c>
      <c r="N81" s="24">
        <v>45</v>
      </c>
      <c r="O81" s="24">
        <v>0</v>
      </c>
      <c r="P81" s="24">
        <v>45</v>
      </c>
      <c r="Q81" s="24">
        <v>0</v>
      </c>
      <c r="R81" s="413">
        <v>45</v>
      </c>
      <c r="S81" s="24">
        <v>0</v>
      </c>
      <c r="T81" s="24">
        <v>45</v>
      </c>
      <c r="U81" s="24">
        <v>0</v>
      </c>
      <c r="V81" s="24">
        <v>0</v>
      </c>
      <c r="W81" s="24">
        <v>13</v>
      </c>
      <c r="X81" s="24">
        <v>13</v>
      </c>
      <c r="Y81" s="24">
        <v>11</v>
      </c>
      <c r="Z81" s="24">
        <v>0</v>
      </c>
      <c r="AA81" s="24">
        <v>40</v>
      </c>
      <c r="AB81" s="24">
        <v>0</v>
      </c>
      <c r="AC81" s="24">
        <v>0</v>
      </c>
      <c r="AD81" s="24">
        <v>40</v>
      </c>
      <c r="AE81" s="24">
        <v>3</v>
      </c>
      <c r="AF81" s="24">
        <v>7</v>
      </c>
      <c r="AG81" s="24">
        <v>44</v>
      </c>
      <c r="AH81" s="24">
        <v>0</v>
      </c>
      <c r="AI81" s="24">
        <v>42</v>
      </c>
      <c r="AJ81" s="211">
        <v>2</v>
      </c>
      <c r="AK81" s="32">
        <v>0</v>
      </c>
      <c r="AL81" s="32">
        <v>0</v>
      </c>
      <c r="AM81" s="32">
        <v>45</v>
      </c>
      <c r="AN81" s="210">
        <v>1</v>
      </c>
      <c r="AO81" s="60"/>
    </row>
    <row r="82" spans="1:41" ht="24.75" customHeight="1" thickBot="1" x14ac:dyDescent="0.25">
      <c r="A82" s="924"/>
      <c r="B82" s="514" t="s">
        <v>281</v>
      </c>
      <c r="C82" s="278">
        <v>0</v>
      </c>
      <c r="D82" s="278">
        <v>0</v>
      </c>
      <c r="E82" s="278">
        <v>0</v>
      </c>
      <c r="F82" s="278">
        <v>0</v>
      </c>
      <c r="G82" s="278">
        <v>0</v>
      </c>
      <c r="H82" s="278">
        <v>0</v>
      </c>
      <c r="I82" s="278">
        <v>0</v>
      </c>
      <c r="J82" s="278">
        <v>0</v>
      </c>
      <c r="K82" s="278">
        <v>0</v>
      </c>
      <c r="L82" s="278">
        <v>0</v>
      </c>
      <c r="M82" s="278">
        <v>0</v>
      </c>
      <c r="N82" s="278">
        <v>0</v>
      </c>
      <c r="O82" s="278">
        <v>0</v>
      </c>
      <c r="P82" s="278">
        <v>0</v>
      </c>
      <c r="Q82" s="278">
        <v>0</v>
      </c>
      <c r="R82" s="281">
        <v>0</v>
      </c>
      <c r="S82" s="278">
        <v>0</v>
      </c>
      <c r="T82" s="278">
        <v>0</v>
      </c>
      <c r="U82" s="278">
        <v>0</v>
      </c>
      <c r="V82" s="278">
        <v>0</v>
      </c>
      <c r="W82" s="278">
        <v>0</v>
      </c>
      <c r="X82" s="278">
        <v>0</v>
      </c>
      <c r="Y82" s="278">
        <v>0</v>
      </c>
      <c r="Z82" s="278">
        <v>0</v>
      </c>
      <c r="AA82" s="278">
        <v>0</v>
      </c>
      <c r="AB82" s="278">
        <v>0</v>
      </c>
      <c r="AC82" s="278">
        <v>0</v>
      </c>
      <c r="AD82" s="278">
        <v>0</v>
      </c>
      <c r="AE82" s="278">
        <v>0</v>
      </c>
      <c r="AF82" s="278">
        <v>0</v>
      </c>
      <c r="AG82" s="278">
        <v>0</v>
      </c>
      <c r="AH82" s="278">
        <v>0</v>
      </c>
      <c r="AI82" s="278">
        <v>0</v>
      </c>
      <c r="AJ82" s="278">
        <v>0</v>
      </c>
      <c r="AK82" s="278">
        <v>0</v>
      </c>
      <c r="AL82" s="278">
        <v>0</v>
      </c>
      <c r="AM82" s="278">
        <v>0</v>
      </c>
      <c r="AN82" s="286">
        <v>0</v>
      </c>
      <c r="AO82" s="280"/>
    </row>
    <row r="83" spans="1:41" ht="24.75" customHeight="1" thickTop="1" thickBot="1" x14ac:dyDescent="0.25">
      <c r="A83" s="925"/>
      <c r="B83" s="503" t="s">
        <v>241</v>
      </c>
      <c r="C83" s="180">
        <v>398</v>
      </c>
      <c r="D83" s="176">
        <v>304.98199999999997</v>
      </c>
      <c r="E83" s="176">
        <v>264</v>
      </c>
      <c r="F83" s="176">
        <v>73</v>
      </c>
      <c r="G83" s="180">
        <v>39</v>
      </c>
      <c r="H83" s="180">
        <v>359</v>
      </c>
      <c r="I83" s="183">
        <v>368</v>
      </c>
      <c r="J83" s="180">
        <v>368</v>
      </c>
      <c r="K83" s="180">
        <v>362</v>
      </c>
      <c r="L83" s="180">
        <v>0</v>
      </c>
      <c r="M83" s="180">
        <v>0</v>
      </c>
      <c r="N83" s="180">
        <v>278</v>
      </c>
      <c r="O83" s="180">
        <v>114</v>
      </c>
      <c r="P83" s="180">
        <v>278</v>
      </c>
      <c r="Q83" s="180">
        <v>0</v>
      </c>
      <c r="R83" s="414">
        <v>342</v>
      </c>
      <c r="S83" s="180">
        <v>70</v>
      </c>
      <c r="T83" s="180">
        <v>260</v>
      </c>
      <c r="U83" s="180">
        <v>12</v>
      </c>
      <c r="V83" s="180">
        <v>0</v>
      </c>
      <c r="W83" s="180">
        <v>44</v>
      </c>
      <c r="X83" s="180">
        <v>44</v>
      </c>
      <c r="Y83" s="180">
        <v>27</v>
      </c>
      <c r="Z83" s="180">
        <v>0</v>
      </c>
      <c r="AA83" s="180">
        <v>371</v>
      </c>
      <c r="AB83" s="180">
        <v>266</v>
      </c>
      <c r="AC83" s="180">
        <v>7</v>
      </c>
      <c r="AD83" s="180">
        <v>105</v>
      </c>
      <c r="AE83" s="180">
        <v>10</v>
      </c>
      <c r="AF83" s="180">
        <v>25</v>
      </c>
      <c r="AG83" s="180">
        <v>373</v>
      </c>
      <c r="AH83" s="180">
        <v>0</v>
      </c>
      <c r="AI83" s="180">
        <v>362</v>
      </c>
      <c r="AJ83" s="184">
        <v>8</v>
      </c>
      <c r="AK83" s="181">
        <v>137</v>
      </c>
      <c r="AL83" s="181">
        <v>4</v>
      </c>
      <c r="AM83" s="181">
        <v>298</v>
      </c>
      <c r="AN83" s="185">
        <v>6</v>
      </c>
      <c r="AO83" s="224"/>
    </row>
    <row r="84" spans="1:41" ht="24.75" customHeight="1" x14ac:dyDescent="0.2">
      <c r="A84" s="944" t="s">
        <v>29</v>
      </c>
      <c r="B84" s="513" t="s">
        <v>282</v>
      </c>
      <c r="C84" s="159">
        <v>1</v>
      </c>
      <c r="D84" s="170"/>
      <c r="E84" s="170">
        <v>1</v>
      </c>
      <c r="F84" s="170"/>
      <c r="G84" s="171"/>
      <c r="H84" s="171">
        <v>1</v>
      </c>
      <c r="I84" s="172"/>
      <c r="J84" s="171">
        <v>1</v>
      </c>
      <c r="K84" s="171">
        <v>1</v>
      </c>
      <c r="L84" s="171"/>
      <c r="M84" s="171"/>
      <c r="N84" s="171">
        <v>1</v>
      </c>
      <c r="O84" s="171"/>
      <c r="P84" s="171">
        <v>1</v>
      </c>
      <c r="Q84" s="171"/>
      <c r="R84" s="419"/>
      <c r="S84" s="171"/>
      <c r="T84" s="171"/>
      <c r="U84" s="171">
        <v>1</v>
      </c>
      <c r="V84" s="171"/>
      <c r="W84" s="171"/>
      <c r="X84" s="171"/>
      <c r="Y84" s="171"/>
      <c r="Z84" s="171"/>
      <c r="AA84" s="171">
        <v>1</v>
      </c>
      <c r="AB84" s="179">
        <v>1</v>
      </c>
      <c r="AC84" s="179">
        <v>1</v>
      </c>
      <c r="AD84" s="179"/>
      <c r="AE84" s="179"/>
      <c r="AF84" s="179"/>
      <c r="AG84" s="179">
        <v>1</v>
      </c>
      <c r="AH84" s="179"/>
      <c r="AI84" s="179">
        <v>1</v>
      </c>
      <c r="AJ84" s="189">
        <v>1</v>
      </c>
      <c r="AK84" s="190"/>
      <c r="AL84" s="190"/>
      <c r="AM84" s="190"/>
      <c r="AN84" s="191"/>
      <c r="AO84" s="59"/>
    </row>
    <row r="85" spans="1:41" ht="24.75" customHeight="1" x14ac:dyDescent="0.2">
      <c r="A85" s="945"/>
      <c r="B85" s="513" t="s">
        <v>283</v>
      </c>
      <c r="C85" s="160"/>
      <c r="D85" s="170"/>
      <c r="E85" s="170"/>
      <c r="F85" s="170"/>
      <c r="G85" s="171"/>
      <c r="H85" s="171"/>
      <c r="I85" s="175"/>
      <c r="J85" s="171"/>
      <c r="K85" s="171"/>
      <c r="L85" s="171"/>
      <c r="M85" s="171"/>
      <c r="N85" s="171"/>
      <c r="O85" s="171"/>
      <c r="P85" s="171"/>
      <c r="Q85" s="171"/>
      <c r="R85" s="419"/>
      <c r="S85" s="171"/>
      <c r="T85" s="171"/>
      <c r="U85" s="171"/>
      <c r="V85" s="171"/>
      <c r="W85" s="171"/>
      <c r="X85" s="171"/>
      <c r="Y85" s="171"/>
      <c r="Z85" s="171"/>
      <c r="AA85" s="171"/>
      <c r="AB85" s="179"/>
      <c r="AC85" s="179"/>
      <c r="AD85" s="179"/>
      <c r="AE85" s="179"/>
      <c r="AF85" s="179"/>
      <c r="AG85" s="179"/>
      <c r="AH85" s="179"/>
      <c r="AI85" s="179"/>
      <c r="AJ85" s="189"/>
      <c r="AK85" s="190"/>
      <c r="AL85" s="190"/>
      <c r="AM85" s="190"/>
      <c r="AN85" s="191"/>
      <c r="AO85" s="60"/>
    </row>
    <row r="86" spans="1:41" ht="24.75" customHeight="1" x14ac:dyDescent="0.2">
      <c r="A86" s="946"/>
      <c r="B86" s="521" t="s">
        <v>284</v>
      </c>
      <c r="C86" s="160"/>
      <c r="D86" s="170"/>
      <c r="E86" s="170"/>
      <c r="F86" s="170"/>
      <c r="G86" s="171"/>
      <c r="H86" s="171"/>
      <c r="I86" s="175"/>
      <c r="J86" s="171"/>
      <c r="K86" s="171"/>
      <c r="L86" s="171"/>
      <c r="M86" s="171"/>
      <c r="N86" s="171"/>
      <c r="O86" s="171"/>
      <c r="P86" s="171"/>
      <c r="Q86" s="171"/>
      <c r="R86" s="419"/>
      <c r="S86" s="171"/>
      <c r="T86" s="171"/>
      <c r="U86" s="171"/>
      <c r="V86" s="171"/>
      <c r="W86" s="171"/>
      <c r="X86" s="171"/>
      <c r="Y86" s="171"/>
      <c r="Z86" s="171"/>
      <c r="AA86" s="171"/>
      <c r="AB86" s="179"/>
      <c r="AC86" s="179"/>
      <c r="AD86" s="179"/>
      <c r="AE86" s="179"/>
      <c r="AF86" s="179"/>
      <c r="AG86" s="179"/>
      <c r="AH86" s="179"/>
      <c r="AI86" s="179"/>
      <c r="AJ86" s="189"/>
      <c r="AK86" s="190"/>
      <c r="AL86" s="190"/>
      <c r="AM86" s="190"/>
      <c r="AN86" s="191"/>
      <c r="AO86" s="60"/>
    </row>
    <row r="87" spans="1:41" ht="24.75" customHeight="1" x14ac:dyDescent="0.2">
      <c r="A87" s="946"/>
      <c r="B87" s="521" t="s">
        <v>285</v>
      </c>
      <c r="C87" s="895" t="s">
        <v>328</v>
      </c>
      <c r="D87" s="896" t="s">
        <v>328</v>
      </c>
      <c r="E87" s="896" t="s">
        <v>328</v>
      </c>
      <c r="F87" s="896" t="s">
        <v>328</v>
      </c>
      <c r="G87" s="897" t="s">
        <v>328</v>
      </c>
      <c r="H87" s="897" t="s">
        <v>328</v>
      </c>
      <c r="I87" s="898" t="s">
        <v>328</v>
      </c>
      <c r="J87" s="897" t="s">
        <v>328</v>
      </c>
      <c r="K87" s="897" t="s">
        <v>328</v>
      </c>
      <c r="L87" s="897" t="s">
        <v>328</v>
      </c>
      <c r="M87" s="897" t="s">
        <v>328</v>
      </c>
      <c r="N87" s="897" t="s">
        <v>328</v>
      </c>
      <c r="O87" s="897" t="s">
        <v>328</v>
      </c>
      <c r="P87" s="897" t="s">
        <v>328</v>
      </c>
      <c r="Q87" s="897" t="s">
        <v>328</v>
      </c>
      <c r="R87" s="899" t="s">
        <v>328</v>
      </c>
      <c r="S87" s="897" t="s">
        <v>328</v>
      </c>
      <c r="T87" s="897" t="s">
        <v>328</v>
      </c>
      <c r="U87" s="897" t="s">
        <v>328</v>
      </c>
      <c r="V87" s="897" t="s">
        <v>328</v>
      </c>
      <c r="W87" s="897" t="s">
        <v>328</v>
      </c>
      <c r="X87" s="897" t="s">
        <v>328</v>
      </c>
      <c r="Y87" s="897" t="s">
        <v>328</v>
      </c>
      <c r="Z87" s="897" t="s">
        <v>328</v>
      </c>
      <c r="AA87" s="900" t="s">
        <v>328</v>
      </c>
      <c r="AB87" s="900" t="s">
        <v>328</v>
      </c>
      <c r="AC87" s="900" t="s">
        <v>328</v>
      </c>
      <c r="AD87" s="900" t="s">
        <v>328</v>
      </c>
      <c r="AE87" s="900" t="s">
        <v>328</v>
      </c>
      <c r="AF87" s="900" t="s">
        <v>328</v>
      </c>
      <c r="AG87" s="900" t="s">
        <v>328</v>
      </c>
      <c r="AH87" s="900" t="s">
        <v>328</v>
      </c>
      <c r="AI87" s="900" t="s">
        <v>328</v>
      </c>
      <c r="AJ87" s="901" t="s">
        <v>328</v>
      </c>
      <c r="AK87" s="902" t="s">
        <v>328</v>
      </c>
      <c r="AL87" s="902" t="s">
        <v>328</v>
      </c>
      <c r="AM87" s="902" t="s">
        <v>328</v>
      </c>
      <c r="AN87" s="903" t="s">
        <v>328</v>
      </c>
      <c r="AO87" s="60"/>
    </row>
    <row r="88" spans="1:41" ht="24.75" customHeight="1" x14ac:dyDescent="0.2">
      <c r="A88" s="946"/>
      <c r="B88" s="518" t="s">
        <v>286</v>
      </c>
      <c r="C88" s="160"/>
      <c r="D88" s="170"/>
      <c r="E88" s="170"/>
      <c r="F88" s="170"/>
      <c r="G88" s="171"/>
      <c r="H88" s="171"/>
      <c r="I88" s="175"/>
      <c r="J88" s="171"/>
      <c r="K88" s="171"/>
      <c r="L88" s="171"/>
      <c r="M88" s="171"/>
      <c r="N88" s="171"/>
      <c r="O88" s="171"/>
      <c r="P88" s="171"/>
      <c r="Q88" s="171"/>
      <c r="R88" s="419"/>
      <c r="S88" s="171"/>
      <c r="T88" s="171"/>
      <c r="U88" s="171"/>
      <c r="V88" s="171"/>
      <c r="W88" s="171"/>
      <c r="X88" s="171"/>
      <c r="Y88" s="171"/>
      <c r="Z88" s="171"/>
      <c r="AA88" s="171"/>
      <c r="AB88" s="179"/>
      <c r="AC88" s="179"/>
      <c r="AD88" s="179"/>
      <c r="AE88" s="179"/>
      <c r="AF88" s="179"/>
      <c r="AG88" s="179"/>
      <c r="AH88" s="179"/>
      <c r="AI88" s="179"/>
      <c r="AJ88" s="189"/>
      <c r="AK88" s="190"/>
      <c r="AL88" s="190"/>
      <c r="AM88" s="190"/>
      <c r="AN88" s="191"/>
      <c r="AO88" s="60"/>
    </row>
    <row r="89" spans="1:41" ht="24.75" customHeight="1" x14ac:dyDescent="0.2">
      <c r="A89" s="946"/>
      <c r="B89" s="519" t="s">
        <v>287</v>
      </c>
      <c r="C89" s="160"/>
      <c r="D89" s="170"/>
      <c r="E89" s="170"/>
      <c r="F89" s="170"/>
      <c r="G89" s="171"/>
      <c r="H89" s="171"/>
      <c r="I89" s="175"/>
      <c r="J89" s="171"/>
      <c r="K89" s="171"/>
      <c r="L89" s="171"/>
      <c r="M89" s="171"/>
      <c r="N89" s="171"/>
      <c r="O89" s="171"/>
      <c r="P89" s="171"/>
      <c r="Q89" s="171"/>
      <c r="R89" s="419"/>
      <c r="S89" s="171"/>
      <c r="T89" s="171"/>
      <c r="U89" s="171"/>
      <c r="V89" s="171"/>
      <c r="W89" s="171"/>
      <c r="X89" s="171"/>
      <c r="Y89" s="171"/>
      <c r="Z89" s="171"/>
      <c r="AA89" s="171"/>
      <c r="AB89" s="179"/>
      <c r="AC89" s="179"/>
      <c r="AD89" s="179"/>
      <c r="AE89" s="179"/>
      <c r="AF89" s="179"/>
      <c r="AG89" s="179"/>
      <c r="AH89" s="179"/>
      <c r="AI89" s="179"/>
      <c r="AJ89" s="189"/>
      <c r="AK89" s="190"/>
      <c r="AL89" s="190"/>
      <c r="AM89" s="190"/>
      <c r="AN89" s="191"/>
      <c r="AO89" s="60"/>
    </row>
    <row r="90" spans="1:41" ht="24.75" customHeight="1" x14ac:dyDescent="0.2">
      <c r="A90" s="946"/>
      <c r="B90" s="520" t="s">
        <v>288</v>
      </c>
      <c r="C90" s="160"/>
      <c r="D90" s="170"/>
      <c r="E90" s="158"/>
      <c r="F90" s="158"/>
      <c r="G90" s="160"/>
      <c r="H90" s="160"/>
      <c r="I90" s="160"/>
      <c r="J90" s="171"/>
      <c r="K90" s="160"/>
      <c r="L90" s="160"/>
      <c r="M90" s="160"/>
      <c r="N90" s="160"/>
      <c r="O90" s="160"/>
      <c r="P90" s="160"/>
      <c r="Q90" s="160"/>
      <c r="R90" s="420"/>
      <c r="S90" s="160"/>
      <c r="T90" s="160"/>
      <c r="U90" s="160"/>
      <c r="V90" s="160"/>
      <c r="W90" s="160"/>
      <c r="X90" s="160"/>
      <c r="Y90" s="160"/>
      <c r="Z90" s="160"/>
      <c r="AA90" s="160"/>
      <c r="AB90" s="174"/>
      <c r="AC90" s="174"/>
      <c r="AD90" s="174"/>
      <c r="AE90" s="174"/>
      <c r="AF90" s="174"/>
      <c r="AG90" s="174"/>
      <c r="AH90" s="174"/>
      <c r="AI90" s="174"/>
      <c r="AJ90" s="186"/>
      <c r="AK90" s="187"/>
      <c r="AL90" s="187"/>
      <c r="AM90" s="187"/>
      <c r="AN90" s="188"/>
      <c r="AO90" s="60"/>
    </row>
    <row r="91" spans="1:41" ht="24.75" customHeight="1" thickBot="1" x14ac:dyDescent="0.25">
      <c r="A91" s="946"/>
      <c r="B91" s="644" t="s">
        <v>289</v>
      </c>
      <c r="C91" s="294">
        <v>1</v>
      </c>
      <c r="D91" s="295"/>
      <c r="E91" s="295">
        <v>1</v>
      </c>
      <c r="F91" s="295"/>
      <c r="G91" s="294"/>
      <c r="H91" s="294">
        <v>1</v>
      </c>
      <c r="I91" s="294"/>
      <c r="J91" s="294">
        <v>1</v>
      </c>
      <c r="K91" s="294">
        <v>1</v>
      </c>
      <c r="L91" s="294">
        <v>0</v>
      </c>
      <c r="M91" s="294">
        <v>0</v>
      </c>
      <c r="N91" s="294">
        <v>1</v>
      </c>
      <c r="O91" s="294"/>
      <c r="P91" s="294">
        <v>1</v>
      </c>
      <c r="Q91" s="294">
        <v>1</v>
      </c>
      <c r="R91" s="421"/>
      <c r="S91" s="294">
        <v>1</v>
      </c>
      <c r="T91" s="294"/>
      <c r="U91" s="294"/>
      <c r="V91" s="294"/>
      <c r="W91" s="294"/>
      <c r="X91" s="294"/>
      <c r="Y91" s="294"/>
      <c r="Z91" s="294"/>
      <c r="AA91" s="294">
        <v>1</v>
      </c>
      <c r="AB91" s="296">
        <v>1</v>
      </c>
      <c r="AC91" s="296">
        <v>1</v>
      </c>
      <c r="AD91" s="296"/>
      <c r="AE91" s="296"/>
      <c r="AF91" s="296">
        <v>1</v>
      </c>
      <c r="AG91" s="296">
        <v>1</v>
      </c>
      <c r="AH91" s="296"/>
      <c r="AI91" s="296">
        <v>1</v>
      </c>
      <c r="AJ91" s="297">
        <v>1</v>
      </c>
      <c r="AK91" s="298"/>
      <c r="AL91" s="298">
        <v>1</v>
      </c>
      <c r="AM91" s="298">
        <v>1</v>
      </c>
      <c r="AN91" s="299"/>
      <c r="AO91" s="280"/>
    </row>
    <row r="92" spans="1:41" ht="24.75" customHeight="1" thickTop="1" thickBot="1" x14ac:dyDescent="0.25">
      <c r="A92" s="947"/>
      <c r="B92" s="503" t="s">
        <v>241</v>
      </c>
      <c r="C92" s="724" t="s">
        <v>328</v>
      </c>
      <c r="D92" s="904" t="s">
        <v>328</v>
      </c>
      <c r="E92" s="904" t="s">
        <v>328</v>
      </c>
      <c r="F92" s="904" t="s">
        <v>328</v>
      </c>
      <c r="G92" s="724" t="s">
        <v>328</v>
      </c>
      <c r="H92" s="724" t="s">
        <v>328</v>
      </c>
      <c r="I92" s="905" t="s">
        <v>328</v>
      </c>
      <c r="J92" s="724" t="s">
        <v>328</v>
      </c>
      <c r="K92" s="724" t="s">
        <v>328</v>
      </c>
      <c r="L92" s="724" t="s">
        <v>328</v>
      </c>
      <c r="M92" s="724" t="s">
        <v>328</v>
      </c>
      <c r="N92" s="724" t="s">
        <v>328</v>
      </c>
      <c r="O92" s="724" t="s">
        <v>328</v>
      </c>
      <c r="P92" s="724" t="s">
        <v>328</v>
      </c>
      <c r="Q92" s="724" t="s">
        <v>328</v>
      </c>
      <c r="R92" s="726" t="s">
        <v>328</v>
      </c>
      <c r="S92" s="724" t="s">
        <v>328</v>
      </c>
      <c r="T92" s="724" t="s">
        <v>328</v>
      </c>
      <c r="U92" s="724" t="s">
        <v>328</v>
      </c>
      <c r="V92" s="724" t="s">
        <v>328</v>
      </c>
      <c r="W92" s="724" t="s">
        <v>328</v>
      </c>
      <c r="X92" s="724" t="s">
        <v>328</v>
      </c>
      <c r="Y92" s="724" t="s">
        <v>328</v>
      </c>
      <c r="Z92" s="724" t="s">
        <v>328</v>
      </c>
      <c r="AA92" s="724" t="s">
        <v>328</v>
      </c>
      <c r="AB92" s="906" t="s">
        <v>328</v>
      </c>
      <c r="AC92" s="906" t="s">
        <v>328</v>
      </c>
      <c r="AD92" s="724" t="s">
        <v>328</v>
      </c>
      <c r="AE92" s="724" t="s">
        <v>328</v>
      </c>
      <c r="AF92" s="724" t="s">
        <v>328</v>
      </c>
      <c r="AG92" s="724" t="s">
        <v>328</v>
      </c>
      <c r="AH92" s="724" t="s">
        <v>328</v>
      </c>
      <c r="AI92" s="724" t="s">
        <v>328</v>
      </c>
      <c r="AJ92" s="907" t="s">
        <v>328</v>
      </c>
      <c r="AK92" s="908" t="s">
        <v>328</v>
      </c>
      <c r="AL92" s="908" t="s">
        <v>328</v>
      </c>
      <c r="AM92" s="908" t="s">
        <v>328</v>
      </c>
      <c r="AN92" s="727" t="s">
        <v>328</v>
      </c>
      <c r="AO92" s="285"/>
    </row>
    <row r="93" spans="1:41" ht="35.25" customHeight="1" thickBot="1" x14ac:dyDescent="0.25">
      <c r="A93" s="942" t="s">
        <v>318</v>
      </c>
      <c r="B93" s="516" t="s">
        <v>290</v>
      </c>
      <c r="C93" s="357">
        <v>40</v>
      </c>
      <c r="D93" s="357">
        <v>16</v>
      </c>
      <c r="E93" s="357">
        <v>16</v>
      </c>
      <c r="F93" s="357">
        <v>16</v>
      </c>
      <c r="G93" s="358">
        <v>16</v>
      </c>
      <c r="H93" s="358">
        <v>24</v>
      </c>
      <c r="I93" s="358">
        <v>16</v>
      </c>
      <c r="J93" s="358">
        <v>16</v>
      </c>
      <c r="K93" s="358">
        <v>16</v>
      </c>
      <c r="L93" s="358">
        <v>16</v>
      </c>
      <c r="M93" s="358">
        <v>16</v>
      </c>
      <c r="N93" s="358">
        <v>16</v>
      </c>
      <c r="O93" s="358">
        <v>0</v>
      </c>
      <c r="P93" s="358">
        <v>0</v>
      </c>
      <c r="Q93" s="358">
        <v>0</v>
      </c>
      <c r="R93" s="422">
        <v>0</v>
      </c>
      <c r="S93" s="358">
        <v>0</v>
      </c>
      <c r="T93" s="358">
        <v>16</v>
      </c>
      <c r="U93" s="358">
        <v>0</v>
      </c>
      <c r="V93" s="358">
        <v>0</v>
      </c>
      <c r="W93" s="358">
        <v>0</v>
      </c>
      <c r="X93" s="358">
        <v>0</v>
      </c>
      <c r="Y93" s="359">
        <v>24</v>
      </c>
      <c r="Z93" s="358">
        <v>0</v>
      </c>
      <c r="AA93" s="358">
        <v>16</v>
      </c>
      <c r="AB93" s="358">
        <v>16</v>
      </c>
      <c r="AC93" s="358">
        <v>2</v>
      </c>
      <c r="AD93" s="358">
        <v>0</v>
      </c>
      <c r="AE93" s="358">
        <v>0</v>
      </c>
      <c r="AF93" s="358">
        <v>0</v>
      </c>
      <c r="AG93" s="358">
        <v>16</v>
      </c>
      <c r="AH93" s="358">
        <v>24</v>
      </c>
      <c r="AI93" s="358">
        <v>16</v>
      </c>
      <c r="AJ93" s="358">
        <v>2</v>
      </c>
      <c r="AK93" s="358">
        <v>0</v>
      </c>
      <c r="AL93" s="358">
        <v>0</v>
      </c>
      <c r="AM93" s="358">
        <v>16</v>
      </c>
      <c r="AN93" s="360">
        <v>2</v>
      </c>
      <c r="AO93" s="361"/>
    </row>
    <row r="94" spans="1:41" ht="33.75" customHeight="1" thickTop="1" thickBot="1" x14ac:dyDescent="0.25">
      <c r="A94" s="943"/>
      <c r="B94" s="515" t="s">
        <v>242</v>
      </c>
      <c r="C94" s="176">
        <v>40</v>
      </c>
      <c r="D94" s="176">
        <v>16</v>
      </c>
      <c r="E94" s="176">
        <v>16</v>
      </c>
      <c r="F94" s="176">
        <v>16</v>
      </c>
      <c r="G94" s="176">
        <v>16</v>
      </c>
      <c r="H94" s="176">
        <v>24</v>
      </c>
      <c r="I94" s="176">
        <v>16</v>
      </c>
      <c r="J94" s="176">
        <v>16</v>
      </c>
      <c r="K94" s="176">
        <v>16</v>
      </c>
      <c r="L94" s="176">
        <v>16</v>
      </c>
      <c r="M94" s="176">
        <v>16</v>
      </c>
      <c r="N94" s="176">
        <v>16</v>
      </c>
      <c r="O94" s="176">
        <v>0</v>
      </c>
      <c r="P94" s="176">
        <v>0</v>
      </c>
      <c r="Q94" s="176">
        <v>0</v>
      </c>
      <c r="R94" s="182">
        <v>0</v>
      </c>
      <c r="S94" s="176">
        <v>0</v>
      </c>
      <c r="T94" s="176">
        <v>16</v>
      </c>
      <c r="U94" s="176">
        <v>0</v>
      </c>
      <c r="V94" s="176">
        <v>0</v>
      </c>
      <c r="W94" s="176">
        <v>0</v>
      </c>
      <c r="X94" s="176">
        <v>0</v>
      </c>
      <c r="Y94" s="176">
        <v>24</v>
      </c>
      <c r="Z94" s="176">
        <v>0</v>
      </c>
      <c r="AA94" s="176">
        <v>16</v>
      </c>
      <c r="AB94" s="176">
        <v>16</v>
      </c>
      <c r="AC94" s="176">
        <v>2</v>
      </c>
      <c r="AD94" s="176">
        <v>0</v>
      </c>
      <c r="AE94" s="176">
        <v>0</v>
      </c>
      <c r="AF94" s="176">
        <v>0</v>
      </c>
      <c r="AG94" s="176">
        <v>16</v>
      </c>
      <c r="AH94" s="176">
        <v>24</v>
      </c>
      <c r="AI94" s="176">
        <v>16</v>
      </c>
      <c r="AJ94" s="176">
        <v>2</v>
      </c>
      <c r="AK94" s="176">
        <v>0</v>
      </c>
      <c r="AL94" s="176">
        <v>0</v>
      </c>
      <c r="AM94" s="176">
        <v>16</v>
      </c>
      <c r="AN94" s="178">
        <v>2</v>
      </c>
      <c r="AO94" s="224"/>
    </row>
    <row r="95" spans="1:41" x14ac:dyDescent="0.2">
      <c r="A95" s="374" t="s">
        <v>398</v>
      </c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2"/>
    </row>
    <row r="96" spans="1:41" ht="23.1" customHeight="1" x14ac:dyDescent="0.2">
      <c r="A96" s="1"/>
      <c r="B96" s="62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2"/>
    </row>
    <row r="97" spans="1:41" ht="23.1" customHeight="1" x14ac:dyDescent="0.2">
      <c r="A97" s="1"/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2"/>
    </row>
    <row r="98" spans="1:41" ht="23.1" customHeight="1" x14ac:dyDescent="0.2">
      <c r="A98" s="1"/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2"/>
    </row>
    <row r="99" spans="1:41" ht="23.1" customHeight="1" x14ac:dyDescent="0.2">
      <c r="A99" s="1"/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2"/>
    </row>
    <row r="100" spans="1:41" ht="23.1" customHeight="1" x14ac:dyDescent="0.2">
      <c r="A100" s="1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2"/>
    </row>
    <row r="101" spans="1:41" ht="23.1" customHeight="1" x14ac:dyDescent="0.2">
      <c r="A101" s="1"/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2"/>
    </row>
    <row r="102" spans="1:41" ht="23.1" customHeight="1" x14ac:dyDescent="0.2">
      <c r="A102" s="1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2"/>
    </row>
    <row r="103" spans="1:41" ht="23.1" customHeight="1" x14ac:dyDescent="0.2">
      <c r="A103" s="1"/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2"/>
    </row>
    <row r="104" spans="1:41" ht="23.1" customHeight="1" x14ac:dyDescent="0.2">
      <c r="A104" s="1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2"/>
    </row>
    <row r="105" spans="1:41" ht="23.1" customHeight="1" x14ac:dyDescent="0.2">
      <c r="A105" s="1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2"/>
    </row>
    <row r="106" spans="1:41" ht="23.1" customHeight="1" x14ac:dyDescent="0.2">
      <c r="A106" s="1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2"/>
    </row>
    <row r="107" spans="1:41" ht="23.1" customHeight="1" x14ac:dyDescent="0.2">
      <c r="A107" s="1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2"/>
    </row>
    <row r="108" spans="1:41" ht="23.1" customHeight="1" x14ac:dyDescent="0.2">
      <c r="A108" s="1"/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2"/>
    </row>
    <row r="109" spans="1:41" ht="23.1" customHeight="1" x14ac:dyDescent="0.2">
      <c r="A109" s="1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2"/>
    </row>
    <row r="110" spans="1:41" ht="23.1" customHeight="1" x14ac:dyDescent="0.2">
      <c r="A110" s="1"/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2"/>
    </row>
    <row r="111" spans="1:41" ht="23.1" customHeight="1" x14ac:dyDescent="0.2">
      <c r="A111" s="1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2"/>
    </row>
    <row r="112" spans="1:41" ht="23.1" customHeight="1" x14ac:dyDescent="0.2">
      <c r="A112" s="1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2"/>
    </row>
    <row r="113" spans="1:41" ht="23.1" customHeight="1" x14ac:dyDescent="0.2">
      <c r="A113" s="1"/>
      <c r="B113" s="62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2"/>
    </row>
    <row r="114" spans="1:41" ht="23.1" customHeight="1" x14ac:dyDescent="0.2">
      <c r="A114" s="1"/>
      <c r="B114" s="62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2"/>
    </row>
    <row r="115" spans="1:41" ht="23.1" customHeight="1" x14ac:dyDescent="0.2">
      <c r="A115" s="1"/>
      <c r="B115" s="62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2"/>
    </row>
    <row r="116" spans="1:41" ht="23.1" customHeight="1" x14ac:dyDescent="0.2">
      <c r="A116" s="1"/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2"/>
    </row>
    <row r="117" spans="1:41" s="7" customFormat="1" ht="23.1" customHeight="1" x14ac:dyDescent="0.2">
      <c r="A117" s="34"/>
      <c r="B117" s="34"/>
      <c r="C117" s="34"/>
      <c r="D117" s="34"/>
      <c r="E117" s="34"/>
      <c r="F117" s="3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5"/>
      <c r="Z117" s="64"/>
      <c r="AA117" s="64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</row>
    <row r="118" spans="1:41" s="7" customFormat="1" ht="23.1" customHeight="1" x14ac:dyDescent="0.2">
      <c r="A118" s="34"/>
      <c r="B118" s="34"/>
      <c r="C118" s="34"/>
      <c r="D118" s="34"/>
      <c r="E118" s="34"/>
      <c r="F118" s="3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5"/>
      <c r="Z118" s="64"/>
      <c r="AA118" s="64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</row>
    <row r="119" spans="1:41" s="7" customFormat="1" ht="23.1" customHeight="1" x14ac:dyDescent="0.2">
      <c r="A119" s="34"/>
      <c r="B119" s="34"/>
      <c r="C119" s="34"/>
      <c r="D119" s="34"/>
      <c r="E119" s="34"/>
      <c r="F119" s="34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7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</row>
    <row r="120" spans="1:41" s="7" customFormat="1" ht="30" customHeight="1" x14ac:dyDescent="0.2">
      <c r="A120" s="34"/>
      <c r="B120" s="34"/>
      <c r="C120" s="34"/>
      <c r="D120" s="34"/>
      <c r="E120" s="34"/>
      <c r="F120" s="34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7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</row>
    <row r="121" spans="1:41" s="7" customFormat="1" ht="30" customHeight="1" x14ac:dyDescent="0.2">
      <c r="A121" s="68"/>
      <c r="B121" s="34"/>
      <c r="C121" s="34"/>
      <c r="D121" s="34"/>
      <c r="E121" s="34"/>
      <c r="F121" s="34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7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</row>
    <row r="122" spans="1:41" s="7" customFormat="1" x14ac:dyDescent="0.2">
      <c r="A122" s="68"/>
      <c r="B122" s="68"/>
      <c r="C122" s="34"/>
      <c r="D122" s="34"/>
      <c r="E122" s="34"/>
      <c r="F122" s="34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7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</row>
    <row r="123" spans="1:41" s="7" customFormat="1" x14ac:dyDescent="0.2">
      <c r="A123" s="68"/>
      <c r="B123" s="68"/>
      <c r="C123" s="34"/>
      <c r="D123" s="34"/>
      <c r="E123" s="34"/>
      <c r="F123" s="34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7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</row>
    <row r="124" spans="1:41" s="7" customFormat="1" x14ac:dyDescent="0.2">
      <c r="A124" s="68"/>
      <c r="B124" s="68"/>
      <c r="C124" s="34"/>
      <c r="D124" s="34"/>
      <c r="E124" s="34"/>
      <c r="F124" s="34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7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</row>
    <row r="125" spans="1:41" s="7" customFormat="1" x14ac:dyDescent="0.2">
      <c r="A125" s="68"/>
      <c r="B125" s="68"/>
      <c r="C125" s="34"/>
      <c r="D125" s="34"/>
      <c r="E125" s="34"/>
      <c r="F125" s="34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7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</row>
    <row r="126" spans="1:41" s="7" customFormat="1" x14ac:dyDescent="0.2">
      <c r="A126" s="68"/>
      <c r="B126" s="68"/>
      <c r="C126" s="34"/>
      <c r="D126" s="34"/>
      <c r="E126" s="34"/>
      <c r="F126" s="34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7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</row>
    <row r="127" spans="1:41" s="7" customFormat="1" x14ac:dyDescent="0.2">
      <c r="A127" s="69"/>
      <c r="B127" s="69"/>
      <c r="C127" s="10"/>
      <c r="D127" s="10"/>
      <c r="E127" s="10"/>
      <c r="F127" s="1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1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</row>
    <row r="128" spans="1:41" s="7" customFormat="1" x14ac:dyDescent="0.2">
      <c r="A128" s="69"/>
      <c r="B128" s="69"/>
      <c r="C128" s="10"/>
      <c r="D128" s="10"/>
      <c r="E128" s="10"/>
      <c r="F128" s="10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1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</row>
    <row r="129" spans="1:40" s="7" customFormat="1" x14ac:dyDescent="0.2">
      <c r="A129" s="69"/>
      <c r="B129" s="69"/>
      <c r="C129" s="10"/>
      <c r="D129" s="10"/>
      <c r="E129" s="10"/>
      <c r="F129" s="10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1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</row>
    <row r="130" spans="1:40" s="7" customFormat="1" x14ac:dyDescent="0.2">
      <c r="A130" s="69"/>
      <c r="B130" s="69"/>
      <c r="C130" s="10"/>
      <c r="D130" s="10"/>
      <c r="E130" s="10"/>
      <c r="F130" s="1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1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</row>
    <row r="131" spans="1:40" s="7" customFormat="1" x14ac:dyDescent="0.2">
      <c r="A131" s="69"/>
      <c r="B131" s="69"/>
      <c r="C131" s="10"/>
      <c r="D131" s="10"/>
      <c r="E131" s="10"/>
      <c r="F131" s="1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1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</row>
    <row r="132" spans="1:40" s="7" customFormat="1" x14ac:dyDescent="0.2">
      <c r="A132" s="69"/>
      <c r="B132" s="6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73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</row>
    <row r="133" spans="1:40" s="7" customFormat="1" x14ac:dyDescent="0.2">
      <c r="A133" s="69"/>
      <c r="B133" s="6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73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</row>
    <row r="134" spans="1:40" s="7" customFormat="1" x14ac:dyDescent="0.2">
      <c r="A134" s="69"/>
      <c r="B134" s="6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73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</row>
    <row r="135" spans="1:40" s="7" customFormat="1" x14ac:dyDescent="0.2">
      <c r="A135" s="69"/>
      <c r="B135" s="6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73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s="7" customFormat="1" x14ac:dyDescent="0.2">
      <c r="A136" s="69"/>
      <c r="B136" s="6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73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s="7" customFormat="1" x14ac:dyDescent="0.2">
      <c r="A137" s="69"/>
      <c r="B137" s="6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73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s="7" customFormat="1" x14ac:dyDescent="0.2">
      <c r="A138" s="69"/>
      <c r="B138" s="6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73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s="7" customFormat="1" x14ac:dyDescent="0.2">
      <c r="A139" s="69"/>
      <c r="B139" s="6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73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s="7" customFormat="1" x14ac:dyDescent="0.2">
      <c r="A140" s="69"/>
      <c r="B140" s="6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73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s="7" customFormat="1" x14ac:dyDescent="0.2">
      <c r="A141" s="69"/>
      <c r="B141" s="6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73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s="7" customFormat="1" x14ac:dyDescent="0.2">
      <c r="A142" s="69"/>
      <c r="B142" s="6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73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s="7" customFormat="1" x14ac:dyDescent="0.2">
      <c r="A143" s="69"/>
      <c r="B143" s="6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73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s="7" customFormat="1" x14ac:dyDescent="0.2">
      <c r="A144" s="69"/>
      <c r="B144" s="6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73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s="7" customFormat="1" x14ac:dyDescent="0.2">
      <c r="A145" s="69"/>
      <c r="B145" s="6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73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s="7" customFormat="1" x14ac:dyDescent="0.2">
      <c r="A146" s="69"/>
      <c r="B146" s="6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73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s="7" customFormat="1" x14ac:dyDescent="0.2">
      <c r="A147" s="69"/>
      <c r="B147" s="6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73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s="7" customFormat="1" x14ac:dyDescent="0.2">
      <c r="A148" s="69"/>
      <c r="B148" s="6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73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s="7" customFormat="1" x14ac:dyDescent="0.2">
      <c r="A149" s="69"/>
      <c r="B149" s="6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73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s="7" customFormat="1" x14ac:dyDescent="0.2">
      <c r="A150" s="69"/>
      <c r="B150" s="6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73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s="7" customFormat="1" x14ac:dyDescent="0.2">
      <c r="A151" s="69"/>
      <c r="B151" s="6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73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s="7" customFormat="1" x14ac:dyDescent="0.2">
      <c r="A152" s="69"/>
      <c r="B152" s="6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73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s="7" customFormat="1" x14ac:dyDescent="0.2">
      <c r="A153" s="69"/>
      <c r="B153" s="6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73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s="7" customFormat="1" x14ac:dyDescent="0.2">
      <c r="A154" s="69"/>
      <c r="B154" s="6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73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s="7" customFormat="1" x14ac:dyDescent="0.2">
      <c r="A155" s="69"/>
      <c r="B155" s="6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73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s="7" customFormat="1" x14ac:dyDescent="0.2">
      <c r="A156" s="69"/>
      <c r="B156" s="6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73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s="7" customFormat="1" x14ac:dyDescent="0.2">
      <c r="A157" s="69"/>
      <c r="B157" s="6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73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s="7" customFormat="1" x14ac:dyDescent="0.2">
      <c r="A158" s="69"/>
      <c r="B158" s="6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73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s="7" customFormat="1" ht="17.25" customHeight="1" x14ac:dyDescent="0.2">
      <c r="A159" s="69"/>
      <c r="B159" s="6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73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s="7" customFormat="1" x14ac:dyDescent="0.2">
      <c r="A160" s="10"/>
      <c r="B160" s="6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73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s="7" customForma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73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s="7" customForma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73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s="7" customForma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73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s="7" customForma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73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s="7" customFormat="1" x14ac:dyDescent="0.2">
      <c r="A165" s="4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73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</sheetData>
  <mergeCells count="64">
    <mergeCell ref="AF5:AG5"/>
    <mergeCell ref="K5:K9"/>
    <mergeCell ref="N3:N9"/>
    <mergeCell ref="AE7:AE9"/>
    <mergeCell ref="AC7:AC9"/>
    <mergeCell ref="M5:M9"/>
    <mergeCell ref="O5:O9"/>
    <mergeCell ref="P5:P9"/>
    <mergeCell ref="Z5:Z9"/>
    <mergeCell ref="AA5:AE5"/>
    <mergeCell ref="Y5:Y9"/>
    <mergeCell ref="Y3:AE4"/>
    <mergeCell ref="L3:L9"/>
    <mergeCell ref="R3:V4"/>
    <mergeCell ref="R5:R9"/>
    <mergeCell ref="S5:V5"/>
    <mergeCell ref="AO3:AO10"/>
    <mergeCell ref="B3:B10"/>
    <mergeCell ref="AI3:AN4"/>
    <mergeCell ref="G3:H4"/>
    <mergeCell ref="G5:H5"/>
    <mergeCell ref="AH5:AH9"/>
    <mergeCell ref="AI5:AI9"/>
    <mergeCell ref="AK5:AK9"/>
    <mergeCell ref="E3:E9"/>
    <mergeCell ref="AN7:AN9"/>
    <mergeCell ref="AF3:AH4"/>
    <mergeCell ref="AM5:AM9"/>
    <mergeCell ref="AJ7:AJ9"/>
    <mergeCell ref="AL7:AL9"/>
    <mergeCell ref="J3:J9"/>
    <mergeCell ref="S6:S9"/>
    <mergeCell ref="A15:A21"/>
    <mergeCell ref="A3:A10"/>
    <mergeCell ref="I3:I9"/>
    <mergeCell ref="C3:C9"/>
    <mergeCell ref="G6:G9"/>
    <mergeCell ref="D5:D9"/>
    <mergeCell ref="A13:B13"/>
    <mergeCell ref="A14:B14"/>
    <mergeCell ref="A11:B11"/>
    <mergeCell ref="A12:B12"/>
    <mergeCell ref="T6:T9"/>
    <mergeCell ref="U6:U9"/>
    <mergeCell ref="V6:V9"/>
    <mergeCell ref="F3:F9"/>
    <mergeCell ref="H6:H9"/>
    <mergeCell ref="Q6:Q9"/>
    <mergeCell ref="W3:W9"/>
    <mergeCell ref="X5:X9"/>
    <mergeCell ref="A22:A24"/>
    <mergeCell ref="A66:A73"/>
    <mergeCell ref="A93:A94"/>
    <mergeCell ref="A74:A78"/>
    <mergeCell ref="A79:A83"/>
    <mergeCell ref="A84:A92"/>
    <mergeCell ref="A62:A65"/>
    <mergeCell ref="A58:A61"/>
    <mergeCell ref="A39:A47"/>
    <mergeCell ref="A48:A57"/>
    <mergeCell ref="A25:A28"/>
    <mergeCell ref="A29:A32"/>
    <mergeCell ref="A33:A34"/>
    <mergeCell ref="A35:A38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49" firstPageNumber="49" fitToWidth="2" fitToHeight="0" pageOrder="overThenDown" orientation="portrait" r:id="rId1"/>
  <headerFooter scaleWithDoc="0" alignWithMargins="0">
    <oddFooter>&amp;C&amp;"ＭＳ ゴシック,標準"&amp;18-&amp;P -</oddFooter>
  </headerFooter>
  <rowBreaks count="1" manualBreakCount="1">
    <brk id="57" max="40" man="1"/>
  </rowBreaks>
  <colBreaks count="1" manualBreakCount="1">
    <brk id="22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2"/>
  <sheetViews>
    <sheetView view="pageBreakPreview" zoomScale="70" zoomScaleNormal="75" zoomScaleSheetLayoutView="70" workbookViewId="0">
      <pane ySplit="7" topLeftCell="A89" activePane="bottomLeft" state="frozen"/>
      <selection activeCell="Y13" sqref="Y13"/>
      <selection pane="bottomLeft" activeCell="V11" sqref="V11"/>
    </sheetView>
  </sheetViews>
  <sheetFormatPr defaultColWidth="12.58203125" defaultRowHeight="14.4" x14ac:dyDescent="0.2"/>
  <cols>
    <col min="1" max="1" width="3.9140625" style="41" customWidth="1"/>
    <col min="2" max="2" width="12.9140625" style="41" customWidth="1"/>
    <col min="3" max="3" width="9.9140625" style="41" customWidth="1"/>
    <col min="4" max="15" width="5.4140625" style="41" bestFit="1" customWidth="1"/>
    <col min="16" max="21" width="5.58203125" style="41" customWidth="1"/>
    <col min="22" max="22" width="3.58203125" style="41" customWidth="1"/>
    <col min="23" max="23" width="5.58203125" style="41" customWidth="1"/>
    <col min="24" max="24" width="3.58203125" style="41" customWidth="1"/>
    <col min="25" max="28" width="5.58203125" style="41" customWidth="1"/>
    <col min="29" max="16384" width="12.58203125" style="41"/>
  </cols>
  <sheetData>
    <row r="1" spans="1:17" s="353" customFormat="1" ht="30" customHeight="1" x14ac:dyDescent="0.2">
      <c r="A1" s="345" t="s">
        <v>11</v>
      </c>
      <c r="B1" s="346"/>
      <c r="C1" s="352"/>
      <c r="D1" s="352"/>
      <c r="E1" s="352"/>
      <c r="F1" s="352"/>
      <c r="G1" s="352"/>
      <c r="H1" s="352"/>
      <c r="I1" s="352"/>
      <c r="J1" s="352"/>
      <c r="K1" s="351"/>
      <c r="L1" s="352"/>
      <c r="M1" s="352"/>
      <c r="N1" s="352"/>
    </row>
    <row r="2" spans="1:17" s="353" customFormat="1" ht="30" customHeight="1" thickBot="1" x14ac:dyDescent="0.25">
      <c r="A2" s="345" t="s">
        <v>216</v>
      </c>
      <c r="B2" s="346"/>
      <c r="C2" s="352"/>
      <c r="D2" s="352"/>
      <c r="E2" s="352"/>
      <c r="F2" s="352"/>
      <c r="G2" s="352"/>
      <c r="H2" s="352"/>
      <c r="I2" s="352"/>
      <c r="J2" s="352"/>
      <c r="K2" s="351"/>
      <c r="L2" s="352"/>
      <c r="M2" s="352"/>
      <c r="N2" s="352"/>
    </row>
    <row r="3" spans="1:17" ht="24.9" customHeight="1" x14ac:dyDescent="0.2">
      <c r="A3" s="1088" t="s">
        <v>99</v>
      </c>
      <c r="B3" s="1091" t="s">
        <v>101</v>
      </c>
      <c r="C3" s="1041" t="s">
        <v>294</v>
      </c>
      <c r="D3" s="1077" t="s">
        <v>207</v>
      </c>
      <c r="E3" s="1078"/>
      <c r="F3" s="1078"/>
      <c r="G3" s="1078"/>
      <c r="H3" s="1078"/>
      <c r="I3" s="1079"/>
      <c r="J3" s="1038" t="s">
        <v>208</v>
      </c>
      <c r="K3" s="1039"/>
      <c r="L3" s="1039"/>
      <c r="M3" s="1039"/>
      <c r="N3" s="1039"/>
      <c r="O3" s="1040"/>
    </row>
    <row r="4" spans="1:17" ht="24.9" customHeight="1" x14ac:dyDescent="0.2">
      <c r="A4" s="1089"/>
      <c r="B4" s="1092"/>
      <c r="C4" s="1042"/>
      <c r="D4" s="1044" t="s">
        <v>211</v>
      </c>
      <c r="E4" s="1097" t="s">
        <v>210</v>
      </c>
      <c r="F4" s="458"/>
      <c r="G4" s="1063" t="s">
        <v>304</v>
      </c>
      <c r="H4" s="1063" t="s">
        <v>213</v>
      </c>
      <c r="I4" s="1066" t="s">
        <v>214</v>
      </c>
      <c r="J4" s="1099" t="s">
        <v>212</v>
      </c>
      <c r="K4" s="1097" t="s">
        <v>210</v>
      </c>
      <c r="L4" s="458"/>
      <c r="M4" s="1063" t="s">
        <v>304</v>
      </c>
      <c r="N4" s="1063" t="s">
        <v>213</v>
      </c>
      <c r="O4" s="1094" t="s">
        <v>214</v>
      </c>
    </row>
    <row r="5" spans="1:17" ht="24.9" customHeight="1" x14ac:dyDescent="0.2">
      <c r="A5" s="1089"/>
      <c r="B5" s="1092"/>
      <c r="C5" s="1042"/>
      <c r="D5" s="1044"/>
      <c r="E5" s="1098"/>
      <c r="F5" s="1046" t="s">
        <v>209</v>
      </c>
      <c r="G5" s="1064"/>
      <c r="H5" s="1064"/>
      <c r="I5" s="1067"/>
      <c r="J5" s="1099"/>
      <c r="K5" s="1098"/>
      <c r="L5" s="1046" t="s">
        <v>209</v>
      </c>
      <c r="M5" s="1064"/>
      <c r="N5" s="1064"/>
      <c r="O5" s="1095"/>
    </row>
    <row r="6" spans="1:17" ht="24.9" customHeight="1" x14ac:dyDescent="0.2">
      <c r="A6" s="1089"/>
      <c r="B6" s="1092"/>
      <c r="C6" s="1043"/>
      <c r="D6" s="1045"/>
      <c r="E6" s="459"/>
      <c r="F6" s="1047"/>
      <c r="G6" s="1065"/>
      <c r="H6" s="1065"/>
      <c r="I6" s="1068"/>
      <c r="J6" s="1100"/>
      <c r="K6" s="459"/>
      <c r="L6" s="1047"/>
      <c r="M6" s="1065"/>
      <c r="N6" s="1065"/>
      <c r="O6" s="1096"/>
    </row>
    <row r="7" spans="1:17" ht="24.9" customHeight="1" thickBot="1" x14ac:dyDescent="0.25">
      <c r="A7" s="1090"/>
      <c r="B7" s="1093"/>
      <c r="C7" s="443" t="s">
        <v>7</v>
      </c>
      <c r="D7" s="475" t="s">
        <v>7</v>
      </c>
      <c r="E7" s="89" t="s">
        <v>7</v>
      </c>
      <c r="F7" s="89" t="s">
        <v>7</v>
      </c>
      <c r="G7" s="89" t="s">
        <v>7</v>
      </c>
      <c r="H7" s="89" t="s">
        <v>7</v>
      </c>
      <c r="I7" s="99" t="s">
        <v>7</v>
      </c>
      <c r="J7" s="462" t="s">
        <v>7</v>
      </c>
      <c r="K7" s="89" t="s">
        <v>7</v>
      </c>
      <c r="L7" s="89" t="s">
        <v>7</v>
      </c>
      <c r="M7" s="89" t="s">
        <v>7</v>
      </c>
      <c r="N7" s="89" t="s">
        <v>7</v>
      </c>
      <c r="O7" s="99" t="s">
        <v>7</v>
      </c>
    </row>
    <row r="8" spans="1:17" ht="19.5" customHeight="1" thickBot="1" x14ac:dyDescent="0.25">
      <c r="A8" s="1057" t="s">
        <v>229</v>
      </c>
      <c r="B8" s="1058"/>
      <c r="C8" s="313">
        <v>1572</v>
      </c>
      <c r="D8" s="476">
        <v>974</v>
      </c>
      <c r="E8" s="313">
        <v>680</v>
      </c>
      <c r="F8" s="313">
        <v>333</v>
      </c>
      <c r="G8" s="313">
        <v>0</v>
      </c>
      <c r="H8" s="313">
        <v>146</v>
      </c>
      <c r="I8" s="314">
        <v>148</v>
      </c>
      <c r="J8" s="463">
        <v>598</v>
      </c>
      <c r="K8" s="313">
        <v>598</v>
      </c>
      <c r="L8" s="313">
        <v>408</v>
      </c>
      <c r="M8" s="313">
        <v>0</v>
      </c>
      <c r="N8" s="313">
        <v>0</v>
      </c>
      <c r="O8" s="314">
        <v>0</v>
      </c>
      <c r="Q8" s="621"/>
    </row>
    <row r="9" spans="1:17" ht="19.5" customHeight="1" x14ac:dyDescent="0.2">
      <c r="A9" s="1059" t="s">
        <v>231</v>
      </c>
      <c r="B9" s="1060"/>
      <c r="C9" s="444">
        <v>696</v>
      </c>
      <c r="D9" s="477">
        <v>299</v>
      </c>
      <c r="E9" s="315">
        <v>299</v>
      </c>
      <c r="F9" s="315">
        <v>193</v>
      </c>
      <c r="G9" s="315">
        <v>0</v>
      </c>
      <c r="H9" s="315">
        <v>0</v>
      </c>
      <c r="I9" s="316">
        <v>0</v>
      </c>
      <c r="J9" s="464">
        <v>397</v>
      </c>
      <c r="K9" s="315">
        <v>397</v>
      </c>
      <c r="L9" s="315">
        <v>261</v>
      </c>
      <c r="M9" s="315">
        <v>0</v>
      </c>
      <c r="N9" s="315">
        <v>0</v>
      </c>
      <c r="O9" s="402">
        <v>0</v>
      </c>
      <c r="Q9" s="621"/>
    </row>
    <row r="10" spans="1:17" ht="19.5" customHeight="1" x14ac:dyDescent="0.2">
      <c r="A10" s="1061" t="s">
        <v>230</v>
      </c>
      <c r="B10" s="1062"/>
      <c r="C10" s="445" t="s">
        <v>328</v>
      </c>
      <c r="D10" s="478" t="s">
        <v>328</v>
      </c>
      <c r="E10" s="317" t="s">
        <v>328</v>
      </c>
      <c r="F10" s="317" t="s">
        <v>328</v>
      </c>
      <c r="G10" s="317" t="s">
        <v>328</v>
      </c>
      <c r="H10" s="317" t="s">
        <v>328</v>
      </c>
      <c r="I10" s="318" t="s">
        <v>328</v>
      </c>
      <c r="J10" s="465" t="s">
        <v>328</v>
      </c>
      <c r="K10" s="317" t="s">
        <v>328</v>
      </c>
      <c r="L10" s="317" t="s">
        <v>328</v>
      </c>
      <c r="M10" s="317" t="s">
        <v>328</v>
      </c>
      <c r="N10" s="317" t="s">
        <v>328</v>
      </c>
      <c r="O10" s="318" t="s">
        <v>328</v>
      </c>
      <c r="Q10" s="621"/>
    </row>
    <row r="11" spans="1:17" ht="19.5" customHeight="1" thickBot="1" x14ac:dyDescent="0.25">
      <c r="A11" s="1049" t="s">
        <v>232</v>
      </c>
      <c r="B11" s="1050"/>
      <c r="C11" s="446" t="s">
        <v>328</v>
      </c>
      <c r="D11" s="479" t="s">
        <v>328</v>
      </c>
      <c r="E11" s="319" t="s">
        <v>328</v>
      </c>
      <c r="F11" s="319" t="s">
        <v>328</v>
      </c>
      <c r="G11" s="319" t="s">
        <v>328</v>
      </c>
      <c r="H11" s="319" t="s">
        <v>328</v>
      </c>
      <c r="I11" s="320" t="s">
        <v>328</v>
      </c>
      <c r="J11" s="466" t="s">
        <v>328</v>
      </c>
      <c r="K11" s="319" t="s">
        <v>328</v>
      </c>
      <c r="L11" s="319" t="s">
        <v>328</v>
      </c>
      <c r="M11" s="319" t="s">
        <v>328</v>
      </c>
      <c r="N11" s="319" t="s">
        <v>328</v>
      </c>
      <c r="O11" s="320" t="s">
        <v>328</v>
      </c>
      <c r="Q11" s="621"/>
    </row>
    <row r="12" spans="1:17" ht="19.5" customHeight="1" x14ac:dyDescent="0.2">
      <c r="A12" s="1051" t="s">
        <v>139</v>
      </c>
      <c r="B12" s="137" t="s">
        <v>140</v>
      </c>
      <c r="C12" s="444">
        <v>221</v>
      </c>
      <c r="D12" s="477">
        <v>79</v>
      </c>
      <c r="E12" s="315">
        <v>79</v>
      </c>
      <c r="F12" s="315">
        <v>71</v>
      </c>
      <c r="G12" s="315">
        <v>0</v>
      </c>
      <c r="H12" s="315">
        <v>0</v>
      </c>
      <c r="I12" s="316">
        <v>0</v>
      </c>
      <c r="J12" s="464">
        <v>142</v>
      </c>
      <c r="K12" s="315">
        <v>142</v>
      </c>
      <c r="L12" s="315">
        <v>138</v>
      </c>
      <c r="M12" s="315">
        <v>0</v>
      </c>
      <c r="N12" s="315">
        <v>0</v>
      </c>
      <c r="O12" s="316">
        <v>0</v>
      </c>
      <c r="Q12" s="621"/>
    </row>
    <row r="13" spans="1:17" ht="19.5" customHeight="1" x14ac:dyDescent="0.2">
      <c r="A13" s="918"/>
      <c r="B13" s="138" t="s">
        <v>141</v>
      </c>
      <c r="C13" s="445">
        <v>274</v>
      </c>
      <c r="D13" s="478">
        <v>94</v>
      </c>
      <c r="E13" s="317">
        <v>94</v>
      </c>
      <c r="F13" s="317">
        <v>27</v>
      </c>
      <c r="G13" s="317">
        <v>0</v>
      </c>
      <c r="H13" s="317">
        <v>0</v>
      </c>
      <c r="I13" s="318">
        <v>0</v>
      </c>
      <c r="J13" s="465">
        <v>180</v>
      </c>
      <c r="K13" s="317">
        <v>180</v>
      </c>
      <c r="L13" s="317">
        <v>64</v>
      </c>
      <c r="M13" s="317">
        <v>0</v>
      </c>
      <c r="N13" s="317">
        <v>0</v>
      </c>
      <c r="O13" s="318">
        <v>0</v>
      </c>
      <c r="Q13" s="621"/>
    </row>
    <row r="14" spans="1:17" ht="19.5" customHeight="1" x14ac:dyDescent="0.2">
      <c r="A14" s="918"/>
      <c r="B14" s="138" t="s">
        <v>142</v>
      </c>
      <c r="C14" s="445">
        <v>201</v>
      </c>
      <c r="D14" s="478">
        <v>126</v>
      </c>
      <c r="E14" s="317">
        <v>126</v>
      </c>
      <c r="F14" s="317">
        <v>95</v>
      </c>
      <c r="G14" s="317">
        <v>0</v>
      </c>
      <c r="H14" s="317">
        <v>0</v>
      </c>
      <c r="I14" s="318">
        <v>0</v>
      </c>
      <c r="J14" s="465">
        <v>75</v>
      </c>
      <c r="K14" s="317">
        <v>75</v>
      </c>
      <c r="L14" s="317">
        <v>59</v>
      </c>
      <c r="M14" s="317">
        <v>0</v>
      </c>
      <c r="N14" s="317">
        <v>0</v>
      </c>
      <c r="O14" s="318">
        <v>0</v>
      </c>
      <c r="Q14" s="621"/>
    </row>
    <row r="15" spans="1:17" ht="19.5" customHeight="1" x14ac:dyDescent="0.2">
      <c r="A15" s="918"/>
      <c r="B15" s="138" t="s">
        <v>143</v>
      </c>
      <c r="C15" s="445">
        <v>399</v>
      </c>
      <c r="D15" s="478">
        <v>263</v>
      </c>
      <c r="E15" s="317">
        <v>262</v>
      </c>
      <c r="F15" s="317">
        <v>117</v>
      </c>
      <c r="G15" s="317">
        <v>0</v>
      </c>
      <c r="H15" s="317">
        <v>1</v>
      </c>
      <c r="I15" s="318">
        <v>0</v>
      </c>
      <c r="J15" s="465">
        <v>136</v>
      </c>
      <c r="K15" s="317">
        <v>136</v>
      </c>
      <c r="L15" s="317">
        <v>120</v>
      </c>
      <c r="M15" s="317">
        <v>0</v>
      </c>
      <c r="N15" s="317">
        <v>0</v>
      </c>
      <c r="O15" s="318">
        <v>0</v>
      </c>
      <c r="Q15" s="621"/>
    </row>
    <row r="16" spans="1:17" ht="19.5" customHeight="1" x14ac:dyDescent="0.2">
      <c r="A16" s="918"/>
      <c r="B16" s="138" t="s">
        <v>27</v>
      </c>
      <c r="C16" s="445" t="s">
        <v>339</v>
      </c>
      <c r="D16" s="478" t="s">
        <v>328</v>
      </c>
      <c r="E16" s="317" t="s">
        <v>328</v>
      </c>
      <c r="F16" s="317" t="s">
        <v>328</v>
      </c>
      <c r="G16" s="317" t="s">
        <v>328</v>
      </c>
      <c r="H16" s="317" t="s">
        <v>328</v>
      </c>
      <c r="I16" s="318" t="s">
        <v>328</v>
      </c>
      <c r="J16" s="465" t="s">
        <v>328</v>
      </c>
      <c r="K16" s="317" t="s">
        <v>328</v>
      </c>
      <c r="L16" s="317" t="s">
        <v>328</v>
      </c>
      <c r="M16" s="317" t="s">
        <v>328</v>
      </c>
      <c r="N16" s="317" t="s">
        <v>328</v>
      </c>
      <c r="O16" s="318" t="s">
        <v>328</v>
      </c>
      <c r="Q16" s="621"/>
    </row>
    <row r="17" spans="1:17" ht="19.5" customHeight="1" x14ac:dyDescent="0.2">
      <c r="A17" s="918"/>
      <c r="B17" s="138" t="s">
        <v>144</v>
      </c>
      <c r="C17" s="445" t="s">
        <v>328</v>
      </c>
      <c r="D17" s="478" t="s">
        <v>328</v>
      </c>
      <c r="E17" s="317" t="s">
        <v>328</v>
      </c>
      <c r="F17" s="317" t="s">
        <v>328</v>
      </c>
      <c r="G17" s="317" t="s">
        <v>328</v>
      </c>
      <c r="H17" s="317" t="s">
        <v>328</v>
      </c>
      <c r="I17" s="318" t="s">
        <v>328</v>
      </c>
      <c r="J17" s="465" t="s">
        <v>328</v>
      </c>
      <c r="K17" s="317" t="s">
        <v>328</v>
      </c>
      <c r="L17" s="317" t="s">
        <v>328</v>
      </c>
      <c r="M17" s="317" t="s">
        <v>328</v>
      </c>
      <c r="N17" s="317" t="s">
        <v>328</v>
      </c>
      <c r="O17" s="318" t="s">
        <v>328</v>
      </c>
      <c r="Q17" s="621"/>
    </row>
    <row r="18" spans="1:17" ht="19.5" customHeight="1" thickBot="1" x14ac:dyDescent="0.25">
      <c r="A18" s="911"/>
      <c r="B18" s="139" t="s">
        <v>138</v>
      </c>
      <c r="C18" s="447">
        <v>40</v>
      </c>
      <c r="D18" s="480">
        <v>31</v>
      </c>
      <c r="E18" s="321">
        <v>31</v>
      </c>
      <c r="F18" s="321">
        <v>0</v>
      </c>
      <c r="G18" s="321">
        <v>0</v>
      </c>
      <c r="H18" s="321">
        <v>0</v>
      </c>
      <c r="I18" s="322">
        <v>0</v>
      </c>
      <c r="J18" s="467">
        <v>9</v>
      </c>
      <c r="K18" s="321">
        <v>9</v>
      </c>
      <c r="L18" s="321">
        <v>0</v>
      </c>
      <c r="M18" s="321">
        <v>0</v>
      </c>
      <c r="N18" s="321">
        <v>0</v>
      </c>
      <c r="O18" s="322">
        <v>0</v>
      </c>
      <c r="Q18" s="621"/>
    </row>
    <row r="19" spans="1:17" ht="19.5" customHeight="1" x14ac:dyDescent="0.2">
      <c r="A19" s="910" t="s">
        <v>125</v>
      </c>
      <c r="B19" s="501" t="s">
        <v>233</v>
      </c>
      <c r="C19" s="205">
        <v>53</v>
      </c>
      <c r="D19" s="481">
        <v>7</v>
      </c>
      <c r="E19" s="81">
        <v>7</v>
      </c>
      <c r="F19" s="81">
        <v>6</v>
      </c>
      <c r="G19" s="81"/>
      <c r="H19" s="81"/>
      <c r="I19" s="482"/>
      <c r="J19" s="163">
        <v>46</v>
      </c>
      <c r="K19" s="81">
        <v>46</v>
      </c>
      <c r="L19" s="81">
        <v>46</v>
      </c>
      <c r="M19" s="81"/>
      <c r="N19" s="81"/>
      <c r="O19" s="100"/>
      <c r="Q19" s="621"/>
    </row>
    <row r="20" spans="1:17" ht="19.5" customHeight="1" thickBot="1" x14ac:dyDescent="0.25">
      <c r="A20" s="918"/>
      <c r="B20" s="502" t="s">
        <v>234</v>
      </c>
      <c r="C20" s="278">
        <v>6</v>
      </c>
      <c r="D20" s="483">
        <v>1</v>
      </c>
      <c r="E20" s="308">
        <v>1</v>
      </c>
      <c r="F20" s="308">
        <v>1</v>
      </c>
      <c r="G20" s="308"/>
      <c r="H20" s="308"/>
      <c r="I20" s="310"/>
      <c r="J20" s="457">
        <v>5</v>
      </c>
      <c r="K20" s="308">
        <v>5</v>
      </c>
      <c r="L20" s="308">
        <v>5</v>
      </c>
      <c r="M20" s="308"/>
      <c r="N20" s="308"/>
      <c r="O20" s="309"/>
      <c r="Q20" s="621"/>
    </row>
    <row r="21" spans="1:17" ht="19.5" customHeight="1" thickTop="1" thickBot="1" x14ac:dyDescent="0.25">
      <c r="A21" s="911"/>
      <c r="B21" s="503" t="s">
        <v>242</v>
      </c>
      <c r="C21" s="176">
        <v>59</v>
      </c>
      <c r="D21" s="484">
        <v>8</v>
      </c>
      <c r="E21" s="155">
        <v>8</v>
      </c>
      <c r="F21" s="155">
        <v>7</v>
      </c>
      <c r="G21" s="155">
        <v>0</v>
      </c>
      <c r="H21" s="155">
        <v>0</v>
      </c>
      <c r="I21" s="156">
        <v>0</v>
      </c>
      <c r="J21" s="456">
        <v>51</v>
      </c>
      <c r="K21" s="155">
        <v>51</v>
      </c>
      <c r="L21" s="155">
        <v>51</v>
      </c>
      <c r="M21" s="155">
        <v>0</v>
      </c>
      <c r="N21" s="155">
        <v>0</v>
      </c>
      <c r="O21" s="156">
        <v>0</v>
      </c>
      <c r="Q21" s="621"/>
    </row>
    <row r="22" spans="1:17" ht="19.5" customHeight="1" x14ac:dyDescent="0.2">
      <c r="A22" s="1052" t="s">
        <v>126</v>
      </c>
      <c r="B22" s="513" t="s">
        <v>235</v>
      </c>
      <c r="C22" s="25">
        <v>37</v>
      </c>
      <c r="D22" s="596">
        <v>19</v>
      </c>
      <c r="E22" s="597">
        <v>19</v>
      </c>
      <c r="F22" s="597">
        <v>17</v>
      </c>
      <c r="G22" s="597">
        <v>0</v>
      </c>
      <c r="H22" s="597">
        <v>0</v>
      </c>
      <c r="I22" s="550">
        <v>0</v>
      </c>
      <c r="J22" s="598">
        <v>18</v>
      </c>
      <c r="K22" s="597">
        <v>18</v>
      </c>
      <c r="L22" s="597">
        <v>18</v>
      </c>
      <c r="M22" s="597">
        <v>0</v>
      </c>
      <c r="N22" s="597">
        <v>0</v>
      </c>
      <c r="O22" s="599">
        <v>0</v>
      </c>
    </row>
    <row r="23" spans="1:17" ht="19.5" customHeight="1" x14ac:dyDescent="0.2">
      <c r="A23" s="1053"/>
      <c r="B23" s="513" t="s">
        <v>236</v>
      </c>
      <c r="C23" s="455">
        <v>16</v>
      </c>
      <c r="D23" s="600">
        <v>9</v>
      </c>
      <c r="E23" s="601">
        <v>9</v>
      </c>
      <c r="F23" s="601">
        <v>8</v>
      </c>
      <c r="G23" s="601">
        <v>0</v>
      </c>
      <c r="H23" s="601">
        <v>0</v>
      </c>
      <c r="I23" s="602">
        <v>0</v>
      </c>
      <c r="J23" s="603">
        <v>7</v>
      </c>
      <c r="K23" s="601">
        <v>7</v>
      </c>
      <c r="L23" s="601">
        <v>7</v>
      </c>
      <c r="M23" s="601">
        <v>0</v>
      </c>
      <c r="N23" s="601">
        <v>0</v>
      </c>
      <c r="O23" s="604">
        <v>0</v>
      </c>
    </row>
    <row r="24" spans="1:17" ht="19.5" customHeight="1" thickBot="1" x14ac:dyDescent="0.25">
      <c r="A24" s="1053"/>
      <c r="B24" s="614" t="s">
        <v>237</v>
      </c>
      <c r="C24" s="605">
        <v>20</v>
      </c>
      <c r="D24" s="606">
        <v>13</v>
      </c>
      <c r="E24" s="607">
        <v>13</v>
      </c>
      <c r="F24" s="607">
        <v>13</v>
      </c>
      <c r="G24" s="607">
        <v>0</v>
      </c>
      <c r="H24" s="607">
        <v>0</v>
      </c>
      <c r="I24" s="608">
        <v>0</v>
      </c>
      <c r="J24" s="609">
        <v>7</v>
      </c>
      <c r="K24" s="607">
        <v>7</v>
      </c>
      <c r="L24" s="607">
        <v>7</v>
      </c>
      <c r="M24" s="607">
        <v>0</v>
      </c>
      <c r="N24" s="607">
        <v>0</v>
      </c>
      <c r="O24" s="615">
        <v>0</v>
      </c>
    </row>
    <row r="25" spans="1:17" ht="19.5" customHeight="1" thickTop="1" thickBot="1" x14ac:dyDescent="0.25">
      <c r="A25" s="1054"/>
      <c r="B25" s="503" t="s">
        <v>242</v>
      </c>
      <c r="C25" s="29">
        <v>73</v>
      </c>
      <c r="D25" s="610">
        <v>41</v>
      </c>
      <c r="E25" s="611">
        <v>41</v>
      </c>
      <c r="F25" s="126">
        <v>38</v>
      </c>
      <c r="G25" s="126">
        <v>0</v>
      </c>
      <c r="H25" s="126">
        <v>0</v>
      </c>
      <c r="I25" s="612">
        <v>0</v>
      </c>
      <c r="J25" s="613">
        <v>32</v>
      </c>
      <c r="K25" s="611">
        <v>32</v>
      </c>
      <c r="L25" s="611">
        <v>32</v>
      </c>
      <c r="M25" s="611">
        <v>0</v>
      </c>
      <c r="N25" s="611">
        <v>0</v>
      </c>
      <c r="O25" s="612">
        <v>0</v>
      </c>
    </row>
    <row r="26" spans="1:17" ht="19.5" customHeight="1" x14ac:dyDescent="0.2">
      <c r="A26" s="942" t="s">
        <v>147</v>
      </c>
      <c r="B26" s="513" t="s">
        <v>238</v>
      </c>
      <c r="C26" s="25">
        <v>60</v>
      </c>
      <c r="D26" s="596">
        <v>20</v>
      </c>
      <c r="E26" s="597">
        <v>20</v>
      </c>
      <c r="F26" s="597">
        <v>17</v>
      </c>
      <c r="G26" s="597"/>
      <c r="H26" s="597"/>
      <c r="I26" s="550"/>
      <c r="J26" s="598">
        <v>40</v>
      </c>
      <c r="K26" s="597">
        <v>40</v>
      </c>
      <c r="L26" s="597">
        <v>38</v>
      </c>
      <c r="M26" s="597"/>
      <c r="N26" s="597"/>
      <c r="O26" s="599"/>
    </row>
    <row r="27" spans="1:17" ht="19.5" customHeight="1" x14ac:dyDescent="0.2">
      <c r="A27" s="948"/>
      <c r="B27" s="513" t="s">
        <v>239</v>
      </c>
      <c r="C27" s="455">
        <v>18</v>
      </c>
      <c r="D27" s="600">
        <v>6</v>
      </c>
      <c r="E27" s="601">
        <v>6</v>
      </c>
      <c r="F27" s="601">
        <v>6</v>
      </c>
      <c r="G27" s="601"/>
      <c r="H27" s="601"/>
      <c r="I27" s="602"/>
      <c r="J27" s="603">
        <v>12</v>
      </c>
      <c r="K27" s="601">
        <v>12</v>
      </c>
      <c r="L27" s="601">
        <v>11</v>
      </c>
      <c r="M27" s="601"/>
      <c r="N27" s="601"/>
      <c r="O27" s="604"/>
    </row>
    <row r="28" spans="1:17" ht="19.5" customHeight="1" thickBot="1" x14ac:dyDescent="0.25">
      <c r="A28" s="948"/>
      <c r="B28" s="644" t="s">
        <v>240</v>
      </c>
      <c r="C28" s="605">
        <v>11</v>
      </c>
      <c r="D28" s="606">
        <v>4</v>
      </c>
      <c r="E28" s="607">
        <v>4</v>
      </c>
      <c r="F28" s="607">
        <v>3</v>
      </c>
      <c r="G28" s="607"/>
      <c r="H28" s="607"/>
      <c r="I28" s="608"/>
      <c r="J28" s="609">
        <v>7</v>
      </c>
      <c r="K28" s="607">
        <v>7</v>
      </c>
      <c r="L28" s="607">
        <v>6</v>
      </c>
      <c r="M28" s="607"/>
      <c r="N28" s="607"/>
      <c r="O28" s="608"/>
    </row>
    <row r="29" spans="1:17" ht="19.5" customHeight="1" thickTop="1" thickBot="1" x14ac:dyDescent="0.25">
      <c r="A29" s="1048"/>
      <c r="B29" s="515" t="s">
        <v>242</v>
      </c>
      <c r="C29" s="29">
        <v>89</v>
      </c>
      <c r="D29" s="610">
        <v>30</v>
      </c>
      <c r="E29" s="611">
        <v>30</v>
      </c>
      <c r="F29" s="611">
        <v>26</v>
      </c>
      <c r="G29" s="611">
        <v>0</v>
      </c>
      <c r="H29" s="611">
        <v>0</v>
      </c>
      <c r="I29" s="612">
        <v>0</v>
      </c>
      <c r="J29" s="613">
        <v>59</v>
      </c>
      <c r="K29" s="611">
        <v>59</v>
      </c>
      <c r="L29" s="611">
        <v>55</v>
      </c>
      <c r="M29" s="611">
        <v>0</v>
      </c>
      <c r="N29" s="611">
        <v>0</v>
      </c>
      <c r="O29" s="612">
        <v>0</v>
      </c>
    </row>
    <row r="30" spans="1:17" ht="19.5" customHeight="1" thickBot="1" x14ac:dyDescent="0.25">
      <c r="A30" s="1055" t="s">
        <v>148</v>
      </c>
      <c r="B30" s="526" t="s">
        <v>243</v>
      </c>
      <c r="C30" s="261">
        <v>122</v>
      </c>
      <c r="D30" s="487">
        <v>64</v>
      </c>
      <c r="E30" s="312">
        <v>64</v>
      </c>
      <c r="F30" s="312">
        <v>25</v>
      </c>
      <c r="G30" s="312">
        <v>0</v>
      </c>
      <c r="H30" s="312">
        <v>0</v>
      </c>
      <c r="I30" s="277">
        <v>0</v>
      </c>
      <c r="J30" s="469">
        <v>58</v>
      </c>
      <c r="K30" s="305">
        <v>58</v>
      </c>
      <c r="L30" s="312">
        <v>30</v>
      </c>
      <c r="M30" s="312">
        <v>0</v>
      </c>
      <c r="N30" s="312">
        <v>0</v>
      </c>
      <c r="O30" s="306">
        <v>0</v>
      </c>
    </row>
    <row r="31" spans="1:17" ht="19.5" customHeight="1" thickTop="1" thickBot="1" x14ac:dyDescent="0.25">
      <c r="A31" s="1056"/>
      <c r="B31" s="525" t="s">
        <v>242</v>
      </c>
      <c r="C31" s="450">
        <v>122</v>
      </c>
      <c r="D31" s="484">
        <v>64</v>
      </c>
      <c r="E31" s="155">
        <v>64</v>
      </c>
      <c r="F31" s="155">
        <v>25</v>
      </c>
      <c r="G31" s="155">
        <v>0</v>
      </c>
      <c r="H31" s="155">
        <v>0</v>
      </c>
      <c r="I31" s="156">
        <v>0</v>
      </c>
      <c r="J31" s="456">
        <v>58</v>
      </c>
      <c r="K31" s="155">
        <v>58</v>
      </c>
      <c r="L31" s="155">
        <v>30</v>
      </c>
      <c r="M31" s="155">
        <v>0</v>
      </c>
      <c r="N31" s="155">
        <v>0</v>
      </c>
      <c r="O31" s="156">
        <v>0</v>
      </c>
    </row>
    <row r="32" spans="1:17" ht="19.5" customHeight="1" x14ac:dyDescent="0.2">
      <c r="A32" s="942" t="s">
        <v>149</v>
      </c>
      <c r="B32" s="513" t="s">
        <v>244</v>
      </c>
      <c r="C32" s="25">
        <v>33</v>
      </c>
      <c r="D32" s="596">
        <v>4</v>
      </c>
      <c r="E32" s="597">
        <v>4</v>
      </c>
      <c r="F32" s="597">
        <v>2</v>
      </c>
      <c r="G32" s="597">
        <v>0</v>
      </c>
      <c r="H32" s="597">
        <v>0</v>
      </c>
      <c r="I32" s="550">
        <v>0</v>
      </c>
      <c r="J32" s="598">
        <v>29</v>
      </c>
      <c r="K32" s="597">
        <v>29</v>
      </c>
      <c r="L32" s="597">
        <v>17</v>
      </c>
      <c r="M32" s="597">
        <v>0</v>
      </c>
      <c r="N32" s="597">
        <v>0</v>
      </c>
      <c r="O32" s="100">
        <v>0</v>
      </c>
    </row>
    <row r="33" spans="1:15" ht="19.5" customHeight="1" x14ac:dyDescent="0.2">
      <c r="A33" s="948"/>
      <c r="B33" s="513" t="s">
        <v>245</v>
      </c>
      <c r="C33" s="455">
        <v>21</v>
      </c>
      <c r="D33" s="739" t="s">
        <v>328</v>
      </c>
      <c r="E33" s="740" t="s">
        <v>328</v>
      </c>
      <c r="F33" s="740" t="s">
        <v>328</v>
      </c>
      <c r="G33" s="740" t="s">
        <v>328</v>
      </c>
      <c r="H33" s="740" t="s">
        <v>328</v>
      </c>
      <c r="I33" s="741" t="s">
        <v>328</v>
      </c>
      <c r="J33" s="742" t="s">
        <v>328</v>
      </c>
      <c r="K33" s="740" t="s">
        <v>328</v>
      </c>
      <c r="L33" s="743" t="s">
        <v>328</v>
      </c>
      <c r="M33" s="740" t="s">
        <v>328</v>
      </c>
      <c r="N33" s="740" t="s">
        <v>328</v>
      </c>
      <c r="O33" s="732" t="s">
        <v>328</v>
      </c>
    </row>
    <row r="34" spans="1:15" ht="19.5" customHeight="1" thickBot="1" x14ac:dyDescent="0.25">
      <c r="A34" s="948"/>
      <c r="B34" s="527" t="s">
        <v>246</v>
      </c>
      <c r="C34" s="605">
        <v>8</v>
      </c>
      <c r="D34" s="744" t="s">
        <v>328</v>
      </c>
      <c r="E34" s="745" t="s">
        <v>328</v>
      </c>
      <c r="F34" s="745" t="s">
        <v>328</v>
      </c>
      <c r="G34" s="745" t="s">
        <v>328</v>
      </c>
      <c r="H34" s="745" t="s">
        <v>328</v>
      </c>
      <c r="I34" s="746" t="s">
        <v>328</v>
      </c>
      <c r="J34" s="747" t="s">
        <v>328</v>
      </c>
      <c r="K34" s="745" t="s">
        <v>328</v>
      </c>
      <c r="L34" s="748" t="s">
        <v>328</v>
      </c>
      <c r="M34" s="745" t="s">
        <v>328</v>
      </c>
      <c r="N34" s="745" t="s">
        <v>328</v>
      </c>
      <c r="O34" s="749" t="s">
        <v>328</v>
      </c>
    </row>
    <row r="35" spans="1:15" ht="19.5" customHeight="1" thickTop="1" thickBot="1" x14ac:dyDescent="0.25">
      <c r="A35" s="1048"/>
      <c r="B35" s="515" t="s">
        <v>242</v>
      </c>
      <c r="C35" s="29">
        <v>62</v>
      </c>
      <c r="D35" s="610">
        <v>5</v>
      </c>
      <c r="E35" s="611">
        <v>5</v>
      </c>
      <c r="F35" s="611">
        <v>2</v>
      </c>
      <c r="G35" s="611">
        <v>0</v>
      </c>
      <c r="H35" s="611">
        <v>0</v>
      </c>
      <c r="I35" s="612">
        <v>0</v>
      </c>
      <c r="J35" s="613">
        <v>57</v>
      </c>
      <c r="K35" s="611">
        <v>57</v>
      </c>
      <c r="L35" s="611">
        <v>34</v>
      </c>
      <c r="M35" s="611">
        <v>0</v>
      </c>
      <c r="N35" s="611">
        <v>0</v>
      </c>
      <c r="O35" s="156">
        <v>0</v>
      </c>
    </row>
    <row r="36" spans="1:15" ht="19.5" customHeight="1" x14ac:dyDescent="0.2">
      <c r="A36" s="1055" t="s">
        <v>150</v>
      </c>
      <c r="B36" s="522" t="s">
        <v>247</v>
      </c>
      <c r="C36" s="448">
        <v>39</v>
      </c>
      <c r="D36" s="481">
        <v>17</v>
      </c>
      <c r="E36" s="81">
        <v>17</v>
      </c>
      <c r="F36" s="81"/>
      <c r="G36" s="81"/>
      <c r="H36" s="81"/>
      <c r="I36" s="482"/>
      <c r="J36" s="163">
        <v>22</v>
      </c>
      <c r="K36" s="81">
        <v>22</v>
      </c>
      <c r="L36" s="81"/>
      <c r="M36" s="81"/>
      <c r="N36" s="81"/>
      <c r="O36" s="100"/>
    </row>
    <row r="37" spans="1:15" ht="19.5" customHeight="1" x14ac:dyDescent="0.2">
      <c r="A37" s="1080"/>
      <c r="B37" s="522" t="s">
        <v>248</v>
      </c>
      <c r="C37" s="451">
        <v>6</v>
      </c>
      <c r="D37" s="728" t="s">
        <v>333</v>
      </c>
      <c r="E37" s="729" t="s">
        <v>328</v>
      </c>
      <c r="F37" s="729" t="s">
        <v>328</v>
      </c>
      <c r="G37" s="729" t="s">
        <v>328</v>
      </c>
      <c r="H37" s="729" t="s">
        <v>328</v>
      </c>
      <c r="I37" s="730" t="s">
        <v>328</v>
      </c>
      <c r="J37" s="731" t="s">
        <v>328</v>
      </c>
      <c r="K37" s="729" t="s">
        <v>328</v>
      </c>
      <c r="L37" s="729" t="s">
        <v>328</v>
      </c>
      <c r="M37" s="729" t="s">
        <v>328</v>
      </c>
      <c r="N37" s="729" t="s">
        <v>328</v>
      </c>
      <c r="O37" s="732" t="s">
        <v>328</v>
      </c>
    </row>
    <row r="38" spans="1:15" ht="19.5" customHeight="1" x14ac:dyDescent="0.2">
      <c r="A38" s="1080"/>
      <c r="B38" s="666" t="s">
        <v>249</v>
      </c>
      <c r="C38" s="451">
        <v>5</v>
      </c>
      <c r="D38" s="485" t="s">
        <v>323</v>
      </c>
      <c r="E38" s="82" t="s">
        <v>323</v>
      </c>
      <c r="F38" s="82"/>
      <c r="G38" s="82"/>
      <c r="H38" s="82"/>
      <c r="I38" s="486"/>
      <c r="J38" s="468">
        <v>5</v>
      </c>
      <c r="K38" s="82">
        <v>5</v>
      </c>
      <c r="L38" s="82"/>
      <c r="M38" s="82"/>
      <c r="N38" s="82"/>
      <c r="O38" s="56"/>
    </row>
    <row r="39" spans="1:15" ht="19.5" customHeight="1" x14ac:dyDescent="0.2">
      <c r="A39" s="1080"/>
      <c r="B39" s="528" t="s">
        <v>250</v>
      </c>
      <c r="C39" s="452">
        <v>13</v>
      </c>
      <c r="D39" s="488">
        <v>2</v>
      </c>
      <c r="E39" s="140">
        <v>2</v>
      </c>
      <c r="F39" s="140"/>
      <c r="G39" s="140"/>
      <c r="H39" s="140"/>
      <c r="I39" s="489"/>
      <c r="J39" s="470">
        <v>11</v>
      </c>
      <c r="K39" s="140">
        <v>11</v>
      </c>
      <c r="L39" s="140"/>
      <c r="M39" s="140"/>
      <c r="N39" s="140"/>
      <c r="O39" s="141"/>
    </row>
    <row r="40" spans="1:15" ht="19.5" customHeight="1" x14ac:dyDescent="0.2">
      <c r="A40" s="1080"/>
      <c r="B40" s="522" t="s">
        <v>251</v>
      </c>
      <c r="C40" s="451">
        <v>8</v>
      </c>
      <c r="D40" s="485" t="s">
        <v>323</v>
      </c>
      <c r="E40" s="82" t="s">
        <v>323</v>
      </c>
      <c r="F40" s="82"/>
      <c r="G40" s="82"/>
      <c r="H40" s="82"/>
      <c r="I40" s="486"/>
      <c r="J40" s="468">
        <v>8</v>
      </c>
      <c r="K40" s="82">
        <v>8</v>
      </c>
      <c r="L40" s="82"/>
      <c r="M40" s="82"/>
      <c r="N40" s="82"/>
      <c r="O40" s="56"/>
    </row>
    <row r="41" spans="1:15" ht="19.5" customHeight="1" x14ac:dyDescent="0.2">
      <c r="A41" s="1080"/>
      <c r="B41" s="528" t="s">
        <v>252</v>
      </c>
      <c r="C41" s="451">
        <v>6</v>
      </c>
      <c r="D41" s="485" t="s">
        <v>323</v>
      </c>
      <c r="E41" s="82" t="s">
        <v>323</v>
      </c>
      <c r="F41" s="82"/>
      <c r="G41" s="82"/>
      <c r="H41" s="82"/>
      <c r="I41" s="486"/>
      <c r="J41" s="468">
        <v>6</v>
      </c>
      <c r="K41" s="82">
        <v>6</v>
      </c>
      <c r="L41" s="82"/>
      <c r="M41" s="82"/>
      <c r="N41" s="82"/>
      <c r="O41" s="56"/>
    </row>
    <row r="42" spans="1:15" ht="19.5" customHeight="1" x14ac:dyDescent="0.2">
      <c r="A42" s="1080"/>
      <c r="B42" s="528" t="s">
        <v>253</v>
      </c>
      <c r="C42" s="452">
        <v>4</v>
      </c>
      <c r="D42" s="488" t="s">
        <v>323</v>
      </c>
      <c r="E42" s="140" t="s">
        <v>323</v>
      </c>
      <c r="F42" s="140"/>
      <c r="G42" s="140"/>
      <c r="H42" s="140"/>
      <c r="I42" s="489"/>
      <c r="J42" s="470">
        <v>4</v>
      </c>
      <c r="K42" s="140">
        <v>4</v>
      </c>
      <c r="L42" s="140"/>
      <c r="M42" s="140"/>
      <c r="N42" s="140"/>
      <c r="O42" s="141"/>
    </row>
    <row r="43" spans="1:15" ht="19.5" customHeight="1" thickBot="1" x14ac:dyDescent="0.25">
      <c r="A43" s="1080"/>
      <c r="B43" s="529" t="s">
        <v>254</v>
      </c>
      <c r="C43" s="449">
        <v>9</v>
      </c>
      <c r="D43" s="483">
        <v>4</v>
      </c>
      <c r="E43" s="308">
        <v>4</v>
      </c>
      <c r="F43" s="308"/>
      <c r="G43" s="308"/>
      <c r="H43" s="308"/>
      <c r="I43" s="310"/>
      <c r="J43" s="457">
        <v>5</v>
      </c>
      <c r="K43" s="308">
        <v>5</v>
      </c>
      <c r="L43" s="308"/>
      <c r="M43" s="308"/>
      <c r="N43" s="308"/>
      <c r="O43" s="309"/>
    </row>
    <row r="44" spans="1:15" ht="19.5" customHeight="1" thickTop="1" thickBot="1" x14ac:dyDescent="0.25">
      <c r="A44" s="1056"/>
      <c r="B44" s="525" t="s">
        <v>242</v>
      </c>
      <c r="C44" s="450">
        <v>90</v>
      </c>
      <c r="D44" s="755" t="s">
        <v>328</v>
      </c>
      <c r="E44" s="756" t="s">
        <v>328</v>
      </c>
      <c r="F44" s="756" t="s">
        <v>328</v>
      </c>
      <c r="G44" s="756" t="s">
        <v>328</v>
      </c>
      <c r="H44" s="756" t="s">
        <v>328</v>
      </c>
      <c r="I44" s="757" t="s">
        <v>328</v>
      </c>
      <c r="J44" s="758" t="s">
        <v>328</v>
      </c>
      <c r="K44" s="756" t="s">
        <v>328</v>
      </c>
      <c r="L44" s="756" t="s">
        <v>328</v>
      </c>
      <c r="M44" s="756" t="s">
        <v>328</v>
      </c>
      <c r="N44" s="756" t="s">
        <v>328</v>
      </c>
      <c r="O44" s="757" t="s">
        <v>328</v>
      </c>
    </row>
    <row r="45" spans="1:15" ht="19.5" customHeight="1" x14ac:dyDescent="0.2">
      <c r="A45" s="1081" t="s">
        <v>151</v>
      </c>
      <c r="B45" s="501" t="s">
        <v>255</v>
      </c>
      <c r="C45" s="448">
        <v>63</v>
      </c>
      <c r="D45" s="481">
        <v>51</v>
      </c>
      <c r="E45" s="81">
        <v>51</v>
      </c>
      <c r="F45" s="81">
        <v>43</v>
      </c>
      <c r="G45" s="81"/>
      <c r="H45" s="81"/>
      <c r="I45" s="482"/>
      <c r="J45" s="163">
        <v>12</v>
      </c>
      <c r="K45" s="81">
        <v>12</v>
      </c>
      <c r="L45" s="81">
        <v>7</v>
      </c>
      <c r="M45" s="81"/>
      <c r="N45" s="81"/>
      <c r="O45" s="100"/>
    </row>
    <row r="46" spans="1:15" ht="19.5" customHeight="1" x14ac:dyDescent="0.2">
      <c r="A46" s="1082"/>
      <c r="B46" s="504" t="s">
        <v>256</v>
      </c>
      <c r="C46" s="448">
        <v>21</v>
      </c>
      <c r="D46" s="481">
        <v>13</v>
      </c>
      <c r="E46" s="81">
        <v>13</v>
      </c>
      <c r="F46" s="81">
        <v>13</v>
      </c>
      <c r="G46" s="81"/>
      <c r="H46" s="81"/>
      <c r="I46" s="482"/>
      <c r="J46" s="163">
        <v>8</v>
      </c>
      <c r="K46" s="81">
        <v>8</v>
      </c>
      <c r="L46" s="81">
        <v>8</v>
      </c>
      <c r="M46" s="81"/>
      <c r="N46" s="81"/>
      <c r="O46" s="100"/>
    </row>
    <row r="47" spans="1:15" ht="19.5" customHeight="1" x14ac:dyDescent="0.2">
      <c r="A47" s="1082"/>
      <c r="B47" s="504" t="s">
        <v>257</v>
      </c>
      <c r="C47" s="448">
        <v>13</v>
      </c>
      <c r="D47" s="481">
        <v>7</v>
      </c>
      <c r="E47" s="81">
        <v>7</v>
      </c>
      <c r="F47" s="81">
        <v>7</v>
      </c>
      <c r="G47" s="81"/>
      <c r="H47" s="81"/>
      <c r="I47" s="482"/>
      <c r="J47" s="163">
        <v>6</v>
      </c>
      <c r="K47" s="81">
        <v>6</v>
      </c>
      <c r="L47" s="81">
        <v>6</v>
      </c>
      <c r="M47" s="81"/>
      <c r="N47" s="81"/>
      <c r="O47" s="100"/>
    </row>
    <row r="48" spans="1:15" ht="19.5" customHeight="1" x14ac:dyDescent="0.2">
      <c r="A48" s="1082"/>
      <c r="B48" s="504" t="s">
        <v>258</v>
      </c>
      <c r="C48" s="448">
        <v>3</v>
      </c>
      <c r="D48" s="733" t="s">
        <v>328</v>
      </c>
      <c r="E48" s="734" t="s">
        <v>328</v>
      </c>
      <c r="F48" s="734" t="s">
        <v>328</v>
      </c>
      <c r="G48" s="734" t="s">
        <v>328</v>
      </c>
      <c r="H48" s="734" t="s">
        <v>328</v>
      </c>
      <c r="I48" s="735" t="s">
        <v>328</v>
      </c>
      <c r="J48" s="736" t="s">
        <v>328</v>
      </c>
      <c r="K48" s="734" t="s">
        <v>328</v>
      </c>
      <c r="L48" s="734" t="s">
        <v>328</v>
      </c>
      <c r="M48" s="734" t="s">
        <v>328</v>
      </c>
      <c r="N48" s="734" t="s">
        <v>328</v>
      </c>
      <c r="O48" s="737" t="s">
        <v>328</v>
      </c>
    </row>
    <row r="49" spans="1:15" ht="19.5" customHeight="1" x14ac:dyDescent="0.2">
      <c r="A49" s="1082"/>
      <c r="B49" s="504" t="s">
        <v>259</v>
      </c>
      <c r="C49" s="448">
        <v>62</v>
      </c>
      <c r="D49" s="481">
        <v>47</v>
      </c>
      <c r="E49" s="81">
        <v>47</v>
      </c>
      <c r="F49" s="81">
        <v>24</v>
      </c>
      <c r="G49" s="81"/>
      <c r="H49" s="81"/>
      <c r="I49" s="482"/>
      <c r="J49" s="163">
        <v>15</v>
      </c>
      <c r="K49" s="81">
        <v>15</v>
      </c>
      <c r="L49" s="81">
        <v>9</v>
      </c>
      <c r="M49" s="81"/>
      <c r="N49" s="81"/>
      <c r="O49" s="100"/>
    </row>
    <row r="50" spans="1:15" ht="19.5" customHeight="1" x14ac:dyDescent="0.2">
      <c r="A50" s="1082"/>
      <c r="B50" s="504" t="s">
        <v>260</v>
      </c>
      <c r="C50" s="448">
        <v>11</v>
      </c>
      <c r="D50" s="581" t="s">
        <v>316</v>
      </c>
      <c r="E50" s="576" t="s">
        <v>316</v>
      </c>
      <c r="F50" s="576" t="s">
        <v>316</v>
      </c>
      <c r="G50" s="81"/>
      <c r="H50" s="81"/>
      <c r="I50" s="482"/>
      <c r="J50" s="163">
        <v>11</v>
      </c>
      <c r="K50" s="81">
        <v>11</v>
      </c>
      <c r="L50" s="81">
        <v>9</v>
      </c>
      <c r="M50" s="81"/>
      <c r="N50" s="81"/>
      <c r="O50" s="100"/>
    </row>
    <row r="51" spans="1:15" ht="19.5" customHeight="1" x14ac:dyDescent="0.2">
      <c r="A51" s="1082"/>
      <c r="B51" s="578" t="s">
        <v>261</v>
      </c>
      <c r="C51" s="448">
        <v>7</v>
      </c>
      <c r="D51" s="733" t="s">
        <v>328</v>
      </c>
      <c r="E51" s="734" t="s">
        <v>328</v>
      </c>
      <c r="F51" s="734" t="s">
        <v>328</v>
      </c>
      <c r="G51" s="734" t="s">
        <v>328</v>
      </c>
      <c r="H51" s="734" t="s">
        <v>328</v>
      </c>
      <c r="I51" s="735" t="s">
        <v>328</v>
      </c>
      <c r="J51" s="736" t="s">
        <v>328</v>
      </c>
      <c r="K51" s="734" t="s">
        <v>328</v>
      </c>
      <c r="L51" s="734" t="s">
        <v>328</v>
      </c>
      <c r="M51" s="734" t="s">
        <v>328</v>
      </c>
      <c r="N51" s="734" t="s">
        <v>328</v>
      </c>
      <c r="O51" s="737" t="s">
        <v>328</v>
      </c>
    </row>
    <row r="52" spans="1:15" ht="19.5" customHeight="1" x14ac:dyDescent="0.2">
      <c r="A52" s="1082"/>
      <c r="B52" s="504" t="s">
        <v>262</v>
      </c>
      <c r="C52" s="451">
        <v>5</v>
      </c>
      <c r="D52" s="738" t="s">
        <v>328</v>
      </c>
      <c r="E52" s="729" t="s">
        <v>328</v>
      </c>
      <c r="F52" s="729" t="s">
        <v>328</v>
      </c>
      <c r="G52" s="729" t="s">
        <v>328</v>
      </c>
      <c r="H52" s="729" t="s">
        <v>328</v>
      </c>
      <c r="I52" s="730" t="s">
        <v>328</v>
      </c>
      <c r="J52" s="731" t="s">
        <v>328</v>
      </c>
      <c r="K52" s="729" t="s">
        <v>328</v>
      </c>
      <c r="L52" s="729" t="s">
        <v>328</v>
      </c>
      <c r="M52" s="729" t="s">
        <v>328</v>
      </c>
      <c r="N52" s="729" t="s">
        <v>328</v>
      </c>
      <c r="O52" s="732" t="s">
        <v>328</v>
      </c>
    </row>
    <row r="53" spans="1:15" ht="19.5" customHeight="1" thickBot="1" x14ac:dyDescent="0.25">
      <c r="A53" s="1082"/>
      <c r="B53" s="502" t="s">
        <v>263</v>
      </c>
      <c r="C53" s="449">
        <v>16</v>
      </c>
      <c r="D53" s="483">
        <v>7</v>
      </c>
      <c r="E53" s="308">
        <v>7</v>
      </c>
      <c r="F53" s="308">
        <v>7</v>
      </c>
      <c r="G53" s="308"/>
      <c r="H53" s="308"/>
      <c r="I53" s="310"/>
      <c r="J53" s="457">
        <v>9</v>
      </c>
      <c r="K53" s="308">
        <v>9</v>
      </c>
      <c r="L53" s="308">
        <v>8</v>
      </c>
      <c r="M53" s="308"/>
      <c r="N53" s="308"/>
      <c r="O53" s="309"/>
    </row>
    <row r="54" spans="1:15" ht="19.5" customHeight="1" thickTop="1" thickBot="1" x14ac:dyDescent="0.25">
      <c r="A54" s="1083"/>
      <c r="B54" s="525" t="s">
        <v>242</v>
      </c>
      <c r="C54" s="450">
        <v>201</v>
      </c>
      <c r="D54" s="484">
        <v>126</v>
      </c>
      <c r="E54" s="155">
        <v>126</v>
      </c>
      <c r="F54" s="155">
        <v>95</v>
      </c>
      <c r="G54" s="155">
        <v>0</v>
      </c>
      <c r="H54" s="155">
        <v>0</v>
      </c>
      <c r="I54" s="156">
        <v>0</v>
      </c>
      <c r="J54" s="456">
        <v>75</v>
      </c>
      <c r="K54" s="155">
        <v>75</v>
      </c>
      <c r="L54" s="155">
        <v>59</v>
      </c>
      <c r="M54" s="155">
        <v>0</v>
      </c>
      <c r="N54" s="155">
        <v>0</v>
      </c>
      <c r="O54" s="156">
        <v>0</v>
      </c>
    </row>
    <row r="55" spans="1:15" ht="19.5" customHeight="1" x14ac:dyDescent="0.2">
      <c r="A55" s="910" t="s">
        <v>132</v>
      </c>
      <c r="B55" s="501" t="s">
        <v>224</v>
      </c>
      <c r="C55" s="19">
        <v>203</v>
      </c>
      <c r="D55" s="490">
        <v>179</v>
      </c>
      <c r="E55" s="81">
        <v>179</v>
      </c>
      <c r="F55" s="81">
        <v>60</v>
      </c>
      <c r="G55" s="81"/>
      <c r="H55" s="81"/>
      <c r="I55" s="482"/>
      <c r="J55" s="163">
        <v>24</v>
      </c>
      <c r="K55" s="81">
        <v>24</v>
      </c>
      <c r="L55" s="81">
        <v>24</v>
      </c>
      <c r="M55" s="81"/>
      <c r="N55" s="81"/>
      <c r="O55" s="100"/>
    </row>
    <row r="56" spans="1:15" ht="19.5" customHeight="1" x14ac:dyDescent="0.2">
      <c r="A56" s="918"/>
      <c r="B56" s="504" t="s">
        <v>264</v>
      </c>
      <c r="C56" s="455">
        <v>5</v>
      </c>
      <c r="D56" s="491"/>
      <c r="E56" s="82"/>
      <c r="F56" s="82"/>
      <c r="G56" s="82"/>
      <c r="H56" s="82"/>
      <c r="I56" s="486"/>
      <c r="J56" s="468">
        <v>5</v>
      </c>
      <c r="K56" s="82">
        <v>5</v>
      </c>
      <c r="L56" s="82">
        <v>5</v>
      </c>
      <c r="M56" s="82"/>
      <c r="N56" s="82"/>
      <c r="O56" s="56"/>
    </row>
    <row r="57" spans="1:15" ht="19.5" customHeight="1" thickBot="1" x14ac:dyDescent="0.25">
      <c r="A57" s="918"/>
      <c r="B57" s="502" t="s">
        <v>265</v>
      </c>
      <c r="C57" s="254">
        <v>35</v>
      </c>
      <c r="D57" s="654">
        <v>26</v>
      </c>
      <c r="E57" s="308">
        <v>26</v>
      </c>
      <c r="F57" s="308">
        <v>13</v>
      </c>
      <c r="G57" s="308"/>
      <c r="H57" s="308"/>
      <c r="I57" s="310"/>
      <c r="J57" s="457">
        <v>9</v>
      </c>
      <c r="K57" s="308">
        <v>9</v>
      </c>
      <c r="L57" s="308">
        <v>9</v>
      </c>
      <c r="M57" s="308"/>
      <c r="N57" s="308"/>
      <c r="O57" s="309"/>
    </row>
    <row r="58" spans="1:15" ht="19.5" customHeight="1" thickTop="1" thickBot="1" x14ac:dyDescent="0.25">
      <c r="A58" s="911"/>
      <c r="B58" s="503" t="s">
        <v>242</v>
      </c>
      <c r="C58" s="132">
        <v>243</v>
      </c>
      <c r="D58" s="492">
        <v>205</v>
      </c>
      <c r="E58" s="155">
        <v>205</v>
      </c>
      <c r="F58" s="126">
        <v>73</v>
      </c>
      <c r="G58" s="126">
        <v>0</v>
      </c>
      <c r="H58" s="126">
        <v>0</v>
      </c>
      <c r="I58" s="156">
        <v>0</v>
      </c>
      <c r="J58" s="471">
        <v>38</v>
      </c>
      <c r="K58" s="126">
        <v>38</v>
      </c>
      <c r="L58" s="126">
        <v>38</v>
      </c>
      <c r="M58" s="126">
        <v>0</v>
      </c>
      <c r="N58" s="126">
        <v>0</v>
      </c>
      <c r="O58" s="225">
        <v>0</v>
      </c>
    </row>
    <row r="59" spans="1:15" ht="19.5" customHeight="1" x14ac:dyDescent="0.2">
      <c r="A59" s="910" t="s">
        <v>152</v>
      </c>
      <c r="B59" s="501" t="s">
        <v>266</v>
      </c>
      <c r="C59" s="453">
        <v>78</v>
      </c>
      <c r="D59" s="493">
        <v>37</v>
      </c>
      <c r="E59" s="218">
        <v>36</v>
      </c>
      <c r="F59" s="218">
        <v>26</v>
      </c>
      <c r="G59" s="218"/>
      <c r="H59" s="218">
        <v>1</v>
      </c>
      <c r="I59" s="494"/>
      <c r="J59" s="472">
        <v>41</v>
      </c>
      <c r="K59" s="218">
        <v>41</v>
      </c>
      <c r="L59" s="218">
        <v>30</v>
      </c>
      <c r="M59" s="218"/>
      <c r="N59" s="218"/>
      <c r="O59" s="219"/>
    </row>
    <row r="60" spans="1:15" ht="19.5" customHeight="1" x14ac:dyDescent="0.2">
      <c r="A60" s="918"/>
      <c r="B60" s="504" t="s">
        <v>267</v>
      </c>
      <c r="C60" s="451">
        <v>2</v>
      </c>
      <c r="D60" s="485"/>
      <c r="E60" s="82"/>
      <c r="F60" s="82"/>
      <c r="G60" s="82"/>
      <c r="H60" s="82"/>
      <c r="I60" s="486"/>
      <c r="J60" s="468">
        <v>2</v>
      </c>
      <c r="K60" s="82">
        <v>2</v>
      </c>
      <c r="L60" s="82">
        <v>2</v>
      </c>
      <c r="M60" s="82"/>
      <c r="N60" s="82"/>
      <c r="O60" s="56"/>
    </row>
    <row r="61" spans="1:15" ht="19.5" customHeight="1" thickBot="1" x14ac:dyDescent="0.25">
      <c r="A61" s="918"/>
      <c r="B61" s="502" t="s">
        <v>268</v>
      </c>
      <c r="C61" s="449">
        <v>11</v>
      </c>
      <c r="D61" s="483">
        <v>1</v>
      </c>
      <c r="E61" s="308">
        <v>1</v>
      </c>
      <c r="F61" s="308">
        <v>1</v>
      </c>
      <c r="G61" s="308"/>
      <c r="H61" s="308"/>
      <c r="I61" s="310"/>
      <c r="J61" s="457">
        <v>10</v>
      </c>
      <c r="K61" s="308">
        <v>10</v>
      </c>
      <c r="L61" s="308">
        <v>10</v>
      </c>
      <c r="M61" s="308"/>
      <c r="N61" s="308"/>
      <c r="O61" s="309"/>
    </row>
    <row r="62" spans="1:15" ht="19.5" customHeight="1" thickTop="1" thickBot="1" x14ac:dyDescent="0.25">
      <c r="A62" s="911"/>
      <c r="B62" s="503" t="s">
        <v>241</v>
      </c>
      <c r="C62" s="450">
        <v>91</v>
      </c>
      <c r="D62" s="484">
        <v>38</v>
      </c>
      <c r="E62" s="155">
        <v>37</v>
      </c>
      <c r="F62" s="155">
        <v>27</v>
      </c>
      <c r="G62" s="155">
        <v>0</v>
      </c>
      <c r="H62" s="155">
        <v>1</v>
      </c>
      <c r="I62" s="156">
        <v>0</v>
      </c>
      <c r="J62" s="456">
        <v>53</v>
      </c>
      <c r="K62" s="155">
        <v>53</v>
      </c>
      <c r="L62" s="155">
        <v>42</v>
      </c>
      <c r="M62" s="155">
        <v>0</v>
      </c>
      <c r="N62" s="155">
        <v>0</v>
      </c>
      <c r="O62" s="156">
        <v>0</v>
      </c>
    </row>
    <row r="63" spans="1:15" ht="19.5" customHeight="1" x14ac:dyDescent="0.2">
      <c r="A63" s="1084" t="s">
        <v>153</v>
      </c>
      <c r="B63" s="517" t="s">
        <v>269</v>
      </c>
      <c r="C63" s="448">
        <v>15</v>
      </c>
      <c r="D63" s="481">
        <v>4</v>
      </c>
      <c r="E63" s="81">
        <v>4</v>
      </c>
      <c r="F63" s="81">
        <v>3</v>
      </c>
      <c r="G63" s="81"/>
      <c r="H63" s="81"/>
      <c r="I63" s="482"/>
      <c r="J63" s="163">
        <v>11</v>
      </c>
      <c r="K63" s="81">
        <v>11</v>
      </c>
      <c r="L63" s="81">
        <v>10</v>
      </c>
      <c r="M63" s="81"/>
      <c r="N63" s="81"/>
      <c r="O63" s="100"/>
    </row>
    <row r="64" spans="1:15" ht="19.5" customHeight="1" x14ac:dyDescent="0.2">
      <c r="A64" s="1085"/>
      <c r="B64" s="518" t="s">
        <v>270</v>
      </c>
      <c r="C64" s="448">
        <v>3</v>
      </c>
      <c r="D64" s="481">
        <v>1</v>
      </c>
      <c r="E64" s="81">
        <v>1</v>
      </c>
      <c r="F64" s="81">
        <v>1</v>
      </c>
      <c r="G64" s="81"/>
      <c r="H64" s="81"/>
      <c r="I64" s="482"/>
      <c r="J64" s="163">
        <v>2</v>
      </c>
      <c r="K64" s="81">
        <v>2</v>
      </c>
      <c r="L64" s="81">
        <v>2</v>
      </c>
      <c r="M64" s="81"/>
      <c r="N64" s="81"/>
      <c r="O64" s="100"/>
    </row>
    <row r="65" spans="1:15" ht="19.5" customHeight="1" x14ac:dyDescent="0.2">
      <c r="A65" s="1085"/>
      <c r="B65" s="519" t="s">
        <v>271</v>
      </c>
      <c r="C65" s="451">
        <v>3</v>
      </c>
      <c r="D65" s="485">
        <v>0</v>
      </c>
      <c r="E65" s="81">
        <v>0</v>
      </c>
      <c r="F65" s="81">
        <v>0</v>
      </c>
      <c r="G65" s="81"/>
      <c r="H65" s="81"/>
      <c r="I65" s="482"/>
      <c r="J65" s="163">
        <v>3</v>
      </c>
      <c r="K65" s="81">
        <v>3</v>
      </c>
      <c r="L65" s="81">
        <v>3</v>
      </c>
      <c r="M65" s="81"/>
      <c r="N65" s="81"/>
      <c r="O65" s="100"/>
    </row>
    <row r="66" spans="1:15" ht="19.5" customHeight="1" x14ac:dyDescent="0.2">
      <c r="A66" s="1085"/>
      <c r="B66" s="520" t="s">
        <v>272</v>
      </c>
      <c r="C66" s="451">
        <v>2</v>
      </c>
      <c r="D66" s="485"/>
      <c r="E66" s="82"/>
      <c r="F66" s="81"/>
      <c r="G66" s="81"/>
      <c r="H66" s="81"/>
      <c r="I66" s="486"/>
      <c r="J66" s="468">
        <v>2</v>
      </c>
      <c r="K66" s="82">
        <v>2</v>
      </c>
      <c r="L66" s="82">
        <v>2</v>
      </c>
      <c r="M66" s="82"/>
      <c r="N66" s="82"/>
      <c r="O66" s="56"/>
    </row>
    <row r="67" spans="1:15" ht="19.5" customHeight="1" x14ac:dyDescent="0.2">
      <c r="A67" s="1086"/>
      <c r="B67" s="520" t="s">
        <v>273</v>
      </c>
      <c r="C67" s="451">
        <v>4</v>
      </c>
      <c r="D67" s="485">
        <v>1</v>
      </c>
      <c r="E67" s="82">
        <v>1</v>
      </c>
      <c r="F67" s="82">
        <v>1</v>
      </c>
      <c r="G67" s="82"/>
      <c r="H67" s="82"/>
      <c r="I67" s="486"/>
      <c r="J67" s="468">
        <v>3</v>
      </c>
      <c r="K67" s="82">
        <v>3</v>
      </c>
      <c r="L67" s="82">
        <v>3</v>
      </c>
      <c r="M67" s="82"/>
      <c r="N67" s="82"/>
      <c r="O67" s="56"/>
    </row>
    <row r="68" spans="1:15" ht="19.5" customHeight="1" x14ac:dyDescent="0.2">
      <c r="A68" s="1086"/>
      <c r="B68" s="520" t="s">
        <v>274</v>
      </c>
      <c r="C68" s="451">
        <v>2</v>
      </c>
      <c r="D68" s="485">
        <v>0</v>
      </c>
      <c r="E68" s="82">
        <v>0</v>
      </c>
      <c r="F68" s="82">
        <v>0</v>
      </c>
      <c r="G68" s="82"/>
      <c r="H68" s="82"/>
      <c r="I68" s="486"/>
      <c r="J68" s="468">
        <v>2</v>
      </c>
      <c r="K68" s="82">
        <v>2</v>
      </c>
      <c r="L68" s="82">
        <v>2</v>
      </c>
      <c r="M68" s="82"/>
      <c r="N68" s="82"/>
      <c r="O68" s="56"/>
    </row>
    <row r="69" spans="1:15" ht="19.5" customHeight="1" thickBot="1" x14ac:dyDescent="0.25">
      <c r="A69" s="1086"/>
      <c r="B69" s="530" t="s">
        <v>275</v>
      </c>
      <c r="C69" s="449">
        <v>36</v>
      </c>
      <c r="D69" s="483">
        <v>14</v>
      </c>
      <c r="E69" s="308">
        <v>14</v>
      </c>
      <c r="F69" s="308">
        <v>12</v>
      </c>
      <c r="G69" s="308"/>
      <c r="H69" s="308"/>
      <c r="I69" s="310"/>
      <c r="J69" s="457">
        <v>22</v>
      </c>
      <c r="K69" s="308">
        <v>22</v>
      </c>
      <c r="L69" s="308">
        <v>18</v>
      </c>
      <c r="M69" s="308"/>
      <c r="N69" s="308"/>
      <c r="O69" s="310"/>
    </row>
    <row r="70" spans="1:15" ht="19.5" customHeight="1" thickTop="1" thickBot="1" x14ac:dyDescent="0.25">
      <c r="A70" s="1087"/>
      <c r="B70" s="503" t="s">
        <v>241</v>
      </c>
      <c r="C70" s="454">
        <v>65</v>
      </c>
      <c r="D70" s="495">
        <v>20</v>
      </c>
      <c r="E70" s="164">
        <v>20</v>
      </c>
      <c r="F70" s="164">
        <v>17</v>
      </c>
      <c r="G70" s="164">
        <v>0</v>
      </c>
      <c r="H70" s="164">
        <v>0</v>
      </c>
      <c r="I70" s="165">
        <v>0</v>
      </c>
      <c r="J70" s="473">
        <v>45</v>
      </c>
      <c r="K70" s="164">
        <v>45</v>
      </c>
      <c r="L70" s="164">
        <v>40</v>
      </c>
      <c r="M70" s="164">
        <v>0</v>
      </c>
      <c r="N70" s="164">
        <v>0</v>
      </c>
      <c r="O70" s="165">
        <v>0</v>
      </c>
    </row>
    <row r="71" spans="1:15" ht="19.5" customHeight="1" x14ac:dyDescent="0.2">
      <c r="A71" s="1052" t="s">
        <v>135</v>
      </c>
      <c r="B71" s="522" t="s">
        <v>292</v>
      </c>
      <c r="C71" s="451">
        <v>10</v>
      </c>
      <c r="D71" s="485">
        <v>3</v>
      </c>
      <c r="E71" s="81">
        <v>3</v>
      </c>
      <c r="F71" s="82">
        <v>3</v>
      </c>
      <c r="G71" s="82"/>
      <c r="H71" s="82"/>
      <c r="I71" s="482"/>
      <c r="J71" s="163">
        <v>7</v>
      </c>
      <c r="K71" s="81">
        <v>7</v>
      </c>
      <c r="L71" s="81"/>
      <c r="M71" s="81"/>
      <c r="N71" s="81"/>
      <c r="O71" s="100"/>
    </row>
    <row r="72" spans="1:15" ht="19.5" customHeight="1" x14ac:dyDescent="0.2">
      <c r="A72" s="1069"/>
      <c r="B72" s="504" t="s">
        <v>291</v>
      </c>
      <c r="C72" s="768" t="s">
        <v>338</v>
      </c>
      <c r="D72" s="738" t="s">
        <v>328</v>
      </c>
      <c r="E72" s="729" t="s">
        <v>328</v>
      </c>
      <c r="F72" s="729" t="s">
        <v>328</v>
      </c>
      <c r="G72" s="729" t="s">
        <v>328</v>
      </c>
      <c r="H72" s="729" t="s">
        <v>328</v>
      </c>
      <c r="I72" s="730" t="s">
        <v>328</v>
      </c>
      <c r="J72" s="731" t="s">
        <v>328</v>
      </c>
      <c r="K72" s="729" t="s">
        <v>328</v>
      </c>
      <c r="L72" s="729" t="s">
        <v>328</v>
      </c>
      <c r="M72" s="729" t="s">
        <v>328</v>
      </c>
      <c r="N72" s="729" t="s">
        <v>328</v>
      </c>
      <c r="O72" s="732" t="s">
        <v>328</v>
      </c>
    </row>
    <row r="73" spans="1:15" ht="19.5" customHeight="1" x14ac:dyDescent="0.2">
      <c r="A73" s="1069"/>
      <c r="B73" s="504" t="s">
        <v>276</v>
      </c>
      <c r="C73" s="451">
        <v>7</v>
      </c>
      <c r="D73" s="485">
        <v>1</v>
      </c>
      <c r="E73" s="82">
        <v>1</v>
      </c>
      <c r="F73" s="82"/>
      <c r="G73" s="82"/>
      <c r="H73" s="82"/>
      <c r="I73" s="486"/>
      <c r="J73" s="468">
        <v>6</v>
      </c>
      <c r="K73" s="82">
        <v>6</v>
      </c>
      <c r="L73" s="82"/>
      <c r="M73" s="82"/>
      <c r="N73" s="82"/>
      <c r="O73" s="56"/>
    </row>
    <row r="74" spans="1:15" ht="19.5" customHeight="1" thickBot="1" x14ac:dyDescent="0.25">
      <c r="A74" s="1069"/>
      <c r="B74" s="523" t="s">
        <v>277</v>
      </c>
      <c r="C74" s="460">
        <v>20</v>
      </c>
      <c r="D74" s="496">
        <v>4</v>
      </c>
      <c r="E74" s="308">
        <v>4</v>
      </c>
      <c r="F74" s="311">
        <v>2</v>
      </c>
      <c r="G74" s="311"/>
      <c r="H74" s="311"/>
      <c r="I74" s="310"/>
      <c r="J74" s="457">
        <v>16</v>
      </c>
      <c r="K74" s="308">
        <v>16</v>
      </c>
      <c r="L74" s="308">
        <v>1</v>
      </c>
      <c r="M74" s="308"/>
      <c r="N74" s="308"/>
      <c r="O74" s="309"/>
    </row>
    <row r="75" spans="1:15" ht="19.5" customHeight="1" thickTop="1" thickBot="1" x14ac:dyDescent="0.25">
      <c r="A75" s="1070"/>
      <c r="B75" s="503" t="s">
        <v>242</v>
      </c>
      <c r="C75" s="769" t="s">
        <v>328</v>
      </c>
      <c r="D75" s="755" t="s">
        <v>328</v>
      </c>
      <c r="E75" s="756" t="s">
        <v>328</v>
      </c>
      <c r="F75" s="756" t="s">
        <v>328</v>
      </c>
      <c r="G75" s="756" t="s">
        <v>328</v>
      </c>
      <c r="H75" s="756" t="s">
        <v>328</v>
      </c>
      <c r="I75" s="757" t="s">
        <v>328</v>
      </c>
      <c r="J75" s="758" t="s">
        <v>328</v>
      </c>
      <c r="K75" s="756" t="s">
        <v>328</v>
      </c>
      <c r="L75" s="756" t="s">
        <v>328</v>
      </c>
      <c r="M75" s="756" t="s">
        <v>328</v>
      </c>
      <c r="N75" s="756" t="s">
        <v>328</v>
      </c>
      <c r="O75" s="757" t="s">
        <v>328</v>
      </c>
    </row>
    <row r="76" spans="1:15" ht="19.5" customHeight="1" x14ac:dyDescent="0.2">
      <c r="A76" s="1071" t="s">
        <v>136</v>
      </c>
      <c r="B76" s="675" t="s">
        <v>278</v>
      </c>
      <c r="C76" s="676">
        <v>118</v>
      </c>
      <c r="D76" s="694">
        <v>111</v>
      </c>
      <c r="E76" s="677">
        <v>16</v>
      </c>
      <c r="F76" s="677">
        <v>6</v>
      </c>
      <c r="G76" s="677">
        <v>0</v>
      </c>
      <c r="H76" s="677">
        <v>50</v>
      </c>
      <c r="I76" s="678">
        <v>45</v>
      </c>
      <c r="J76" s="695">
        <v>7</v>
      </c>
      <c r="K76" s="677">
        <v>7</v>
      </c>
      <c r="L76" s="677">
        <v>7</v>
      </c>
      <c r="M76" s="677">
        <v>0</v>
      </c>
      <c r="N76" s="677">
        <v>0</v>
      </c>
      <c r="O76" s="679">
        <v>0</v>
      </c>
    </row>
    <row r="77" spans="1:15" ht="19.5" customHeight="1" x14ac:dyDescent="0.2">
      <c r="A77" s="1072"/>
      <c r="B77" s="675" t="s">
        <v>279</v>
      </c>
      <c r="C77" s="680">
        <v>229</v>
      </c>
      <c r="D77" s="696">
        <v>220</v>
      </c>
      <c r="E77" s="681">
        <v>50</v>
      </c>
      <c r="F77" s="681">
        <v>6</v>
      </c>
      <c r="G77" s="681">
        <v>0</v>
      </c>
      <c r="H77" s="681">
        <v>80</v>
      </c>
      <c r="I77" s="682">
        <v>90</v>
      </c>
      <c r="J77" s="697">
        <v>9</v>
      </c>
      <c r="K77" s="681">
        <v>9</v>
      </c>
      <c r="L77" s="681">
        <v>9</v>
      </c>
      <c r="M77" s="681">
        <v>0</v>
      </c>
      <c r="N77" s="681">
        <v>0</v>
      </c>
      <c r="O77" s="683">
        <v>0</v>
      </c>
    </row>
    <row r="78" spans="1:15" ht="19.5" customHeight="1" x14ac:dyDescent="0.2">
      <c r="A78" s="1072"/>
      <c r="B78" s="675" t="s">
        <v>280</v>
      </c>
      <c r="C78" s="680">
        <v>51</v>
      </c>
      <c r="D78" s="696">
        <v>41</v>
      </c>
      <c r="E78" s="681">
        <v>13</v>
      </c>
      <c r="F78" s="681">
        <v>6</v>
      </c>
      <c r="G78" s="681">
        <v>0</v>
      </c>
      <c r="H78" s="681">
        <v>15</v>
      </c>
      <c r="I78" s="682">
        <v>13</v>
      </c>
      <c r="J78" s="697">
        <v>10</v>
      </c>
      <c r="K78" s="681">
        <v>10</v>
      </c>
      <c r="L78" s="681">
        <v>10</v>
      </c>
      <c r="M78" s="681">
        <v>0</v>
      </c>
      <c r="N78" s="681">
        <v>0</v>
      </c>
      <c r="O78" s="683">
        <v>0</v>
      </c>
    </row>
    <row r="79" spans="1:15" ht="19.5" customHeight="1" thickBot="1" x14ac:dyDescent="0.25">
      <c r="A79" s="1072"/>
      <c r="B79" s="684" t="s">
        <v>281</v>
      </c>
      <c r="C79" s="685">
        <v>0</v>
      </c>
      <c r="D79" s="698">
        <v>0</v>
      </c>
      <c r="E79" s="686">
        <v>0</v>
      </c>
      <c r="F79" s="686">
        <v>0</v>
      </c>
      <c r="G79" s="686">
        <v>0</v>
      </c>
      <c r="H79" s="686">
        <v>0</v>
      </c>
      <c r="I79" s="687">
        <v>0</v>
      </c>
      <c r="J79" s="699">
        <v>0</v>
      </c>
      <c r="K79" s="686">
        <v>0</v>
      </c>
      <c r="L79" s="686">
        <v>0</v>
      </c>
      <c r="M79" s="686">
        <v>0</v>
      </c>
      <c r="N79" s="686">
        <v>0</v>
      </c>
      <c r="O79" s="687">
        <v>0</v>
      </c>
    </row>
    <row r="80" spans="1:15" ht="19.5" customHeight="1" thickTop="1" thickBot="1" x14ac:dyDescent="0.25">
      <c r="A80" s="1073"/>
      <c r="B80" s="688" t="s">
        <v>241</v>
      </c>
      <c r="C80" s="689">
        <v>398</v>
      </c>
      <c r="D80" s="690">
        <v>372</v>
      </c>
      <c r="E80" s="691">
        <v>79</v>
      </c>
      <c r="F80" s="691">
        <v>18</v>
      </c>
      <c r="G80" s="691">
        <v>0</v>
      </c>
      <c r="H80" s="691">
        <v>145</v>
      </c>
      <c r="I80" s="692">
        <v>148</v>
      </c>
      <c r="J80" s="693">
        <v>26</v>
      </c>
      <c r="K80" s="691">
        <v>26</v>
      </c>
      <c r="L80" s="691">
        <v>26</v>
      </c>
      <c r="M80" s="691">
        <v>0</v>
      </c>
      <c r="N80" s="691">
        <v>0</v>
      </c>
      <c r="O80" s="692">
        <v>0</v>
      </c>
    </row>
    <row r="81" spans="1:15" ht="19.5" customHeight="1" x14ac:dyDescent="0.2">
      <c r="A81" s="940" t="s">
        <v>154</v>
      </c>
      <c r="B81" s="645" t="s">
        <v>282</v>
      </c>
      <c r="C81" s="30">
        <v>1</v>
      </c>
      <c r="D81" s="750" t="s">
        <v>328</v>
      </c>
      <c r="E81" s="743" t="s">
        <v>328</v>
      </c>
      <c r="F81" s="743" t="s">
        <v>328</v>
      </c>
      <c r="G81" s="743" t="s">
        <v>328</v>
      </c>
      <c r="H81" s="743" t="s">
        <v>328</v>
      </c>
      <c r="I81" s="751" t="s">
        <v>328</v>
      </c>
      <c r="J81" s="752" t="s">
        <v>328</v>
      </c>
      <c r="K81" s="743" t="s">
        <v>328</v>
      </c>
      <c r="L81" s="743" t="s">
        <v>328</v>
      </c>
      <c r="M81" s="743" t="s">
        <v>328</v>
      </c>
      <c r="N81" s="743" t="s">
        <v>328</v>
      </c>
      <c r="O81" s="753" t="s">
        <v>328</v>
      </c>
    </row>
    <row r="82" spans="1:15" ht="19.5" customHeight="1" x14ac:dyDescent="0.2">
      <c r="A82" s="1074"/>
      <c r="B82" s="521" t="s">
        <v>283</v>
      </c>
      <c r="C82" s="32"/>
      <c r="D82" s="646"/>
      <c r="E82" s="597"/>
      <c r="F82" s="598"/>
      <c r="G82" s="598"/>
      <c r="H82" s="597"/>
      <c r="I82" s="550"/>
      <c r="J82" s="598"/>
      <c r="K82" s="597"/>
      <c r="L82" s="597"/>
      <c r="M82" s="597"/>
      <c r="N82" s="597"/>
      <c r="O82" s="599"/>
    </row>
    <row r="83" spans="1:15" ht="19.5" customHeight="1" x14ac:dyDescent="0.2">
      <c r="A83" s="1074"/>
      <c r="B83" s="521" t="s">
        <v>284</v>
      </c>
      <c r="C83" s="32"/>
      <c r="D83" s="646"/>
      <c r="E83" s="597"/>
      <c r="F83" s="598"/>
      <c r="G83" s="598"/>
      <c r="H83" s="597"/>
      <c r="I83" s="550"/>
      <c r="J83" s="598"/>
      <c r="K83" s="597"/>
      <c r="L83" s="597"/>
      <c r="M83" s="597"/>
      <c r="N83" s="597"/>
      <c r="O83" s="599"/>
    </row>
    <row r="84" spans="1:15" ht="19.5" customHeight="1" x14ac:dyDescent="0.2">
      <c r="A84" s="1074"/>
      <c r="B84" s="521" t="s">
        <v>285</v>
      </c>
      <c r="C84" s="720" t="s">
        <v>328</v>
      </c>
      <c r="D84" s="767" t="s">
        <v>328</v>
      </c>
      <c r="E84" s="743" t="s">
        <v>328</v>
      </c>
      <c r="F84" s="752" t="s">
        <v>328</v>
      </c>
      <c r="G84" s="752" t="s">
        <v>328</v>
      </c>
      <c r="H84" s="743" t="s">
        <v>328</v>
      </c>
      <c r="I84" s="751" t="s">
        <v>328</v>
      </c>
      <c r="J84" s="752" t="s">
        <v>328</v>
      </c>
      <c r="K84" s="743" t="s">
        <v>328</v>
      </c>
      <c r="L84" s="743" t="s">
        <v>328</v>
      </c>
      <c r="M84" s="743" t="s">
        <v>328</v>
      </c>
      <c r="N84" s="743" t="s">
        <v>328</v>
      </c>
      <c r="O84" s="753" t="s">
        <v>328</v>
      </c>
    </row>
    <row r="85" spans="1:15" ht="19.5" customHeight="1" x14ac:dyDescent="0.2">
      <c r="A85" s="1074"/>
      <c r="B85" s="521" t="s">
        <v>286</v>
      </c>
      <c r="C85" s="32"/>
      <c r="D85" s="646"/>
      <c r="E85" s="597"/>
      <c r="F85" s="598"/>
      <c r="G85" s="598"/>
      <c r="H85" s="597"/>
      <c r="I85" s="550"/>
      <c r="J85" s="598"/>
      <c r="K85" s="597"/>
      <c r="L85" s="597"/>
      <c r="M85" s="597"/>
      <c r="N85" s="597"/>
      <c r="O85" s="599"/>
    </row>
    <row r="86" spans="1:15" ht="19.5" customHeight="1" x14ac:dyDescent="0.2">
      <c r="A86" s="1074"/>
      <c r="B86" s="521" t="s">
        <v>287</v>
      </c>
      <c r="C86" s="32"/>
      <c r="D86" s="646"/>
      <c r="E86" s="597"/>
      <c r="F86" s="598"/>
      <c r="G86" s="598"/>
      <c r="H86" s="597"/>
      <c r="I86" s="550"/>
      <c r="J86" s="598"/>
      <c r="K86" s="597"/>
      <c r="L86" s="597"/>
      <c r="M86" s="597"/>
      <c r="N86" s="597"/>
      <c r="O86" s="599"/>
    </row>
    <row r="87" spans="1:15" ht="19.5" customHeight="1" x14ac:dyDescent="0.2">
      <c r="A87" s="941"/>
      <c r="B87" s="521" t="s">
        <v>288</v>
      </c>
      <c r="C87" s="25"/>
      <c r="D87" s="596"/>
      <c r="E87" s="601"/>
      <c r="F87" s="601"/>
      <c r="G87" s="601"/>
      <c r="H87" s="601"/>
      <c r="I87" s="602"/>
      <c r="J87" s="603"/>
      <c r="K87" s="601"/>
      <c r="L87" s="601"/>
      <c r="M87" s="601"/>
      <c r="N87" s="601"/>
      <c r="O87" s="604"/>
    </row>
    <row r="88" spans="1:15" ht="19.5" customHeight="1" thickBot="1" x14ac:dyDescent="0.25">
      <c r="A88" s="941"/>
      <c r="B88" s="647" t="s">
        <v>289</v>
      </c>
      <c r="C88" s="648">
        <v>1</v>
      </c>
      <c r="D88" s="744" t="s">
        <v>328</v>
      </c>
      <c r="E88" s="745" t="s">
        <v>328</v>
      </c>
      <c r="F88" s="745" t="s">
        <v>328</v>
      </c>
      <c r="G88" s="745" t="s">
        <v>328</v>
      </c>
      <c r="H88" s="745" t="s">
        <v>328</v>
      </c>
      <c r="I88" s="746" t="s">
        <v>328</v>
      </c>
      <c r="J88" s="747" t="s">
        <v>328</v>
      </c>
      <c r="K88" s="745" t="s">
        <v>328</v>
      </c>
      <c r="L88" s="745" t="s">
        <v>328</v>
      </c>
      <c r="M88" s="745" t="s">
        <v>328</v>
      </c>
      <c r="N88" s="745" t="s">
        <v>328</v>
      </c>
      <c r="O88" s="754" t="s">
        <v>328</v>
      </c>
    </row>
    <row r="89" spans="1:15" ht="19.5" customHeight="1" thickTop="1" thickBot="1" x14ac:dyDescent="0.25">
      <c r="A89" s="1075"/>
      <c r="B89" s="503" t="s">
        <v>241</v>
      </c>
      <c r="C89" s="764" t="s">
        <v>328</v>
      </c>
      <c r="D89" s="492">
        <v>1</v>
      </c>
      <c r="E89" s="126">
        <v>1</v>
      </c>
      <c r="F89" s="126">
        <v>0</v>
      </c>
      <c r="G89" s="126">
        <v>0</v>
      </c>
      <c r="H89" s="126">
        <v>0</v>
      </c>
      <c r="I89" s="225">
        <v>0</v>
      </c>
      <c r="J89" s="471">
        <v>1</v>
      </c>
      <c r="K89" s="126">
        <v>1</v>
      </c>
      <c r="L89" s="126">
        <v>0</v>
      </c>
      <c r="M89" s="126">
        <v>0</v>
      </c>
      <c r="N89" s="126">
        <v>0</v>
      </c>
      <c r="O89" s="225">
        <v>0</v>
      </c>
    </row>
    <row r="90" spans="1:15" ht="21" customHeight="1" thickBot="1" x14ac:dyDescent="0.25">
      <c r="A90" s="1076" t="s">
        <v>319</v>
      </c>
      <c r="B90" s="526" t="s">
        <v>290</v>
      </c>
      <c r="C90" s="461">
        <v>40</v>
      </c>
      <c r="D90" s="497">
        <v>31</v>
      </c>
      <c r="E90" s="363">
        <v>31</v>
      </c>
      <c r="F90" s="362"/>
      <c r="G90" s="362"/>
      <c r="H90" s="362"/>
      <c r="I90" s="364"/>
      <c r="J90" s="474">
        <v>9</v>
      </c>
      <c r="K90" s="363">
        <v>9</v>
      </c>
      <c r="L90" s="363"/>
      <c r="M90" s="363"/>
      <c r="N90" s="363"/>
      <c r="O90" s="364"/>
    </row>
    <row r="91" spans="1:15" ht="25.8" customHeight="1" thickTop="1" thickBot="1" x14ac:dyDescent="0.25">
      <c r="A91" s="1070"/>
      <c r="B91" s="503" t="s">
        <v>242</v>
      </c>
      <c r="C91" s="454">
        <v>40</v>
      </c>
      <c r="D91" s="495">
        <v>31</v>
      </c>
      <c r="E91" s="164">
        <v>31</v>
      </c>
      <c r="F91" s="164">
        <v>0</v>
      </c>
      <c r="G91" s="164">
        <v>0</v>
      </c>
      <c r="H91" s="164">
        <v>0</v>
      </c>
      <c r="I91" s="165">
        <v>0</v>
      </c>
      <c r="J91" s="473">
        <v>9</v>
      </c>
      <c r="K91" s="164">
        <v>9</v>
      </c>
      <c r="L91" s="164">
        <v>0</v>
      </c>
      <c r="M91" s="164">
        <v>0</v>
      </c>
      <c r="N91" s="164">
        <v>0</v>
      </c>
      <c r="O91" s="165">
        <v>0</v>
      </c>
    </row>
    <row r="92" spans="1:15" x14ac:dyDescent="0.2">
      <c r="A92" s="41" t="s">
        <v>169</v>
      </c>
    </row>
  </sheetData>
  <mergeCells count="36">
    <mergeCell ref="N4:N6"/>
    <mergeCell ref="L5:L6"/>
    <mergeCell ref="O4:O6"/>
    <mergeCell ref="E4:E5"/>
    <mergeCell ref="K4:K5"/>
    <mergeCell ref="J4:J6"/>
    <mergeCell ref="G4:G6"/>
    <mergeCell ref="M4:M6"/>
    <mergeCell ref="A71:A75"/>
    <mergeCell ref="A76:A80"/>
    <mergeCell ref="A81:A89"/>
    <mergeCell ref="A90:A91"/>
    <mergeCell ref="D3:I3"/>
    <mergeCell ref="A36:A44"/>
    <mergeCell ref="A45:A54"/>
    <mergeCell ref="A55:A58"/>
    <mergeCell ref="A59:A62"/>
    <mergeCell ref="A63:A70"/>
    <mergeCell ref="A3:A7"/>
    <mergeCell ref="B3:B7"/>
    <mergeCell ref="J3:O3"/>
    <mergeCell ref="C3:C6"/>
    <mergeCell ref="D4:D6"/>
    <mergeCell ref="F5:F6"/>
    <mergeCell ref="A32:A35"/>
    <mergeCell ref="A11:B11"/>
    <mergeCell ref="A12:A18"/>
    <mergeCell ref="A19:A21"/>
    <mergeCell ref="A22:A25"/>
    <mergeCell ref="A26:A29"/>
    <mergeCell ref="A30:A31"/>
    <mergeCell ref="A8:B8"/>
    <mergeCell ref="A9:B9"/>
    <mergeCell ref="A10:B10"/>
    <mergeCell ref="H4:H6"/>
    <mergeCell ref="I4:I6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63" firstPageNumber="49" pageOrder="overThenDown" orientation="portrait" r:id="rId1"/>
  <headerFooter scaleWithDoc="0" alignWithMargins="0">
    <oddFooter>&amp;C&amp;"ＭＳ ゴシック,標準"&amp;18-&amp;P -</oddFooter>
  </headerFooter>
  <rowBreaks count="1" manualBreakCount="1">
    <brk id="5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view="pageBreakPreview" zoomScaleNormal="100" zoomScaleSheetLayoutView="100" workbookViewId="0">
      <selection activeCell="Y13" sqref="Y13"/>
    </sheetView>
  </sheetViews>
  <sheetFormatPr defaultRowHeight="16.2" x14ac:dyDescent="0.2"/>
  <cols>
    <col min="1" max="1" width="2.1640625" customWidth="1"/>
    <col min="2" max="2" width="5.58203125" customWidth="1"/>
    <col min="3" max="4" width="9.5" customWidth="1"/>
    <col min="5" max="6" width="8.08203125" customWidth="1"/>
    <col min="7" max="7" width="4.58203125" customWidth="1"/>
    <col min="8" max="8" width="7.6640625" customWidth="1"/>
    <col min="9" max="9" width="4.58203125" customWidth="1"/>
    <col min="10" max="10" width="7.6640625" customWidth="1"/>
    <col min="11" max="11" width="4.58203125" customWidth="1"/>
    <col min="12" max="12" width="7.6640625" customWidth="1"/>
    <col min="13" max="13" width="4.58203125" customWidth="1"/>
    <col min="14" max="14" width="7.6640625" customWidth="1"/>
    <col min="15" max="15" width="4.58203125" customWidth="1"/>
    <col min="16" max="16" width="7.6640625" customWidth="1"/>
    <col min="17" max="17" width="4.58203125" customWidth="1"/>
    <col min="18" max="18" width="7.6640625" customWidth="1"/>
    <col min="19" max="19" width="4.58203125" customWidth="1"/>
  </cols>
  <sheetData>
    <row r="1" spans="1:19" s="349" customFormat="1" ht="30" customHeight="1" x14ac:dyDescent="0.2">
      <c r="A1" s="350" t="s">
        <v>327</v>
      </c>
      <c r="K1" s="351"/>
      <c r="L1" s="351"/>
      <c r="M1" s="351"/>
    </row>
    <row r="2" spans="1:19" s="349" customFormat="1" ht="18.75" customHeight="1" thickBot="1" x14ac:dyDescent="0.25">
      <c r="A2" s="439" t="s">
        <v>204</v>
      </c>
      <c r="K2" s="351"/>
      <c r="L2" s="351"/>
      <c r="M2" s="351"/>
    </row>
    <row r="3" spans="1:19" s="349" customFormat="1" ht="18.75" customHeight="1" x14ac:dyDescent="0.2">
      <c r="B3" s="976" t="s">
        <v>115</v>
      </c>
      <c r="C3" s="1134"/>
      <c r="D3" s="1137" t="s">
        <v>388</v>
      </c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1139" t="s">
        <v>118</v>
      </c>
      <c r="S3" s="1140"/>
    </row>
    <row r="4" spans="1:19" ht="18.75" customHeight="1" x14ac:dyDescent="0.2">
      <c r="B4" s="1135"/>
      <c r="C4" s="981"/>
      <c r="D4" s="1138"/>
      <c r="E4" s="1121" t="s">
        <v>113</v>
      </c>
      <c r="F4" s="1122"/>
      <c r="G4" s="1122"/>
      <c r="H4" s="1122"/>
      <c r="I4" s="1122"/>
      <c r="J4" s="1122"/>
      <c r="K4" s="1122"/>
      <c r="L4" s="1122" t="s">
        <v>113</v>
      </c>
      <c r="M4" s="1122"/>
      <c r="N4" s="1124" t="s">
        <v>76</v>
      </c>
      <c r="O4" s="1122"/>
      <c r="P4" s="1122"/>
      <c r="Q4" s="1122"/>
      <c r="R4" s="1141"/>
      <c r="S4" s="1142"/>
    </row>
    <row r="5" spans="1:19" ht="18.75" customHeight="1" x14ac:dyDescent="0.2">
      <c r="B5" s="1135"/>
      <c r="C5" s="981"/>
      <c r="D5" s="1138"/>
      <c r="E5" s="1125" t="s">
        <v>387</v>
      </c>
      <c r="F5" s="1121" t="s">
        <v>123</v>
      </c>
      <c r="G5" s="1127"/>
      <c r="H5" s="1121" t="s">
        <v>116</v>
      </c>
      <c r="I5" s="1127"/>
      <c r="J5" s="1121" t="s">
        <v>117</v>
      </c>
      <c r="K5" s="1128"/>
      <c r="L5" s="1121" t="s">
        <v>77</v>
      </c>
      <c r="M5" s="1127"/>
      <c r="N5" s="1124" t="s">
        <v>122</v>
      </c>
      <c r="O5" s="1122"/>
      <c r="P5" s="1129" t="s">
        <v>77</v>
      </c>
      <c r="Q5" s="1122"/>
      <c r="R5" s="1143"/>
      <c r="S5" s="1144"/>
    </row>
    <row r="6" spans="1:19" ht="18.75" customHeight="1" thickBot="1" x14ac:dyDescent="0.25">
      <c r="B6" s="1136"/>
      <c r="C6" s="982"/>
      <c r="D6" s="882" t="s">
        <v>390</v>
      </c>
      <c r="E6" s="1126"/>
      <c r="F6" s="101" t="s">
        <v>385</v>
      </c>
      <c r="G6" s="102" t="s">
        <v>386</v>
      </c>
      <c r="H6" s="101" t="s">
        <v>385</v>
      </c>
      <c r="I6" s="102" t="s">
        <v>386</v>
      </c>
      <c r="J6" s="101" t="s">
        <v>385</v>
      </c>
      <c r="K6" s="139" t="s">
        <v>386</v>
      </c>
      <c r="L6" s="101" t="s">
        <v>385</v>
      </c>
      <c r="M6" s="102" t="s">
        <v>386</v>
      </c>
      <c r="N6" s="101" t="s">
        <v>385</v>
      </c>
      <c r="O6" s="139" t="s">
        <v>121</v>
      </c>
      <c r="P6" s="101" t="s">
        <v>385</v>
      </c>
      <c r="Q6" s="102" t="s">
        <v>121</v>
      </c>
      <c r="R6" s="431" t="s">
        <v>385</v>
      </c>
      <c r="S6" s="96" t="s">
        <v>121</v>
      </c>
    </row>
    <row r="7" spans="1:19" ht="21" customHeight="1" x14ac:dyDescent="0.2">
      <c r="B7" s="1130" t="s">
        <v>201</v>
      </c>
      <c r="C7" s="1131"/>
      <c r="D7" s="869">
        <f>SUM(E7,N7,P7)</f>
        <v>1367.8</v>
      </c>
      <c r="E7" s="861">
        <f>SUM(F7,H7,J7,L7)</f>
        <v>1311.8</v>
      </c>
      <c r="F7" s="862">
        <v>498.3</v>
      </c>
      <c r="G7" s="862">
        <f>+F7/D7*100</f>
        <v>36.430764731685919</v>
      </c>
      <c r="H7" s="862">
        <v>495.3</v>
      </c>
      <c r="I7" s="862">
        <f>+H7/D7*100</f>
        <v>36.211434420236877</v>
      </c>
      <c r="J7" s="862">
        <v>318.2</v>
      </c>
      <c r="K7" s="892">
        <f>+J7/D7*100</f>
        <v>23.263635034361748</v>
      </c>
      <c r="L7" s="862"/>
      <c r="M7" s="862">
        <f>+L7/D11*100</f>
        <v>0</v>
      </c>
      <c r="N7" s="861">
        <v>56</v>
      </c>
      <c r="O7" s="862">
        <f>+N7/D11*100</f>
        <v>3.7209796807931008</v>
      </c>
      <c r="P7" s="861"/>
      <c r="Q7" s="862">
        <f>+P7/D11*100</f>
        <v>0</v>
      </c>
      <c r="R7" s="861">
        <v>6.5</v>
      </c>
      <c r="S7" s="863">
        <f>+R7/D11*100</f>
        <v>0.43189942723491348</v>
      </c>
    </row>
    <row r="8" spans="1:19" ht="21" customHeight="1" x14ac:dyDescent="0.2">
      <c r="B8" s="1132" t="s">
        <v>202</v>
      </c>
      <c r="C8" s="1133"/>
      <c r="D8" s="870">
        <f>SUM(E8,N8,P8)</f>
        <v>117.1</v>
      </c>
      <c r="E8" s="864">
        <f>SUM(F8,H8,J8,L8)</f>
        <v>100.1</v>
      </c>
      <c r="F8" s="703">
        <v>14.3</v>
      </c>
      <c r="G8" s="865">
        <f>+F8/D8*100</f>
        <v>12.211784799316824</v>
      </c>
      <c r="H8" s="703">
        <v>15.7</v>
      </c>
      <c r="I8" s="865">
        <f>+H8/D8*100</f>
        <v>13.407344150298888</v>
      </c>
      <c r="J8" s="703">
        <v>70.099999999999994</v>
      </c>
      <c r="K8" s="877">
        <f>+J8/D8*100</f>
        <v>59.863364645602047</v>
      </c>
      <c r="L8" s="703"/>
      <c r="M8" s="865">
        <f>+L8/D11*100</f>
        <v>0</v>
      </c>
      <c r="N8" s="864">
        <v>17</v>
      </c>
      <c r="O8" s="865">
        <f>+N8/D11*100</f>
        <v>1.1295831173836197</v>
      </c>
      <c r="P8" s="864"/>
      <c r="Q8" s="865">
        <f>+P8/D11*100</f>
        <v>0</v>
      </c>
      <c r="R8" s="864" t="s">
        <v>389</v>
      </c>
      <c r="S8" s="866">
        <v>0</v>
      </c>
    </row>
    <row r="9" spans="1:19" ht="21" customHeight="1" x14ac:dyDescent="0.2">
      <c r="B9" s="1132" t="s">
        <v>203</v>
      </c>
      <c r="C9" s="1133"/>
      <c r="D9" s="870">
        <f>SUM(E9,N9,P9)</f>
        <v>19.2</v>
      </c>
      <c r="E9" s="864">
        <f>SUM(F9,H9,J9,L9)</f>
        <v>3.8</v>
      </c>
      <c r="F9" s="703">
        <v>0.8</v>
      </c>
      <c r="G9" s="865">
        <f>+F9/D9*100</f>
        <v>4.166666666666667</v>
      </c>
      <c r="H9" s="703">
        <v>0.2</v>
      </c>
      <c r="I9" s="865">
        <f>+H9/D9*100</f>
        <v>1.0416666666666667</v>
      </c>
      <c r="J9" s="703">
        <v>2.8</v>
      </c>
      <c r="K9" s="877">
        <f>+J9/D9*100</f>
        <v>14.583333333333334</v>
      </c>
      <c r="L9" s="703"/>
      <c r="M9" s="865">
        <f>+L9/D11*100</f>
        <v>0</v>
      </c>
      <c r="N9" s="864">
        <v>15.4</v>
      </c>
      <c r="O9" s="865">
        <f>+N9/D11*100</f>
        <v>1.0232694122181027</v>
      </c>
      <c r="P9" s="864"/>
      <c r="Q9" s="865">
        <f>+P9/D11*100</f>
        <v>0</v>
      </c>
      <c r="R9" s="864" t="s">
        <v>389</v>
      </c>
      <c r="S9" s="866">
        <v>0</v>
      </c>
    </row>
    <row r="10" spans="1:19" ht="21" customHeight="1" thickBot="1" x14ac:dyDescent="0.25">
      <c r="B10" s="1108" t="s">
        <v>114</v>
      </c>
      <c r="C10" s="1109"/>
      <c r="D10" s="871">
        <f>SUM(E10,N10,P10)</f>
        <v>0.88000000000000012</v>
      </c>
      <c r="E10" s="702">
        <f>SUM(F10,H10,J10,L10)</f>
        <v>0.58000000000000007</v>
      </c>
      <c r="F10" s="701" t="s">
        <v>389</v>
      </c>
      <c r="G10" s="701">
        <v>0</v>
      </c>
      <c r="H10" s="701">
        <v>0.18</v>
      </c>
      <c r="I10" s="701">
        <f>+H10/D10*100</f>
        <v>20.45454545454545</v>
      </c>
      <c r="J10" s="701">
        <v>0.4</v>
      </c>
      <c r="K10" s="893">
        <f>+J10/D10*100</f>
        <v>45.454545454545453</v>
      </c>
      <c r="L10" s="701"/>
      <c r="M10" s="701">
        <f>+L10/D11*100</f>
        <v>0</v>
      </c>
      <c r="N10" s="702">
        <v>0.3</v>
      </c>
      <c r="O10" s="701">
        <f>+N10/D11*100</f>
        <v>1.9933819718534466E-2</v>
      </c>
      <c r="P10" s="702"/>
      <c r="Q10" s="701">
        <f>+P10/D11*100</f>
        <v>0</v>
      </c>
      <c r="R10" s="702" t="s">
        <v>389</v>
      </c>
      <c r="S10" s="867">
        <v>0</v>
      </c>
    </row>
    <row r="11" spans="1:19" ht="21" customHeight="1" thickTop="1" thickBot="1" x14ac:dyDescent="0.25">
      <c r="B11" s="1110" t="s">
        <v>200</v>
      </c>
      <c r="C11" s="1111"/>
      <c r="D11" s="872">
        <f>SUM(E11,N11,P11)</f>
        <v>1504.9799999999998</v>
      </c>
      <c r="E11" s="868">
        <f>SUM(E7:E10)</f>
        <v>1416.2799999999997</v>
      </c>
      <c r="F11" s="873">
        <f>SUM(F7:F10)</f>
        <v>513.4</v>
      </c>
      <c r="G11" s="873">
        <f>+F11/D11*100</f>
        <v>34.113410144985316</v>
      </c>
      <c r="H11" s="873">
        <f>SUM(H7:H10)</f>
        <v>511.38</v>
      </c>
      <c r="I11" s="873">
        <f>+H11/D11*100</f>
        <v>33.979189092213851</v>
      </c>
      <c r="J11" s="873">
        <f>SUM(J7:J10)</f>
        <v>391.49999999999994</v>
      </c>
      <c r="K11" s="875">
        <f>+J11/D11*100</f>
        <v>26.013634732687478</v>
      </c>
      <c r="L11" s="873">
        <f>SUM(L7:L10)</f>
        <v>0</v>
      </c>
      <c r="M11" s="873">
        <f>+L11/D11*100</f>
        <v>0</v>
      </c>
      <c r="N11" s="868">
        <f>SUM(N7:N10)</f>
        <v>88.7</v>
      </c>
      <c r="O11" s="875">
        <f>+N11/D11*100</f>
        <v>5.8937660301133583</v>
      </c>
      <c r="P11" s="873">
        <f>SUM(P7:P10)</f>
        <v>0</v>
      </c>
      <c r="Q11" s="873">
        <f>+P11/D11*100</f>
        <v>0</v>
      </c>
      <c r="R11" s="868">
        <f>SUM(R7:R10)</f>
        <v>6.5</v>
      </c>
      <c r="S11" s="874">
        <f>+R11/D11*100</f>
        <v>0.43189942723491348</v>
      </c>
    </row>
    <row r="12" spans="1:19" ht="21" customHeight="1" x14ac:dyDescent="0.2">
      <c r="B12" s="436"/>
      <c r="C12" s="436"/>
      <c r="D12" s="437"/>
      <c r="E12" s="425"/>
      <c r="F12" s="425"/>
      <c r="G12" s="426"/>
      <c r="H12" s="425"/>
      <c r="I12" s="426"/>
      <c r="J12" s="425"/>
      <c r="K12" s="426"/>
      <c r="L12" s="425"/>
      <c r="M12" s="426"/>
      <c r="N12" s="425"/>
      <c r="O12" s="426"/>
      <c r="P12" s="425"/>
      <c r="Q12" s="426"/>
      <c r="R12" s="425"/>
      <c r="S12" s="426"/>
    </row>
    <row r="13" spans="1:19" ht="21" customHeight="1" thickBot="1" x14ac:dyDescent="0.25">
      <c r="A13" s="440" t="s">
        <v>205</v>
      </c>
      <c r="C13" s="438"/>
      <c r="D13" s="438"/>
      <c r="E13" s="434"/>
      <c r="F13" s="434"/>
      <c r="G13" s="435"/>
      <c r="H13" s="434"/>
      <c r="I13" s="435"/>
      <c r="J13" s="434"/>
      <c r="K13" s="435"/>
      <c r="L13" s="434"/>
      <c r="M13" s="435"/>
      <c r="N13" s="434"/>
      <c r="O13" s="435"/>
      <c r="P13" s="434"/>
      <c r="Q13" s="435"/>
      <c r="R13" s="425"/>
      <c r="S13" s="426"/>
    </row>
    <row r="14" spans="1:19" ht="21" customHeight="1" x14ac:dyDescent="0.2">
      <c r="B14" s="1112" t="s">
        <v>199</v>
      </c>
      <c r="C14" s="1113"/>
      <c r="D14" s="1118" t="s">
        <v>388</v>
      </c>
      <c r="E14" s="428"/>
      <c r="F14" s="428"/>
      <c r="G14" s="429"/>
      <c r="H14" s="428"/>
      <c r="I14" s="429"/>
      <c r="J14" s="428"/>
      <c r="K14" s="429"/>
      <c r="L14" s="433"/>
      <c r="M14" s="432"/>
      <c r="N14" s="433"/>
      <c r="O14" s="432"/>
      <c r="P14" s="433"/>
      <c r="Q14" s="442"/>
      <c r="R14" s="1120"/>
      <c r="S14" s="1120"/>
    </row>
    <row r="15" spans="1:19" ht="18.75" customHeight="1" x14ac:dyDescent="0.2">
      <c r="B15" s="1114"/>
      <c r="C15" s="1115"/>
      <c r="D15" s="1119"/>
      <c r="E15" s="1121" t="s">
        <v>113</v>
      </c>
      <c r="F15" s="1122"/>
      <c r="G15" s="1122"/>
      <c r="H15" s="1122"/>
      <c r="I15" s="1122"/>
      <c r="J15" s="1122"/>
      <c r="K15" s="1122"/>
      <c r="L15" s="1123" t="s">
        <v>113</v>
      </c>
      <c r="M15" s="1123"/>
      <c r="N15" s="1124" t="s">
        <v>76</v>
      </c>
      <c r="O15" s="1122"/>
      <c r="P15" s="1122"/>
      <c r="Q15" s="1105"/>
      <c r="R15" s="1120"/>
      <c r="S15" s="1120"/>
    </row>
    <row r="16" spans="1:19" ht="18.75" customHeight="1" x14ac:dyDescent="0.2">
      <c r="B16" s="1114"/>
      <c r="C16" s="1115"/>
      <c r="D16" s="1119"/>
      <c r="E16" s="1125" t="s">
        <v>387</v>
      </c>
      <c r="F16" s="1121" t="s">
        <v>123</v>
      </c>
      <c r="G16" s="1127"/>
      <c r="H16" s="1121" t="s">
        <v>116</v>
      </c>
      <c r="I16" s="1127"/>
      <c r="J16" s="1121" t="s">
        <v>117</v>
      </c>
      <c r="K16" s="1128"/>
      <c r="L16" s="1121" t="s">
        <v>77</v>
      </c>
      <c r="M16" s="1127"/>
      <c r="N16" s="1124" t="s">
        <v>122</v>
      </c>
      <c r="O16" s="1122"/>
      <c r="P16" s="1129" t="s">
        <v>77</v>
      </c>
      <c r="Q16" s="1105"/>
      <c r="R16" s="1120"/>
      <c r="S16" s="1120"/>
    </row>
    <row r="17" spans="2:19" ht="18.75" customHeight="1" thickBot="1" x14ac:dyDescent="0.25">
      <c r="B17" s="1116"/>
      <c r="C17" s="1117"/>
      <c r="D17" s="424" t="s">
        <v>385</v>
      </c>
      <c r="E17" s="1126"/>
      <c r="F17" s="101" t="s">
        <v>385</v>
      </c>
      <c r="G17" s="102" t="s">
        <v>386</v>
      </c>
      <c r="H17" s="101" t="s">
        <v>385</v>
      </c>
      <c r="I17" s="102" t="s">
        <v>386</v>
      </c>
      <c r="J17" s="101" t="s">
        <v>385</v>
      </c>
      <c r="K17" s="139" t="s">
        <v>386</v>
      </c>
      <c r="L17" s="101" t="s">
        <v>385</v>
      </c>
      <c r="M17" s="102" t="s">
        <v>386</v>
      </c>
      <c r="N17" s="101" t="s">
        <v>385</v>
      </c>
      <c r="O17" s="139" t="s">
        <v>121</v>
      </c>
      <c r="P17" s="101" t="s">
        <v>385</v>
      </c>
      <c r="Q17" s="103" t="s">
        <v>121</v>
      </c>
      <c r="R17" s="441"/>
      <c r="S17" s="883"/>
    </row>
    <row r="18" spans="2:19" ht="21" customHeight="1" x14ac:dyDescent="0.2">
      <c r="B18" s="1101" t="s">
        <v>384</v>
      </c>
      <c r="C18" s="1102"/>
      <c r="D18" s="876">
        <f t="shared" ref="D18:D24" si="0">SUM(E18,N18,P18)</f>
        <v>404.20000000000005</v>
      </c>
      <c r="E18" s="865">
        <f t="shared" ref="E18:E24" si="1">SUM(F18,H18,J18,L18)</f>
        <v>399.6</v>
      </c>
      <c r="F18" s="865"/>
      <c r="G18" s="865">
        <f t="shared" ref="G18:G24" si="2">+F18/D18*100</f>
        <v>0</v>
      </c>
      <c r="H18" s="865">
        <f>399.6*0.373</f>
        <v>149.05080000000001</v>
      </c>
      <c r="I18" s="865">
        <f t="shared" ref="I18:I24" si="3">+H18/D18*100</f>
        <v>36.875507174666005</v>
      </c>
      <c r="J18" s="865">
        <f>399.6*0.627</f>
        <v>250.54920000000001</v>
      </c>
      <c r="K18" s="877">
        <f t="shared" ref="K18:K24" si="4">+J18/D18*100</f>
        <v>61.986442355269666</v>
      </c>
      <c r="L18" s="865"/>
      <c r="M18" s="865">
        <f t="shared" ref="M18:M24" si="5">+L18/D18*100</f>
        <v>0</v>
      </c>
      <c r="N18" s="865">
        <v>4.5999999999999996</v>
      </c>
      <c r="O18" s="865">
        <f t="shared" ref="O18:O24" si="6">+N18/D18*100</f>
        <v>1.1380504700643244</v>
      </c>
      <c r="P18" s="865"/>
      <c r="Q18" s="863">
        <f t="shared" ref="Q18:Q24" si="7">+P18/D18*100</f>
        <v>0</v>
      </c>
      <c r="R18" s="425"/>
      <c r="S18" s="426"/>
    </row>
    <row r="19" spans="2:19" ht="21" customHeight="1" x14ac:dyDescent="0.2">
      <c r="B19" s="1104" t="s">
        <v>383</v>
      </c>
      <c r="C19" s="1105"/>
      <c r="D19" s="870">
        <f t="shared" si="0"/>
        <v>2.84</v>
      </c>
      <c r="E19" s="703">
        <f t="shared" si="1"/>
        <v>2.6</v>
      </c>
      <c r="F19" s="703"/>
      <c r="G19" s="703">
        <f t="shared" si="2"/>
        <v>0</v>
      </c>
      <c r="H19" s="703">
        <f>2.6*0.092</f>
        <v>0.2392</v>
      </c>
      <c r="I19" s="703">
        <f t="shared" si="3"/>
        <v>8.422535211267606</v>
      </c>
      <c r="J19" s="703">
        <f>2.6*0.908</f>
        <v>2.3608000000000002</v>
      </c>
      <c r="K19" s="878">
        <f t="shared" si="4"/>
        <v>83.126760563380302</v>
      </c>
      <c r="L19" s="703"/>
      <c r="M19" s="703">
        <f t="shared" si="5"/>
        <v>0</v>
      </c>
      <c r="N19" s="703">
        <v>0.24</v>
      </c>
      <c r="O19" s="703">
        <f t="shared" si="6"/>
        <v>8.4507042253521121</v>
      </c>
      <c r="P19" s="703"/>
      <c r="Q19" s="866">
        <f t="shared" si="7"/>
        <v>0</v>
      </c>
      <c r="R19" s="425"/>
      <c r="S19" s="426"/>
    </row>
    <row r="20" spans="2:19" ht="21" customHeight="1" x14ac:dyDescent="0.2">
      <c r="B20" s="1104" t="s">
        <v>303</v>
      </c>
      <c r="C20" s="1105"/>
      <c r="D20" s="870">
        <f t="shared" si="0"/>
        <v>284.93559000000005</v>
      </c>
      <c r="E20" s="703">
        <f t="shared" si="1"/>
        <v>274.13559000000004</v>
      </c>
      <c r="F20" s="703">
        <f>274.41*0.757</f>
        <v>207.72837000000001</v>
      </c>
      <c r="G20" s="703">
        <f t="shared" si="2"/>
        <v>72.903623587351788</v>
      </c>
      <c r="H20" s="703">
        <f>274.41*0.111</f>
        <v>30.459510000000002</v>
      </c>
      <c r="I20" s="703">
        <f t="shared" si="3"/>
        <v>10.68996330012688</v>
      </c>
      <c r="J20" s="703">
        <f>274.41*0.131</f>
        <v>35.947710000000008</v>
      </c>
      <c r="K20" s="878">
        <f t="shared" si="4"/>
        <v>12.616082813663256</v>
      </c>
      <c r="L20" s="703"/>
      <c r="M20" s="703">
        <f t="shared" si="5"/>
        <v>0</v>
      </c>
      <c r="N20" s="703">
        <v>10.8</v>
      </c>
      <c r="O20" s="703">
        <f t="shared" si="6"/>
        <v>3.7903302988580676</v>
      </c>
      <c r="P20" s="703"/>
      <c r="Q20" s="866">
        <f t="shared" si="7"/>
        <v>0</v>
      </c>
      <c r="R20" s="425"/>
      <c r="S20" s="426"/>
    </row>
    <row r="21" spans="2:19" ht="21" customHeight="1" x14ac:dyDescent="0.2">
      <c r="B21" s="1104" t="s">
        <v>382</v>
      </c>
      <c r="C21" s="1105"/>
      <c r="D21" s="870">
        <f t="shared" si="0"/>
        <v>751.3</v>
      </c>
      <c r="E21" s="703">
        <f t="shared" si="1"/>
        <v>712.3</v>
      </c>
      <c r="F21" s="703">
        <f>712.3*0.428</f>
        <v>304.86439999999999</v>
      </c>
      <c r="G21" s="703">
        <f t="shared" si="2"/>
        <v>40.578251031545321</v>
      </c>
      <c r="H21" s="703">
        <f>712.3*0.451</f>
        <v>321.2473</v>
      </c>
      <c r="I21" s="703">
        <f t="shared" si="3"/>
        <v>42.758857979502196</v>
      </c>
      <c r="J21" s="703">
        <f>712.3*0.121</f>
        <v>86.188299999999998</v>
      </c>
      <c r="K21" s="878">
        <f t="shared" si="4"/>
        <v>11.471888726207908</v>
      </c>
      <c r="L21" s="703"/>
      <c r="M21" s="703">
        <f t="shared" si="5"/>
        <v>0</v>
      </c>
      <c r="N21" s="703">
        <v>39</v>
      </c>
      <c r="O21" s="703">
        <f t="shared" si="6"/>
        <v>5.1910022627445764</v>
      </c>
      <c r="P21" s="703"/>
      <c r="Q21" s="866">
        <f t="shared" si="7"/>
        <v>0</v>
      </c>
      <c r="R21" s="425"/>
      <c r="S21" s="426"/>
    </row>
    <row r="22" spans="2:19" ht="21" customHeight="1" x14ac:dyDescent="0.2">
      <c r="B22" s="1104" t="s">
        <v>381</v>
      </c>
      <c r="C22" s="1105"/>
      <c r="D22" s="870">
        <f t="shared" si="0"/>
        <v>16.8</v>
      </c>
      <c r="E22" s="703">
        <f t="shared" si="1"/>
        <v>13</v>
      </c>
      <c r="F22" s="703"/>
      <c r="G22" s="703">
        <f t="shared" si="2"/>
        <v>0</v>
      </c>
      <c r="H22" s="703">
        <f>13*0.542</f>
        <v>7.0460000000000003</v>
      </c>
      <c r="I22" s="703">
        <f t="shared" si="3"/>
        <v>41.94047619047619</v>
      </c>
      <c r="J22" s="703">
        <f>13*0.458</f>
        <v>5.9540000000000006</v>
      </c>
      <c r="K22" s="878">
        <f t="shared" si="4"/>
        <v>35.440476190476197</v>
      </c>
      <c r="L22" s="703"/>
      <c r="M22" s="703">
        <f t="shared" si="5"/>
        <v>0</v>
      </c>
      <c r="N22" s="703">
        <v>3.8</v>
      </c>
      <c r="O22" s="703">
        <f t="shared" si="6"/>
        <v>22.619047619047617</v>
      </c>
      <c r="P22" s="703"/>
      <c r="Q22" s="866">
        <f t="shared" si="7"/>
        <v>0</v>
      </c>
      <c r="R22" s="425"/>
      <c r="S22" s="426"/>
    </row>
    <row r="23" spans="2:19" ht="21" customHeight="1" x14ac:dyDescent="0.2">
      <c r="B23" s="1104" t="s">
        <v>380</v>
      </c>
      <c r="C23" s="1105"/>
      <c r="D23" s="870">
        <f t="shared" si="0"/>
        <v>1.7</v>
      </c>
      <c r="E23" s="703">
        <f t="shared" si="1"/>
        <v>0</v>
      </c>
      <c r="F23" s="703"/>
      <c r="G23" s="703">
        <f t="shared" si="2"/>
        <v>0</v>
      </c>
      <c r="H23" s="703"/>
      <c r="I23" s="703">
        <f t="shared" si="3"/>
        <v>0</v>
      </c>
      <c r="J23" s="703"/>
      <c r="K23" s="878">
        <f t="shared" si="4"/>
        <v>0</v>
      </c>
      <c r="L23" s="703"/>
      <c r="M23" s="703">
        <f t="shared" si="5"/>
        <v>0</v>
      </c>
      <c r="N23" s="703">
        <v>1.7</v>
      </c>
      <c r="O23" s="703">
        <f t="shared" si="6"/>
        <v>100</v>
      </c>
      <c r="P23" s="703"/>
      <c r="Q23" s="866">
        <f t="shared" si="7"/>
        <v>0</v>
      </c>
      <c r="R23" s="425"/>
      <c r="S23" s="426"/>
    </row>
    <row r="24" spans="2:19" ht="21" customHeight="1" thickBot="1" x14ac:dyDescent="0.25">
      <c r="B24" s="1106" t="s">
        <v>379</v>
      </c>
      <c r="C24" s="1107"/>
      <c r="D24" s="879">
        <f t="shared" si="0"/>
        <v>4.66</v>
      </c>
      <c r="E24" s="704">
        <f t="shared" si="1"/>
        <v>0.36</v>
      </c>
      <c r="F24" s="704"/>
      <c r="G24" s="704">
        <f t="shared" si="2"/>
        <v>0</v>
      </c>
      <c r="H24" s="704"/>
      <c r="I24" s="704">
        <f t="shared" si="3"/>
        <v>0</v>
      </c>
      <c r="J24" s="704">
        <v>0.36</v>
      </c>
      <c r="K24" s="881">
        <f t="shared" si="4"/>
        <v>7.7253218884120161</v>
      </c>
      <c r="L24" s="704"/>
      <c r="M24" s="704">
        <f t="shared" si="5"/>
        <v>0</v>
      </c>
      <c r="N24" s="704">
        <v>4.3</v>
      </c>
      <c r="O24" s="704">
        <f t="shared" si="6"/>
        <v>92.274678111587974</v>
      </c>
      <c r="P24" s="704"/>
      <c r="Q24" s="880">
        <f t="shared" si="7"/>
        <v>0</v>
      </c>
      <c r="R24" s="425"/>
      <c r="S24" s="426"/>
    </row>
    <row r="25" spans="2:19" ht="36" customHeight="1" x14ac:dyDescent="0.2">
      <c r="B25" s="1103"/>
      <c r="C25" s="1103"/>
      <c r="D25" s="1103"/>
      <c r="E25" s="1103"/>
      <c r="F25" s="1103"/>
      <c r="G25" s="1103"/>
      <c r="H25" s="1103"/>
      <c r="I25" s="1103"/>
      <c r="J25" s="1103"/>
      <c r="K25" s="1103"/>
      <c r="L25" s="430"/>
    </row>
    <row r="26" spans="2:19" ht="21" customHeight="1" x14ac:dyDescent="0.2"/>
    <row r="27" spans="2:19" ht="21" customHeight="1" x14ac:dyDescent="0.2"/>
    <row r="28" spans="2:19" ht="21" customHeight="1" x14ac:dyDescent="0.2"/>
    <row r="29" spans="2:19" ht="21" customHeight="1" x14ac:dyDescent="0.2"/>
    <row r="30" spans="2:19" ht="21" customHeight="1" x14ac:dyDescent="0.2"/>
    <row r="31" spans="2:19" ht="21" customHeight="1" x14ac:dyDescent="0.2"/>
    <row r="32" spans="2:1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</sheetData>
  <mergeCells count="39">
    <mergeCell ref="R3:S5"/>
    <mergeCell ref="E4:K4"/>
    <mergeCell ref="L4:M4"/>
    <mergeCell ref="N4:Q4"/>
    <mergeCell ref="E5:E6"/>
    <mergeCell ref="F5:G5"/>
    <mergeCell ref="H5:I5"/>
    <mergeCell ref="J5:K5"/>
    <mergeCell ref="L5:M5"/>
    <mergeCell ref="N5:O5"/>
    <mergeCell ref="P5:Q5"/>
    <mergeCell ref="B7:C7"/>
    <mergeCell ref="B8:C8"/>
    <mergeCell ref="B9:C9"/>
    <mergeCell ref="B3:C6"/>
    <mergeCell ref="D3:D5"/>
    <mergeCell ref="B10:C10"/>
    <mergeCell ref="B11:C11"/>
    <mergeCell ref="B14:C17"/>
    <mergeCell ref="D14:D16"/>
    <mergeCell ref="R14:S16"/>
    <mergeCell ref="E15:K15"/>
    <mergeCell ref="L15:M15"/>
    <mergeCell ref="N15:Q15"/>
    <mergeCell ref="E16:E17"/>
    <mergeCell ref="F16:G16"/>
    <mergeCell ref="H16:I16"/>
    <mergeCell ref="J16:K16"/>
    <mergeCell ref="L16:M16"/>
    <mergeCell ref="N16:O16"/>
    <mergeCell ref="P16:Q16"/>
    <mergeCell ref="B18:C18"/>
    <mergeCell ref="B25:K25"/>
    <mergeCell ref="B19:C19"/>
    <mergeCell ref="B20:C20"/>
    <mergeCell ref="B21:C21"/>
    <mergeCell ref="B22:C22"/>
    <mergeCell ref="B23:C23"/>
    <mergeCell ref="B24:C24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85" firstPageNumber="49" fitToWidth="2" fitToHeight="0" pageOrder="overThenDown" orientation="portrait" r:id="rId1"/>
  <headerFooter scaleWithDoc="0" alignWithMargins="0">
    <oddFooter>&amp;C&amp;"ＭＳ ゴシック,標準"&amp;18-&amp;P -</oddFooter>
  </headerFooter>
  <colBreaks count="1" manualBreakCount="1">
    <brk id="1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4"/>
  <sheetViews>
    <sheetView view="pageBreakPreview" zoomScale="55" zoomScaleNormal="75" zoomScaleSheetLayoutView="55" workbookViewId="0">
      <pane ySplit="7" topLeftCell="A89" activePane="bottomLeft" state="frozen"/>
      <selection activeCell="Y13" sqref="Y13"/>
      <selection pane="bottomLeft" activeCell="Y13" sqref="Y13"/>
    </sheetView>
  </sheetViews>
  <sheetFormatPr defaultColWidth="12.58203125" defaultRowHeight="14.4" x14ac:dyDescent="0.2"/>
  <cols>
    <col min="1" max="1" width="3.9140625" style="41" customWidth="1"/>
    <col min="2" max="2" width="12.9140625" style="41" customWidth="1"/>
    <col min="3" max="4" width="12" style="41" customWidth="1"/>
    <col min="5" max="10" width="11.1640625" style="41" customWidth="1"/>
    <col min="11" max="16" width="5.58203125" style="41" customWidth="1"/>
    <col min="17" max="17" width="3.58203125" style="41" customWidth="1"/>
    <col min="18" max="18" width="5.58203125" style="41" customWidth="1"/>
    <col min="19" max="19" width="3.58203125" style="41" customWidth="1"/>
    <col min="20" max="23" width="5.58203125" style="41" customWidth="1"/>
    <col min="24" max="16384" width="12.58203125" style="41"/>
  </cols>
  <sheetData>
    <row r="1" spans="1:10" s="353" customFormat="1" ht="30" customHeight="1" thickBot="1" x14ac:dyDescent="0.25">
      <c r="A1" s="345" t="s">
        <v>120</v>
      </c>
      <c r="B1" s="346"/>
      <c r="C1" s="352"/>
      <c r="D1" s="352"/>
      <c r="E1" s="352"/>
      <c r="F1" s="352"/>
      <c r="G1" s="352"/>
      <c r="H1" s="352"/>
      <c r="I1" s="351"/>
    </row>
    <row r="2" spans="1:10" ht="24.9" customHeight="1" x14ac:dyDescent="0.2">
      <c r="A2" s="1088" t="s">
        <v>99</v>
      </c>
      <c r="B2" s="1091" t="s">
        <v>101</v>
      </c>
      <c r="C2" s="397"/>
      <c r="D2" s="398"/>
      <c r="E2" s="75"/>
      <c r="F2" s="76"/>
      <c r="G2" s="76"/>
      <c r="H2" s="76"/>
      <c r="I2" s="77"/>
      <c r="J2" s="97"/>
    </row>
    <row r="3" spans="1:10" ht="24.9" customHeight="1" x14ac:dyDescent="0.2">
      <c r="A3" s="1089"/>
      <c r="B3" s="1092"/>
      <c r="C3" s="1145" t="s">
        <v>190</v>
      </c>
      <c r="D3" s="1146"/>
      <c r="E3" s="1149" t="s">
        <v>100</v>
      </c>
      <c r="F3" s="1150"/>
      <c r="G3" s="78"/>
      <c r="H3" s="78"/>
      <c r="I3" s="79"/>
      <c r="J3" s="98"/>
    </row>
    <row r="4" spans="1:10" ht="24.9" customHeight="1" x14ac:dyDescent="0.2">
      <c r="A4" s="1089"/>
      <c r="B4" s="1092"/>
      <c r="C4" s="395"/>
      <c r="D4" s="396" t="s">
        <v>191</v>
      </c>
      <c r="E4" s="80"/>
      <c r="F4" s="1151" t="s">
        <v>56</v>
      </c>
      <c r="G4" s="1151" t="s">
        <v>57</v>
      </c>
      <c r="H4" s="1151" t="s">
        <v>58</v>
      </c>
      <c r="I4" s="1159" t="s">
        <v>59</v>
      </c>
      <c r="J4" s="1147" t="s">
        <v>69</v>
      </c>
    </row>
    <row r="5" spans="1:10" ht="24.9" customHeight="1" x14ac:dyDescent="0.2">
      <c r="A5" s="1089"/>
      <c r="B5" s="1092"/>
      <c r="C5" s="395"/>
      <c r="D5" s="394" t="s">
        <v>192</v>
      </c>
      <c r="E5" s="80"/>
      <c r="F5" s="1152"/>
      <c r="G5" s="1152"/>
      <c r="H5" s="1152"/>
      <c r="I5" s="1152"/>
      <c r="J5" s="1148"/>
    </row>
    <row r="6" spans="1:10" ht="24.9" customHeight="1" x14ac:dyDescent="0.2">
      <c r="A6" s="1089"/>
      <c r="B6" s="1092"/>
      <c r="C6" s="395"/>
      <c r="D6" s="399" t="s">
        <v>193</v>
      </c>
      <c r="E6" s="401"/>
      <c r="F6" s="400"/>
      <c r="G6" s="400"/>
      <c r="H6" s="400"/>
      <c r="I6" s="400"/>
      <c r="J6" s="391"/>
    </row>
    <row r="7" spans="1:10" ht="24.9" customHeight="1" thickBot="1" x14ac:dyDescent="0.25">
      <c r="A7" s="1090"/>
      <c r="B7" s="1093"/>
      <c r="C7" s="89" t="s">
        <v>7</v>
      </c>
      <c r="D7" s="89" t="s">
        <v>7</v>
      </c>
      <c r="E7" s="89" t="s">
        <v>7</v>
      </c>
      <c r="F7" s="89" t="s">
        <v>7</v>
      </c>
      <c r="G7" s="89" t="s">
        <v>7</v>
      </c>
      <c r="H7" s="89" t="s">
        <v>7</v>
      </c>
      <c r="I7" s="89" t="s">
        <v>7</v>
      </c>
      <c r="J7" s="99" t="s">
        <v>7</v>
      </c>
    </row>
    <row r="8" spans="1:10" ht="19.5" customHeight="1" thickBot="1" x14ac:dyDescent="0.25">
      <c r="A8" s="976" t="s">
        <v>229</v>
      </c>
      <c r="B8" s="977"/>
      <c r="C8" s="313">
        <v>528</v>
      </c>
      <c r="D8" s="313">
        <v>1</v>
      </c>
      <c r="E8" s="313">
        <v>719</v>
      </c>
      <c r="F8" s="313">
        <v>671</v>
      </c>
      <c r="G8" s="313">
        <v>18</v>
      </c>
      <c r="H8" s="313">
        <v>89</v>
      </c>
      <c r="I8" s="313">
        <v>27</v>
      </c>
      <c r="J8" s="314">
        <v>0</v>
      </c>
    </row>
    <row r="9" spans="1:10" ht="19.5" customHeight="1" x14ac:dyDescent="0.2">
      <c r="A9" s="978" t="s">
        <v>231</v>
      </c>
      <c r="B9" s="979"/>
      <c r="C9" s="315">
        <v>35</v>
      </c>
      <c r="D9" s="315">
        <v>0</v>
      </c>
      <c r="E9" s="315">
        <v>171</v>
      </c>
      <c r="F9" s="315">
        <v>159</v>
      </c>
      <c r="G9" s="315">
        <v>1</v>
      </c>
      <c r="H9" s="315">
        <v>0</v>
      </c>
      <c r="I9" s="315">
        <v>11</v>
      </c>
      <c r="J9" s="402">
        <v>0</v>
      </c>
    </row>
    <row r="10" spans="1:10" ht="19.5" customHeight="1" x14ac:dyDescent="0.2">
      <c r="A10" s="972" t="s">
        <v>230</v>
      </c>
      <c r="B10" s="973"/>
      <c r="C10" s="317">
        <v>208</v>
      </c>
      <c r="D10" s="317">
        <v>0</v>
      </c>
      <c r="E10" s="317">
        <v>228</v>
      </c>
      <c r="F10" s="317">
        <v>228</v>
      </c>
      <c r="G10" s="317">
        <v>17</v>
      </c>
      <c r="H10" s="317">
        <v>49</v>
      </c>
      <c r="I10" s="317">
        <v>0</v>
      </c>
      <c r="J10" s="318">
        <v>0</v>
      </c>
    </row>
    <row r="11" spans="1:10" ht="19.5" customHeight="1" thickBot="1" x14ac:dyDescent="0.25">
      <c r="A11" s="1157" t="s">
        <v>232</v>
      </c>
      <c r="B11" s="1158"/>
      <c r="C11" s="319">
        <v>285</v>
      </c>
      <c r="D11" s="319">
        <v>1</v>
      </c>
      <c r="E11" s="319">
        <v>320</v>
      </c>
      <c r="F11" s="319">
        <v>284</v>
      </c>
      <c r="G11" s="319">
        <v>0</v>
      </c>
      <c r="H11" s="319">
        <v>40</v>
      </c>
      <c r="I11" s="319">
        <v>16</v>
      </c>
      <c r="J11" s="320">
        <v>0</v>
      </c>
    </row>
    <row r="12" spans="1:10" ht="19.5" customHeight="1" x14ac:dyDescent="0.2">
      <c r="A12" s="932" t="s">
        <v>139</v>
      </c>
      <c r="B12" s="137" t="s">
        <v>140</v>
      </c>
      <c r="C12" s="315">
        <v>0</v>
      </c>
      <c r="D12" s="315">
        <v>0</v>
      </c>
      <c r="E12" s="315">
        <v>83</v>
      </c>
      <c r="F12" s="315">
        <v>81</v>
      </c>
      <c r="G12" s="315">
        <v>1</v>
      </c>
      <c r="H12" s="315">
        <v>0</v>
      </c>
      <c r="I12" s="315">
        <v>1</v>
      </c>
      <c r="J12" s="316">
        <v>0</v>
      </c>
    </row>
    <row r="13" spans="1:10" ht="19.5" customHeight="1" x14ac:dyDescent="0.2">
      <c r="A13" s="933"/>
      <c r="B13" s="138" t="s">
        <v>141</v>
      </c>
      <c r="C13" s="317">
        <v>10</v>
      </c>
      <c r="D13" s="317">
        <v>0</v>
      </c>
      <c r="E13" s="317">
        <v>71</v>
      </c>
      <c r="F13" s="317">
        <v>61</v>
      </c>
      <c r="G13" s="317">
        <v>0</v>
      </c>
      <c r="H13" s="317">
        <v>0</v>
      </c>
      <c r="I13" s="317">
        <v>10</v>
      </c>
      <c r="J13" s="318">
        <v>0</v>
      </c>
    </row>
    <row r="14" spans="1:10" ht="19.5" customHeight="1" x14ac:dyDescent="0.2">
      <c r="A14" s="933"/>
      <c r="B14" s="138" t="s">
        <v>142</v>
      </c>
      <c r="C14" s="317">
        <v>25</v>
      </c>
      <c r="D14" s="317">
        <v>0</v>
      </c>
      <c r="E14" s="317">
        <v>17</v>
      </c>
      <c r="F14" s="317">
        <v>17</v>
      </c>
      <c r="G14" s="317">
        <v>0</v>
      </c>
      <c r="H14" s="317">
        <v>0</v>
      </c>
      <c r="I14" s="317">
        <v>0</v>
      </c>
      <c r="J14" s="318">
        <v>0</v>
      </c>
    </row>
    <row r="15" spans="1:10" ht="19.5" customHeight="1" x14ac:dyDescent="0.2">
      <c r="A15" s="933"/>
      <c r="B15" s="138" t="s">
        <v>143</v>
      </c>
      <c r="C15" s="317">
        <v>208</v>
      </c>
      <c r="D15" s="317">
        <v>0</v>
      </c>
      <c r="E15" s="317">
        <v>220</v>
      </c>
      <c r="F15" s="317">
        <v>220</v>
      </c>
      <c r="G15" s="317">
        <v>17</v>
      </c>
      <c r="H15" s="317">
        <v>49</v>
      </c>
      <c r="I15" s="317">
        <v>0</v>
      </c>
      <c r="J15" s="318">
        <v>0</v>
      </c>
    </row>
    <row r="16" spans="1:10" ht="19.5" customHeight="1" x14ac:dyDescent="0.2">
      <c r="A16" s="933"/>
      <c r="B16" s="138" t="s">
        <v>27</v>
      </c>
      <c r="C16" s="317">
        <v>0</v>
      </c>
      <c r="D16" s="317">
        <v>0</v>
      </c>
      <c r="E16" s="317">
        <v>8</v>
      </c>
      <c r="F16" s="317">
        <v>8</v>
      </c>
      <c r="G16" s="317">
        <v>0</v>
      </c>
      <c r="H16" s="317">
        <v>0</v>
      </c>
      <c r="I16" s="317">
        <v>0</v>
      </c>
      <c r="J16" s="318">
        <v>0</v>
      </c>
    </row>
    <row r="17" spans="1:10" ht="19.5" customHeight="1" x14ac:dyDescent="0.2">
      <c r="A17" s="933"/>
      <c r="B17" s="138" t="s">
        <v>144</v>
      </c>
      <c r="C17" s="317">
        <v>285</v>
      </c>
      <c r="D17" s="317">
        <v>1</v>
      </c>
      <c r="E17" s="317">
        <v>304</v>
      </c>
      <c r="F17" s="317">
        <v>284</v>
      </c>
      <c r="G17" s="317">
        <v>0</v>
      </c>
      <c r="H17" s="317">
        <v>40</v>
      </c>
      <c r="I17" s="317">
        <v>0</v>
      </c>
      <c r="J17" s="318">
        <v>0</v>
      </c>
    </row>
    <row r="18" spans="1:10" ht="19.5" customHeight="1" thickBot="1" x14ac:dyDescent="0.25">
      <c r="A18" s="934"/>
      <c r="B18" s="139" t="s">
        <v>138</v>
      </c>
      <c r="C18" s="321">
        <v>0</v>
      </c>
      <c r="D18" s="321">
        <v>0</v>
      </c>
      <c r="E18" s="321">
        <v>16</v>
      </c>
      <c r="F18" s="321">
        <v>0</v>
      </c>
      <c r="G18" s="321">
        <v>0</v>
      </c>
      <c r="H18" s="321">
        <v>0</v>
      </c>
      <c r="I18" s="321">
        <v>16</v>
      </c>
      <c r="J18" s="322">
        <v>0</v>
      </c>
    </row>
    <row r="19" spans="1:10" ht="19.5" customHeight="1" x14ac:dyDescent="0.2">
      <c r="A19" s="926" t="s">
        <v>125</v>
      </c>
      <c r="B19" s="501" t="s">
        <v>233</v>
      </c>
      <c r="C19" s="81"/>
      <c r="D19" s="81"/>
      <c r="E19" s="81">
        <v>2</v>
      </c>
      <c r="F19" s="81">
        <v>2</v>
      </c>
      <c r="G19" s="81"/>
      <c r="H19" s="81"/>
      <c r="I19" s="81"/>
      <c r="J19" s="100"/>
    </row>
    <row r="20" spans="1:10" ht="19.5" customHeight="1" thickBot="1" x14ac:dyDescent="0.25">
      <c r="A20" s="918"/>
      <c r="B20" s="502" t="s">
        <v>234</v>
      </c>
      <c r="C20" s="308"/>
      <c r="D20" s="308"/>
      <c r="E20" s="308"/>
      <c r="F20" s="308"/>
      <c r="G20" s="308"/>
      <c r="H20" s="308"/>
      <c r="I20" s="308"/>
      <c r="J20" s="309"/>
    </row>
    <row r="21" spans="1:10" ht="19.5" customHeight="1" thickTop="1" thickBot="1" x14ac:dyDescent="0.25">
      <c r="A21" s="911"/>
      <c r="B21" s="503" t="s">
        <v>242</v>
      </c>
      <c r="C21" s="155">
        <v>0</v>
      </c>
      <c r="D21" s="155">
        <v>0</v>
      </c>
      <c r="E21" s="155">
        <v>2</v>
      </c>
      <c r="F21" s="155">
        <v>2</v>
      </c>
      <c r="G21" s="155">
        <v>0</v>
      </c>
      <c r="H21" s="155">
        <v>0</v>
      </c>
      <c r="I21" s="155">
        <v>0</v>
      </c>
      <c r="J21" s="156">
        <v>0</v>
      </c>
    </row>
    <row r="22" spans="1:10" ht="19.5" customHeight="1" x14ac:dyDescent="0.2">
      <c r="A22" s="910" t="s">
        <v>126</v>
      </c>
      <c r="B22" s="513" t="s">
        <v>235</v>
      </c>
      <c r="C22" s="597">
        <v>0</v>
      </c>
      <c r="D22" s="597">
        <v>0</v>
      </c>
      <c r="E22" s="597">
        <v>37</v>
      </c>
      <c r="F22" s="597">
        <v>37</v>
      </c>
      <c r="G22" s="597">
        <v>0</v>
      </c>
      <c r="H22" s="597">
        <v>0</v>
      </c>
      <c r="I22" s="597">
        <v>0</v>
      </c>
      <c r="J22" s="599">
        <v>0</v>
      </c>
    </row>
    <row r="23" spans="1:10" ht="19.5" customHeight="1" x14ac:dyDescent="0.2">
      <c r="A23" s="924"/>
      <c r="B23" s="513" t="s">
        <v>236</v>
      </c>
      <c r="C23" s="601">
        <v>0</v>
      </c>
      <c r="D23" s="601">
        <v>0</v>
      </c>
      <c r="E23" s="601">
        <v>16</v>
      </c>
      <c r="F23" s="601">
        <v>16</v>
      </c>
      <c r="G23" s="601">
        <v>0</v>
      </c>
      <c r="H23" s="601">
        <v>0</v>
      </c>
      <c r="I23" s="601">
        <v>0</v>
      </c>
      <c r="J23" s="604">
        <v>0</v>
      </c>
    </row>
    <row r="24" spans="1:10" ht="19.5" customHeight="1" thickBot="1" x14ac:dyDescent="0.25">
      <c r="A24" s="924"/>
      <c r="B24" s="614" t="s">
        <v>237</v>
      </c>
      <c r="C24" s="607">
        <v>0</v>
      </c>
      <c r="D24" s="607">
        <v>0</v>
      </c>
      <c r="E24" s="607">
        <v>20</v>
      </c>
      <c r="F24" s="607">
        <v>20</v>
      </c>
      <c r="G24" s="607">
        <v>0</v>
      </c>
      <c r="H24" s="607">
        <v>0</v>
      </c>
      <c r="I24" s="607">
        <v>0</v>
      </c>
      <c r="J24" s="615">
        <v>0</v>
      </c>
    </row>
    <row r="25" spans="1:10" ht="19.5" customHeight="1" thickTop="1" thickBot="1" x14ac:dyDescent="0.25">
      <c r="A25" s="925"/>
      <c r="B25" s="503" t="s">
        <v>242</v>
      </c>
      <c r="C25" s="611">
        <v>0</v>
      </c>
      <c r="D25" s="611">
        <v>0</v>
      </c>
      <c r="E25" s="126">
        <v>73</v>
      </c>
      <c r="F25" s="126">
        <v>73</v>
      </c>
      <c r="G25" s="611">
        <v>0</v>
      </c>
      <c r="H25" s="611">
        <v>0</v>
      </c>
      <c r="I25" s="611">
        <v>0</v>
      </c>
      <c r="J25" s="612">
        <v>0</v>
      </c>
    </row>
    <row r="26" spans="1:10" ht="19.5" customHeight="1" x14ac:dyDescent="0.2">
      <c r="A26" s="1055" t="s">
        <v>147</v>
      </c>
      <c r="B26" s="522" t="s">
        <v>238</v>
      </c>
      <c r="C26" s="81"/>
      <c r="D26" s="81"/>
      <c r="E26" s="81">
        <v>3</v>
      </c>
      <c r="F26" s="81">
        <v>3</v>
      </c>
      <c r="G26" s="81"/>
      <c r="H26" s="81"/>
      <c r="I26" s="81"/>
      <c r="J26" s="100"/>
    </row>
    <row r="27" spans="1:10" ht="19.5" customHeight="1" x14ac:dyDescent="0.2">
      <c r="A27" s="1080"/>
      <c r="B27" s="522" t="s">
        <v>239</v>
      </c>
      <c r="C27" s="82"/>
      <c r="D27" s="82"/>
      <c r="E27" s="82">
        <v>1</v>
      </c>
      <c r="F27" s="82"/>
      <c r="G27" s="82">
        <v>1</v>
      </c>
      <c r="H27" s="82"/>
      <c r="I27" s="82"/>
      <c r="J27" s="56"/>
    </row>
    <row r="28" spans="1:10" ht="19.5" customHeight="1" thickBot="1" x14ac:dyDescent="0.25">
      <c r="A28" s="1080"/>
      <c r="B28" s="524" t="s">
        <v>240</v>
      </c>
      <c r="C28" s="308"/>
      <c r="D28" s="308"/>
      <c r="E28" s="308">
        <v>4</v>
      </c>
      <c r="F28" s="308">
        <v>3</v>
      </c>
      <c r="G28" s="308"/>
      <c r="H28" s="308"/>
      <c r="I28" s="308">
        <v>1</v>
      </c>
      <c r="J28" s="310"/>
    </row>
    <row r="29" spans="1:10" ht="19.5" customHeight="1" thickTop="1" thickBot="1" x14ac:dyDescent="0.25">
      <c r="A29" s="1056"/>
      <c r="B29" s="525" t="s">
        <v>242</v>
      </c>
      <c r="C29" s="155">
        <v>0</v>
      </c>
      <c r="D29" s="155">
        <v>0</v>
      </c>
      <c r="E29" s="155">
        <v>8</v>
      </c>
      <c r="F29" s="155">
        <v>6</v>
      </c>
      <c r="G29" s="155">
        <v>1</v>
      </c>
      <c r="H29" s="155">
        <v>0</v>
      </c>
      <c r="I29" s="155">
        <v>1</v>
      </c>
      <c r="J29" s="156">
        <v>0</v>
      </c>
    </row>
    <row r="30" spans="1:10" ht="19.5" customHeight="1" thickBot="1" x14ac:dyDescent="0.25">
      <c r="A30" s="1055" t="s">
        <v>148</v>
      </c>
      <c r="B30" s="526" t="s">
        <v>243</v>
      </c>
      <c r="C30" s="312">
        <v>10</v>
      </c>
      <c r="D30" s="312">
        <v>0</v>
      </c>
      <c r="E30" s="312">
        <v>60</v>
      </c>
      <c r="F30" s="312">
        <v>50</v>
      </c>
      <c r="G30" s="312">
        <v>0</v>
      </c>
      <c r="H30" s="312">
        <v>0</v>
      </c>
      <c r="I30" s="305">
        <v>10</v>
      </c>
      <c r="J30" s="306">
        <v>0</v>
      </c>
    </row>
    <row r="31" spans="1:10" ht="19.5" customHeight="1" thickTop="1" thickBot="1" x14ac:dyDescent="0.25">
      <c r="A31" s="1056"/>
      <c r="B31" s="525" t="s">
        <v>242</v>
      </c>
      <c r="C31" s="155">
        <v>10</v>
      </c>
      <c r="D31" s="155">
        <v>0</v>
      </c>
      <c r="E31" s="155">
        <v>60</v>
      </c>
      <c r="F31" s="155">
        <v>50</v>
      </c>
      <c r="G31" s="155">
        <v>0</v>
      </c>
      <c r="H31" s="155">
        <v>0</v>
      </c>
      <c r="I31" s="155">
        <v>10</v>
      </c>
      <c r="J31" s="156">
        <v>0</v>
      </c>
    </row>
    <row r="32" spans="1:10" ht="19.5" customHeight="1" x14ac:dyDescent="0.2">
      <c r="A32" s="1055" t="s">
        <v>149</v>
      </c>
      <c r="B32" s="513" t="s">
        <v>244</v>
      </c>
      <c r="C32" s="81">
        <v>0</v>
      </c>
      <c r="D32" s="81">
        <v>0</v>
      </c>
      <c r="E32" s="576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</row>
    <row r="33" spans="1:10" ht="19.5" customHeight="1" x14ac:dyDescent="0.2">
      <c r="A33" s="1080"/>
      <c r="B33" s="513" t="s">
        <v>245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</row>
    <row r="34" spans="1:10" ht="19.5" customHeight="1" thickBot="1" x14ac:dyDescent="0.25">
      <c r="A34" s="1080"/>
      <c r="B34" s="527" t="s">
        <v>246</v>
      </c>
      <c r="C34" s="308">
        <v>0</v>
      </c>
      <c r="D34" s="308">
        <v>0</v>
      </c>
      <c r="E34" s="308">
        <v>0</v>
      </c>
      <c r="F34" s="308">
        <v>0</v>
      </c>
      <c r="G34" s="308">
        <v>0</v>
      </c>
      <c r="H34" s="308">
        <v>0</v>
      </c>
      <c r="I34" s="308">
        <v>0</v>
      </c>
      <c r="J34" s="308">
        <v>0</v>
      </c>
    </row>
    <row r="35" spans="1:10" ht="19.5" customHeight="1" thickTop="1" thickBot="1" x14ac:dyDescent="0.25">
      <c r="A35" s="1056"/>
      <c r="B35" s="525" t="s">
        <v>242</v>
      </c>
      <c r="C35" s="155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6">
        <v>0</v>
      </c>
    </row>
    <row r="36" spans="1:10" ht="19.5" customHeight="1" x14ac:dyDescent="0.2">
      <c r="A36" s="942" t="s">
        <v>150</v>
      </c>
      <c r="B36" s="513" t="s">
        <v>247</v>
      </c>
      <c r="C36" s="597"/>
      <c r="D36" s="597"/>
      <c r="E36" s="597">
        <v>6</v>
      </c>
      <c r="F36" s="597">
        <v>6</v>
      </c>
      <c r="G36" s="597"/>
      <c r="H36" s="597"/>
      <c r="I36" s="597"/>
      <c r="J36" s="599"/>
    </row>
    <row r="37" spans="1:10" ht="19.5" customHeight="1" x14ac:dyDescent="0.2">
      <c r="A37" s="948"/>
      <c r="B37" s="513" t="s">
        <v>248</v>
      </c>
      <c r="C37" s="601"/>
      <c r="D37" s="601"/>
      <c r="E37" s="601">
        <v>2</v>
      </c>
      <c r="F37" s="601">
        <v>2</v>
      </c>
      <c r="G37" s="601"/>
      <c r="H37" s="601"/>
      <c r="I37" s="601"/>
      <c r="J37" s="604"/>
    </row>
    <row r="38" spans="1:10" ht="19.5" customHeight="1" x14ac:dyDescent="0.2">
      <c r="A38" s="948"/>
      <c r="B38" s="655" t="s">
        <v>249</v>
      </c>
      <c r="C38" s="601"/>
      <c r="D38" s="601"/>
      <c r="E38" s="601"/>
      <c r="F38" s="601"/>
      <c r="G38" s="601"/>
      <c r="H38" s="601"/>
      <c r="I38" s="601"/>
      <c r="J38" s="604"/>
    </row>
    <row r="39" spans="1:10" ht="19.5" customHeight="1" x14ac:dyDescent="0.2">
      <c r="A39" s="948"/>
      <c r="B39" s="656" t="s">
        <v>250</v>
      </c>
      <c r="C39" s="657"/>
      <c r="D39" s="657"/>
      <c r="E39" s="657">
        <v>2</v>
      </c>
      <c r="F39" s="657">
        <v>2</v>
      </c>
      <c r="G39" s="657"/>
      <c r="H39" s="657"/>
      <c r="I39" s="657"/>
      <c r="J39" s="658"/>
    </row>
    <row r="40" spans="1:10" ht="19.5" customHeight="1" x14ac:dyDescent="0.2">
      <c r="A40" s="948"/>
      <c r="B40" s="513" t="s">
        <v>251</v>
      </c>
      <c r="C40" s="601"/>
      <c r="D40" s="601"/>
      <c r="E40" s="601"/>
      <c r="F40" s="601"/>
      <c r="G40" s="601"/>
      <c r="H40" s="601"/>
      <c r="I40" s="601"/>
      <c r="J40" s="604"/>
    </row>
    <row r="41" spans="1:10" ht="19.5" customHeight="1" x14ac:dyDescent="0.2">
      <c r="A41" s="948"/>
      <c r="B41" s="656" t="s">
        <v>252</v>
      </c>
      <c r="C41" s="601"/>
      <c r="D41" s="601"/>
      <c r="E41" s="601"/>
      <c r="F41" s="601"/>
      <c r="G41" s="601"/>
      <c r="H41" s="601"/>
      <c r="I41" s="601"/>
      <c r="J41" s="604"/>
    </row>
    <row r="42" spans="1:10" ht="19.5" customHeight="1" x14ac:dyDescent="0.2">
      <c r="A42" s="948"/>
      <c r="B42" s="656" t="s">
        <v>253</v>
      </c>
      <c r="C42" s="657"/>
      <c r="D42" s="657"/>
      <c r="E42" s="657"/>
      <c r="F42" s="657"/>
      <c r="G42" s="657"/>
      <c r="H42" s="657"/>
      <c r="I42" s="657"/>
      <c r="J42" s="658"/>
    </row>
    <row r="43" spans="1:10" ht="19.5" customHeight="1" thickBot="1" x14ac:dyDescent="0.25">
      <c r="A43" s="948"/>
      <c r="B43" s="527" t="s">
        <v>254</v>
      </c>
      <c r="C43" s="607"/>
      <c r="D43" s="607"/>
      <c r="E43" s="607">
        <v>1</v>
      </c>
      <c r="F43" s="607">
        <v>1</v>
      </c>
      <c r="G43" s="607"/>
      <c r="H43" s="607"/>
      <c r="I43" s="607"/>
      <c r="J43" s="615"/>
    </row>
    <row r="44" spans="1:10" ht="19.5" customHeight="1" thickTop="1" thickBot="1" x14ac:dyDescent="0.25">
      <c r="A44" s="1048"/>
      <c r="B44" s="515" t="s">
        <v>242</v>
      </c>
      <c r="C44" s="611">
        <v>0</v>
      </c>
      <c r="D44" s="611">
        <v>0</v>
      </c>
      <c r="E44" s="611">
        <v>11</v>
      </c>
      <c r="F44" s="611">
        <v>11</v>
      </c>
      <c r="G44" s="611">
        <v>0</v>
      </c>
      <c r="H44" s="611">
        <v>0</v>
      </c>
      <c r="I44" s="611">
        <v>0</v>
      </c>
      <c r="J44" s="612">
        <v>0</v>
      </c>
    </row>
    <row r="45" spans="1:10" ht="19.5" customHeight="1" x14ac:dyDescent="0.2">
      <c r="A45" s="1081" t="s">
        <v>151</v>
      </c>
      <c r="B45" s="501" t="s">
        <v>255</v>
      </c>
      <c r="C45" s="81">
        <v>10</v>
      </c>
      <c r="D45" s="81"/>
      <c r="E45" s="81">
        <v>10</v>
      </c>
      <c r="F45" s="81">
        <v>10</v>
      </c>
      <c r="G45" s="81"/>
      <c r="H45" s="81"/>
      <c r="I45" s="81"/>
      <c r="J45" s="100"/>
    </row>
    <row r="46" spans="1:10" ht="19.5" customHeight="1" x14ac:dyDescent="0.2">
      <c r="A46" s="1082"/>
      <c r="B46" s="504" t="s">
        <v>256</v>
      </c>
      <c r="C46" s="81"/>
      <c r="D46" s="81"/>
      <c r="E46" s="81">
        <v>6</v>
      </c>
      <c r="F46" s="81">
        <v>6</v>
      </c>
      <c r="G46" s="81"/>
      <c r="H46" s="81"/>
      <c r="I46" s="81"/>
      <c r="J46" s="100"/>
    </row>
    <row r="47" spans="1:10" ht="19.5" customHeight="1" x14ac:dyDescent="0.2">
      <c r="A47" s="1082"/>
      <c r="B47" s="504" t="s">
        <v>257</v>
      </c>
      <c r="C47" s="81"/>
      <c r="D47" s="81"/>
      <c r="E47" s="81"/>
      <c r="F47" s="81"/>
      <c r="G47" s="81"/>
      <c r="H47" s="81"/>
      <c r="I47" s="81"/>
      <c r="J47" s="100"/>
    </row>
    <row r="48" spans="1:10" ht="19.5" customHeight="1" x14ac:dyDescent="0.2">
      <c r="A48" s="1082"/>
      <c r="B48" s="504" t="s">
        <v>258</v>
      </c>
      <c r="C48" s="81"/>
      <c r="D48" s="81"/>
      <c r="E48" s="81"/>
      <c r="F48" s="81"/>
      <c r="G48" s="81"/>
      <c r="H48" s="81"/>
      <c r="I48" s="81"/>
      <c r="J48" s="100"/>
    </row>
    <row r="49" spans="1:10" ht="19.5" customHeight="1" x14ac:dyDescent="0.2">
      <c r="A49" s="1082"/>
      <c r="B49" s="504" t="s">
        <v>259</v>
      </c>
      <c r="C49" s="81">
        <v>15</v>
      </c>
      <c r="D49" s="81"/>
      <c r="E49" s="81">
        <v>1</v>
      </c>
      <c r="F49" s="81">
        <v>1</v>
      </c>
      <c r="G49" s="81"/>
      <c r="H49" s="81"/>
      <c r="I49" s="81"/>
      <c r="J49" s="100"/>
    </row>
    <row r="50" spans="1:10" ht="19.5" customHeight="1" x14ac:dyDescent="0.2">
      <c r="A50" s="1082"/>
      <c r="B50" s="504" t="s">
        <v>260</v>
      </c>
      <c r="C50" s="81"/>
      <c r="D50" s="81"/>
      <c r="E50" s="81"/>
      <c r="F50" s="81"/>
      <c r="G50" s="81"/>
      <c r="H50" s="81"/>
      <c r="I50" s="81"/>
      <c r="J50" s="100"/>
    </row>
    <row r="51" spans="1:10" ht="19.5" customHeight="1" x14ac:dyDescent="0.2">
      <c r="A51" s="1082"/>
      <c r="B51" s="578" t="s">
        <v>261</v>
      </c>
      <c r="C51" s="81"/>
      <c r="D51" s="81"/>
      <c r="E51" s="81"/>
      <c r="F51" s="81"/>
      <c r="G51" s="81"/>
      <c r="H51" s="81"/>
      <c r="I51" s="81"/>
      <c r="J51" s="100"/>
    </row>
    <row r="52" spans="1:10" ht="19.5" customHeight="1" x14ac:dyDescent="0.2">
      <c r="A52" s="1082"/>
      <c r="B52" s="504" t="s">
        <v>262</v>
      </c>
      <c r="C52" s="82"/>
      <c r="D52" s="82"/>
      <c r="E52" s="82"/>
      <c r="F52" s="82"/>
      <c r="G52" s="82"/>
      <c r="H52" s="82"/>
      <c r="I52" s="82"/>
      <c r="J52" s="56"/>
    </row>
    <row r="53" spans="1:10" ht="19.5" customHeight="1" thickBot="1" x14ac:dyDescent="0.25">
      <c r="A53" s="1082"/>
      <c r="B53" s="502" t="s">
        <v>263</v>
      </c>
      <c r="C53" s="308"/>
      <c r="D53" s="308"/>
      <c r="E53" s="308"/>
      <c r="F53" s="308"/>
      <c r="G53" s="308"/>
      <c r="H53" s="308"/>
      <c r="I53" s="308"/>
      <c r="J53" s="309"/>
    </row>
    <row r="54" spans="1:10" ht="19.5" customHeight="1" thickTop="1" thickBot="1" x14ac:dyDescent="0.25">
      <c r="A54" s="1083"/>
      <c r="B54" s="525" t="s">
        <v>242</v>
      </c>
      <c r="C54" s="155">
        <v>25</v>
      </c>
      <c r="D54" s="155">
        <v>0</v>
      </c>
      <c r="E54" s="155">
        <v>17</v>
      </c>
      <c r="F54" s="155">
        <v>17</v>
      </c>
      <c r="G54" s="155">
        <v>0</v>
      </c>
      <c r="H54" s="155">
        <v>0</v>
      </c>
      <c r="I54" s="155">
        <v>0</v>
      </c>
      <c r="J54" s="156">
        <v>0</v>
      </c>
    </row>
    <row r="55" spans="1:10" ht="19.5" customHeight="1" x14ac:dyDescent="0.2">
      <c r="A55" s="910" t="s">
        <v>132</v>
      </c>
      <c r="B55" s="501" t="s">
        <v>224</v>
      </c>
      <c r="C55" s="122">
        <v>168</v>
      </c>
      <c r="D55" s="122"/>
      <c r="E55" s="81">
        <v>170</v>
      </c>
      <c r="F55" s="81">
        <v>170</v>
      </c>
      <c r="G55" s="81"/>
      <c r="H55" s="81">
        <v>44</v>
      </c>
      <c r="I55" s="81"/>
      <c r="J55" s="100"/>
    </row>
    <row r="56" spans="1:10" ht="19.5" customHeight="1" x14ac:dyDescent="0.2">
      <c r="A56" s="918"/>
      <c r="B56" s="504" t="s">
        <v>264</v>
      </c>
      <c r="C56" s="123"/>
      <c r="D56" s="123"/>
      <c r="E56" s="82"/>
      <c r="F56" s="82"/>
      <c r="G56" s="82"/>
      <c r="H56" s="82"/>
      <c r="I56" s="82"/>
      <c r="J56" s="56"/>
    </row>
    <row r="57" spans="1:10" ht="19.5" customHeight="1" thickBot="1" x14ac:dyDescent="0.25">
      <c r="A57" s="918"/>
      <c r="B57" s="502" t="s">
        <v>265</v>
      </c>
      <c r="C57" s="255">
        <v>25</v>
      </c>
      <c r="D57" s="255"/>
      <c r="E57" s="308">
        <v>25</v>
      </c>
      <c r="F57" s="308">
        <v>25</v>
      </c>
      <c r="G57" s="308">
        <v>5</v>
      </c>
      <c r="H57" s="308"/>
      <c r="I57" s="308"/>
      <c r="J57" s="309"/>
    </row>
    <row r="58" spans="1:10" ht="19.5" customHeight="1" thickTop="1" thickBot="1" x14ac:dyDescent="0.25">
      <c r="A58" s="911"/>
      <c r="B58" s="503" t="s">
        <v>242</v>
      </c>
      <c r="C58" s="126">
        <v>193</v>
      </c>
      <c r="D58" s="126">
        <v>0</v>
      </c>
      <c r="E58" s="126">
        <v>195</v>
      </c>
      <c r="F58" s="126">
        <v>195</v>
      </c>
      <c r="G58" s="155">
        <v>5</v>
      </c>
      <c r="H58" s="126">
        <v>44</v>
      </c>
      <c r="I58" s="126">
        <v>0</v>
      </c>
      <c r="J58" s="225">
        <v>0</v>
      </c>
    </row>
    <row r="59" spans="1:10" ht="19.5" customHeight="1" x14ac:dyDescent="0.2">
      <c r="A59" s="910" t="s">
        <v>152</v>
      </c>
      <c r="B59" s="501" t="s">
        <v>266</v>
      </c>
      <c r="C59" s="218"/>
      <c r="D59" s="218"/>
      <c r="E59" s="218">
        <v>10</v>
      </c>
      <c r="F59" s="218">
        <v>10</v>
      </c>
      <c r="G59" s="218">
        <v>2</v>
      </c>
      <c r="H59" s="218">
        <v>5</v>
      </c>
      <c r="I59" s="218"/>
      <c r="J59" s="219"/>
    </row>
    <row r="60" spans="1:10" ht="19.5" customHeight="1" x14ac:dyDescent="0.2">
      <c r="A60" s="918"/>
      <c r="B60" s="504" t="s">
        <v>267</v>
      </c>
      <c r="C60" s="82"/>
      <c r="D60" s="82"/>
      <c r="E60" s="82"/>
      <c r="F60" s="82"/>
      <c r="G60" s="82"/>
      <c r="H60" s="82"/>
      <c r="I60" s="82"/>
      <c r="J60" s="56"/>
    </row>
    <row r="61" spans="1:10" ht="19.5" customHeight="1" thickBot="1" x14ac:dyDescent="0.25">
      <c r="A61" s="918"/>
      <c r="B61" s="502" t="s">
        <v>268</v>
      </c>
      <c r="C61" s="308"/>
      <c r="D61" s="308"/>
      <c r="E61" s="308"/>
      <c r="F61" s="308"/>
      <c r="G61" s="308"/>
      <c r="H61" s="308"/>
      <c r="I61" s="308"/>
      <c r="J61" s="309"/>
    </row>
    <row r="62" spans="1:10" ht="19.5" customHeight="1" thickTop="1" thickBot="1" x14ac:dyDescent="0.25">
      <c r="A62" s="911"/>
      <c r="B62" s="503" t="s">
        <v>241</v>
      </c>
      <c r="C62" s="155">
        <v>0</v>
      </c>
      <c r="D62" s="155">
        <v>0</v>
      </c>
      <c r="E62" s="155">
        <v>10</v>
      </c>
      <c r="F62" s="155">
        <v>10</v>
      </c>
      <c r="G62" s="155">
        <v>2</v>
      </c>
      <c r="H62" s="155">
        <v>5</v>
      </c>
      <c r="I62" s="155">
        <v>0</v>
      </c>
      <c r="J62" s="156">
        <v>0</v>
      </c>
    </row>
    <row r="63" spans="1:10" ht="19.5" customHeight="1" x14ac:dyDescent="0.2">
      <c r="A63" s="1160" t="s">
        <v>153</v>
      </c>
      <c r="B63" s="517" t="s">
        <v>269</v>
      </c>
      <c r="C63" s="81"/>
      <c r="D63" s="81"/>
      <c r="E63" s="81"/>
      <c r="F63" s="81"/>
      <c r="G63" s="81"/>
      <c r="H63" s="81"/>
      <c r="I63" s="81"/>
      <c r="J63" s="100"/>
    </row>
    <row r="64" spans="1:10" ht="19.5" customHeight="1" x14ac:dyDescent="0.2">
      <c r="A64" s="1161"/>
      <c r="B64" s="518" t="s">
        <v>270</v>
      </c>
      <c r="C64" s="81"/>
      <c r="D64" s="81"/>
      <c r="E64" s="81"/>
      <c r="F64" s="81"/>
      <c r="G64" s="81"/>
      <c r="H64" s="81"/>
      <c r="I64" s="81"/>
      <c r="J64" s="100"/>
    </row>
    <row r="65" spans="1:10" ht="19.5" customHeight="1" x14ac:dyDescent="0.2">
      <c r="A65" s="1161"/>
      <c r="B65" s="519" t="s">
        <v>271</v>
      </c>
      <c r="C65" s="82"/>
      <c r="D65" s="82"/>
      <c r="E65" s="81"/>
      <c r="F65" s="81"/>
      <c r="G65" s="81"/>
      <c r="H65" s="81"/>
      <c r="I65" s="81"/>
      <c r="J65" s="100"/>
    </row>
    <row r="66" spans="1:10" ht="19.5" customHeight="1" x14ac:dyDescent="0.2">
      <c r="A66" s="1161"/>
      <c r="B66" s="520" t="s">
        <v>272</v>
      </c>
      <c r="C66" s="82"/>
      <c r="D66" s="82"/>
      <c r="E66" s="81"/>
      <c r="F66" s="81"/>
      <c r="G66" s="82"/>
      <c r="H66" s="82"/>
      <c r="I66" s="82"/>
      <c r="J66" s="56"/>
    </row>
    <row r="67" spans="1:10" ht="19.5" customHeight="1" x14ac:dyDescent="0.2">
      <c r="A67" s="1162"/>
      <c r="B67" s="520" t="s">
        <v>273</v>
      </c>
      <c r="C67" s="82"/>
      <c r="D67" s="82"/>
      <c r="E67" s="82"/>
      <c r="F67" s="82"/>
      <c r="G67" s="82"/>
      <c r="H67" s="82"/>
      <c r="I67" s="82"/>
      <c r="J67" s="56"/>
    </row>
    <row r="68" spans="1:10" ht="19.5" customHeight="1" x14ac:dyDescent="0.2">
      <c r="A68" s="1162"/>
      <c r="B68" s="520" t="s">
        <v>274</v>
      </c>
      <c r="C68" s="82"/>
      <c r="D68" s="82"/>
      <c r="E68" s="82"/>
      <c r="F68" s="82"/>
      <c r="G68" s="82"/>
      <c r="H68" s="82"/>
      <c r="I68" s="82"/>
      <c r="J68" s="56"/>
    </row>
    <row r="69" spans="1:10" ht="19.5" customHeight="1" thickBot="1" x14ac:dyDescent="0.25">
      <c r="A69" s="1162"/>
      <c r="B69" s="530" t="s">
        <v>275</v>
      </c>
      <c r="C69" s="308">
        <v>15</v>
      </c>
      <c r="D69" s="308"/>
      <c r="E69" s="308">
        <v>15</v>
      </c>
      <c r="F69" s="308">
        <v>15</v>
      </c>
      <c r="G69" s="308">
        <v>10</v>
      </c>
      <c r="H69" s="308"/>
      <c r="I69" s="308"/>
      <c r="J69" s="310"/>
    </row>
    <row r="70" spans="1:10" ht="19.5" customHeight="1" thickTop="1" thickBot="1" x14ac:dyDescent="0.25">
      <c r="A70" s="1163"/>
      <c r="B70" s="503" t="s">
        <v>241</v>
      </c>
      <c r="C70" s="164">
        <v>15</v>
      </c>
      <c r="D70" s="164">
        <v>0</v>
      </c>
      <c r="E70" s="164">
        <v>15</v>
      </c>
      <c r="F70" s="164">
        <v>15</v>
      </c>
      <c r="G70" s="164">
        <v>10</v>
      </c>
      <c r="H70" s="164">
        <v>0</v>
      </c>
      <c r="I70" s="164">
        <v>0</v>
      </c>
      <c r="J70" s="165">
        <v>0</v>
      </c>
    </row>
    <row r="71" spans="1:10" ht="19.5" customHeight="1" x14ac:dyDescent="0.2">
      <c r="A71" s="910" t="s">
        <v>135</v>
      </c>
      <c r="B71" s="522" t="s">
        <v>292</v>
      </c>
      <c r="C71" s="82"/>
      <c r="D71" s="82"/>
      <c r="E71" s="82">
        <v>3</v>
      </c>
      <c r="F71" s="82">
        <v>3</v>
      </c>
      <c r="G71" s="81"/>
      <c r="H71" s="81"/>
      <c r="I71" s="81"/>
      <c r="J71" s="100"/>
    </row>
    <row r="72" spans="1:10" ht="19.5" customHeight="1" x14ac:dyDescent="0.2">
      <c r="A72" s="918"/>
      <c r="B72" s="504" t="s">
        <v>291</v>
      </c>
      <c r="C72" s="82"/>
      <c r="D72" s="82"/>
      <c r="E72" s="82"/>
      <c r="F72" s="82"/>
      <c r="G72" s="82"/>
      <c r="H72" s="82"/>
      <c r="I72" s="82"/>
      <c r="J72" s="56"/>
    </row>
    <row r="73" spans="1:10" ht="19.5" customHeight="1" x14ac:dyDescent="0.2">
      <c r="A73" s="918"/>
      <c r="B73" s="504" t="s">
        <v>276</v>
      </c>
      <c r="C73" s="82"/>
      <c r="D73" s="82"/>
      <c r="E73" s="82"/>
      <c r="F73" s="82"/>
      <c r="G73" s="82"/>
      <c r="H73" s="82"/>
      <c r="I73" s="82"/>
      <c r="J73" s="56"/>
    </row>
    <row r="74" spans="1:10" ht="19.5" customHeight="1" thickBot="1" x14ac:dyDescent="0.25">
      <c r="A74" s="918"/>
      <c r="B74" s="523" t="s">
        <v>277</v>
      </c>
      <c r="C74" s="311"/>
      <c r="D74" s="311"/>
      <c r="E74" s="311">
        <v>5</v>
      </c>
      <c r="F74" s="311">
        <v>5</v>
      </c>
      <c r="G74" s="308"/>
      <c r="H74" s="308"/>
      <c r="I74" s="308"/>
      <c r="J74" s="309"/>
    </row>
    <row r="75" spans="1:10" ht="19.5" customHeight="1" thickTop="1" thickBot="1" x14ac:dyDescent="0.25">
      <c r="A75" s="911"/>
      <c r="B75" s="503" t="s">
        <v>242</v>
      </c>
      <c r="C75" s="155">
        <v>0</v>
      </c>
      <c r="D75" s="155">
        <v>0</v>
      </c>
      <c r="E75" s="155">
        <v>8</v>
      </c>
      <c r="F75" s="155">
        <v>8</v>
      </c>
      <c r="G75" s="155">
        <v>0</v>
      </c>
      <c r="H75" s="155">
        <v>0</v>
      </c>
      <c r="I75" s="155">
        <v>0</v>
      </c>
      <c r="J75" s="156">
        <v>0</v>
      </c>
    </row>
    <row r="76" spans="1:10" ht="19.5" customHeight="1" x14ac:dyDescent="0.2">
      <c r="A76" s="910" t="s">
        <v>136</v>
      </c>
      <c r="B76" s="513" t="s">
        <v>278</v>
      </c>
      <c r="C76" s="597">
        <v>100</v>
      </c>
      <c r="D76" s="597">
        <v>0</v>
      </c>
      <c r="E76" s="597">
        <v>90</v>
      </c>
      <c r="F76" s="597">
        <v>90</v>
      </c>
      <c r="G76" s="597">
        <v>0</v>
      </c>
      <c r="H76" s="597">
        <v>0</v>
      </c>
      <c r="I76" s="597">
        <v>0</v>
      </c>
      <c r="J76" s="599">
        <v>0</v>
      </c>
    </row>
    <row r="77" spans="1:10" ht="19.5" customHeight="1" x14ac:dyDescent="0.2">
      <c r="A77" s="926"/>
      <c r="B77" s="513" t="s">
        <v>279</v>
      </c>
      <c r="C77" s="601">
        <v>160</v>
      </c>
      <c r="D77" s="601">
        <v>1</v>
      </c>
      <c r="E77" s="601">
        <v>180</v>
      </c>
      <c r="F77" s="601">
        <v>160</v>
      </c>
      <c r="G77" s="601">
        <v>0</v>
      </c>
      <c r="H77" s="601">
        <v>40</v>
      </c>
      <c r="I77" s="601">
        <v>0</v>
      </c>
      <c r="J77" s="604">
        <v>0</v>
      </c>
    </row>
    <row r="78" spans="1:10" ht="19.5" customHeight="1" x14ac:dyDescent="0.2">
      <c r="A78" s="924"/>
      <c r="B78" s="513" t="s">
        <v>280</v>
      </c>
      <c r="C78" s="601">
        <v>25</v>
      </c>
      <c r="D78" s="601">
        <v>0</v>
      </c>
      <c r="E78" s="601">
        <v>34</v>
      </c>
      <c r="F78" s="601">
        <v>34</v>
      </c>
      <c r="G78" s="601">
        <v>0</v>
      </c>
      <c r="H78" s="601">
        <v>0</v>
      </c>
      <c r="I78" s="601">
        <v>0</v>
      </c>
      <c r="J78" s="604">
        <v>0</v>
      </c>
    </row>
    <row r="79" spans="1:10" ht="19.5" customHeight="1" thickBot="1" x14ac:dyDescent="0.25">
      <c r="A79" s="924"/>
      <c r="B79" s="514" t="s">
        <v>281</v>
      </c>
      <c r="C79" s="607">
        <v>0</v>
      </c>
      <c r="D79" s="607">
        <v>0</v>
      </c>
      <c r="E79" s="607">
        <v>0</v>
      </c>
      <c r="F79" s="607">
        <v>0</v>
      </c>
      <c r="G79" s="607">
        <v>0</v>
      </c>
      <c r="H79" s="607">
        <v>0</v>
      </c>
      <c r="I79" s="607">
        <v>0</v>
      </c>
      <c r="J79" s="608">
        <v>0</v>
      </c>
    </row>
    <row r="80" spans="1:10" ht="19.5" customHeight="1" thickTop="1" thickBot="1" x14ac:dyDescent="0.25">
      <c r="A80" s="924"/>
      <c r="B80" s="503" t="s">
        <v>241</v>
      </c>
      <c r="C80" s="259">
        <v>285</v>
      </c>
      <c r="D80" s="259">
        <v>1</v>
      </c>
      <c r="E80" s="611">
        <v>304</v>
      </c>
      <c r="F80" s="611">
        <v>284</v>
      </c>
      <c r="G80" s="611">
        <v>0</v>
      </c>
      <c r="H80" s="611">
        <v>40</v>
      </c>
      <c r="I80" s="611">
        <v>0</v>
      </c>
      <c r="J80" s="612">
        <v>0</v>
      </c>
    </row>
    <row r="81" spans="1:10" ht="19.5" customHeight="1" x14ac:dyDescent="0.2">
      <c r="A81" s="1153" t="s">
        <v>154</v>
      </c>
      <c r="B81" s="531" t="s">
        <v>282</v>
      </c>
      <c r="C81" s="162"/>
      <c r="D81" s="162"/>
      <c r="E81" s="81"/>
      <c r="F81" s="81"/>
      <c r="G81" s="81"/>
      <c r="H81" s="81"/>
      <c r="I81" s="81"/>
      <c r="J81" s="100"/>
    </row>
    <row r="82" spans="1:10" ht="19.5" customHeight="1" x14ac:dyDescent="0.2">
      <c r="A82" s="1154"/>
      <c r="B82" s="532" t="s">
        <v>283</v>
      </c>
      <c r="C82" s="83"/>
      <c r="D82" s="83"/>
      <c r="E82" s="163"/>
      <c r="F82" s="81"/>
      <c r="G82" s="81"/>
      <c r="H82" s="81"/>
      <c r="I82" s="81"/>
      <c r="J82" s="100"/>
    </row>
    <row r="83" spans="1:10" ht="19.5" customHeight="1" x14ac:dyDescent="0.2">
      <c r="A83" s="1154"/>
      <c r="B83" s="532" t="s">
        <v>284</v>
      </c>
      <c r="C83" s="83"/>
      <c r="D83" s="83"/>
      <c r="E83" s="163"/>
      <c r="F83" s="81"/>
      <c r="G83" s="81"/>
      <c r="H83" s="81"/>
      <c r="I83" s="81"/>
      <c r="J83" s="100"/>
    </row>
    <row r="84" spans="1:10" ht="19.5" customHeight="1" x14ac:dyDescent="0.2">
      <c r="A84" s="1154"/>
      <c r="B84" s="521" t="s">
        <v>285</v>
      </c>
      <c r="C84" s="83"/>
      <c r="D84" s="83"/>
      <c r="E84" s="163"/>
      <c r="F84" s="81"/>
      <c r="G84" s="81"/>
      <c r="H84" s="81"/>
      <c r="I84" s="81"/>
      <c r="J84" s="100"/>
    </row>
    <row r="85" spans="1:10" ht="19.5" customHeight="1" x14ac:dyDescent="0.2">
      <c r="A85" s="1154"/>
      <c r="B85" s="521" t="s">
        <v>286</v>
      </c>
      <c r="C85" s="83"/>
      <c r="D85" s="83"/>
      <c r="E85" s="163"/>
      <c r="F85" s="81"/>
      <c r="G85" s="81"/>
      <c r="H85" s="81"/>
      <c r="I85" s="81"/>
      <c r="J85" s="100"/>
    </row>
    <row r="86" spans="1:10" ht="19.5" customHeight="1" x14ac:dyDescent="0.2">
      <c r="A86" s="1154"/>
      <c r="B86" s="532" t="s">
        <v>287</v>
      </c>
      <c r="C86" s="83"/>
      <c r="D86" s="83"/>
      <c r="E86" s="163"/>
      <c r="F86" s="81"/>
      <c r="G86" s="81"/>
      <c r="H86" s="81"/>
      <c r="I86" s="81"/>
      <c r="J86" s="100"/>
    </row>
    <row r="87" spans="1:10" ht="19.5" customHeight="1" x14ac:dyDescent="0.2">
      <c r="A87" s="1155"/>
      <c r="B87" s="532" t="s">
        <v>288</v>
      </c>
      <c r="C87" s="81"/>
      <c r="D87" s="81"/>
      <c r="E87" s="82"/>
      <c r="F87" s="82"/>
      <c r="G87" s="82"/>
      <c r="H87" s="82"/>
      <c r="I87" s="82"/>
      <c r="J87" s="56"/>
    </row>
    <row r="88" spans="1:10" ht="19.5" customHeight="1" thickBot="1" x14ac:dyDescent="0.25">
      <c r="A88" s="1155"/>
      <c r="B88" s="533" t="s">
        <v>289</v>
      </c>
      <c r="C88" s="307"/>
      <c r="D88" s="307"/>
      <c r="E88" s="308"/>
      <c r="F88" s="308"/>
      <c r="G88" s="308"/>
      <c r="H88" s="308"/>
      <c r="I88" s="308"/>
      <c r="J88" s="309"/>
    </row>
    <row r="89" spans="1:10" ht="19.5" customHeight="1" thickTop="1" thickBot="1" x14ac:dyDescent="0.25">
      <c r="A89" s="1156"/>
      <c r="B89" s="503" t="s">
        <v>241</v>
      </c>
      <c r="C89" s="164">
        <v>0</v>
      </c>
      <c r="D89" s="164">
        <v>0</v>
      </c>
      <c r="E89" s="164">
        <v>0</v>
      </c>
      <c r="F89" s="164">
        <v>0</v>
      </c>
      <c r="G89" s="164">
        <v>0</v>
      </c>
      <c r="H89" s="164">
        <v>0</v>
      </c>
      <c r="I89" s="164">
        <v>0</v>
      </c>
      <c r="J89" s="165">
        <v>0</v>
      </c>
    </row>
    <row r="90" spans="1:10" ht="32.25" customHeight="1" thickBot="1" x14ac:dyDescent="0.25">
      <c r="A90" s="1076" t="s">
        <v>320</v>
      </c>
      <c r="B90" s="526" t="s">
        <v>290</v>
      </c>
      <c r="C90" s="362">
        <v>0</v>
      </c>
      <c r="D90" s="362">
        <v>0</v>
      </c>
      <c r="E90" s="362">
        <v>16</v>
      </c>
      <c r="F90" s="362">
        <v>0</v>
      </c>
      <c r="G90" s="619">
        <v>0</v>
      </c>
      <c r="H90" s="619">
        <v>0</v>
      </c>
      <c r="I90" s="619">
        <v>16</v>
      </c>
      <c r="J90" s="620">
        <v>0</v>
      </c>
    </row>
    <row r="91" spans="1:10" ht="29.25" customHeight="1" thickTop="1" thickBot="1" x14ac:dyDescent="0.25">
      <c r="A91" s="1070"/>
      <c r="B91" s="503" t="s">
        <v>242</v>
      </c>
      <c r="C91" s="164">
        <v>0</v>
      </c>
      <c r="D91" s="164">
        <v>0</v>
      </c>
      <c r="E91" s="164">
        <v>16</v>
      </c>
      <c r="F91" s="164">
        <v>0</v>
      </c>
      <c r="G91" s="617">
        <v>0</v>
      </c>
      <c r="H91" s="617">
        <v>0</v>
      </c>
      <c r="I91" s="617">
        <v>16</v>
      </c>
      <c r="J91" s="618">
        <v>0</v>
      </c>
    </row>
    <row r="92" spans="1:10" ht="16.2" x14ac:dyDescent="0.2">
      <c r="A92" s="439" t="s">
        <v>394</v>
      </c>
    </row>
    <row r="93" spans="1:10" ht="16.2" x14ac:dyDescent="0.2">
      <c r="A93" s="439" t="s">
        <v>395</v>
      </c>
    </row>
    <row r="94" spans="1:10" ht="16.2" x14ac:dyDescent="0.2">
      <c r="A94" s="439" t="s">
        <v>396</v>
      </c>
    </row>
  </sheetData>
  <mergeCells count="28">
    <mergeCell ref="A9:B9"/>
    <mergeCell ref="A10:B10"/>
    <mergeCell ref="A11:B11"/>
    <mergeCell ref="I4:I5"/>
    <mergeCell ref="A71:A75"/>
    <mergeCell ref="A12:A18"/>
    <mergeCell ref="A63:A70"/>
    <mergeCell ref="A19:A21"/>
    <mergeCell ref="A22:A25"/>
    <mergeCell ref="A26:A29"/>
    <mergeCell ref="A55:A58"/>
    <mergeCell ref="A59:A62"/>
    <mergeCell ref="C3:D3"/>
    <mergeCell ref="J4:J5"/>
    <mergeCell ref="E3:F3"/>
    <mergeCell ref="A90:A91"/>
    <mergeCell ref="F4:F5"/>
    <mergeCell ref="G4:G5"/>
    <mergeCell ref="H4:H5"/>
    <mergeCell ref="A2:A7"/>
    <mergeCell ref="B2:B7"/>
    <mergeCell ref="A76:A80"/>
    <mergeCell ref="A81:A89"/>
    <mergeCell ref="A30:A31"/>
    <mergeCell ref="A32:A35"/>
    <mergeCell ref="A36:A44"/>
    <mergeCell ref="A45:A54"/>
    <mergeCell ref="A8:B8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67" firstPageNumber="49" pageOrder="overThenDown" orientation="portrait" r:id="rId1"/>
  <headerFooter scaleWithDoc="0" alignWithMargins="0">
    <oddFooter>&amp;C&amp;"ＭＳ ゴシック,標準"&amp;18-&amp;P -</oddFooter>
  </headerFooter>
  <rowBreaks count="1" manualBreakCount="1">
    <brk id="5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view="pageBreakPreview" zoomScale="70" zoomScaleNormal="100" zoomScaleSheetLayoutView="70" workbookViewId="0">
      <selection activeCell="Y13" sqref="Y13"/>
    </sheetView>
  </sheetViews>
  <sheetFormatPr defaultColWidth="8.83203125" defaultRowHeight="13.2" x14ac:dyDescent="0.2"/>
  <cols>
    <col min="1" max="1" width="15.5" style="377" customWidth="1"/>
    <col min="2" max="2" width="13.33203125" style="377" customWidth="1"/>
    <col min="3" max="7" width="8.83203125" style="377"/>
    <col min="8" max="8" width="15.25" style="377" customWidth="1"/>
    <col min="9" max="15" width="8.83203125" style="377"/>
    <col min="16" max="16" width="11.58203125" style="377" customWidth="1"/>
    <col min="17" max="16384" width="8.83203125" style="377"/>
  </cols>
  <sheetData>
    <row r="1" spans="2:17" ht="19.8" thickBot="1" x14ac:dyDescent="0.25">
      <c r="B1" s="773" t="s">
        <v>295</v>
      </c>
      <c r="H1" s="378"/>
      <c r="O1" s="385"/>
    </row>
    <row r="2" spans="2:17" ht="30" customHeight="1" x14ac:dyDescent="0.2">
      <c r="B2" s="1175" t="s">
        <v>341</v>
      </c>
      <c r="C2" s="1177" t="s">
        <v>189</v>
      </c>
      <c r="D2" s="1179" t="s">
        <v>296</v>
      </c>
      <c r="E2" s="1182" t="s">
        <v>297</v>
      </c>
      <c r="F2" s="1183"/>
      <c r="G2" s="1184"/>
      <c r="H2" s="1185" t="s">
        <v>228</v>
      </c>
      <c r="I2" s="1164" t="s">
        <v>188</v>
      </c>
      <c r="J2" s="384"/>
      <c r="K2" s="384"/>
      <c r="L2" s="384"/>
      <c r="M2" s="384"/>
      <c r="N2" s="383"/>
      <c r="O2" s="383"/>
      <c r="P2" s="774"/>
    </row>
    <row r="3" spans="2:17" ht="30" customHeight="1" x14ac:dyDescent="0.2">
      <c r="B3" s="1176"/>
      <c r="C3" s="1178"/>
      <c r="D3" s="1180"/>
      <c r="E3" s="1166" t="s">
        <v>187</v>
      </c>
      <c r="F3" s="1167"/>
      <c r="G3" s="1168"/>
      <c r="H3" s="1186"/>
      <c r="I3" s="1165"/>
      <c r="J3" s="1169" t="s">
        <v>186</v>
      </c>
      <c r="K3" s="1170"/>
      <c r="L3" s="1170"/>
      <c r="M3" s="1170"/>
      <c r="N3" s="1170"/>
      <c r="O3" s="1171" t="s">
        <v>185</v>
      </c>
      <c r="P3" s="1173" t="s">
        <v>184</v>
      </c>
    </row>
    <row r="4" spans="2:17" ht="30" customHeight="1" thickBot="1" x14ac:dyDescent="0.25">
      <c r="B4" s="1176"/>
      <c r="C4" s="1178"/>
      <c r="D4" s="1181"/>
      <c r="E4" s="775" t="s">
        <v>183</v>
      </c>
      <c r="F4" s="776" t="s">
        <v>182</v>
      </c>
      <c r="G4" s="777" t="s">
        <v>181</v>
      </c>
      <c r="H4" s="1186"/>
      <c r="I4" s="851" t="s">
        <v>180</v>
      </c>
      <c r="J4" s="778" t="s">
        <v>179</v>
      </c>
      <c r="K4" s="779" t="s">
        <v>178</v>
      </c>
      <c r="L4" s="780" t="s">
        <v>177</v>
      </c>
      <c r="M4" s="779" t="s">
        <v>76</v>
      </c>
      <c r="N4" s="781" t="s">
        <v>77</v>
      </c>
      <c r="O4" s="1172"/>
      <c r="P4" s="1174"/>
    </row>
    <row r="5" spans="2:17" ht="30" customHeight="1" thickBot="1" x14ac:dyDescent="0.25">
      <c r="B5" s="812" t="s">
        <v>176</v>
      </c>
      <c r="C5" s="782">
        <v>98</v>
      </c>
      <c r="D5" s="782">
        <v>5</v>
      </c>
      <c r="E5" s="810">
        <v>804.15300000000002</v>
      </c>
      <c r="F5" s="783">
        <v>65.94</v>
      </c>
      <c r="G5" s="811">
        <v>869.99299999999994</v>
      </c>
      <c r="H5" s="855" t="s">
        <v>370</v>
      </c>
      <c r="I5" s="852">
        <v>1340.5800000000002</v>
      </c>
      <c r="J5" s="784">
        <v>496.20000000000005</v>
      </c>
      <c r="K5" s="784">
        <v>430.11</v>
      </c>
      <c r="L5" s="784">
        <v>361.75</v>
      </c>
      <c r="M5" s="784">
        <v>48.219999999999992</v>
      </c>
      <c r="N5" s="784">
        <v>1.02</v>
      </c>
      <c r="O5" s="784">
        <v>5.37</v>
      </c>
      <c r="P5" s="785">
        <v>1174.6000000000001</v>
      </c>
      <c r="Q5" s="385"/>
    </row>
    <row r="6" spans="2:17" ht="30" customHeight="1" x14ac:dyDescent="0.2">
      <c r="B6" s="786" t="s">
        <v>97</v>
      </c>
      <c r="C6" s="787">
        <v>15</v>
      </c>
      <c r="D6" s="787"/>
      <c r="E6" s="804">
        <v>44.9</v>
      </c>
      <c r="F6" s="788">
        <v>19.240000000000002</v>
      </c>
      <c r="G6" s="807">
        <v>64.14</v>
      </c>
      <c r="H6" s="856" t="s">
        <v>365</v>
      </c>
      <c r="I6" s="853">
        <v>65.28</v>
      </c>
      <c r="J6" s="670">
        <v>42.709999999999987</v>
      </c>
      <c r="K6" s="670">
        <v>3.0500000000000003</v>
      </c>
      <c r="L6" s="670">
        <v>8.8699999999999992</v>
      </c>
      <c r="M6" s="670">
        <v>9.629999999999999</v>
      </c>
      <c r="N6" s="670">
        <v>0.12</v>
      </c>
      <c r="O6" s="670">
        <v>0.86999999999999988</v>
      </c>
      <c r="P6" s="671">
        <v>64.36</v>
      </c>
    </row>
    <row r="7" spans="2:17" ht="30" customHeight="1" x14ac:dyDescent="0.2">
      <c r="B7" s="789" t="s">
        <v>119</v>
      </c>
      <c r="C7" s="790">
        <v>14</v>
      </c>
      <c r="D7" s="790"/>
      <c r="E7" s="805">
        <v>63.8</v>
      </c>
      <c r="F7" s="791">
        <v>27.900000000000002</v>
      </c>
      <c r="G7" s="808">
        <v>91.600000000000009</v>
      </c>
      <c r="H7" s="857" t="s">
        <v>366</v>
      </c>
      <c r="I7" s="854">
        <v>107.60000000000001</v>
      </c>
      <c r="J7" s="668">
        <v>55.6</v>
      </c>
      <c r="K7" s="668">
        <v>34</v>
      </c>
      <c r="L7" s="668">
        <v>15.4</v>
      </c>
      <c r="M7" s="668">
        <v>1.7000000000000002</v>
      </c>
      <c r="N7" s="668">
        <v>0</v>
      </c>
      <c r="O7" s="668">
        <v>0.30000000000000004</v>
      </c>
      <c r="P7" s="669">
        <v>104.3</v>
      </c>
    </row>
    <row r="8" spans="2:17" s="667" customFormat="1" ht="30" customHeight="1" x14ac:dyDescent="0.2">
      <c r="B8" s="789" t="s">
        <v>175</v>
      </c>
      <c r="C8" s="790">
        <v>17</v>
      </c>
      <c r="D8" s="790"/>
      <c r="E8" s="805">
        <v>106</v>
      </c>
      <c r="F8" s="791">
        <v>3.2</v>
      </c>
      <c r="G8" s="808">
        <v>109.2</v>
      </c>
      <c r="H8" s="858" t="s">
        <v>367</v>
      </c>
      <c r="I8" s="854">
        <v>191.80000000000004</v>
      </c>
      <c r="J8" s="668">
        <v>9.5999999999999979</v>
      </c>
      <c r="K8" s="668">
        <v>143.9</v>
      </c>
      <c r="L8" s="668">
        <v>26.6</v>
      </c>
      <c r="M8" s="668">
        <v>10.799999999999999</v>
      </c>
      <c r="N8" s="668">
        <v>0.9</v>
      </c>
      <c r="O8" s="668">
        <v>0</v>
      </c>
      <c r="P8" s="669">
        <v>191.80000000000004</v>
      </c>
    </row>
    <row r="9" spans="2:17" s="667" customFormat="1" ht="30" customHeight="1" x14ac:dyDescent="0.2">
      <c r="B9" s="789" t="s">
        <v>111</v>
      </c>
      <c r="C9" s="790">
        <v>30</v>
      </c>
      <c r="D9" s="790">
        <v>1</v>
      </c>
      <c r="E9" s="805">
        <v>223.453</v>
      </c>
      <c r="F9" s="791">
        <v>9</v>
      </c>
      <c r="G9" s="808">
        <v>232.45299999999997</v>
      </c>
      <c r="H9" s="858" t="s">
        <v>368</v>
      </c>
      <c r="I9" s="854">
        <v>433.82</v>
      </c>
      <c r="J9" s="668">
        <v>0</v>
      </c>
      <c r="K9" s="668">
        <v>138.99</v>
      </c>
      <c r="L9" s="668">
        <v>276</v>
      </c>
      <c r="M9" s="668">
        <v>21.549999999999997</v>
      </c>
      <c r="N9" s="668">
        <v>0</v>
      </c>
      <c r="O9" s="668">
        <v>0</v>
      </c>
      <c r="P9" s="669">
        <v>433.34000000000003</v>
      </c>
    </row>
    <row r="10" spans="2:17" s="667" customFormat="1" ht="30" customHeight="1" x14ac:dyDescent="0.2">
      <c r="B10" s="789" t="s">
        <v>174</v>
      </c>
      <c r="C10" s="790">
        <v>2</v>
      </c>
      <c r="D10" s="790"/>
      <c r="E10" s="805">
        <v>5.9</v>
      </c>
      <c r="F10" s="791">
        <v>1.9</v>
      </c>
      <c r="G10" s="808">
        <v>7.8</v>
      </c>
      <c r="H10" s="858" t="s">
        <v>369</v>
      </c>
      <c r="I10" s="854">
        <v>12.1</v>
      </c>
      <c r="J10" s="668">
        <v>0</v>
      </c>
      <c r="K10" s="668">
        <v>1.5</v>
      </c>
      <c r="L10" s="668">
        <v>10.5</v>
      </c>
      <c r="M10" s="668">
        <v>0.1</v>
      </c>
      <c r="N10" s="668">
        <v>0</v>
      </c>
      <c r="O10" s="668">
        <v>0</v>
      </c>
      <c r="P10" s="669">
        <v>12.1</v>
      </c>
    </row>
    <row r="11" spans="2:17" s="667" customFormat="1" ht="30" customHeight="1" x14ac:dyDescent="0.2">
      <c r="B11" s="789" t="s">
        <v>173</v>
      </c>
      <c r="C11" s="790">
        <v>18</v>
      </c>
      <c r="D11" s="790">
        <v>4</v>
      </c>
      <c r="E11" s="805">
        <v>342.30000000000007</v>
      </c>
      <c r="F11" s="791">
        <v>1.7</v>
      </c>
      <c r="G11" s="808">
        <v>344.00000000000006</v>
      </c>
      <c r="H11" s="858" t="s">
        <v>370</v>
      </c>
      <c r="I11" s="854">
        <v>492.78</v>
      </c>
      <c r="J11" s="668">
        <v>360.29000000000008</v>
      </c>
      <c r="K11" s="668">
        <v>103.67</v>
      </c>
      <c r="L11" s="668">
        <v>24.380000000000003</v>
      </c>
      <c r="M11" s="668">
        <v>4.4400000000000004</v>
      </c>
      <c r="N11" s="668">
        <v>0</v>
      </c>
      <c r="O11" s="668">
        <v>0</v>
      </c>
      <c r="P11" s="669">
        <v>335.70000000000005</v>
      </c>
    </row>
    <row r="12" spans="2:17" s="667" customFormat="1" ht="30" customHeight="1" thickBot="1" x14ac:dyDescent="0.25">
      <c r="B12" s="894" t="s">
        <v>342</v>
      </c>
      <c r="C12" s="792">
        <v>2</v>
      </c>
      <c r="D12" s="792"/>
      <c r="E12" s="806">
        <v>17.8</v>
      </c>
      <c r="F12" s="793">
        <v>3</v>
      </c>
      <c r="G12" s="809">
        <v>20.8</v>
      </c>
      <c r="H12" s="859" t="s">
        <v>371</v>
      </c>
      <c r="I12" s="860">
        <v>37.200000000000003</v>
      </c>
      <c r="J12" s="794">
        <v>28</v>
      </c>
      <c r="K12" s="794">
        <v>5</v>
      </c>
      <c r="L12" s="794">
        <v>0</v>
      </c>
      <c r="M12" s="794">
        <v>0</v>
      </c>
      <c r="N12" s="794">
        <v>0</v>
      </c>
      <c r="O12" s="794">
        <v>4.2</v>
      </c>
      <c r="P12" s="795">
        <v>33</v>
      </c>
    </row>
    <row r="13" spans="2:17" ht="15.15" customHeight="1" x14ac:dyDescent="0.2">
      <c r="B13" s="796" t="s">
        <v>343</v>
      </c>
      <c r="C13" s="797"/>
      <c r="D13" s="798"/>
      <c r="E13" s="796"/>
      <c r="F13" s="796"/>
      <c r="G13" s="796"/>
      <c r="H13" s="799"/>
      <c r="I13" s="796"/>
      <c r="J13" s="796"/>
      <c r="K13" s="796"/>
      <c r="L13" s="796"/>
      <c r="M13" s="796"/>
      <c r="N13" s="796"/>
      <c r="O13" s="796"/>
      <c r="P13" s="796"/>
    </row>
    <row r="14" spans="2:17" ht="15.15" customHeight="1" x14ac:dyDescent="0.2"/>
    <row r="15" spans="2:17" ht="15.15" customHeight="1" x14ac:dyDescent="0.2"/>
    <row r="16" spans="2:17" ht="15.15" customHeight="1" x14ac:dyDescent="0.2"/>
    <row r="17" ht="15.15" customHeight="1" x14ac:dyDescent="0.2"/>
    <row r="18" ht="15.15" customHeight="1" x14ac:dyDescent="0.2"/>
    <row r="19" ht="15.15" customHeight="1" x14ac:dyDescent="0.2"/>
    <row r="20" s="382" customFormat="1" ht="15.15" customHeight="1" x14ac:dyDescent="0.2"/>
    <row r="21" s="382" customFormat="1" ht="15.15" customHeight="1" x14ac:dyDescent="0.2"/>
    <row r="22" s="382" customFormat="1" ht="15.15" customHeight="1" x14ac:dyDescent="0.2"/>
    <row r="23" s="382" customFormat="1" ht="15.15" customHeight="1" x14ac:dyDescent="0.2"/>
    <row r="24" s="382" customFormat="1" ht="15.15" customHeight="1" x14ac:dyDescent="0.2"/>
    <row r="25" ht="15.15" customHeight="1" x14ac:dyDescent="0.2"/>
    <row r="26" ht="15.15" customHeight="1" x14ac:dyDescent="0.2"/>
    <row r="27" ht="15.15" customHeight="1" x14ac:dyDescent="0.2"/>
    <row r="28" ht="15.15" customHeight="1" x14ac:dyDescent="0.2"/>
    <row r="29" ht="15.15" customHeight="1" x14ac:dyDescent="0.2"/>
    <row r="30" ht="15.15" customHeight="1" x14ac:dyDescent="0.2"/>
    <row r="31" ht="15.15" customHeight="1" x14ac:dyDescent="0.2"/>
    <row r="32" ht="15.15" customHeight="1" x14ac:dyDescent="0.2"/>
    <row r="33" spans="1:1" ht="15.15" customHeight="1" x14ac:dyDescent="0.2"/>
    <row r="34" spans="1:1" ht="15.15" customHeight="1" x14ac:dyDescent="0.2"/>
    <row r="35" spans="1:1" ht="15.15" customHeight="1" x14ac:dyDescent="0.2"/>
    <row r="36" spans="1:1" s="382" customFormat="1" ht="15.15" customHeight="1" x14ac:dyDescent="0.2"/>
    <row r="37" spans="1:1" s="382" customFormat="1" ht="15.15" customHeight="1" x14ac:dyDescent="0.2"/>
    <row r="38" spans="1:1" s="382" customFormat="1" ht="15.15" customHeight="1" x14ac:dyDescent="0.2"/>
    <row r="39" spans="1:1" s="382" customFormat="1" ht="15.15" customHeight="1" x14ac:dyDescent="0.2">
      <c r="A39" s="659"/>
    </row>
    <row r="40" spans="1:1" s="382" customFormat="1" ht="15.15" customHeight="1" x14ac:dyDescent="0.2">
      <c r="A40" s="659"/>
    </row>
    <row r="41" spans="1:1" s="382" customFormat="1" ht="15.15" customHeight="1" x14ac:dyDescent="0.2"/>
    <row r="42" spans="1:1" ht="15.15" customHeight="1" x14ac:dyDescent="0.2"/>
    <row r="43" spans="1:1" ht="15.15" customHeight="1" x14ac:dyDescent="0.2"/>
    <row r="44" spans="1:1" ht="15.15" customHeight="1" x14ac:dyDescent="0.2"/>
    <row r="45" spans="1:1" ht="15.15" customHeight="1" x14ac:dyDescent="0.2"/>
    <row r="46" spans="1:1" ht="15.15" customHeight="1" x14ac:dyDescent="0.2"/>
    <row r="47" spans="1:1" ht="15.15" customHeight="1" x14ac:dyDescent="0.2"/>
    <row r="48" spans="1:1" ht="15.15" customHeight="1" x14ac:dyDescent="0.2"/>
    <row r="49" ht="15.15" customHeight="1" x14ac:dyDescent="0.2"/>
    <row r="50" ht="15.15" customHeight="1" x14ac:dyDescent="0.2"/>
    <row r="51" ht="15.15" customHeight="1" x14ac:dyDescent="0.2"/>
    <row r="52" ht="15.15" customHeight="1" x14ac:dyDescent="0.2"/>
    <row r="53" ht="15.15" customHeight="1" x14ac:dyDescent="0.2"/>
    <row r="54" ht="15.15" customHeight="1" x14ac:dyDescent="0.2"/>
    <row r="55" ht="15.15" customHeight="1" x14ac:dyDescent="0.2"/>
    <row r="56" ht="15.15" customHeight="1" x14ac:dyDescent="0.2"/>
    <row r="57" ht="15.15" customHeight="1" x14ac:dyDescent="0.2"/>
    <row r="58" ht="15.15" customHeight="1" x14ac:dyDescent="0.2"/>
    <row r="59" ht="15.15" customHeight="1" x14ac:dyDescent="0.2"/>
    <row r="60" ht="15.15" customHeight="1" x14ac:dyDescent="0.2"/>
    <row r="61" ht="15.15" customHeight="1" x14ac:dyDescent="0.2"/>
    <row r="62" ht="15.15" customHeight="1" x14ac:dyDescent="0.2"/>
    <row r="63" ht="15.15" customHeight="1" x14ac:dyDescent="0.2"/>
    <row r="64" ht="15.15" customHeight="1" x14ac:dyDescent="0.2"/>
    <row r="65" ht="15.15" customHeight="1" x14ac:dyDescent="0.2"/>
    <row r="66" ht="15.15" customHeight="1" x14ac:dyDescent="0.2"/>
    <row r="67" ht="15.15" customHeight="1" x14ac:dyDescent="0.2"/>
    <row r="68" ht="15.15" customHeight="1" x14ac:dyDescent="0.2"/>
    <row r="69" ht="15.15" customHeight="1" x14ac:dyDescent="0.2"/>
    <row r="70" ht="15.15" customHeight="1" x14ac:dyDescent="0.2"/>
    <row r="71" ht="15.15" customHeight="1" x14ac:dyDescent="0.2"/>
    <row r="72" ht="15.15" customHeight="1" x14ac:dyDescent="0.2"/>
    <row r="73" ht="15.15" customHeight="1" x14ac:dyDescent="0.2"/>
    <row r="74" ht="15.15" customHeight="1" x14ac:dyDescent="0.2"/>
    <row r="75" ht="15.15" customHeight="1" x14ac:dyDescent="0.2"/>
    <row r="76" ht="15.15" customHeight="1" x14ac:dyDescent="0.2"/>
    <row r="77" ht="15.15" customHeight="1" x14ac:dyDescent="0.2"/>
    <row r="78" ht="15.15" customHeight="1" x14ac:dyDescent="0.2"/>
    <row r="79" ht="15.15" customHeight="1" x14ac:dyDescent="0.2"/>
    <row r="80" ht="15.15" customHeight="1" x14ac:dyDescent="0.2"/>
    <row r="81" ht="15.15" customHeight="1" x14ac:dyDescent="0.2"/>
    <row r="82" ht="15.15" customHeight="1" x14ac:dyDescent="0.2"/>
    <row r="83" ht="15.15" customHeight="1" x14ac:dyDescent="0.2"/>
    <row r="84" ht="15.15" customHeight="1" x14ac:dyDescent="0.2"/>
    <row r="85" ht="15.15" customHeight="1" x14ac:dyDescent="0.2"/>
    <row r="86" ht="15.15" customHeight="1" x14ac:dyDescent="0.2"/>
    <row r="87" ht="15.15" customHeight="1" x14ac:dyDescent="0.2"/>
    <row r="88" ht="15.15" customHeight="1" x14ac:dyDescent="0.2"/>
    <row r="89" ht="15.15" customHeight="1" x14ac:dyDescent="0.2"/>
    <row r="90" ht="15.15" customHeight="1" x14ac:dyDescent="0.2"/>
    <row r="91" ht="15.15" customHeight="1" x14ac:dyDescent="0.2"/>
    <row r="92" ht="15.15" customHeight="1" x14ac:dyDescent="0.2"/>
    <row r="93" s="382" customFormat="1" ht="15.15" customHeight="1" x14ac:dyDescent="0.2"/>
    <row r="94" s="382" customFormat="1" ht="15.15" customHeight="1" x14ac:dyDescent="0.2"/>
    <row r="95" ht="15.15" customHeight="1" x14ac:dyDescent="0.2"/>
    <row r="96" ht="15.15" customHeight="1" x14ac:dyDescent="0.2"/>
    <row r="97" s="378" customFormat="1" ht="69" customHeight="1" x14ac:dyDescent="0.2"/>
    <row r="98" s="378" customFormat="1" ht="15.15" customHeight="1" x14ac:dyDescent="0.2"/>
    <row r="99" s="378" customFormat="1" ht="15.15" customHeight="1" x14ac:dyDescent="0.2"/>
    <row r="100" s="378" customFormat="1" ht="15.15" customHeight="1" x14ac:dyDescent="0.2"/>
    <row r="101" s="378" customFormat="1" ht="15.15" customHeight="1" x14ac:dyDescent="0.2"/>
    <row r="102" s="378" customFormat="1" ht="15.15" customHeight="1" x14ac:dyDescent="0.2"/>
    <row r="103" s="378" customFormat="1" ht="15.15" customHeight="1" x14ac:dyDescent="0.2"/>
    <row r="104" s="378" customFormat="1" ht="15.15" customHeight="1" x14ac:dyDescent="0.2"/>
    <row r="105" s="378" customFormat="1" ht="15.15" customHeight="1" x14ac:dyDescent="0.2"/>
    <row r="106" s="378" customFormat="1" ht="15.15" customHeight="1" x14ac:dyDescent="0.2"/>
    <row r="107" s="378" customFormat="1" ht="15.15" customHeight="1" x14ac:dyDescent="0.2"/>
    <row r="108" s="378" customFormat="1" ht="15.15" customHeight="1" x14ac:dyDescent="0.2"/>
    <row r="109" s="378" customFormat="1" ht="15.15" customHeight="1" x14ac:dyDescent="0.2"/>
    <row r="110" s="378" customFormat="1" ht="15.15" customHeight="1" x14ac:dyDescent="0.2"/>
    <row r="111" s="378" customFormat="1" ht="15.15" customHeight="1" x14ac:dyDescent="0.2"/>
    <row r="112" s="378" customFormat="1" ht="15.15" customHeight="1" x14ac:dyDescent="0.2"/>
    <row r="113" s="378" customFormat="1" ht="15.15" customHeight="1" x14ac:dyDescent="0.2"/>
    <row r="114" s="378" customFormat="1" ht="15.15" customHeight="1" x14ac:dyDescent="0.2"/>
    <row r="115" s="378" customFormat="1" ht="15.15" customHeight="1" x14ac:dyDescent="0.2"/>
    <row r="116" s="378" customFormat="1" ht="15.15" customHeight="1" x14ac:dyDescent="0.2"/>
    <row r="117" s="381" customFormat="1" ht="15.15" customHeight="1" x14ac:dyDescent="0.2"/>
    <row r="118" s="378" customFormat="1" ht="15.15" customHeight="1" x14ac:dyDescent="0.2"/>
    <row r="119" s="378" customFormat="1" ht="15.15" customHeight="1" x14ac:dyDescent="0.2"/>
    <row r="120" s="378" customFormat="1" ht="15.15" customHeight="1" x14ac:dyDescent="0.2"/>
    <row r="122" s="380" customFormat="1" x14ac:dyDescent="0.2"/>
    <row r="123" s="380" customFormat="1" x14ac:dyDescent="0.2"/>
    <row r="124" s="380" customFormat="1" x14ac:dyDescent="0.2"/>
    <row r="125" s="379" customFormat="1" x14ac:dyDescent="0.2"/>
    <row r="126" s="379" customFormat="1" ht="15" customHeight="1" x14ac:dyDescent="0.2"/>
    <row r="127" s="379" customFormat="1" ht="30.75" customHeight="1" x14ac:dyDescent="0.2"/>
    <row r="128" s="379" customFormat="1" ht="30.75" customHeight="1" x14ac:dyDescent="0.2"/>
    <row r="129" s="379" customFormat="1" ht="30.75" customHeight="1" x14ac:dyDescent="0.2"/>
    <row r="131" ht="25.5" customHeight="1" x14ac:dyDescent="0.2"/>
    <row r="133" ht="14.25" customHeight="1" x14ac:dyDescent="0.2"/>
  </sheetData>
  <mergeCells count="10">
    <mergeCell ref="B2:B4"/>
    <mergeCell ref="C2:C4"/>
    <mergeCell ref="D2:D4"/>
    <mergeCell ref="E2:G2"/>
    <mergeCell ref="H2:H4"/>
    <mergeCell ref="I2:I3"/>
    <mergeCell ref="E3:G3"/>
    <mergeCell ref="J3:N3"/>
    <mergeCell ref="O3:O4"/>
    <mergeCell ref="P3:P4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95" firstPageNumber="49" fitToHeight="0" pageOrder="overThenDown" orientation="portrait" r:id="rId1"/>
  <headerFooter scaleWithDoc="0" alignWithMargins="0">
    <oddFooter>&amp;C&amp;"ＭＳ ゴシック,標準"&amp;18-&amp;P -</oddFooter>
  </headerFooter>
  <colBreaks count="1" manualBreakCount="1">
    <brk id="8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6"/>
  <sheetViews>
    <sheetView view="pageBreakPreview" topLeftCell="A28" zoomScale="85" zoomScaleNormal="75" zoomScaleSheetLayoutView="85" workbookViewId="0">
      <selection activeCell="Y13" sqref="Y13"/>
    </sheetView>
  </sheetViews>
  <sheetFormatPr defaultColWidth="8.83203125" defaultRowHeight="14.4" x14ac:dyDescent="0.2"/>
  <cols>
    <col min="1" max="1" width="24.4140625" style="33" customWidth="1"/>
    <col min="2" max="2" width="4.58203125" style="33" customWidth="1"/>
    <col min="3" max="3" width="28.4140625" style="33" bestFit="1" customWidth="1"/>
    <col min="4" max="4" width="6.6640625" style="33" bestFit="1" customWidth="1"/>
    <col min="5" max="5" width="9.1640625" style="33" bestFit="1" customWidth="1"/>
    <col min="6" max="6" width="3.08203125" style="33" customWidth="1"/>
    <col min="7" max="7" width="3.33203125" style="33" bestFit="1" customWidth="1"/>
    <col min="8" max="8" width="26.33203125" style="33" bestFit="1" customWidth="1"/>
    <col min="9" max="9" width="6.6640625" style="33" bestFit="1" customWidth="1"/>
    <col min="10" max="10" width="9.1640625" style="33" bestFit="1" customWidth="1"/>
    <col min="11" max="16384" width="8.83203125" style="33"/>
  </cols>
  <sheetData>
    <row r="1" spans="2:10" s="368" customFormat="1" ht="30" customHeight="1" thickBot="1" x14ac:dyDescent="0.25">
      <c r="B1" s="354" t="s">
        <v>1</v>
      </c>
      <c r="C1" s="34"/>
      <c r="D1" s="34"/>
      <c r="E1" s="34"/>
      <c r="F1" s="41"/>
      <c r="G1" s="41"/>
      <c r="H1" s="41"/>
      <c r="I1" s="41"/>
      <c r="J1" s="41"/>
    </row>
    <row r="2" spans="2:10" ht="45.75" customHeight="1" x14ac:dyDescent="0.2">
      <c r="B2" s="1195" t="s">
        <v>112</v>
      </c>
      <c r="C2" s="1193" t="s">
        <v>102</v>
      </c>
      <c r="D2" s="370"/>
      <c r="E2" s="813" t="s">
        <v>298</v>
      </c>
      <c r="F2" s="41"/>
      <c r="G2" s="1195" t="s">
        <v>112</v>
      </c>
      <c r="H2" s="1193" t="s">
        <v>102</v>
      </c>
      <c r="I2" s="370"/>
      <c r="J2" s="813" t="s">
        <v>298</v>
      </c>
    </row>
    <row r="3" spans="2:10" ht="45.75" customHeight="1" thickBot="1" x14ac:dyDescent="0.25">
      <c r="B3" s="1200"/>
      <c r="C3" s="1194"/>
      <c r="D3" s="800" t="s">
        <v>103</v>
      </c>
      <c r="E3" s="814" t="s">
        <v>180</v>
      </c>
      <c r="F3" s="41"/>
      <c r="G3" s="1200"/>
      <c r="H3" s="1194"/>
      <c r="I3" s="800" t="s">
        <v>103</v>
      </c>
      <c r="J3" s="814" t="s">
        <v>180</v>
      </c>
    </row>
    <row r="4" spans="2:10" ht="15.75" customHeight="1" x14ac:dyDescent="0.2">
      <c r="B4" s="1187" t="s">
        <v>97</v>
      </c>
      <c r="C4" s="815" t="s">
        <v>222</v>
      </c>
      <c r="D4" s="816">
        <v>14</v>
      </c>
      <c r="E4" s="817">
        <v>96.2</v>
      </c>
      <c r="F4" s="41"/>
      <c r="G4" s="1195" t="s">
        <v>27</v>
      </c>
      <c r="H4" s="818" t="s">
        <v>222</v>
      </c>
      <c r="I4" s="819">
        <v>1</v>
      </c>
      <c r="J4" s="820">
        <v>11</v>
      </c>
    </row>
    <row r="5" spans="2:10" ht="15.75" customHeight="1" x14ac:dyDescent="0.2">
      <c r="B5" s="1188"/>
      <c r="C5" s="821" t="s">
        <v>218</v>
      </c>
      <c r="D5" s="822">
        <v>6</v>
      </c>
      <c r="E5" s="823">
        <v>35.799999999999997</v>
      </c>
      <c r="F5" s="41"/>
      <c r="G5" s="1196"/>
      <c r="H5" s="824" t="s">
        <v>218</v>
      </c>
      <c r="I5" s="822">
        <v>1</v>
      </c>
      <c r="J5" s="825">
        <v>11</v>
      </c>
    </row>
    <row r="6" spans="2:10" ht="15.75" customHeight="1" x14ac:dyDescent="0.2">
      <c r="B6" s="1188"/>
      <c r="C6" s="821" t="s">
        <v>227</v>
      </c>
      <c r="D6" s="822">
        <v>2</v>
      </c>
      <c r="E6" s="823">
        <v>19</v>
      </c>
      <c r="F6" s="41"/>
      <c r="G6" s="1196"/>
      <c r="H6" s="824" t="s">
        <v>344</v>
      </c>
      <c r="I6" s="822">
        <v>1</v>
      </c>
      <c r="J6" s="825">
        <v>11</v>
      </c>
    </row>
    <row r="7" spans="2:10" ht="15.75" customHeight="1" thickBot="1" x14ac:dyDescent="0.25">
      <c r="B7" s="1188"/>
      <c r="C7" s="821" t="s">
        <v>345</v>
      </c>
      <c r="D7" s="822">
        <v>2</v>
      </c>
      <c r="E7" s="823">
        <v>19</v>
      </c>
      <c r="F7" s="41"/>
      <c r="G7" s="1197"/>
      <c r="H7" s="826" t="s">
        <v>220</v>
      </c>
      <c r="I7" s="827">
        <v>1</v>
      </c>
      <c r="J7" s="828">
        <v>11</v>
      </c>
    </row>
    <row r="8" spans="2:10" ht="15.75" customHeight="1" x14ac:dyDescent="0.2">
      <c r="B8" s="1188"/>
      <c r="C8" s="821" t="s">
        <v>219</v>
      </c>
      <c r="D8" s="822">
        <v>1</v>
      </c>
      <c r="E8" s="823">
        <v>5</v>
      </c>
      <c r="F8" s="41"/>
      <c r="G8" s="1187" t="s">
        <v>28</v>
      </c>
      <c r="H8" s="818" t="s">
        <v>222</v>
      </c>
      <c r="I8" s="819">
        <v>17</v>
      </c>
      <c r="J8" s="820">
        <v>293.26</v>
      </c>
    </row>
    <row r="9" spans="2:10" ht="15.75" customHeight="1" x14ac:dyDescent="0.2">
      <c r="B9" s="1188"/>
      <c r="C9" s="821" t="s">
        <v>346</v>
      </c>
      <c r="D9" s="822">
        <v>4</v>
      </c>
      <c r="E9" s="823">
        <v>24</v>
      </c>
      <c r="F9" s="41"/>
      <c r="G9" s="1188"/>
      <c r="H9" s="824" t="s">
        <v>218</v>
      </c>
      <c r="I9" s="822">
        <v>9</v>
      </c>
      <c r="J9" s="823">
        <v>367.79999999999995</v>
      </c>
    </row>
    <row r="10" spans="2:10" ht="15.75" customHeight="1" x14ac:dyDescent="0.2">
      <c r="B10" s="1188"/>
      <c r="C10" s="821" t="s">
        <v>217</v>
      </c>
      <c r="D10" s="822">
        <v>2</v>
      </c>
      <c r="E10" s="823">
        <v>2</v>
      </c>
      <c r="G10" s="1188"/>
      <c r="H10" s="824" t="s">
        <v>227</v>
      </c>
      <c r="I10" s="822">
        <v>3</v>
      </c>
      <c r="J10" s="823">
        <v>0</v>
      </c>
    </row>
    <row r="11" spans="2:10" ht="15.75" customHeight="1" thickBot="1" x14ac:dyDescent="0.25">
      <c r="B11" s="1189"/>
      <c r="C11" s="829" t="s">
        <v>372</v>
      </c>
      <c r="D11" s="827">
        <v>1</v>
      </c>
      <c r="E11" s="830">
        <v>19</v>
      </c>
      <c r="F11" s="41"/>
      <c r="G11" s="1188"/>
      <c r="H11" s="824" t="s">
        <v>219</v>
      </c>
      <c r="I11" s="822">
        <v>4</v>
      </c>
      <c r="J11" s="823">
        <v>105.19999999999999</v>
      </c>
    </row>
    <row r="12" spans="2:10" ht="15.75" customHeight="1" x14ac:dyDescent="0.2">
      <c r="B12" s="1187" t="s">
        <v>106</v>
      </c>
      <c r="C12" s="815" t="s">
        <v>222</v>
      </c>
      <c r="D12" s="819">
        <v>6</v>
      </c>
      <c r="E12" s="820">
        <v>105</v>
      </c>
      <c r="F12" s="801"/>
      <c r="G12" s="1188"/>
      <c r="H12" s="824" t="s">
        <v>226</v>
      </c>
      <c r="I12" s="822">
        <v>2</v>
      </c>
      <c r="J12" s="823">
        <v>85.4</v>
      </c>
    </row>
    <row r="13" spans="2:10" ht="15.75" customHeight="1" x14ac:dyDescent="0.2">
      <c r="B13" s="1188"/>
      <c r="C13" s="821" t="s">
        <v>218</v>
      </c>
      <c r="D13" s="822">
        <v>3</v>
      </c>
      <c r="E13" s="823">
        <v>100</v>
      </c>
      <c r="F13" s="41"/>
      <c r="G13" s="1188"/>
      <c r="H13" s="824" t="s">
        <v>347</v>
      </c>
      <c r="I13" s="822">
        <v>1</v>
      </c>
      <c r="J13" s="823">
        <v>0</v>
      </c>
    </row>
    <row r="14" spans="2:10" ht="15.75" customHeight="1" x14ac:dyDescent="0.2">
      <c r="B14" s="1188"/>
      <c r="C14" s="821" t="s">
        <v>227</v>
      </c>
      <c r="D14" s="822">
        <v>3</v>
      </c>
      <c r="E14" s="823">
        <v>8.6</v>
      </c>
      <c r="F14" s="41"/>
      <c r="G14" s="1188"/>
      <c r="H14" s="824" t="s">
        <v>348</v>
      </c>
      <c r="I14" s="822">
        <v>1</v>
      </c>
      <c r="J14" s="823">
        <v>74.599999999999994</v>
      </c>
    </row>
    <row r="15" spans="2:10" ht="15.75" customHeight="1" x14ac:dyDescent="0.2">
      <c r="B15" s="1188"/>
      <c r="C15" s="821" t="s">
        <v>345</v>
      </c>
      <c r="D15" s="822">
        <v>1</v>
      </c>
      <c r="E15" s="823">
        <v>8</v>
      </c>
      <c r="F15" s="41"/>
      <c r="G15" s="1188"/>
      <c r="H15" s="34" t="s">
        <v>225</v>
      </c>
      <c r="I15" s="822">
        <v>2</v>
      </c>
      <c r="J15" s="823">
        <v>61.5</v>
      </c>
    </row>
    <row r="16" spans="2:10" ht="15.75" customHeight="1" thickBot="1" x14ac:dyDescent="0.25">
      <c r="B16" s="1188"/>
      <c r="C16" s="821" t="s">
        <v>226</v>
      </c>
      <c r="D16" s="822">
        <v>1</v>
      </c>
      <c r="E16" s="823">
        <v>81</v>
      </c>
      <c r="F16" s="41"/>
      <c r="G16" s="1189"/>
      <c r="H16" s="826" t="s">
        <v>217</v>
      </c>
      <c r="I16" s="827">
        <v>6</v>
      </c>
      <c r="J16" s="830">
        <v>17.399999999999999</v>
      </c>
    </row>
    <row r="17" spans="2:10" ht="15.75" customHeight="1" x14ac:dyDescent="0.2">
      <c r="B17" s="1188"/>
      <c r="C17" s="821" t="s">
        <v>223</v>
      </c>
      <c r="D17" s="886">
        <v>1</v>
      </c>
      <c r="E17" s="823">
        <v>8</v>
      </c>
      <c r="G17" s="1195" t="s">
        <v>349</v>
      </c>
      <c r="H17" s="818" t="s">
        <v>222</v>
      </c>
      <c r="I17" s="819">
        <v>3</v>
      </c>
      <c r="J17" s="820">
        <v>33</v>
      </c>
    </row>
    <row r="18" spans="2:10" ht="15.75" customHeight="1" x14ac:dyDescent="0.2">
      <c r="B18" s="1188"/>
      <c r="C18" s="369" t="s">
        <v>377</v>
      </c>
      <c r="D18" s="888">
        <v>1</v>
      </c>
      <c r="E18" s="885">
        <v>11</v>
      </c>
      <c r="F18" s="41"/>
      <c r="G18" s="1198"/>
      <c r="H18" s="831" t="s">
        <v>218</v>
      </c>
      <c r="I18" s="822">
        <v>2</v>
      </c>
      <c r="J18" s="823">
        <v>33</v>
      </c>
    </row>
    <row r="19" spans="2:10" ht="15.75" customHeight="1" thickBot="1" x14ac:dyDescent="0.25">
      <c r="B19" s="1188"/>
      <c r="C19" s="821" t="s">
        <v>373</v>
      </c>
      <c r="D19" s="887">
        <v>1</v>
      </c>
      <c r="E19" s="823">
        <v>2.4</v>
      </c>
      <c r="G19" s="1199"/>
      <c r="H19" s="826" t="s">
        <v>374</v>
      </c>
      <c r="I19" s="827">
        <v>3</v>
      </c>
      <c r="J19" s="830">
        <v>33</v>
      </c>
    </row>
    <row r="20" spans="2:10" ht="15.75" customHeight="1" thickBot="1" x14ac:dyDescent="0.25">
      <c r="B20" s="1189"/>
      <c r="C20" s="832" t="s">
        <v>221</v>
      </c>
      <c r="D20" s="827">
        <v>2</v>
      </c>
      <c r="E20" s="830">
        <v>20</v>
      </c>
      <c r="F20" s="801"/>
    </row>
    <row r="21" spans="2:10" ht="15.75" customHeight="1" x14ac:dyDescent="0.2">
      <c r="B21" s="1187" t="s">
        <v>350</v>
      </c>
      <c r="C21" s="815" t="s">
        <v>222</v>
      </c>
      <c r="D21" s="819">
        <v>13</v>
      </c>
      <c r="E21" s="820">
        <v>620</v>
      </c>
      <c r="G21" s="41"/>
      <c r="H21" s="41"/>
      <c r="I21" s="41"/>
      <c r="J21" s="41"/>
    </row>
    <row r="22" spans="2:10" ht="15.75" customHeight="1" x14ac:dyDescent="0.2">
      <c r="B22" s="1188"/>
      <c r="C22" s="369" t="s">
        <v>378</v>
      </c>
      <c r="D22" s="888">
        <v>1</v>
      </c>
      <c r="E22" s="889">
        <v>180</v>
      </c>
      <c r="H22" s="41"/>
      <c r="I22" s="41"/>
      <c r="J22" s="41"/>
    </row>
    <row r="23" spans="2:10" ht="15.75" customHeight="1" x14ac:dyDescent="0.2">
      <c r="B23" s="1188"/>
      <c r="C23" s="369" t="s">
        <v>227</v>
      </c>
      <c r="D23" s="888">
        <v>1</v>
      </c>
      <c r="E23" s="889">
        <v>180</v>
      </c>
      <c r="G23" s="41"/>
      <c r="H23" s="41"/>
      <c r="I23" s="41"/>
      <c r="J23" s="41"/>
    </row>
    <row r="24" spans="2:10" ht="15.75" customHeight="1" x14ac:dyDescent="0.2">
      <c r="B24" s="1188"/>
      <c r="C24" s="821" t="s">
        <v>218</v>
      </c>
      <c r="D24" s="822">
        <v>6</v>
      </c>
      <c r="E24" s="823">
        <v>407</v>
      </c>
      <c r="G24" s="41"/>
      <c r="H24" s="41"/>
      <c r="I24" s="41"/>
      <c r="J24" s="41"/>
    </row>
    <row r="25" spans="2:10" ht="15.75" customHeight="1" x14ac:dyDescent="0.2">
      <c r="B25" s="1188"/>
      <c r="C25" s="821" t="s">
        <v>351</v>
      </c>
      <c r="D25" s="822">
        <v>1</v>
      </c>
      <c r="E25" s="823">
        <v>150</v>
      </c>
      <c r="F25" s="41"/>
      <c r="G25" s="41"/>
      <c r="H25" s="41"/>
      <c r="I25" s="41"/>
      <c r="J25" s="41"/>
    </row>
    <row r="26" spans="2:10" ht="15.75" customHeight="1" x14ac:dyDescent="0.2">
      <c r="B26" s="1188"/>
      <c r="C26" s="821" t="s">
        <v>217</v>
      </c>
      <c r="D26" s="822">
        <v>8</v>
      </c>
      <c r="E26" s="823">
        <v>182.2</v>
      </c>
      <c r="F26" s="41"/>
      <c r="G26" s="41"/>
      <c r="H26" s="41"/>
      <c r="I26" s="41"/>
      <c r="J26" s="41"/>
    </row>
    <row r="27" spans="2:10" ht="15.75" customHeight="1" thickBot="1" x14ac:dyDescent="0.25">
      <c r="B27" s="1189"/>
      <c r="C27" s="884" t="s">
        <v>358</v>
      </c>
      <c r="D27" s="890">
        <v>2</v>
      </c>
      <c r="E27" s="891">
        <v>180</v>
      </c>
      <c r="F27" s="41"/>
      <c r="G27" s="41"/>
      <c r="H27" s="41"/>
      <c r="I27" s="41"/>
      <c r="J27" s="41"/>
    </row>
    <row r="28" spans="2:10" ht="15.75" customHeight="1" x14ac:dyDescent="0.2">
      <c r="B28" s="1190" t="s">
        <v>376</v>
      </c>
      <c r="C28" s="815" t="s">
        <v>352</v>
      </c>
      <c r="D28" s="819">
        <v>1</v>
      </c>
      <c r="E28" s="820">
        <v>32</v>
      </c>
      <c r="F28" s="41"/>
      <c r="G28" s="41"/>
      <c r="H28" s="41"/>
      <c r="I28" s="41"/>
      <c r="J28" s="41"/>
    </row>
    <row r="29" spans="2:10" ht="15.75" customHeight="1" x14ac:dyDescent="0.2">
      <c r="B29" s="1191"/>
      <c r="C29" s="821" t="s">
        <v>222</v>
      </c>
      <c r="D29" s="822">
        <v>4</v>
      </c>
      <c r="E29" s="823">
        <v>445</v>
      </c>
      <c r="F29" s="41"/>
      <c r="G29" s="41"/>
      <c r="H29" s="41"/>
      <c r="I29" s="41"/>
      <c r="J29" s="41"/>
    </row>
    <row r="30" spans="2:10" ht="15.75" customHeight="1" x14ac:dyDescent="0.2">
      <c r="B30" s="1191"/>
      <c r="C30" s="821" t="s">
        <v>218</v>
      </c>
      <c r="D30" s="822">
        <v>3</v>
      </c>
      <c r="E30" s="823">
        <v>438</v>
      </c>
      <c r="F30" s="41"/>
      <c r="G30" s="41"/>
      <c r="H30" s="41"/>
      <c r="I30" s="41"/>
      <c r="J30" s="41"/>
    </row>
    <row r="31" spans="2:10" ht="15.75" customHeight="1" x14ac:dyDescent="0.2">
      <c r="B31" s="1191"/>
      <c r="C31" s="821" t="s">
        <v>353</v>
      </c>
      <c r="D31" s="822">
        <v>1</v>
      </c>
      <c r="E31" s="823">
        <v>381</v>
      </c>
      <c r="F31" s="41"/>
      <c r="G31" s="41"/>
      <c r="H31" s="41"/>
      <c r="I31" s="41"/>
      <c r="J31" s="41"/>
    </row>
    <row r="32" spans="2:10" ht="15.75" customHeight="1" x14ac:dyDescent="0.2">
      <c r="B32" s="1191"/>
      <c r="C32" s="821" t="s">
        <v>354</v>
      </c>
      <c r="D32" s="822">
        <v>2</v>
      </c>
      <c r="E32" s="823">
        <v>413</v>
      </c>
      <c r="F32" s="41"/>
      <c r="G32" s="41"/>
      <c r="H32" s="41"/>
      <c r="I32" s="41"/>
      <c r="J32" s="41"/>
    </row>
    <row r="33" spans="2:10" ht="15.75" customHeight="1" x14ac:dyDescent="0.2">
      <c r="B33" s="1191"/>
      <c r="C33" s="821" t="s">
        <v>355</v>
      </c>
      <c r="D33" s="822">
        <v>1</v>
      </c>
      <c r="E33" s="823">
        <v>381</v>
      </c>
      <c r="F33" s="41"/>
      <c r="G33" s="41"/>
      <c r="H33" s="41"/>
      <c r="I33" s="41"/>
      <c r="J33" s="41"/>
    </row>
    <row r="34" spans="2:10" ht="15.75" customHeight="1" x14ac:dyDescent="0.2">
      <c r="B34" s="1191"/>
      <c r="C34" s="821" t="s">
        <v>356</v>
      </c>
      <c r="D34" s="822">
        <v>1</v>
      </c>
      <c r="E34" s="823">
        <v>381</v>
      </c>
      <c r="F34" s="41"/>
      <c r="G34" s="41"/>
      <c r="H34" s="41"/>
      <c r="I34" s="41"/>
      <c r="J34" s="41"/>
    </row>
    <row r="35" spans="2:10" ht="15.75" customHeight="1" x14ac:dyDescent="0.2">
      <c r="B35" s="1191"/>
      <c r="C35" s="821" t="s">
        <v>351</v>
      </c>
      <c r="D35" s="822">
        <v>2</v>
      </c>
      <c r="E35" s="823">
        <v>57</v>
      </c>
    </row>
    <row r="36" spans="2:10" ht="15.75" customHeight="1" x14ac:dyDescent="0.2">
      <c r="B36" s="1191"/>
      <c r="C36" s="821" t="s">
        <v>219</v>
      </c>
      <c r="D36" s="822">
        <v>1</v>
      </c>
      <c r="E36" s="823">
        <v>381</v>
      </c>
    </row>
    <row r="37" spans="2:10" ht="15.75" customHeight="1" x14ac:dyDescent="0.2">
      <c r="B37" s="1191"/>
      <c r="C37" s="821" t="s">
        <v>223</v>
      </c>
      <c r="D37" s="822">
        <v>2</v>
      </c>
      <c r="E37" s="823">
        <v>32</v>
      </c>
    </row>
    <row r="38" spans="2:10" ht="15.75" customHeight="1" x14ac:dyDescent="0.2">
      <c r="B38" s="1191"/>
      <c r="C38" s="821" t="s">
        <v>357</v>
      </c>
      <c r="D38" s="822">
        <v>2</v>
      </c>
      <c r="E38" s="823">
        <v>16.7</v>
      </c>
      <c r="F38" s="802"/>
    </row>
    <row r="39" spans="2:10" ht="15.75" customHeight="1" x14ac:dyDescent="0.2">
      <c r="B39" s="1191"/>
      <c r="C39" s="821" t="s">
        <v>217</v>
      </c>
      <c r="D39" s="822">
        <v>2</v>
      </c>
      <c r="E39" s="823">
        <v>3</v>
      </c>
    </row>
    <row r="40" spans="2:10" ht="15.75" customHeight="1" x14ac:dyDescent="0.2">
      <c r="B40" s="1191"/>
      <c r="C40" s="821" t="s">
        <v>221</v>
      </c>
      <c r="D40" s="822">
        <v>2</v>
      </c>
      <c r="E40" s="823">
        <v>0</v>
      </c>
    </row>
    <row r="41" spans="2:10" ht="15.75" customHeight="1" thickBot="1" x14ac:dyDescent="0.25">
      <c r="B41" s="1192"/>
      <c r="C41" s="832" t="s">
        <v>358</v>
      </c>
      <c r="D41" s="833">
        <v>3</v>
      </c>
      <c r="E41" s="834">
        <v>381</v>
      </c>
    </row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30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31.5" customHeight="1" x14ac:dyDescent="0.2"/>
  </sheetData>
  <mergeCells count="11">
    <mergeCell ref="B21:B27"/>
    <mergeCell ref="B28:B41"/>
    <mergeCell ref="H2:H3"/>
    <mergeCell ref="G4:G7"/>
    <mergeCell ref="G8:G16"/>
    <mergeCell ref="G17:G19"/>
    <mergeCell ref="B2:B3"/>
    <mergeCell ref="C2:C3"/>
    <mergeCell ref="G2:G3"/>
    <mergeCell ref="B4:B11"/>
    <mergeCell ref="B12:B20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74" firstPageNumber="49" fitToWidth="0" fitToHeight="0" pageOrder="overThenDown" orientation="portrait" r:id="rId1"/>
  <headerFooter scaleWithDoc="0" alignWithMargins="0">
    <oddFooter>&amp;C&amp;"ＭＳ ゴシック,標準"&amp;18-&amp;P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65"/>
  <sheetViews>
    <sheetView view="pageBreakPreview" zoomScale="55" zoomScaleNormal="75" zoomScaleSheetLayoutView="55" workbookViewId="0">
      <selection activeCell="Y13" sqref="Y13"/>
    </sheetView>
  </sheetViews>
  <sheetFormatPr defaultColWidth="8.83203125" defaultRowHeight="16.2" x14ac:dyDescent="0.2"/>
  <cols>
    <col min="1" max="1" width="8.83203125" style="6"/>
    <col min="2" max="2" width="5.1640625" style="6" customWidth="1"/>
    <col min="3" max="4" width="8.83203125" style="6"/>
    <col min="5" max="5" width="12.5" style="6" customWidth="1"/>
    <col min="6" max="16384" width="8.83203125" style="6"/>
  </cols>
  <sheetData>
    <row r="1" spans="1:111" s="349" customFormat="1" ht="30" customHeight="1" x14ac:dyDescent="0.2">
      <c r="B1" s="354" t="s">
        <v>2</v>
      </c>
      <c r="C1" s="356"/>
      <c r="D1" s="356"/>
      <c r="E1" s="356"/>
      <c r="F1" s="356"/>
      <c r="G1" s="356"/>
      <c r="H1" s="356"/>
      <c r="I1" s="356"/>
      <c r="J1" s="356"/>
      <c r="K1" s="356"/>
      <c r="L1" s="6"/>
    </row>
    <row r="2" spans="1:111" ht="32.25" customHeight="1" x14ac:dyDescent="0.2">
      <c r="B2" s="1201" t="s">
        <v>112</v>
      </c>
      <c r="C2" s="1208" t="s">
        <v>359</v>
      </c>
      <c r="D2" s="1208" t="s">
        <v>360</v>
      </c>
      <c r="E2" s="1211" t="s">
        <v>299</v>
      </c>
      <c r="F2" s="1212"/>
      <c r="G2" s="1212"/>
      <c r="H2" s="1212"/>
      <c r="I2" s="1212"/>
      <c r="J2" s="1213"/>
      <c r="K2" s="1214" t="s">
        <v>300</v>
      </c>
      <c r="L2" s="7"/>
    </row>
    <row r="3" spans="1:111" ht="32.25" customHeight="1" x14ac:dyDescent="0.2">
      <c r="B3" s="1207"/>
      <c r="C3" s="1209"/>
      <c r="D3" s="1209"/>
      <c r="E3" s="3" t="s">
        <v>361</v>
      </c>
      <c r="F3" s="1211" t="s">
        <v>5</v>
      </c>
      <c r="G3" s="1212"/>
      <c r="H3" s="1212"/>
      <c r="I3" s="1212"/>
      <c r="J3" s="1213"/>
      <c r="K3" s="1215"/>
    </row>
    <row r="4" spans="1:111" ht="32.25" customHeight="1" x14ac:dyDescent="0.2">
      <c r="B4" s="1202"/>
      <c r="C4" s="1210"/>
      <c r="D4" s="1210"/>
      <c r="E4" s="803" t="s">
        <v>170</v>
      </c>
      <c r="F4" s="837" t="s">
        <v>82</v>
      </c>
      <c r="G4" s="837" t="s">
        <v>83</v>
      </c>
      <c r="H4" s="837" t="s">
        <v>84</v>
      </c>
      <c r="I4" s="837" t="s">
        <v>85</v>
      </c>
      <c r="J4" s="837" t="s">
        <v>75</v>
      </c>
      <c r="K4" s="838" t="s">
        <v>362</v>
      </c>
      <c r="L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</row>
    <row r="5" spans="1:111" ht="30" customHeight="1" x14ac:dyDescent="0.2">
      <c r="A5" s="7"/>
      <c r="B5" s="1204" t="s">
        <v>97</v>
      </c>
      <c r="C5" s="839">
        <v>2</v>
      </c>
      <c r="D5" s="839">
        <v>2</v>
      </c>
      <c r="E5" s="839">
        <v>10.7</v>
      </c>
      <c r="F5" s="839">
        <v>7</v>
      </c>
      <c r="G5" s="839">
        <v>4.3</v>
      </c>
      <c r="H5" s="839">
        <v>0</v>
      </c>
      <c r="I5" s="839">
        <v>0</v>
      </c>
      <c r="J5" s="839">
        <v>0</v>
      </c>
      <c r="K5" s="839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111" ht="30" customHeight="1" x14ac:dyDescent="0.2">
      <c r="B6" s="1205"/>
      <c r="C6" s="840"/>
      <c r="D6" s="841"/>
      <c r="E6" s="842">
        <v>10.7</v>
      </c>
      <c r="F6" s="843"/>
      <c r="G6" s="843"/>
      <c r="H6" s="843"/>
      <c r="I6" s="843"/>
      <c r="J6" s="843"/>
      <c r="K6" s="843"/>
      <c r="L6" s="7"/>
    </row>
    <row r="7" spans="1:111" ht="30" customHeight="1" x14ac:dyDescent="0.2">
      <c r="A7" s="7"/>
      <c r="B7" s="1204" t="s">
        <v>119</v>
      </c>
      <c r="C7" s="844">
        <v>5</v>
      </c>
      <c r="D7" s="844">
        <v>9</v>
      </c>
      <c r="E7" s="845">
        <v>9.2799999999999994</v>
      </c>
      <c r="F7" s="845">
        <v>5.8000000000000007</v>
      </c>
      <c r="G7" s="845">
        <v>1.18</v>
      </c>
      <c r="H7" s="845">
        <v>0.1</v>
      </c>
      <c r="I7" s="845">
        <v>0</v>
      </c>
      <c r="J7" s="845">
        <v>2.2000000000000002</v>
      </c>
      <c r="K7" s="845">
        <v>8.0799999999999983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111" ht="30" customHeight="1" x14ac:dyDescent="0.2">
      <c r="B8" s="1205"/>
      <c r="C8" s="840"/>
      <c r="D8" s="841"/>
      <c r="E8" s="842"/>
      <c r="F8" s="843"/>
      <c r="G8" s="843"/>
      <c r="H8" s="843"/>
      <c r="I8" s="843"/>
      <c r="J8" s="843"/>
      <c r="K8" s="843"/>
    </row>
    <row r="9" spans="1:111" ht="30" customHeight="1" x14ac:dyDescent="0.2">
      <c r="A9" s="7"/>
      <c r="B9" s="1204" t="s">
        <v>110</v>
      </c>
      <c r="C9" s="844">
        <v>4</v>
      </c>
      <c r="D9" s="844">
        <v>4</v>
      </c>
      <c r="E9" s="844">
        <v>17</v>
      </c>
      <c r="F9" s="844">
        <v>8.5</v>
      </c>
      <c r="G9" s="844">
        <v>3</v>
      </c>
      <c r="H9" s="844">
        <v>2.1</v>
      </c>
      <c r="I9" s="844">
        <v>1.8</v>
      </c>
      <c r="J9" s="844">
        <v>1.6</v>
      </c>
      <c r="K9" s="844">
        <v>17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111" ht="30" customHeight="1" x14ac:dyDescent="0.2">
      <c r="A10" s="7"/>
      <c r="B10" s="1206"/>
      <c r="C10" s="840"/>
      <c r="D10" s="841"/>
      <c r="E10" s="850">
        <v>3.7</v>
      </c>
      <c r="F10" s="843"/>
      <c r="G10" s="843"/>
      <c r="H10" s="843"/>
      <c r="I10" s="843"/>
      <c r="J10" s="843"/>
      <c r="K10" s="84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111" ht="30" customHeight="1" x14ac:dyDescent="0.2">
      <c r="B11" s="1204" t="s">
        <v>363</v>
      </c>
      <c r="C11" s="844">
        <v>4</v>
      </c>
      <c r="D11" s="844">
        <v>4</v>
      </c>
      <c r="E11" s="844">
        <v>7.1</v>
      </c>
      <c r="F11" s="844">
        <v>4.9000000000000004</v>
      </c>
      <c r="G11" s="844">
        <v>0</v>
      </c>
      <c r="H11" s="844">
        <v>2.1</v>
      </c>
      <c r="I11" s="844">
        <v>0</v>
      </c>
      <c r="J11" s="844">
        <v>0</v>
      </c>
      <c r="K11" s="844">
        <v>6</v>
      </c>
    </row>
    <row r="12" spans="1:111" ht="30" customHeight="1" x14ac:dyDescent="0.2">
      <c r="B12" s="1206"/>
      <c r="C12" s="840"/>
      <c r="D12" s="841"/>
      <c r="E12" s="850">
        <v>7.1</v>
      </c>
      <c r="F12" s="846"/>
      <c r="G12" s="846"/>
      <c r="H12" s="846"/>
      <c r="I12" s="846"/>
      <c r="J12" s="846"/>
      <c r="K12" s="846"/>
      <c r="L12" s="7"/>
    </row>
    <row r="13" spans="1:111" ht="30" customHeight="1" x14ac:dyDescent="0.2">
      <c r="B13" s="1201" t="s">
        <v>364</v>
      </c>
      <c r="C13" s="844">
        <v>1</v>
      </c>
      <c r="D13" s="844">
        <v>4</v>
      </c>
      <c r="E13" s="849">
        <v>6.8</v>
      </c>
      <c r="F13" s="849">
        <v>0.5</v>
      </c>
      <c r="G13" s="849">
        <v>6.3</v>
      </c>
      <c r="H13" s="849">
        <v>0</v>
      </c>
      <c r="I13" s="849">
        <v>0</v>
      </c>
      <c r="J13" s="849">
        <v>0</v>
      </c>
      <c r="K13" s="849">
        <v>8.3000000000000007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111" ht="30" customHeight="1" x14ac:dyDescent="0.2">
      <c r="B14" s="1202"/>
      <c r="C14" s="840"/>
      <c r="D14" s="841"/>
      <c r="E14" s="850">
        <v>6.8</v>
      </c>
      <c r="F14" s="846"/>
      <c r="G14" s="846"/>
      <c r="H14" s="846"/>
      <c r="I14" s="846"/>
      <c r="J14" s="846"/>
      <c r="K14" s="846"/>
    </row>
    <row r="15" spans="1:111" ht="30" customHeight="1" x14ac:dyDescent="0.2">
      <c r="B15" s="1201" t="s">
        <v>375</v>
      </c>
      <c r="C15" s="844">
        <v>1</v>
      </c>
      <c r="D15" s="844">
        <v>1</v>
      </c>
      <c r="E15" s="849">
        <v>0.53</v>
      </c>
      <c r="F15" s="849">
        <v>0</v>
      </c>
      <c r="G15" s="849">
        <v>0.53</v>
      </c>
      <c r="H15" s="849">
        <v>0</v>
      </c>
      <c r="I15" s="849">
        <v>0</v>
      </c>
      <c r="J15" s="849">
        <v>0</v>
      </c>
      <c r="K15" s="849">
        <v>0.53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111" ht="30" customHeight="1" x14ac:dyDescent="0.2">
      <c r="B16" s="1202"/>
      <c r="C16" s="836"/>
      <c r="D16" s="835"/>
      <c r="E16" s="835"/>
      <c r="F16" s="835"/>
      <c r="G16" s="835"/>
      <c r="H16" s="835"/>
      <c r="I16" s="835"/>
      <c r="J16" s="835"/>
      <c r="K16" s="835"/>
    </row>
    <row r="17" spans="1:30" ht="30" customHeight="1" x14ac:dyDescent="0.2">
      <c r="A17" s="7"/>
      <c r="B17" s="1203" t="s">
        <v>349</v>
      </c>
      <c r="C17" s="839"/>
      <c r="D17" s="839"/>
      <c r="E17" s="845"/>
      <c r="F17" s="845"/>
      <c r="G17" s="845"/>
      <c r="H17" s="845"/>
      <c r="I17" s="845"/>
      <c r="J17" s="845"/>
      <c r="K17" s="845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30" customHeight="1" x14ac:dyDescent="0.2">
      <c r="B18" s="1203"/>
      <c r="C18" s="841"/>
      <c r="D18" s="841"/>
      <c r="E18" s="847"/>
      <c r="F18" s="843"/>
      <c r="G18" s="843"/>
      <c r="H18" s="843"/>
      <c r="I18" s="843"/>
      <c r="J18" s="843"/>
      <c r="K18" s="848"/>
    </row>
    <row r="19" spans="1:30" ht="18.75" customHeight="1" x14ac:dyDescent="0.2">
      <c r="A19" s="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8.75" customHeight="1" x14ac:dyDescent="0.2">
      <c r="A20" s="8"/>
    </row>
    <row r="21" spans="1:30" ht="18.75" customHeight="1" x14ac:dyDescent="0.2">
      <c r="A21" s="8"/>
    </row>
    <row r="22" spans="1:30" ht="18.75" customHeight="1" x14ac:dyDescent="0.2">
      <c r="A22" s="8"/>
    </row>
    <row r="23" spans="1:30" ht="18.75" customHeight="1" x14ac:dyDescent="0.2">
      <c r="A23" s="61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8.75" customHeight="1" x14ac:dyDescent="0.2">
      <c r="A24" s="8"/>
    </row>
    <row r="25" spans="1:30" ht="18.75" customHeight="1" x14ac:dyDescent="0.2">
      <c r="A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8.75" customHeight="1" x14ac:dyDescent="0.2"/>
    <row r="27" spans="1:30" ht="18.75" customHeight="1" x14ac:dyDescent="0.2"/>
    <row r="28" spans="1:30" ht="18.75" customHeight="1" x14ac:dyDescent="0.2"/>
    <row r="29" spans="1:30" ht="18.75" customHeight="1" x14ac:dyDescent="0.2"/>
    <row r="30" spans="1:30" ht="18.75" customHeight="1" x14ac:dyDescent="0.2"/>
    <row r="31" spans="1:30" ht="18.75" customHeight="1" x14ac:dyDescent="0.2">
      <c r="A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8.75" customHeight="1" x14ac:dyDescent="0.2"/>
    <row r="33" spans="1:30" ht="18.75" customHeight="1" x14ac:dyDescent="0.2">
      <c r="A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30.6" customHeight="1" x14ac:dyDescent="0.2"/>
    <row r="35" spans="1:30" ht="32.4" customHeight="1" x14ac:dyDescent="0.2">
      <c r="A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35.4" customHeight="1" x14ac:dyDescent="0.2"/>
    <row r="37" spans="1:30" ht="18.75" customHeight="1" x14ac:dyDescent="0.2">
      <c r="A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8.75" customHeight="1" x14ac:dyDescent="0.2"/>
    <row r="39" spans="1:30" ht="18.75" customHeight="1" x14ac:dyDescent="0.2"/>
    <row r="40" spans="1:30" ht="18.75" customHeight="1" x14ac:dyDescent="0.2"/>
    <row r="41" spans="1:30" ht="18.75" customHeight="1" x14ac:dyDescent="0.2">
      <c r="A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8.75" customHeight="1" x14ac:dyDescent="0.2"/>
    <row r="43" spans="1:30" ht="24" customHeight="1" x14ac:dyDescent="0.2"/>
    <row r="44" spans="1:30" ht="24" customHeight="1" x14ac:dyDescent="0.2"/>
    <row r="45" spans="1:30" ht="24" customHeight="1" x14ac:dyDescent="0.2"/>
    <row r="46" spans="1:30" ht="27.75" customHeight="1" x14ac:dyDescent="0.2"/>
    <row r="47" spans="1:30" ht="18.75" customHeight="1" x14ac:dyDescent="0.2">
      <c r="A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8.75" customHeight="1" x14ac:dyDescent="0.2"/>
    <row r="49" spans="1:111" ht="18.75" customHeight="1" x14ac:dyDescent="0.2">
      <c r="A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111" ht="33.6" customHeight="1" x14ac:dyDescent="0.2"/>
    <row r="51" spans="1:111" ht="18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111" ht="36" customHeight="1" x14ac:dyDescent="0.2"/>
    <row r="53" spans="1:111" ht="18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1" ht="18.75" customHeight="1" x14ac:dyDescent="0.2">
      <c r="A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1" ht="37.5" customHeight="1" x14ac:dyDescent="0.2">
      <c r="A55"/>
      <c r="B55" s="7"/>
      <c r="C55" s="7"/>
      <c r="D55" s="7"/>
      <c r="E55" s="7"/>
      <c r="F55" s="7"/>
      <c r="G55" s="7"/>
      <c r="H55" s="7"/>
      <c r="I55" s="7"/>
      <c r="J55" s="7"/>
      <c r="K55" s="7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1" ht="18.75" customHeight="1" x14ac:dyDescent="0.2">
      <c r="A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1" ht="18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111" ht="18.75" customHeight="1" x14ac:dyDescent="0.2">
      <c r="B58"/>
      <c r="C58"/>
      <c r="D58"/>
      <c r="E58"/>
      <c r="F58"/>
      <c r="G58"/>
      <c r="H58"/>
      <c r="I58"/>
      <c r="J58"/>
      <c r="K58"/>
    </row>
    <row r="59" spans="1:111" ht="18.75" customHeight="1" x14ac:dyDescent="0.2">
      <c r="B59"/>
      <c r="C59"/>
      <c r="D59"/>
      <c r="E59"/>
      <c r="F59"/>
      <c r="G59"/>
      <c r="H59"/>
      <c r="I59"/>
      <c r="J59"/>
      <c r="K59"/>
    </row>
    <row r="60" spans="1:111" ht="18.75" customHeight="1" x14ac:dyDescent="0.2">
      <c r="B60"/>
      <c r="C60"/>
      <c r="D60"/>
      <c r="E60"/>
      <c r="F60"/>
      <c r="G60"/>
      <c r="H60"/>
      <c r="I60"/>
      <c r="J60"/>
      <c r="K60"/>
    </row>
    <row r="61" spans="1:111" ht="18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111" ht="18.75" customHeight="1" x14ac:dyDescent="0.2"/>
    <row r="65" spans="2:11" x14ac:dyDescent="0.2"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13">
    <mergeCell ref="B2:B4"/>
    <mergeCell ref="C2:C4"/>
    <mergeCell ref="D2:D4"/>
    <mergeCell ref="E2:J2"/>
    <mergeCell ref="K2:K3"/>
    <mergeCell ref="F3:J3"/>
    <mergeCell ref="B15:B16"/>
    <mergeCell ref="B17:B18"/>
    <mergeCell ref="B5:B6"/>
    <mergeCell ref="B7:B8"/>
    <mergeCell ref="B9:B10"/>
    <mergeCell ref="B11:B12"/>
    <mergeCell ref="B13:B14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82" firstPageNumber="49" pageOrder="overThenDown" orientation="portrait" r:id="rId1"/>
  <headerFooter scaleWithDoc="0" alignWithMargins="0">
    <oddFooter>&amp;C&amp;"ＭＳ ゴシック,標準"&amp;18-&amp;P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Ⅱ大豆の部</vt:lpstr>
      <vt:lpstr>大豆生産①</vt:lpstr>
      <vt:lpstr>栽培管理状況②（１）</vt:lpstr>
      <vt:lpstr>栽培管理状況②（２）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'栽培管理状況②（１）'!Print_Area</vt:lpstr>
      <vt:lpstr>'栽培管理状況②（２）'!Print_Area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乾燥調製施設等設置状況⑥!Print_Titles</vt:lpstr>
      <vt:lpstr>'栽培管理状況②（１）'!Print_Titles</vt:lpstr>
      <vt:lpstr>'栽培管理状況②（２）'!Print_Titles</vt:lpstr>
      <vt:lpstr>大豆の検査結果③!Print_Titles</vt:lpstr>
      <vt:lpstr>大豆生産①!Print_Titles</vt:lpstr>
      <vt:lpstr>大豆団地状況⑤!Print_Titles</vt:lpstr>
      <vt:lpstr>地産地消・県外流通状況⑦!Print_Titles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三ヶ森 真優</cp:lastModifiedBy>
  <cp:lastPrinted>2020-03-26T01:26:09Z</cp:lastPrinted>
  <dcterms:created xsi:type="dcterms:W3CDTF">1998-02-19T23:50:03Z</dcterms:created>
  <dcterms:modified xsi:type="dcterms:W3CDTF">2020-04-13T08:06:44Z</dcterms:modified>
</cp:coreProperties>
</file>