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lgfs01\soumu\00_財政\●R2財政\002_決算\財政状況資料（決算公表関係）\R02\R020817_【追加依頼】財政状況資料集の追加分（公会計分）のダウンロードについて\資料\"/>
    </mc:Choice>
  </mc:AlternateContent>
  <xr:revisionPtr revIDLastSave="0" documentId="13_ncr:1_{3D915B0B-71CB-43C6-9F0E-5B378DF16BE8}" xr6:coauthVersionLast="45" xr6:coauthVersionMax="45"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40" i="10" l="1"/>
  <c r="BG39" i="10"/>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AM40" i="10"/>
  <c r="U40" i="10"/>
  <c r="C40" i="10"/>
  <c r="CO39" i="10"/>
  <c r="AM39" i="10"/>
  <c r="U39" i="10"/>
  <c r="C39" i="10"/>
  <c r="CO38" i="10"/>
  <c r="AM38" i="10"/>
  <c r="U38" i="10"/>
  <c r="C38" i="10"/>
  <c r="CO37" i="10"/>
  <c r="AM37" i="10"/>
  <c r="C37" i="10"/>
  <c r="CO36" i="10"/>
  <c r="AM36" i="10"/>
  <c r="C36" i="10"/>
  <c r="CO35" i="10"/>
  <c r="AM35" i="10"/>
  <c r="C35" i="10"/>
  <c r="U34" i="10"/>
  <c r="U35" i="10" s="1"/>
  <c r="U36" i="10" s="1"/>
  <c r="U37"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E39" i="10" s="1"/>
  <c r="BE40"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<sst xmlns="http://schemas.openxmlformats.org/spreadsheetml/2006/main" count="1150" uniqueCount="622">
  <si>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</si>
  <si>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</si>
  <si>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</si>
  <si>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</si>
  <si>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</si>
  <si>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</si>
  <si>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</si>
  <si>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</si>
  <si>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</si>
  <si>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</si>
  <si>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</si>
  <si>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</si>
  <si>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</si>
  <si>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</si>
  <si>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</si>
  <si>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</si>
  <si>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</si>
  <si>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</si>
  <si>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</si>
  <si>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</si>
  <si>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</si>
  <si>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</si>
  <si>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</si>
  <si>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</si>
  <si>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</si>
  <si>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</si>
  <si>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</si>
  <si>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</si>
  <si>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</si>
  <si>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</si>
  <si>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</si>
  <si>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</si>
  <si>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</si>
  <si>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</si>
  <si>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</si>
  <si>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</si>
  <si>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</si>
  <si>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</si>
  <si>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</si>
  <si>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</si>
  <si>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</si>
  <si>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</si>
  <si>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</si>
  <si>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</si>
  <si>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</si>
  <si>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</si>
  <si>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</si>
  <si>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</si>
  <si>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</si>
  <si>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</si>
  <si>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</si>
  <si>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</si>
  <si>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</si>
  <si>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</si>
  <si>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</si>
  <si>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</si>
  <si>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</si>
  <si>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</si>
  <si>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</si>
  <si>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</si>
  <si>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</si>
  <si>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</si>
  <si>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</si>
  <si>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</si>
  <si>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</si>
  <si>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</si>
  <si>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</si>
  <si>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</si>
  <si>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</si>
  <si>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</si>
  <si>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</si>
  <si>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</si>
  <si>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</si>
  <si>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</si>
  <si>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</si>
  <si>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</si>
  <si>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</si>
  <si>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</si>
  <si>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</si>
  <si>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</si>
  <si>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</si>
  <si>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</si>
  <si>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</si>
  <si>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</si>
  <si>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</si>
  <si>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</si>
  <si>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</si>
  <si>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</si>
  <si>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</si>
  <si>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</si>
  <si>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</si>
  <si>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</si>
  <si>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</si>
  <si>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</si>
  <si>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</si>
  <si>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</si>
  <si>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</si>
  <si>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</si>
  <si>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天栄村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</si>
  <si>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</si>
  <si>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</si>
  <si>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</si>
  <si>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</si>
  <si>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</si>
  <si>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</si>
  <si>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</si>
  <si>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</si>
  <si>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</si>
  <si>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</si>
  <si>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</si>
  <si>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</si>
  <si>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</si>
  <si>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</si>
  <si>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</si>
  <si>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</si>
  <si>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</si>
  <si>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</si>
  <si>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</si>
  <si>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</si>
  <si>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</si>
  <si>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</si>
  <si>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</si>
  <si>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</si>
  <si>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</si>
  <si>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</si>
  <si>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</si>
  <si>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</si>
  <si>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</si>
  <si>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</si>
  <si>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</si>
  <si>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</si>
  <si>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</si>
  <si>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</si>
  <si>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</si>
  <si>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</si>
  <si>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</si>
  <si>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</si>
  <si>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</si>
  <si>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</si>
  <si>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</si>
  <si>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</si>
  <si>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</si>
  <si>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</si>
  <si>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</si>
  <si>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</si>
  <si>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</si>
  <si>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</si>
  <si>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</si>
  <si>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</si>
  <si>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</si>
  <si>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</si>
  <si>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</si>
  <si>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</si>
  <si>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</si>
  <si>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</si>
  <si>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</si>
  <si>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</si>
  <si>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</si>
  <si>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</si>
  <si>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</si>
  <si>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</si>
  <si>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</si>
  <si>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</si>
  <si>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</si>
  <si>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</si>
  <si>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</si>
  <si>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</si>
  <si>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</si>
  <si>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</si>
  <si>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</si>
  <si>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</si>
  <si>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</si>
  <si>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</si>
  <si>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</si>
  <si>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</si>
  <si>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</si>
  <si>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</si>
  <si>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</si>
  <si>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</si>
  <si>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</si>
  <si>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</si>
  <si>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</si>
  <si>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</si>
  <si>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</si>
  <si>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</si>
  <si>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</si>
  <si>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</si>
  <si>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</si>
  <si>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</si>
  <si>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</si>
  <si>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</si>
  <si>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</si>
  <si>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</si>
  <si>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</si>
  <si>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</si>
  <si>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</si>
  <si>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</si>
  <si>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</si>
  <si>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</si>
  <si>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</si>
  <si>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</si>
  <si>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</si>
  <si>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</si>
  <si>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</si>
  <si>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</si>
  <si>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</si>
  <si>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</si>
  <si>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</si>
  <si>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</si>
  <si>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</si>
  <si>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</si>
  <si>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</si>
  <si>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</si>
  <si>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</si>
  <si>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</si>
  <si>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福島県天栄村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</si>
  <si>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</si>
  <si>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</si>
  <si>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</si>
  <si>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</si>
  <si>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</si>
  <si>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</si>
  <si>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</si>
  <si>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</si>
  <si>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</si>
  <si>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</si>
  <si>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</si>
  <si>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</si>
  <si>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</si>
  <si>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</si>
  <si>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</si>
  <si>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</si>
  <si>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</si>
  <si>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</si>
  <si>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</si>
  <si>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</si>
  <si>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</si>
  <si>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</si>
  <si>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</si>
  <si>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</si>
  <si>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</si>
  <si>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</si>
  <si>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</si>
  <si>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</si>
  <si>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</si>
  <si>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</si>
  <si>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</si>
  <si>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</si>
  <si>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</si>
  <si>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</si>
  <si>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</si>
  <si>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</si>
  <si>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</si>
  <si>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</si>
  <si>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</si>
  <si>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</si>
  <si>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</si>
  <si>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</si>
  <si>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</si>
  <si>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</si>
  <si>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</si>
  <si>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</si>
  <si>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</si>
  <si>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</si>
  <si>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</si>
  <si>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</si>
  <si>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</si>
  <si>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</si>
  <si>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</si>
  <si>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</si>
  <si>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</si>
  <si>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</si>
  <si>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</si>
  <si>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</si>
  <si>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</si>
  <si>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</si>
  <si>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</si>
  <si>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</si>
  <si>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</si>
  <si>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</si>
  <si>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</si>
  <si>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</si>
  <si>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</si>
  <si>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</si>
  <si>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</si>
  <si>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</si>
  <si>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</si>
  <si>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</si>
  <si>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</si>
  <si>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</si>
  <si>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</si>
  <si>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</si>
  <si>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</si>
  <si>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</si>
  <si>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</si>
  <si>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</si>
  <si>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</si>
  <si>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</si>
  <si>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</si>
  <si>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</si>
  <si>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</si>
  <si>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</si>
  <si>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</si>
  <si>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</si>
  <si>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</si>
  <si>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</si>
  <si>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</si>
  <si>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</si>
  <si>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</si>
  <si>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</si>
  <si>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</si>
  <si>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</si>
  <si>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</si>
  <si>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</si>
  <si>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</si>
  <si>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</si>
  <si>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</si>
  <si>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</si>
  <si>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</si>
  <si>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</si>
  <si>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</si>
  <si>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</si>
  <si>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</si>
  <si>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</si>
  <si>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</si>
  <si>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</si>
  <si>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</si>
  <si>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</si>
  <si>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</si>
  <si>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</si>
  <si>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</si>
  <si>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</si>
  <si>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</si>
  <si>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</si>
  <si>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</si>
  <si>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</si>
  <si>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</si>
  <si>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</si>
  <si>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</si>
  <si>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</si>
  <si>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</si>
  <si>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</si>
  <si>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</si>
  <si>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</si>
  <si>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</si>
  <si>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</si>
  <si>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</si>
  <si>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</si>
  <si>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</si>
  <si>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</si>
  <si>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</si>
  <si>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</si>
  <si>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</si>
  <si>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</si>
  <si>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</si>
  <si>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</si>
  <si>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</si>
  <si>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</si>
  <si>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</si>
  <si>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</si>
  <si>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</si>
  <si>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</si>
  <si>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</si>
  <si>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</si>
  <si>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</si>
  <si>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福島県天栄村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</si>
  <si>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</si>
  <si>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</si>
  <si>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</si>
  <si>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</si>
  <si>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</si>
  <si>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</si>
  <si>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</si>
  <si>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</si>
  <si>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</si>
  <si>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</si>
  <si>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</si>
  <si>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</si>
  <si>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</si>
  <si>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</si>
  <si>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</si>
  <si>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</si>
  <si>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</si>
  <si>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</si>
  <si>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</si>
  <si>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</si>
  <si>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</si>
  <si>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</si>
  <si>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</si>
  <si>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</si>
  <si>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</si>
  <si>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</si>
  <si>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</si>
  <si>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</si>
  <si>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</si>
  <si>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</si>
  <si>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</si>
  <si>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</si>
  <si>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</si>
  <si>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</si>
  <si>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</si>
  <si>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</si>
  <si>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</si>
  <si>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</si>
  <si>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水道事業会計</t>
    <phoneticPr fontId="5"/>
  </si>
  <si>
    <t>法適用企業</t>
    <phoneticPr fontId="5"/>
  </si>
  <si>
    <t>大山地区排水処理施設事業特別会計</t>
    <phoneticPr fontId="5"/>
  </si>
  <si>
    <t>法非適用企業</t>
    <phoneticPr fontId="5"/>
  </si>
  <si>
    <t>農業集落排水事業特別会計</t>
    <phoneticPr fontId="5"/>
  </si>
  <si>
    <t>法非適用企業</t>
    <phoneticPr fontId="5"/>
  </si>
  <si>
    <t>二岐専用水道特別会計</t>
    <phoneticPr fontId="5"/>
  </si>
  <si>
    <t>簡易水道事業特別会計</t>
    <phoneticPr fontId="5"/>
  </si>
  <si>
    <t>簡易排水処理施設特別会計</t>
    <phoneticPr fontId="5"/>
  </si>
  <si>
    <t>法非適用企業</t>
    <phoneticPr fontId="5"/>
  </si>
  <si>
    <t>風力発電事業特別会計</t>
    <phoneticPr fontId="5"/>
  </si>
  <si>
    <t>工業用地取得造成事業特別会計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</si>
  <si>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</si>
  <si>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</si>
  <si>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</si>
  <si>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</si>
  <si>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</si>
  <si>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</si>
  <si>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</si>
  <si>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</si>
  <si>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</si>
  <si>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</si>
  <si>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</si>
  <si>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</si>
  <si>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</si>
  <si>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</si>
  <si>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</si>
  <si>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</si>
  <si>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</si>
  <si>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</si>
  <si>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</si>
  <si>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</si>
  <si>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</si>
  <si>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</si>
  <si>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</si>
  <si>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</si>
  <si>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</si>
  <si>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</si>
  <si>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</si>
  <si>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</si>
  <si>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</si>
  <si>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</si>
  <si>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</si>
  <si>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</si>
  <si>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</si>
  <si>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</si>
  <si>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</si>
  <si>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</si>
  <si>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</si>
  <si>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</si>
  <si>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</si>
  <si>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</si>
  <si>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</si>
  <si>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</si>
  <si>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</si>
  <si>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</si>
  <si>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</si>
  <si>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</si>
  <si>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</si>
  <si>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</si>
  <si>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</si>
  <si>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</si>
  <si>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</si>
  <si>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</si>
  <si>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</si>
  <si>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</si>
  <si>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</si>
  <si>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</si>
  <si>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</si>
  <si>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</si>
  <si>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</si>
  <si>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</si>
  <si>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</si>
  <si>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</si>
  <si>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</si>
  <si>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</si>
  <si>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</si>
  <si>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</si>
  <si>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</si>
  <si>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</si>
  <si>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</si>
  <si>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</si>
  <si>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</si>
  <si>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</si>
  <si>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</si>
  <si>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</si>
  <si>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</si>
  <si>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</si>
  <si>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</si>
  <si>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</si>
  <si>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</si>
  <si>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</si>
  <si>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</si>
  <si>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</si>
  <si>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</si>
  <si>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</si>
  <si>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</si>
  <si>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</si>
  <si>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</si>
  <si>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</si>
  <si>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</si>
  <si>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</si>
  <si>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</si>
  <si>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</si>
  <si>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</si>
  <si>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</si>
  <si>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</si>
  <si>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</si>
  <si>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</si>
  <si>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</si>
  <si>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</si>
  <si>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</si>
  <si>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</si>
  <si>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</si>
  <si>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</si>
  <si>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</si>
  <si>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</si>
  <si>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</si>
  <si>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</si>
  <si>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</si>
  <si>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</si>
  <si>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</si>
  <si>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</si>
  <si>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</si>
  <si>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</si>
  <si>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</si>
  <si>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</si>
  <si>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</si>
  <si>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</si>
  <si>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</si>
  <si>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</si>
  <si>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</si>
  <si>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</si>
  <si>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</si>
  <si>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</si>
  <si>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</si>
  <si>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</si>
  <si>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</si>
  <si>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</si>
  <si>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</si>
  <si>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</si>
  <si>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</si>
  <si>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</si>
  <si>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</si>
  <si>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</si>
  <si>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</si>
  <si>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</si>
  <si>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</si>
  <si>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</si>
  <si>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</si>
  <si>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</si>
  <si>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</si>
  <si>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</si>
  <si>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</si>
  <si>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</si>
  <si>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</si>
  <si>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</si>
  <si>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</si>
  <si>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</si>
  <si>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</si>
  <si>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</si>
  <si>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</si>
  <si>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</si>
  <si>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</si>
  <si>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</si>
  <si>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</si>
  <si>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</si>
  <si>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</si>
  <si>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0.79</t>
  </si>
  <si>
    <t>▲ 5.04</t>
  </si>
  <si>
    <t>▲ 1.20</t>
  </si>
  <si>
    <t>▲ 8.18</t>
  </si>
  <si>
    <t>工業用地取得造成事業特別会計</t>
  </si>
  <si>
    <t>一般会計</t>
  </si>
  <si>
    <t>水道事業会計</t>
  </si>
  <si>
    <t>国民健康保険特別会計（事業勘定）</t>
  </si>
  <si>
    <t>農業集落排水事業特別会計</t>
  </si>
  <si>
    <t>介護保険特別会計</t>
  </si>
  <si>
    <t>風力発電事業特別会計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</si>
  <si>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</si>
  <si>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</si>
  <si>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</si>
  <si>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</si>
  <si>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</si>
  <si>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</si>
  <si>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</si>
  <si>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</si>
  <si>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</si>
  <si>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公立岩瀬病院企業団</t>
    <rPh sb="0" eb="2">
      <t>コウリツ</t>
    </rPh>
    <rPh sb="2" eb="4">
      <t>イワセ</t>
    </rPh>
    <rPh sb="4" eb="6">
      <t>ビョウイン</t>
    </rPh>
    <rPh sb="6" eb="8">
      <t>キギョウ</t>
    </rPh>
    <rPh sb="8" eb="9">
      <t>ダン</t>
    </rPh>
    <phoneticPr fontId="2"/>
  </si>
  <si>
    <t>須賀川地方広域消防組合　一般会計</t>
    <rPh sb="0" eb="3">
      <t>スカガワ</t>
    </rPh>
    <rPh sb="3" eb="5">
      <t>チホウ</t>
    </rPh>
    <rPh sb="5" eb="7">
      <t>コウイキ</t>
    </rPh>
    <rPh sb="7" eb="9">
      <t>ショウボウ</t>
    </rPh>
    <rPh sb="9" eb="11">
      <t>クミアイ</t>
    </rPh>
    <rPh sb="12" eb="14">
      <t>イッパン</t>
    </rPh>
    <rPh sb="14" eb="16">
      <t>カイケイ</t>
    </rPh>
    <phoneticPr fontId="2"/>
  </si>
  <si>
    <t>須賀川地方保健環境組合　一般会計</t>
    <rPh sb="0" eb="3">
      <t>スカガワ</t>
    </rPh>
    <rPh sb="3" eb="5">
      <t>チホウ</t>
    </rPh>
    <rPh sb="5" eb="7">
      <t>ホケン</t>
    </rPh>
    <rPh sb="7" eb="9">
      <t>カンキョウ</t>
    </rPh>
    <rPh sb="9" eb="11">
      <t>クミアイ</t>
    </rPh>
    <rPh sb="12" eb="14">
      <t>イッパン</t>
    </rPh>
    <rPh sb="14" eb="16">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</si>
  <si>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</si>
  <si>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</si>
  <si>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</si>
  <si>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</si>
  <si>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</si>
  <si>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</si>
  <si>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</si>
  <si>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法適用</t>
    <rPh sb="0" eb="1">
      <t>ホウ</t>
    </rPh>
    <rPh sb="1" eb="3">
      <t>テキヨウ</t>
    </rPh>
    <phoneticPr fontId="2"/>
  </si>
  <si>
    <t>（株）天栄村振興公社</t>
    <rPh sb="0" eb="3">
      <t>カブ</t>
    </rPh>
    <rPh sb="3" eb="6">
      <t>テンエイムラ</t>
    </rPh>
    <rPh sb="6" eb="8">
      <t>シンコウ</t>
    </rPh>
    <rPh sb="8" eb="10">
      <t>コウシャ</t>
    </rPh>
    <phoneticPr fontId="2"/>
  </si>
  <si>
    <t>委託費（22百万円）</t>
    <rPh sb="0" eb="3">
      <t>イタクヒ</t>
    </rPh>
    <rPh sb="6" eb="7">
      <t>ヒャク</t>
    </rPh>
    <rPh sb="7" eb="9">
      <t>マンエン</t>
    </rPh>
    <phoneticPr fontId="2"/>
  </si>
  <si>
    <t>(公共施設整備基金(H30年度末現在))</t>
    <rPh sb="1" eb="3">
      <t>コウキョウ</t>
    </rPh>
    <rPh sb="3" eb="5">
      <t>シセツ</t>
    </rPh>
    <rPh sb="5" eb="7">
      <t>セイビ</t>
    </rPh>
    <rPh sb="7" eb="9">
      <t>キキン</t>
    </rPh>
    <phoneticPr fontId="2"/>
  </si>
  <si>
    <t>(がんばれ天栄応援基金(H30年度末現在))</t>
    <rPh sb="5" eb="7">
      <t>テンエイ</t>
    </rPh>
    <rPh sb="7" eb="9">
      <t>オウエン</t>
    </rPh>
    <rPh sb="9" eb="11">
      <t>キキン</t>
    </rPh>
    <phoneticPr fontId="2"/>
  </si>
  <si>
    <t>(こども未来基金(H30年度末現在))</t>
    <rPh sb="4" eb="6">
      <t>ミライ</t>
    </rPh>
    <rPh sb="6" eb="8">
      <t>キキン</t>
    </rPh>
    <phoneticPr fontId="2"/>
  </si>
  <si>
    <t>(除雪車整備基金(H30年度末現在))</t>
    <rPh sb="1" eb="4">
      <t>ジョセツシャ</t>
    </rPh>
    <rPh sb="4" eb="6">
      <t>セイビ</t>
    </rPh>
    <rPh sb="6" eb="8">
      <t>キキン</t>
    </rPh>
    <phoneticPr fontId="2"/>
  </si>
  <si>
    <t>(ふるさと水と土保全基金(H30年度末現在))</t>
    <rPh sb="5" eb="6">
      <t>ミズ</t>
    </rPh>
    <rPh sb="7" eb="8">
      <t>ツチ</t>
    </rPh>
    <rPh sb="8" eb="10">
      <t>ホゼン</t>
    </rPh>
    <rPh sb="10" eb="12">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</si>
  <si>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</si>
  <si>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</si>
  <si>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</si>
  <si>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</si>
  <si>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</si>
  <si>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</si>
  <si>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</si>
  <si>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</si>
  <si>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</si>
  <si>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</si>
  <si>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H30の実質公債費比率は、元利償還金の額が元金償還開始に伴う増はあるものの償還終了に伴い減少、水道事業等の元利償還金に対する繰出基準額の減少、公債費に準じる債務負担行為が減少、村税の増加に伴い標準税収入額の増加、普通交付税額等の減少に伴いH29より0.1ポイント増加し、類似団体平均と比較すると、1.5ポイント上回っている。H30の将来負担比率は、地方債の現在高は借入はあったものの償還終了に伴い減少し、債務負担行為による償還負担金は償還終了に伴い減少、公営企業等繰入見込額の減少、充当可能財源である基金の減少、普通交付税等の減少により標準財政規模が減少しH29より1.7ポイント減少したが、類似団体平均と比較すると15.9ポイント上回っている。</t>
    <rPh sb="47" eb="49">
      <t>スイドウ</t>
    </rPh>
    <rPh sb="49" eb="51">
      <t>ジギョウ</t>
    </rPh>
    <rPh sb="51" eb="52">
      <t>トウ</t>
    </rPh>
    <rPh sb="68" eb="70">
      <t>ゲンショウ</t>
    </rPh>
    <rPh sb="217" eb="219">
      <t>ショウカン</t>
    </rPh>
    <rPh sb="219" eb="221">
      <t>シュウリョウ</t>
    </rPh>
    <rPh sb="222" eb="223">
      <t>トモナ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</si>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</sst>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89C7B52-FB2A-4BB7-9278-01F2E12F80A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c:ext xmlns:c16="http://schemas.microsoft.com/office/drawing/2014/chart" uri="{C3380CC4-5D6E-409C-BE32-E72D297353CC}">
              <c16:uniqueId val="{00000000-F0B9-42CB-AD08-CFB2E1905B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331458</c:v>
                </c:pt>
                <c:pt idx="1">
                  <c:v>221338</c:v>
                </c:pt>
                <c:pt idx="2">
                  <c:v>165632</c:v>
                </c:pt>
                <c:pt idx="3">
                  <c:v>231992</c:v>
                </c:pt>
                <c:pt idx="4">
                  <c:v>219231</c:v>
                </c:pt>
              </c:numCache>
            </c:numRef>
          </c:val>
          <c:smooth val="0"/>
          <c:extLst>
            <c:ext xmlns:c16="http://schemas.microsoft.com/office/drawing/2014/chart" uri="{C3380CC4-5D6E-409C-BE32-E72D297353CC}">
              <c16:uniqueId val="{00000001-F0B9-42CB-AD08-CFB2E1905BF8}"/>
            </c:ext>
          </c:extLst>
        </c:ser>
        <c:dLbls>
          <c:showLegendKey val="0"/>
          <c:showVal val="0"/>
          <c:showCatName val="0"/>
          <c:showSerName val="0"/>
          <c:showPercent val="0"/>
          <c:showBubbleSize val="0"/>
        </c:dLbls>
        <c:marker val="1"/>
        <c:smooth val="0"/>
        <c:axId val="235571024"/>
        <c:axId val="235571416"/>
      </c:lineChart>
      <c:catAx>
        <c:axId val="235571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5571416"/>
        <c:crosses val="autoZero"/>
        <c:auto val="1"/>
        <c:lblAlgn val="ctr"/>
        <c:lblOffset val="100"/>
        <c:tickLblSkip val="1"/>
        <c:tickMarkSkip val="1"/>
        <c:noMultiLvlLbl val="0"/>
      </c:catAx>
      <c:valAx>
        <c:axId val="23557141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5571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4.5999999999999996</c:v>
                </c:pt>
                <c:pt idx="1">
                  <c:v>6.47</c:v>
                </c:pt>
                <c:pt idx="2">
                  <c:v>5.63</c:v>
                </c:pt>
                <c:pt idx="3">
                  <c:v>6.97</c:v>
                </c:pt>
                <c:pt idx="4">
                  <c:v>5.84</c:v>
                </c:pt>
              </c:numCache>
            </c:numRef>
          </c:val>
          <c:extLst>
            <c:ext xmlns:c16="http://schemas.microsoft.com/office/drawing/2014/chart" uri="{C3380CC4-5D6E-409C-BE32-E72D297353CC}">
              <c16:uniqueId val="{00000000-F854-48F6-BBB9-026E4513BF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44.96</c:v>
                </c:pt>
                <c:pt idx="1">
                  <c:v>41.26</c:v>
                </c:pt>
                <c:pt idx="2">
                  <c:v>37.979999999999997</c:v>
                </c:pt>
                <c:pt idx="3">
                  <c:v>36.630000000000003</c:v>
                </c:pt>
                <c:pt idx="4">
                  <c:v>30.24</c:v>
                </c:pt>
              </c:numCache>
            </c:numRef>
          </c:val>
          <c:extLst>
            <c:ext xmlns:c16="http://schemas.microsoft.com/office/drawing/2014/chart" uri="{C3380CC4-5D6E-409C-BE32-E72D297353CC}">
              <c16:uniqueId val="{00000001-F854-48F6-BBB9-026E4513BF03}"/>
            </c:ext>
          </c:extLst>
        </c:ser>
        <c:dLbls>
          <c:showLegendKey val="0"/>
          <c:showVal val="0"/>
          <c:showCatName val="0"/>
          <c:showSerName val="0"/>
          <c:showPercent val="0"/>
          <c:showBubbleSize val="0"/>
        </c:dLbls>
        <c:gapWidth val="250"/>
        <c:overlap val="100"/>
        <c:axId val="254545216"/>
        <c:axId val="254545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-0.79</c:v>
                </c:pt>
                <c:pt idx="1">
                  <c:v>0.11</c:v>
                </c:pt>
                <c:pt idx="2">
                  <c:v>-5.04</c:v>
                </c:pt>
                <c:pt idx="3">
                  <c:v>-1.2</c:v>
                </c:pt>
                <c:pt idx="4">
                  <c:v>-8.18</c:v>
                </c:pt>
              </c:numCache>
            </c:numRef>
          </c:val>
          <c:smooth val="0"/>
          <c:extLst>
            <c:ext xmlns:c16="http://schemas.microsoft.com/office/drawing/2014/chart" uri="{C3380CC4-5D6E-409C-BE32-E72D297353CC}">
              <c16:uniqueId val="{00000002-F854-48F6-BBB9-026E4513BF03}"/>
            </c:ext>
          </c:extLst>
        </c:ser>
        <c:dLbls>
          <c:showLegendKey val="0"/>
          <c:showVal val="0"/>
          <c:showCatName val="0"/>
          <c:showSerName val="0"/>
          <c:showPercent val="0"/>
          <c:showBubbleSize val="0"/>
        </c:dLbls>
        <c:marker val="1"/>
        <c:smooth val="0"/>
        <c:axId val="254545216"/>
        <c:axId val="254545608"/>
      </c:lineChart>
      <c:catAx>
        <c:axId val="25454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4545608"/>
        <c:crosses val="autoZero"/>
        <c:auto val="1"/>
        <c:lblAlgn val="ctr"/>
        <c:lblOffset val="100"/>
        <c:tickLblSkip val="1"/>
        <c:tickMarkSkip val="1"/>
        <c:noMultiLvlLbl val="0"/>
      </c:catAx>
      <c:valAx>
        <c:axId val="254545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54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0.25</c:v>
                </c:pt>
                <c:pt idx="2">
                  <c:v>#N/A</c:v>
                </c:pt>
                <c:pt idx="3">
                  <c:v>0.28999999999999998</c:v>
                </c:pt>
                <c:pt idx="4">
                  <c:v>#N/A</c:v>
                </c:pt>
                <c:pt idx="5">
                  <c:v>0.28000000000000003</c:v>
                </c:pt>
                <c:pt idx="6">
                  <c:v>#N/A</c:v>
                </c:pt>
                <c:pt idx="7">
                  <c:v>0.32</c:v>
                </c:pt>
                <c:pt idx="8">
                  <c:v>#N/A</c:v>
                </c:pt>
                <c:pt idx="9">
                  <c:v>0.34</c:v>
                </c:pt>
              </c:numCache>
            </c:numRef>
          </c:val>
          <c:extLst>
            <c:ext xmlns:c16="http://schemas.microsoft.com/office/drawing/2014/chart" uri="{C3380CC4-5D6E-409C-BE32-E72D297353CC}">
              <c16:uniqueId val="{00000000-C548-48ED-A970-6F1FEBE410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48-48ED-A970-6F1FEBE41016}"/>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0.21</c:v>
                </c:pt>
                <c:pt idx="2">
                  <c:v>#N/A</c:v>
                </c:pt>
                <c:pt idx="3">
                  <c:v>0.23</c:v>
                </c:pt>
                <c:pt idx="4">
                  <c:v>#N/A</c:v>
                </c:pt>
                <c:pt idx="5">
                  <c:v>0.25</c:v>
                </c:pt>
                <c:pt idx="6">
                  <c:v>#N/A</c:v>
                </c:pt>
                <c:pt idx="7">
                  <c:v>0.27</c:v>
                </c:pt>
                <c:pt idx="8">
                  <c:v>#N/A</c:v>
                </c:pt>
                <c:pt idx="9">
                  <c:v>0.27</c:v>
                </c:pt>
              </c:numCache>
            </c:numRef>
          </c:val>
          <c:extLst>
            <c:ext xmlns:c16="http://schemas.microsoft.com/office/drawing/2014/chart" uri="{C3380CC4-5D6E-409C-BE32-E72D297353CC}">
              <c16:uniqueId val="{00000002-C548-48ED-A970-6F1FEBE41016}"/>
            </c:ext>
          </c:extLst>
        </c:ser>
        <c:ser>
          <c:idx val="3"/>
          <c:order val="3"/>
          <c:tx>
            <c:strRef>
              <c:f>データシート!$A$30</c:f>
              <c:strCache>
                <c:ptCount val="1"/>
                <c:pt idx="0">
                  <c:v>風力発電事業特別会計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0.89</c:v>
                </c:pt>
                <c:pt idx="2">
                  <c:v>#N/A</c:v>
                </c:pt>
                <c:pt idx="3">
                  <c:v>0.71</c:v>
                </c:pt>
                <c:pt idx="4">
                  <c:v>#N/A</c:v>
                </c:pt>
                <c:pt idx="5">
                  <c:v>0.69</c:v>
                </c:pt>
                <c:pt idx="6">
                  <c:v>#N/A</c:v>
                </c:pt>
                <c:pt idx="7">
                  <c:v>0.45</c:v>
                </c:pt>
                <c:pt idx="8">
                  <c:v>#N/A</c:v>
                </c:pt>
                <c:pt idx="9">
                  <c:v>0.35</c:v>
                </c:pt>
              </c:numCache>
            </c:numRef>
          </c:val>
          <c:extLst>
            <c:ext xmlns:c16="http://schemas.microsoft.com/office/drawing/2014/chart" uri="{C3380CC4-5D6E-409C-BE32-E72D297353CC}">
              <c16:uniqueId val="{00000003-C548-48ED-A970-6F1FEBE41016}"/>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0.83</c:v>
                </c:pt>
                <c:pt idx="2">
                  <c:v>#N/A</c:v>
                </c:pt>
                <c:pt idx="3">
                  <c:v>0.24</c:v>
                </c:pt>
                <c:pt idx="4">
                  <c:v>#N/A</c:v>
                </c:pt>
                <c:pt idx="5">
                  <c:v>0.43</c:v>
                </c:pt>
                <c:pt idx="6">
                  <c:v>#N/A</c:v>
                </c:pt>
                <c:pt idx="7">
                  <c:v>0.28000000000000003</c:v>
                </c:pt>
                <c:pt idx="8">
                  <c:v>#N/A</c:v>
                </c:pt>
                <c:pt idx="9">
                  <c:v>0.46</c:v>
                </c:pt>
              </c:numCache>
            </c:numRef>
          </c:val>
          <c:extLst>
            <c:ext xmlns:c16="http://schemas.microsoft.com/office/drawing/2014/chart" uri="{C3380CC4-5D6E-409C-BE32-E72D297353CC}">
              <c16:uniqueId val="{00000004-C548-48ED-A970-6F1FEBE41016}"/>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0.22</c:v>
                </c:pt>
                <c:pt idx="2">
                  <c:v>#N/A</c:v>
                </c:pt>
                <c:pt idx="3">
                  <c:v>0.2</c:v>
                </c:pt>
                <c:pt idx="4">
                  <c:v>#N/A</c:v>
                </c:pt>
                <c:pt idx="5">
                  <c:v>0.3</c:v>
                </c:pt>
                <c:pt idx="6">
                  <c:v>#N/A</c:v>
                </c:pt>
                <c:pt idx="7">
                  <c:v>0.42</c:v>
                </c:pt>
                <c:pt idx="8">
                  <c:v>#N/A</c:v>
                </c:pt>
                <c:pt idx="9">
                  <c:v>0.55000000000000004</c:v>
                </c:pt>
              </c:numCache>
            </c:numRef>
          </c:val>
          <c:extLst>
            <c:ext xmlns:c16="http://schemas.microsoft.com/office/drawing/2014/chart" uri="{C3380CC4-5D6E-409C-BE32-E72D297353CC}">
              <c16:uniqueId val="{00000005-C548-48ED-A970-6F1FEBE41016}"/>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2.73</c:v>
                </c:pt>
                <c:pt idx="2">
                  <c:v>#N/A</c:v>
                </c:pt>
                <c:pt idx="3">
                  <c:v>3.8</c:v>
                </c:pt>
                <c:pt idx="4">
                  <c:v>#N/A</c:v>
                </c:pt>
                <c:pt idx="5">
                  <c:v>1.35</c:v>
                </c:pt>
                <c:pt idx="6">
                  <c:v>#N/A</c:v>
                </c:pt>
                <c:pt idx="7">
                  <c:v>2.7</c:v>
                </c:pt>
                <c:pt idx="8">
                  <c:v>#N/A</c:v>
                </c:pt>
                <c:pt idx="9">
                  <c:v>1.8</c:v>
                </c:pt>
              </c:numCache>
            </c:numRef>
          </c:val>
          <c:extLst>
            <c:ext xmlns:c16="http://schemas.microsoft.com/office/drawing/2014/chart" uri="{C3380CC4-5D6E-409C-BE32-E72D297353CC}">
              <c16:uniqueId val="{00000006-C548-48ED-A970-6F1FEBE4101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7.89</c:v>
                </c:pt>
                <c:pt idx="2">
                  <c:v>#N/A</c:v>
                </c:pt>
                <c:pt idx="3">
                  <c:v>5.84</c:v>
                </c:pt>
                <c:pt idx="4">
                  <c:v>#N/A</c:v>
                </c:pt>
                <c:pt idx="5">
                  <c:v>4.79</c:v>
                </c:pt>
                <c:pt idx="6">
                  <c:v>#N/A</c:v>
                </c:pt>
                <c:pt idx="7">
                  <c:v>3.4</c:v>
                </c:pt>
                <c:pt idx="8">
                  <c:v>#N/A</c:v>
                </c:pt>
                <c:pt idx="9">
                  <c:v>4.83</c:v>
                </c:pt>
              </c:numCache>
            </c:numRef>
          </c:val>
          <c:extLst>
            <c:ext xmlns:c16="http://schemas.microsoft.com/office/drawing/2014/chart" uri="{C3380CC4-5D6E-409C-BE32-E72D297353CC}">
              <c16:uniqueId val="{00000007-C548-48ED-A970-6F1FEBE4101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4.5999999999999996</c:v>
                </c:pt>
                <c:pt idx="2">
                  <c:v>#N/A</c:v>
                </c:pt>
                <c:pt idx="3">
                  <c:v>6.47</c:v>
                </c:pt>
                <c:pt idx="4">
                  <c:v>#N/A</c:v>
                </c:pt>
                <c:pt idx="5">
                  <c:v>5.63</c:v>
                </c:pt>
                <c:pt idx="6">
                  <c:v>#N/A</c:v>
                </c:pt>
                <c:pt idx="7">
                  <c:v>6.97</c:v>
                </c:pt>
                <c:pt idx="8">
                  <c:v>#N/A</c:v>
                </c:pt>
                <c:pt idx="9">
                  <c:v>5.83</c:v>
                </c:pt>
              </c:numCache>
            </c:numRef>
          </c:val>
          <c:extLst>
            <c:ext xmlns:c16="http://schemas.microsoft.com/office/drawing/2014/chart" uri="{C3380CC4-5D6E-409C-BE32-E72D297353CC}">
              <c16:uniqueId val="{00000008-C548-48ED-A970-6F1FEBE41016}"/>
            </c:ext>
          </c:extLst>
        </c:ser>
        <c:ser>
          <c:idx val="9"/>
          <c:order val="9"/>
          <c:tx>
            <c:strRef>
              <c:f>データシート!$A$36</c:f>
              <c:strCache>
                <c:ptCount val="1"/>
                <c:pt idx="0">
                  <c:v>工業用地取得造成事業特別会計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16.850000000000001</c:v>
                </c:pt>
                <c:pt idx="2">
                  <c:v>#N/A</c:v>
                </c:pt>
                <c:pt idx="3">
                  <c:v>8.93</c:v>
                </c:pt>
                <c:pt idx="4">
                  <c:v>#N/A</c:v>
                </c:pt>
                <c:pt idx="5">
                  <c:v>9.76</c:v>
                </c:pt>
                <c:pt idx="6">
                  <c:v>#N/A</c:v>
                </c:pt>
                <c:pt idx="7">
                  <c:v>9.8800000000000008</c:v>
                </c:pt>
                <c:pt idx="8">
                  <c:v>#N/A</c:v>
                </c:pt>
                <c:pt idx="9">
                  <c:v>10.06</c:v>
                </c:pt>
              </c:numCache>
            </c:numRef>
          </c:val>
          <c:extLst>
            <c:ext xmlns:c16="http://schemas.microsoft.com/office/drawing/2014/chart" uri="{C3380CC4-5D6E-409C-BE32-E72D297353CC}">
              <c16:uniqueId val="{00000009-C548-48ED-A970-6F1FEBE41016}"/>
            </c:ext>
          </c:extLst>
        </c:ser>
        <c:dLbls>
          <c:showLegendKey val="0"/>
          <c:showVal val="0"/>
          <c:showCatName val="0"/>
          <c:showSerName val="0"/>
          <c:showPercent val="0"/>
          <c:showBubbleSize val="0"/>
        </c:dLbls>
        <c:gapWidth val="150"/>
        <c:overlap val="100"/>
        <c:axId val="254546392"/>
        <c:axId val="254546784"/>
      </c:barChart>
      <c:catAx>
        <c:axId val="254546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546784"/>
        <c:crosses val="autoZero"/>
        <c:auto val="1"/>
        <c:lblAlgn val="ctr"/>
        <c:lblOffset val="100"/>
        <c:tickLblSkip val="1"/>
        <c:tickMarkSkip val="1"/>
        <c:noMultiLvlLbl val="0"/>
      </c:catAx>
      <c:valAx>
        <c:axId val="254546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546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389</c:v>
                </c:pt>
                <c:pt idx="5">
                  <c:v>390</c:v>
                </c:pt>
                <c:pt idx="8">
                  <c:v>386</c:v>
                </c:pt>
                <c:pt idx="11">
                  <c:v>370</c:v>
                </c:pt>
                <c:pt idx="14">
                  <c:v>359</c:v>
                </c:pt>
              </c:numCache>
            </c:numRef>
          </c:val>
          <c:extLst>
            <c:ext xmlns:c16="http://schemas.microsoft.com/office/drawing/2014/chart" uri="{C3380CC4-5D6E-409C-BE32-E72D297353CC}">
              <c16:uniqueId val="{00000000-C006-491C-9ECE-8463EFD0A7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06-491C-9ECE-8463EFD0A7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49</c:v>
                </c:pt>
                <c:pt idx="3">
                  <c:v>44</c:v>
                </c:pt>
                <c:pt idx="6">
                  <c:v>36</c:v>
                </c:pt>
                <c:pt idx="9">
                  <c:v>35</c:v>
                </c:pt>
                <c:pt idx="12">
                  <c:v>30</c:v>
                </c:pt>
              </c:numCache>
            </c:numRef>
          </c:val>
          <c:extLst>
            <c:ext xmlns:c16="http://schemas.microsoft.com/office/drawing/2014/chart" uri="{C3380CC4-5D6E-409C-BE32-E72D297353CC}">
              <c16:uniqueId val="{00000002-C006-491C-9ECE-8463EFD0A7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3</c:v>
                </c:pt>
                <c:pt idx="6">
                  <c:v>3</c:v>
                </c:pt>
                <c:pt idx="9">
                  <c:v>1</c:v>
                </c:pt>
                <c:pt idx="12">
                  <c:v>2</c:v>
                </c:pt>
              </c:numCache>
            </c:numRef>
          </c:val>
          <c:extLst>
            <c:ext xmlns:c16="http://schemas.microsoft.com/office/drawing/2014/chart" uri="{C3380CC4-5D6E-409C-BE32-E72D297353CC}">
              <c16:uniqueId val="{00000003-C006-491C-9ECE-8463EFD0A7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154</c:v>
                </c:pt>
                <c:pt idx="3">
                  <c:v>143</c:v>
                </c:pt>
                <c:pt idx="6">
                  <c:v>142</c:v>
                </c:pt>
                <c:pt idx="9">
                  <c:v>158</c:v>
                </c:pt>
                <c:pt idx="12">
                  <c:v>155</c:v>
                </c:pt>
              </c:numCache>
            </c:numRef>
          </c:val>
          <c:extLst>
            <c:ext xmlns:c16="http://schemas.microsoft.com/office/drawing/2014/chart" uri="{C3380CC4-5D6E-409C-BE32-E72D297353CC}">
              <c16:uniqueId val="{00000004-C006-491C-9ECE-8463EFD0A7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06-491C-9ECE-8463EFD0A7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06-491C-9ECE-8463EFD0A7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392</c:v>
                </c:pt>
                <c:pt idx="3">
                  <c:v>398</c:v>
                </c:pt>
                <c:pt idx="6">
                  <c:v>396</c:v>
                </c:pt>
                <c:pt idx="9">
                  <c:v>388</c:v>
                </c:pt>
                <c:pt idx="12">
                  <c:v>366</c:v>
                </c:pt>
              </c:numCache>
            </c:numRef>
          </c:val>
          <c:extLst>
            <c:ext xmlns:c16="http://schemas.microsoft.com/office/drawing/2014/chart" uri="{C3380CC4-5D6E-409C-BE32-E72D297353CC}">
              <c16:uniqueId val="{00000007-C006-491C-9ECE-8463EFD0A74D}"/>
            </c:ext>
          </c:extLst>
        </c:ser>
        <c:dLbls>
          <c:showLegendKey val="0"/>
          <c:showVal val="0"/>
          <c:showCatName val="0"/>
          <c:showSerName val="0"/>
          <c:showPercent val="0"/>
          <c:showBubbleSize val="0"/>
        </c:dLbls>
        <c:gapWidth val="100"/>
        <c:overlap val="100"/>
        <c:axId val="254547568"/>
        <c:axId val="254547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208</c:v>
                </c:pt>
                <c:pt idx="2">
                  <c:v>#N/A</c:v>
                </c:pt>
                <c:pt idx="3">
                  <c:v>#N/A</c:v>
                </c:pt>
                <c:pt idx="4">
                  <c:v>198</c:v>
                </c:pt>
                <c:pt idx="5">
                  <c:v>#N/A</c:v>
                </c:pt>
                <c:pt idx="6">
                  <c:v>#N/A</c:v>
                </c:pt>
                <c:pt idx="7">
                  <c:v>191</c:v>
                </c:pt>
                <c:pt idx="8">
                  <c:v>#N/A</c:v>
                </c:pt>
                <c:pt idx="9">
                  <c:v>#N/A</c:v>
                </c:pt>
                <c:pt idx="10">
                  <c:v>212</c:v>
                </c:pt>
                <c:pt idx="11">
                  <c:v>#N/A</c:v>
                </c:pt>
                <c:pt idx="12">
                  <c:v>#N/A</c:v>
                </c:pt>
                <c:pt idx="13">
                  <c:v>194</c:v>
                </c:pt>
                <c:pt idx="14">
                  <c:v>#N/A</c:v>
                </c:pt>
              </c:numCache>
            </c:numRef>
          </c:val>
          <c:smooth val="0"/>
          <c:extLst>
            <c:ext xmlns:c16="http://schemas.microsoft.com/office/drawing/2014/chart" uri="{C3380CC4-5D6E-409C-BE32-E72D297353CC}">
              <c16:uniqueId val="{00000008-C006-491C-9ECE-8463EFD0A74D}"/>
            </c:ext>
          </c:extLst>
        </c:ser>
        <c:dLbls>
          <c:showLegendKey val="0"/>
          <c:showVal val="0"/>
          <c:showCatName val="0"/>
          <c:showSerName val="0"/>
          <c:showPercent val="0"/>
          <c:showBubbleSize val="0"/>
        </c:dLbls>
        <c:marker val="1"/>
        <c:smooth val="0"/>
        <c:axId val="254547568"/>
        <c:axId val="254547960"/>
      </c:lineChart>
      <c:catAx>
        <c:axId val="25454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547960"/>
        <c:crosses val="autoZero"/>
        <c:auto val="1"/>
        <c:lblAlgn val="ctr"/>
        <c:lblOffset val="100"/>
        <c:tickLblSkip val="1"/>
        <c:tickMarkSkip val="1"/>
        <c:noMultiLvlLbl val="0"/>
      </c:catAx>
      <c:valAx>
        <c:axId val="254547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54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3812</c:v>
                </c:pt>
                <c:pt idx="5">
                  <c:v>3837</c:v>
                </c:pt>
                <c:pt idx="8">
                  <c:v>3661</c:v>
                </c:pt>
                <c:pt idx="11">
                  <c:v>3483</c:v>
                </c:pt>
                <c:pt idx="14">
                  <c:v>3356</c:v>
                </c:pt>
              </c:numCache>
            </c:numRef>
          </c:val>
          <c:extLst>
            <c:ext xmlns:c16="http://schemas.microsoft.com/office/drawing/2014/chart" uri="{C3380CC4-5D6E-409C-BE32-E72D297353CC}">
              <c16:uniqueId val="{00000000-7D57-4934-8ADE-6F7597CE8B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35</c:v>
                </c:pt>
                <c:pt idx="8">
                  <c:v>35</c:v>
                </c:pt>
                <c:pt idx="11">
                  <c:v>31</c:v>
                </c:pt>
                <c:pt idx="14">
                  <c:v>25</c:v>
                </c:pt>
              </c:numCache>
            </c:numRef>
          </c:val>
          <c:extLst>
            <c:ext xmlns:c16="http://schemas.microsoft.com/office/drawing/2014/chart" uri="{C3380CC4-5D6E-409C-BE32-E72D297353CC}">
              <c16:uniqueId val="{00000001-7D57-4934-8ADE-6F7597CE8B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1866</c:v>
                </c:pt>
                <c:pt idx="5">
                  <c:v>1808</c:v>
                </c:pt>
                <c:pt idx="8">
                  <c:v>1839</c:v>
                </c:pt>
                <c:pt idx="11">
                  <c:v>1794</c:v>
                </c:pt>
                <c:pt idx="14">
                  <c:v>1760</c:v>
                </c:pt>
              </c:numCache>
            </c:numRef>
          </c:val>
          <c:extLst>
            <c:ext xmlns:c16="http://schemas.microsoft.com/office/drawing/2014/chart" uri="{C3380CC4-5D6E-409C-BE32-E72D297353CC}">
              <c16:uniqueId val="{00000002-7D57-4934-8ADE-6F7597CE8B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57-4934-8ADE-6F7597CE8B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57-4934-8ADE-6F7597CE8B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57-4934-8ADE-6F7597CE8B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623</c:v>
                </c:pt>
                <c:pt idx="3">
                  <c:v>568</c:v>
                </c:pt>
                <c:pt idx="6">
                  <c:v>522</c:v>
                </c:pt>
                <c:pt idx="9">
                  <c:v>446</c:v>
                </c:pt>
                <c:pt idx="12">
                  <c:v>425</c:v>
                </c:pt>
              </c:numCache>
            </c:numRef>
          </c:val>
          <c:extLst>
            <c:ext xmlns:c16="http://schemas.microsoft.com/office/drawing/2014/chart" uri="{C3380CC4-5D6E-409C-BE32-E72D297353CC}">
              <c16:uniqueId val="{00000006-7D57-4934-8ADE-6F7597CE8B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41</c:v>
                </c:pt>
                <c:pt idx="3">
                  <c:v>44</c:v>
                </c:pt>
                <c:pt idx="6">
                  <c:v>63</c:v>
                </c:pt>
                <c:pt idx="9">
                  <c:v>76</c:v>
                </c:pt>
                <c:pt idx="12">
                  <c:v>156</c:v>
                </c:pt>
              </c:numCache>
            </c:numRef>
          </c:val>
          <c:extLst>
            <c:ext xmlns:c16="http://schemas.microsoft.com/office/drawing/2014/chart" uri="{C3380CC4-5D6E-409C-BE32-E72D297353CC}">
              <c16:uniqueId val="{00000007-7D57-4934-8ADE-6F7597CE8B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1520</c:v>
                </c:pt>
                <c:pt idx="3">
                  <c:v>1338</c:v>
                </c:pt>
                <c:pt idx="6">
                  <c:v>1393</c:v>
                </c:pt>
                <c:pt idx="9">
                  <c:v>1322</c:v>
                </c:pt>
                <c:pt idx="12">
                  <c:v>1259</c:v>
                </c:pt>
              </c:numCache>
            </c:numRef>
          </c:val>
          <c:extLst>
            <c:ext xmlns:c16="http://schemas.microsoft.com/office/drawing/2014/chart" uri="{C3380CC4-5D6E-409C-BE32-E72D297353CC}">
              <c16:uniqueId val="{00000008-7D57-4934-8ADE-6F7597CE8B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181</c:v>
                </c:pt>
                <c:pt idx="3">
                  <c:v>143</c:v>
                </c:pt>
                <c:pt idx="6">
                  <c:v>111</c:v>
                </c:pt>
                <c:pt idx="9">
                  <c:v>79</c:v>
                </c:pt>
                <c:pt idx="12">
                  <c:v>51</c:v>
                </c:pt>
              </c:numCache>
            </c:numRef>
          </c:val>
          <c:extLst>
            <c:ext xmlns:c16="http://schemas.microsoft.com/office/drawing/2014/chart" uri="{C3380CC4-5D6E-409C-BE32-E72D297353CC}">
              <c16:uniqueId val="{00000009-7D57-4934-8ADE-6F7597CE8B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4001</c:v>
                </c:pt>
                <c:pt idx="3">
                  <c:v>4126</c:v>
                </c:pt>
                <c:pt idx="6">
                  <c:v>3925</c:v>
                </c:pt>
                <c:pt idx="9">
                  <c:v>3785</c:v>
                </c:pt>
                <c:pt idx="12">
                  <c:v>3607</c:v>
                </c:pt>
              </c:numCache>
            </c:numRef>
          </c:val>
          <c:extLst>
            <c:ext xmlns:c16="http://schemas.microsoft.com/office/drawing/2014/chart" uri="{C3380CC4-5D6E-409C-BE32-E72D297353CC}">
              <c16:uniqueId val="{0000000A-7D57-4934-8ADE-6F7597CE8B05}"/>
            </c:ext>
          </c:extLst>
        </c:ser>
        <c:dLbls>
          <c:showLegendKey val="0"/>
          <c:showVal val="0"/>
          <c:showCatName val="0"/>
          <c:showSerName val="0"/>
          <c:showPercent val="0"/>
          <c:showBubbleSize val="0"/>
        </c:dLbls>
        <c:gapWidth val="100"/>
        <c:overlap val="100"/>
        <c:axId val="254548744"/>
        <c:axId val="267104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688</c:v>
                </c:pt>
                <c:pt idx="2">
                  <c:v>#N/A</c:v>
                </c:pt>
                <c:pt idx="3">
                  <c:v>#N/A</c:v>
                </c:pt>
                <c:pt idx="4">
                  <c:v>539</c:v>
                </c:pt>
                <c:pt idx="5">
                  <c:v>#N/A</c:v>
                </c:pt>
                <c:pt idx="6">
                  <c:v>#N/A</c:v>
                </c:pt>
                <c:pt idx="7">
                  <c:v>478</c:v>
                </c:pt>
                <c:pt idx="8">
                  <c:v>#N/A</c:v>
                </c:pt>
                <c:pt idx="9">
                  <c:v>#N/A</c:v>
                </c:pt>
                <c:pt idx="10">
                  <c:v>401</c:v>
                </c:pt>
                <c:pt idx="11">
                  <c:v>#N/A</c:v>
                </c:pt>
                <c:pt idx="12">
                  <c:v>#N/A</c:v>
                </c:pt>
                <c:pt idx="13">
                  <c:v>358</c:v>
                </c:pt>
                <c:pt idx="14">
                  <c:v>#N/A</c:v>
                </c:pt>
              </c:numCache>
            </c:numRef>
          </c:val>
          <c:smooth val="0"/>
          <c:extLst>
            <c:ext xmlns:c16="http://schemas.microsoft.com/office/drawing/2014/chart" uri="{C3380CC4-5D6E-409C-BE32-E72D297353CC}">
              <c16:uniqueId val="{0000000B-7D57-4934-8ADE-6F7597CE8B05}"/>
            </c:ext>
          </c:extLst>
        </c:ser>
        <c:dLbls>
          <c:showLegendKey val="0"/>
          <c:showVal val="0"/>
          <c:showCatName val="0"/>
          <c:showSerName val="0"/>
          <c:showPercent val="0"/>
          <c:showBubbleSize val="0"/>
        </c:dLbls>
        <c:marker val="1"/>
        <c:smooth val="0"/>
        <c:axId val="254548744"/>
        <c:axId val="267104256"/>
      </c:lineChart>
      <c:catAx>
        <c:axId val="254548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7104256"/>
        <c:crosses val="autoZero"/>
        <c:auto val="1"/>
        <c:lblAlgn val="ctr"/>
        <c:lblOffset val="100"/>
        <c:tickLblSkip val="1"/>
        <c:tickMarkSkip val="1"/>
        <c:noMultiLvlLbl val="0"/>
      </c:catAx>
      <c:valAx>
        <c:axId val="26710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548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1031</c:v>
                </c:pt>
                <c:pt idx="1">
                  <c:v>968</c:v>
                </c:pt>
                <c:pt idx="2">
                  <c:v>787</c:v>
                </c:pt>
              </c:numCache>
            </c:numRef>
          </c:val>
          <c:extLst>
            <c:ext xmlns:c16="http://schemas.microsoft.com/office/drawing/2014/chart" uri="{C3380CC4-5D6E-409C-BE32-E72D297353CC}">
              <c16:uniqueId val="{00000000-8921-4325-90E8-CA8E06D350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41</c:v>
                </c:pt>
                <c:pt idx="1">
                  <c:v>41</c:v>
                </c:pt>
                <c:pt idx="2">
                  <c:v>41</c:v>
                </c:pt>
              </c:numCache>
            </c:numRef>
          </c:val>
          <c:extLst>
            <c:ext xmlns:c16="http://schemas.microsoft.com/office/drawing/2014/chart" uri="{C3380CC4-5D6E-409C-BE32-E72D297353CC}">
              <c16:uniqueId val="{00000001-8921-4325-90E8-CA8E06D350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322</c:v>
                </c:pt>
                <c:pt idx="1">
                  <c:v>346</c:v>
                </c:pt>
                <c:pt idx="2">
                  <c:v>410</c:v>
                </c:pt>
              </c:numCache>
            </c:numRef>
          </c:val>
          <c:extLst>
            <c:ext xmlns:c16="http://schemas.microsoft.com/office/drawing/2014/chart" uri="{C3380CC4-5D6E-409C-BE32-E72D297353CC}">
              <c16:uniqueId val="{00000002-8921-4325-90E8-CA8E06D350B4}"/>
            </c:ext>
          </c:extLst>
        </c:ser>
        <c:dLbls>
          <c:showLegendKey val="0"/>
          <c:showVal val="0"/>
          <c:showCatName val="0"/>
          <c:showSerName val="0"/>
          <c:showPercent val="0"/>
          <c:showBubbleSize val="0"/>
        </c:dLbls>
        <c:gapWidth val="120"/>
        <c:overlap val="100"/>
        <c:axId val="267105040"/>
        <c:axId val="267105432"/>
      </c:barChart>
      <c:catAx>
        <c:axId val="26710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7105432"/>
        <c:crosses val="autoZero"/>
        <c:auto val="1"/>
        <c:lblAlgn val="ctr"/>
        <c:lblOffset val="100"/>
        <c:tickLblSkip val="1"/>
        <c:tickMarkSkip val="1"/>
        <c:noMultiLvlLbl val="0"/>
      </c:catAx>
      <c:valAx>
        <c:axId val="267105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710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{51ABBB03-E9F9-4F90-9B07-D2C58F882A6E}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384-4FFD-9ED8-ECE4B5C8A1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{CCC9BFAB-213A-46EF-9C4B-E5127D6CF805}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84-4FFD-9ED8-ECE4B5C8A1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{DE3987B0-54E8-4FEA-A91A-8BC12EAF48D0}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84-4FFD-9ED8-ECE4B5C8A1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{2EB69BFA-6AD3-4668-AD10-BFE12B111FDD}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84-4FFD-9ED8-ECE4B5C8A1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{0426FF8D-A1BF-477A-8560-9471A5FC760D}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84-4FFD-9ED8-ECE4B5C8A1C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{704CA2C8-A934-48A5-A576-B368B2011336}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384-4FFD-9ED8-ECE4B5C8A1C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{6950137D-6E7E-4003-A3EA-D886EF0330EA}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384-4FFD-9ED8-ECE4B5C8A1C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{D676A004-87EE-4074-972B-941CF0A56486}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384-4FFD-9ED8-ECE4B5C8A1C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{AEB59AEC-5889-457B-9200-9A643F4F951C}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384-4FFD-9ED8-ECE4B5C8A1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384-4FFD-9ED8-ECE4B5C8A1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{3C6FB95C-4876-4A36-BF1F-AFE1DF057DA1}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384-4FFD-9ED8-ECE4B5C8A1C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{F32B65F8-C2EC-4100-B33F-514C78D9B47D}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84-4FFD-9ED8-ECE4B5C8A1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{3671C653-C7A2-4C64-BB58-F188872CF571}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84-4FFD-9ED8-ECE4B5C8A1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{A12C0E32-326B-4A33-A7F4-A887916DE4B7}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84-4FFD-9ED8-ECE4B5C8A1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{26633CFD-F961-45E4-B502-683B6C73F44B}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84-4FFD-9ED8-ECE4B5C8A1C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{513A330F-5B55-4BF8-B830-04A46408ABBD}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384-4FFD-9ED8-ECE4B5C8A1C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{09314DF8-6564-4715-8070-F115F1624A13}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384-4FFD-9ED8-ECE4B5C8A1C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{F779335F-BAAE-474C-8362-606194EAC289}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384-4FFD-9ED8-ECE4B5C8A1C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{279C2B15-B839-4264-AE39-CEC752468D95}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384-4FFD-9ED8-ECE4B5C8A1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E384-4FFD-9ED8-ECE4B5C8A1C7}"/>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{445B49BF-AE8A-4DA9-9B9C-0B3FAD5D2FE9}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68F-4957-8107-08FA5C58A9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{C3F6FB39-FFF9-4A9C-B955-0F54DE1CD89D}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8F-4957-8107-08FA5C58A9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{CA25C8C1-5142-45EE-9890-27813B1A0415}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8F-4957-8107-08FA5C58A9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{D745EED2-6CA4-40ED-997F-C9556AF93AFC}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8F-4957-8107-08FA5C58A9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{F4C64F28-F676-47A1-BB63-B71611F1F198}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8F-4957-8107-08FA5C58A9B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{C1F73BE3-3990-43E0-BC2B-D9BAED591E05}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68F-4957-8107-08FA5C58A9B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{1DC785ED-9162-4120-B1A7-00AB00688B1C}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68F-4957-8107-08FA5C58A9B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{563F256D-572F-4151-97C0-DDEBC1AD6DAB}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68F-4957-8107-08FA5C58A9B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{85C30872-825F-48CE-BC6C-CCFFA362B5A6}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68F-4957-8107-08FA5C58A9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8.9</c:v>
                </c:pt>
                <c:pt idx="16">
                  <c:v>8.5</c:v>
                </c:pt>
                <c:pt idx="24">
                  <c:v>8.6</c:v>
                </c:pt>
                <c:pt idx="32">
                  <c:v>8.6999999999999993</c:v>
                </c:pt>
              </c:numCache>
            </c:numRef>
          </c:xVal>
          <c:yVal>
            <c:numRef>
              <c:f>公会計指標分析・財政指標組合せ分析表!$BP$73:$DC$73</c:f>
              <c:numCache>
                <c:formatCode>#,##0.0;"▲ "#,##0.0</c:formatCode>
                <c:ptCount val="40"/>
                <c:pt idx="0">
                  <c:v>30.3</c:v>
                </c:pt>
                <c:pt idx="8">
                  <c:v>22.6</c:v>
                </c:pt>
                <c:pt idx="16">
                  <c:v>20.5</c:v>
                </c:pt>
                <c:pt idx="24">
                  <c:v>17.600000000000001</c:v>
                </c:pt>
                <c:pt idx="32">
                  <c:v>15.9</c:v>
                </c:pt>
              </c:numCache>
            </c:numRef>
          </c:yVal>
          <c:smooth val="0"/>
          <c:extLst>
            <c:ext xmlns:c16="http://schemas.microsoft.com/office/drawing/2014/chart" uri="{C3380CC4-5D6E-409C-BE32-E72D297353CC}">
              <c16:uniqueId val="{00000009-668F-4957-8107-08FA5C58A9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{EFBED2E3-1A7A-4CB4-9C32-62F2FAF85948}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68F-4957-8107-08FA5C58A9B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{9D128C38-9ACC-468B-9B0B-C2AE658B11DC}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8F-4957-8107-08FA5C58A9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{0A758C3D-708E-456C-9E58-1D9E6B9E9AF8}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8F-4957-8107-08FA5C58A9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{AC4F4F97-448E-4374-8455-BAB3D6AD4EF5}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8F-4957-8107-08FA5C58A9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{C59B268C-D45B-44F6-9ADB-6960E4DD84EA}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8F-4957-8107-08FA5C58A9B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{B0DBA751-CC89-43FE-BD27-FBDE644B3B16}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68F-4957-8107-08FA5C58A9B3}"/>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{EE99FD46-B090-4FF2-B046-976F11A2790D}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68F-4957-8107-08FA5C58A9B3}"/>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{23197931-AB47-49C2-924C-0D6770B6C369}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68F-4957-8107-08FA5C58A9B3}"/>
                </c:ext>
              </c:extLst>
            </c:dLbl>
            <c:dLbl>
              <c:idx val="32"/>
              <c:layout>
                <c:manualLayout>
                  <c:x val="-1.8235628084250027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{14222BFB-EBA9-478E-9050-2F37D79A8CDC}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68F-4957-8107-08FA5C58A9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c:ext xmlns:c16="http://schemas.microsoft.com/office/drawing/2014/chart" uri="{C3380CC4-5D6E-409C-BE32-E72D297353CC}">
              <c16:uniqueId val="{00000013-668F-4957-8107-08FA5C58A9B3}"/>
            </c:ext>
          </c:extLst>
        </c:ser>
        <c:dLbls>
          <c:showLegendKey val="0"/>
          <c:showVal val="1"/>
          <c:showCatName val="0"/>
          <c:showSerName val="0"/>
          <c:showPercent val="0"/>
          <c:showBubbleSize val="0"/>
        </c:dLbls>
        <c:axId val="84219776"/>
        <c:axId val="84234240"/>
      </c:scatterChart>
      <c:valAx>
        <c:axId val="84219776"/>
        <c:scaling>
          <c:orientation val="minMax"/>
          <c:max val="10"/>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においては、基準財政需要額に算入される村債充当事業を選別化するとともに、発行額の抑制に努めている。臨時財政対策債等の元金償還が開始しているが、辺地対策事業債等の償還終了に伴い、昨年度より減少している。</a:t>
          </a:r>
        </a:p>
        <a:p>
          <a:r>
            <a:rPr kumimoji="1" lang="ja-JP" altLang="en-US" sz="1400">
              <a:latin typeface="ＭＳ ゴシック" pitchFamily="49" charset="-128"/>
              <a:ea typeface="ＭＳ ゴシック" pitchFamily="49" charset="-128"/>
            </a:rPr>
            <a:t>債務負担行為に基づく支出においては、国営土地改良事業負担金の償還終了に伴い、特別養護老人ホーム償還負担金のみとなり、今後も減少する見込みである。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減債基金残高のうち、満期一括償還地方債の償還の財源として積み立てた額はない。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一般会計等に係る地方債の現在高については、臨時財政対策債、辺地対策事業債等の借入はあるものの、辺地対策事業債等の償還終了に伴い減少している。</a:t>
          </a:r>
        </a:p>
        <a:p>
          <a:r>
            <a:rPr kumimoji="1" lang="ja-JP" altLang="en-US" sz="1300">
              <a:latin typeface="ＭＳ ゴシック" pitchFamily="49" charset="-128"/>
              <a:ea typeface="ＭＳ ゴシック" pitchFamily="49" charset="-128"/>
            </a:rPr>
            <a:t>債務負担行為に基づく支出予定額は、国営土地改良事業負担金の償還終了に伴い、特別養護老人ホーム償還負担金のみとなり、今後も減少する見込みである。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組合等負担等見込額は、消防署庁舎建て替え、ごみ処理施設整備に伴う一部事務組合への地方債償還負担金の増により増加している。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充当可能基金については、公共施設整備基金等への積立はあるものの、財政調整基金の取り崩し、東日本大震災復興基金の取り崩し、がんばれ天栄応援基金の取り崩し等により減少している。</a:t>
          </a:r>
        </a:p>
        <a:p>
          <a:r>
            <a:rPr kumimoji="1" lang="ja-JP" altLang="en-US" sz="1300">
              <a:latin typeface="ＭＳ ゴシック" pitchFamily="49" charset="-128"/>
              <a:ea typeface="ＭＳ ゴシック" pitchFamily="49" charset="-128"/>
            </a:rPr>
            <a:t>基準財政需要額の算入見込額については、村債充当事業の選別化を行っており、概ね地方債の現在高に比例している。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福島県天栄村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今後の公共施設の長寿命化や整備に係る「公共施設整備基金」に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千円の積立、ふるさと納税に係る寄附金を「がんばれ天栄応援基金」に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千円の積立、財政調整基金への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93,364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千円の積立等はあるものの、地方創生事業や通園バス委託等のため「がんばれ天栄応援基金」の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千円の取り崩し、補助事業等に該当にならない投資的経費等へ「財政調整基金」の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116,046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1,238,369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今後、公共施設の長寿命化や整備が見込まれるため「公共施設整備基金」への積立額の増加を予定している。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公共施設の整備、改修及び維持補修事業のための基金、②がんばれ天栄応援基金：ふるさと納税（寄附金）を財源として村政の振興発展のための基金、③こども未来基金：次代を担うこどもたちの健やかな成長と豊かな心を育む社会の実現のための基金、④除雪車整備基金：除雪車整備事業のための基金、⑤ふるさと水と土保全基金：中山間地域における土地改良施設の機能を適正に発揮させるための基金、⑥東日本大震災復興基金：東日本大震災からの復興に向けて、住民生活の安定や地域経済の振興を図るための基金、⑦人材育成基金：本村を担う人材を育成するための基金、⑧地域福祉基金：地域における福祉活動の促進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①公共施設整備基金：今後の公共施設の長寿命化や整備のため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千円の積立により増加、②がんばれ天栄応援基金：ふるさと納税（寄附金）により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千円の積立はあるものの、地方創生事業や通園バス委託等への取り崩し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千円により減少、③こども未来基金：こども未来応援事業等への取り崩し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千円はあるものの、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千円の積立により増加、④除雪車整備基金：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千円の積立により増加、⑤ふるさと水と土保全基金：基金利子分のみ増加、⑥東日本大震災復興基金：災害備蓄用資材等への取り崩し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千円により減少、⑦人材育成基金：本村の地域医療を担う学生への取り崩し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千円により減少、⑧地域福祉基金：基金利子分のみ増加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基金：今後、公共施設の長寿命化や整備が見込まれるため積立予定。②がんばれ天栄応援基金：充当可能な事業へ適宜、取り崩し予定。③こども未来基金：充当可能な事業へ適宜、取り崩し予定。④除雪車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年度まで積立、令和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度に除雪車整備のため取り崩し予定。⑤ふるさと水と土保全基金：充当可能な事業へ適宜、取り崩し予定、⑥東日本大震災復興基金：令和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年度までに全て取り崩し予定。⑦人材育成基金：充当可能な事業へ適宜、取り崩し予定。⑧地域福祉基金：充当可能な事業へ適宜、取り崩し予定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条の規定により純剰余金の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93,364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千円を積立ているが、補助事業等に該当にならない投資的経費等へ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千円を取り崩しているため減少している。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程度としているが、東日本大震災の経験から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千円程度の積立を予定している。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千円）による微増。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現在のところ計画的な積立の予定はないが、今後の地方債償還の動向を踏まえていく。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E620874-3A6A-4B42-9C35-B302A35031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4F052FA-57FD-438C-9440-0FEEBD6A7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0D61BA9-4964-4BA1-ABD1-453A555B094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514673B-4E8F-4CCF-8535-3AB381C6F8C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53B7671-43C6-4E0F-88E1-FFECD294769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C6D693E-697E-4AC9-9EC9-11128BA5D69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2330EE2-5B21-4E4F-8A09-B1AD32D3EEE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E59992B-000E-4195-BA79-57B9B720080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99CA614-31EB-4746-B5CF-D6708BA93BB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5F8FB0-873E-417A-9635-BDB3897D02F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A6EA20B-40ED-4A0F-98A5-AC4258FE977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996F4E2-566D-4A46-A457-BE63F7CD241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5,692
5,618
225.52
5,117,167
4,934,297
151,933
2,602,887
3,607,432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125E8DD-0922-4B7E-A4E3-7718A09EF7C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E171772-3DB3-453C-BA72-030BB0D9769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C128DF9-BE38-4738-A867-0A9C708289E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A153134-B0C4-4DEF-9891-BD86F936006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0E2A39F-3426-408D-8DD8-2CD26964630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5A1B63E-638D-48C2-8EA9-D17E95D9C99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C0CEAFE-3415-41B8-BB68-DEE02828F8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1908598-74B4-4EB0-AC80-FFADA3C56CB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C81EF93-6863-47C3-8DF6-0DC0BA16487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2DEE8EE-469F-43A8-BF94-D75DD9C9BDD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2D92FD3-1838-49F6-942F-B12826B6D19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DA574C4-8FFC-4482-9FF1-AF3E9625ADC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3C951A4-401B-487B-846C-A7102F7AD06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1AD2964-4D2A-4FBE-8F41-4DE5DD3EF9A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EBAEF0C-2EE3-4941-A66B-01AB299454C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506802F-8B9E-4290-8CA1-0FD2534872F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620C5C2-C512-4E15-8FAF-A91562D50FD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B1AB0D9C-7C67-4DF5-8FA5-F0EBFFCBFBA1}"/>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FCE05A58-856A-4D7E-9B91-57CFE068657C}"/>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99478A04-2D3E-4892-B53A-557B8ECF701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73C28CEF-FAEA-4274-AAD9-C02F3E97DCA8}"/>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AB986FD-6503-465E-976A-4851EC43A86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A2D92EA5-3D90-464D-B614-E6F412F9821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98A09C03-AB53-4DE7-8988-FB4B8F733264}"/>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3FD0324D-F65D-4FF6-BFBE-69F02B5485D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45322BFD-71A6-4222-8DAB-9EF4A9F86EB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DD822D87-A7F7-4EC3-A07F-7FB344503AB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EDF3D0E9-D68D-4442-92D3-BC086BA3859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3A1B37C9-CF48-4842-99D3-1B227B52797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8723D454-0A86-46E5-9531-6FFEBB2A6C8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45834746-B9BF-4BA2-BF83-DC3319D12A1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9DC7FF3B-BF31-4F13-990B-6D8681AA7B1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6191E573-0023-406A-A203-1E818959EFB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F1B499E-73A5-4652-AACF-1EBD7463F1C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a:extLst>
            <a:ext uri="{FF2B5EF4-FFF2-40B4-BE49-F238E27FC236}">
              <a16:creationId xmlns:a16="http://schemas.microsoft.com/office/drawing/2014/main" id="{D869E4BA-508F-4E8D-BAFB-AE2915716B1D}"/>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a:extLst>
            <a:ext uri="{FF2B5EF4-FFF2-40B4-BE49-F238E27FC236}">
              <a16:creationId xmlns:a16="http://schemas.microsoft.com/office/drawing/2014/main" id="{B163E2A8-811F-41AD-A3F4-84F4B999D84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0" name="正方形/長方形 49">
          <a:extLst>
            <a:ext uri="{FF2B5EF4-FFF2-40B4-BE49-F238E27FC236}">
              <a16:creationId xmlns:a16="http://schemas.microsoft.com/office/drawing/2014/main" id="{E2C03065-D88A-4AB3-AD28-43AD5804BF8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1" name="正方形/長方形 50">
          <a:extLst>
            <a:ext uri="{FF2B5EF4-FFF2-40B4-BE49-F238E27FC236}">
              <a16:creationId xmlns:a16="http://schemas.microsoft.com/office/drawing/2014/main" id="{83D74678-7693-4C6F-B693-318D77874F4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a:extLst>
            <a:ext uri="{FF2B5EF4-FFF2-40B4-BE49-F238E27FC236}">
              <a16:creationId xmlns:a16="http://schemas.microsoft.com/office/drawing/2014/main" id="{1250F5A0-3F10-4BC0-95B5-E7C082A9F99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a:extLst>
            <a:ext uri="{FF2B5EF4-FFF2-40B4-BE49-F238E27FC236}">
              <a16:creationId xmlns:a16="http://schemas.microsoft.com/office/drawing/2014/main" id="{F498B07B-FE45-4EB8-9BCA-6410D20484B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a:extLst>
            <a:ext uri="{FF2B5EF4-FFF2-40B4-BE49-F238E27FC236}">
              <a16:creationId xmlns:a16="http://schemas.microsoft.com/office/drawing/2014/main" id="{3C841161-FDD3-4FF5-8B9F-D039E4A0B47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a:extLst>
            <a:ext uri="{FF2B5EF4-FFF2-40B4-BE49-F238E27FC236}">
              <a16:creationId xmlns:a16="http://schemas.microsoft.com/office/drawing/2014/main" id="{649043B0-3043-4658-8E75-7CFBB873102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a:extLst>
            <a:ext uri="{FF2B5EF4-FFF2-40B4-BE49-F238E27FC236}">
              <a16:creationId xmlns:a16="http://schemas.microsoft.com/office/drawing/2014/main" id="{50507004-F376-40B0-8A36-03F08FEC27A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a:extLst>
            <a:ext uri="{FF2B5EF4-FFF2-40B4-BE49-F238E27FC236}">
              <a16:creationId xmlns:a16="http://schemas.microsoft.com/office/drawing/2014/main" id="{618C43B8-FFE7-49CF-BBC7-2EF83680D62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a:extLst>
            <a:ext uri="{FF2B5EF4-FFF2-40B4-BE49-F238E27FC236}">
              <a16:creationId xmlns:a16="http://schemas.microsoft.com/office/drawing/2014/main" id="{0ECA6B3C-5731-4A13-BD5B-C35C48D9309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a:extLst>
            <a:ext uri="{FF2B5EF4-FFF2-40B4-BE49-F238E27FC236}">
              <a16:creationId xmlns:a16="http://schemas.microsoft.com/office/drawing/2014/main" id="{6B078749-FB92-4FC8-AAAD-9CEE3D8C93B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a:extLst>
            <a:ext uri="{FF2B5EF4-FFF2-40B4-BE49-F238E27FC236}">
              <a16:creationId xmlns:a16="http://schemas.microsoft.com/office/drawing/2014/main" id="{6CA7AC7D-244B-46D8-BA5A-946727ABDFF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a:extLst>
            <a:ext uri="{FF2B5EF4-FFF2-40B4-BE49-F238E27FC236}">
              <a16:creationId xmlns:a16="http://schemas.microsoft.com/office/drawing/2014/main" id="{FE653D66-1596-4EAF-8E38-05B42E20880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地方債の現在高は、辺地対策事業債等の借入はあるものの、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臨時地方道整備事業債等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償還終了に伴い減少し、須賀川地方保健環境組合へのごみ処理施設建設に伴う地方債の償還に係る負担金は増加したが、将来負担額は減少傾向にある。職員数は本村の地理的要因により類似団体平均を若干上回っているが、債務償還可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は、類似団体平均を下回っている。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a:extLst>
            <a:ext uri="{FF2B5EF4-FFF2-40B4-BE49-F238E27FC236}">
              <a16:creationId xmlns:a16="http://schemas.microsoft.com/office/drawing/2014/main" id="{9A751CBC-C25B-4C69-B68C-B95556E12BD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a:extLst>
            <a:ext uri="{FF2B5EF4-FFF2-40B4-BE49-F238E27FC236}">
              <a16:creationId xmlns:a16="http://schemas.microsoft.com/office/drawing/2014/main" id="{8FF4D3E3-F08E-469D-8ECA-BD5CDFD5269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a:extLst>
            <a:ext uri="{FF2B5EF4-FFF2-40B4-BE49-F238E27FC236}">
              <a16:creationId xmlns:a16="http://schemas.microsoft.com/office/drawing/2014/main" id="{298DF5AC-E28E-47F9-B610-F5016A29F05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a:extLst>
            <a:ext uri="{FF2B5EF4-FFF2-40B4-BE49-F238E27FC236}">
              <a16:creationId xmlns:a16="http://schemas.microsoft.com/office/drawing/2014/main" id="{AF98AF0F-59D8-457C-BD6D-B7E4147BA6AE}"/>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a:extLst>
            <a:ext uri="{FF2B5EF4-FFF2-40B4-BE49-F238E27FC236}">
              <a16:creationId xmlns:a16="http://schemas.microsoft.com/office/drawing/2014/main" id="{15008D27-DBBA-4649-B73C-1674EFC2CD9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7" name="テキスト ボックス 66">
          <a:extLst>
            <a:ext uri="{FF2B5EF4-FFF2-40B4-BE49-F238E27FC236}">
              <a16:creationId xmlns:a16="http://schemas.microsoft.com/office/drawing/2014/main" id="{DF7B2DAD-D3F9-45A6-B3F6-223E8DF4667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a:extLst>
            <a:ext uri="{FF2B5EF4-FFF2-40B4-BE49-F238E27FC236}">
              <a16:creationId xmlns:a16="http://schemas.microsoft.com/office/drawing/2014/main" id="{CDB709A0-9C02-4736-A5C6-1552A6D62D3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69" name="テキスト ボックス 68">
          <a:extLst>
            <a:ext uri="{FF2B5EF4-FFF2-40B4-BE49-F238E27FC236}">
              <a16:creationId xmlns:a16="http://schemas.microsoft.com/office/drawing/2014/main" id="{EFA8EC75-A782-4FA0-A794-E8D463DF75A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a:extLst>
            <a:ext uri="{FF2B5EF4-FFF2-40B4-BE49-F238E27FC236}">
              <a16:creationId xmlns:a16="http://schemas.microsoft.com/office/drawing/2014/main" id="{2BBC6217-0847-4FC4-8920-DDECFF334A5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1" name="テキスト ボックス 70">
          <a:extLst>
            <a:ext uri="{FF2B5EF4-FFF2-40B4-BE49-F238E27FC236}">
              <a16:creationId xmlns:a16="http://schemas.microsoft.com/office/drawing/2014/main" id="{5E9C7534-3266-4411-BB14-F428CAF4248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a:extLst>
            <a:ext uri="{FF2B5EF4-FFF2-40B4-BE49-F238E27FC236}">
              <a16:creationId xmlns:a16="http://schemas.microsoft.com/office/drawing/2014/main" id="{C22DB5AD-1178-4332-83B5-64D6C61B86F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3" name="テキスト ボックス 72">
          <a:extLst>
            <a:ext uri="{FF2B5EF4-FFF2-40B4-BE49-F238E27FC236}">
              <a16:creationId xmlns:a16="http://schemas.microsoft.com/office/drawing/2014/main" id="{BBBD8E57-A58E-4BE1-9650-8BD0578925FA}"/>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a:extLst>
            <a:ext uri="{FF2B5EF4-FFF2-40B4-BE49-F238E27FC236}">
              <a16:creationId xmlns:a16="http://schemas.microsoft.com/office/drawing/2014/main" id="{F4B31389-0137-4F85-8391-1AFF1C74A18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5" name="テキスト ボックス 74">
          <a:extLst>
            <a:ext uri="{FF2B5EF4-FFF2-40B4-BE49-F238E27FC236}">
              <a16:creationId xmlns:a16="http://schemas.microsoft.com/office/drawing/2014/main" id="{26F4C8C0-76CA-41B9-9073-024539ACA0C9}"/>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比率グラフ枠">
          <a:extLst>
            <a:ext uri="{FF2B5EF4-FFF2-40B4-BE49-F238E27FC236}">
              <a16:creationId xmlns:a16="http://schemas.microsoft.com/office/drawing/2014/main" id="{A2C0CA91-7DBE-4DDD-B48F-66D357BEF49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77" name="直線コネクタ 76">
          <a:extLst>
            <a:ext uri="{FF2B5EF4-FFF2-40B4-BE49-F238E27FC236}">
              <a16:creationId xmlns:a16="http://schemas.microsoft.com/office/drawing/2014/main" id="{2293FEA4-5747-44EB-A34D-52CCB04E4213}"/>
            </a:ext>
          </a:extLst>
        </xdr:cNvPr>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比率最小値テキスト">
          <a:extLst>
            <a:ext uri="{FF2B5EF4-FFF2-40B4-BE49-F238E27FC236}">
              <a16:creationId xmlns:a16="http://schemas.microsoft.com/office/drawing/2014/main" id="{7D3E8E8A-FD27-43E0-A19F-A29449FBF2BA}"/>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a:extLst>
            <a:ext uri="{FF2B5EF4-FFF2-40B4-BE49-F238E27FC236}">
              <a16:creationId xmlns:a16="http://schemas.microsoft.com/office/drawing/2014/main" id="{166A93EB-86F2-45FA-80BB-9358C8FC9221}"/>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80" name="債務償還比率最大値テキスト">
          <a:extLst>
            <a:ext uri="{FF2B5EF4-FFF2-40B4-BE49-F238E27FC236}">
              <a16:creationId xmlns:a16="http://schemas.microsoft.com/office/drawing/2014/main" id="{2BEDC3F6-1E6C-40BD-9ABF-85BDC1EED8AD}"/>
            </a:ext>
          </a:extLst>
        </xdr:cNvPr>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81" name="直線コネクタ 80">
          <a:extLst>
            <a:ext uri="{FF2B5EF4-FFF2-40B4-BE49-F238E27FC236}">
              <a16:creationId xmlns:a16="http://schemas.microsoft.com/office/drawing/2014/main" id="{F0B09D68-5587-4915-96BE-7A608DF4FB21}"/>
            </a:ext>
          </a:extLst>
        </xdr:cNvPr>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82" name="債務償還比率平均値テキスト">
          <a:extLst>
            <a:ext uri="{FF2B5EF4-FFF2-40B4-BE49-F238E27FC236}">
              <a16:creationId xmlns:a16="http://schemas.microsoft.com/office/drawing/2014/main" id="{BE8768F7-88D6-4FC1-9731-304716DEEE87}"/>
            </a:ext>
          </a:extLst>
        </xdr:cNvPr>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83" name="フローチャート: 判断 82">
          <a:extLst>
            <a:ext uri="{FF2B5EF4-FFF2-40B4-BE49-F238E27FC236}">
              <a16:creationId xmlns:a16="http://schemas.microsoft.com/office/drawing/2014/main" id="{A3CD79FF-6CC2-4F88-A110-6D570DF94E12}"/>
            </a:ext>
          </a:extLst>
        </xdr:cNvPr>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84" name="フローチャート: 判断 83">
          <a:extLst>
            <a:ext uri="{FF2B5EF4-FFF2-40B4-BE49-F238E27FC236}">
              <a16:creationId xmlns:a16="http://schemas.microsoft.com/office/drawing/2014/main" id="{C0F938B5-0AE2-4F8C-825F-F16DBCFCB5BE}"/>
            </a:ext>
          </a:extLst>
        </xdr:cNvPr>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79268076-242A-4499-9A42-3F2A1B86BBF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625580C-F876-4374-B32A-E0B38C049EB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830E87C9-E1F1-424D-AE34-C737B0F2BAC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F55A937-42F9-47E8-A429-CC5D5F19BA3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6D635A3-CCCB-4BC3-B9D7-FA72FD51EE1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125638</xdr:rowOff>
    </xdr:from>
    <xdr:to>
      <xdr:col>76</xdr:col>
      <xdr:colOff>73025</xdr:colOff>
      <xdr:row>32</xdr:row>
      <xdr:rowOff>55788</xdr:rowOff>
    </xdr:to>
    <xdr:sp macro="" textlink="">
      <xdr:nvSpPr>
        <xdr:cNvPr id="90" name="楕円 89">
          <a:extLst>
            <a:ext uri="{FF2B5EF4-FFF2-40B4-BE49-F238E27FC236}">
              <a16:creationId xmlns:a16="http://schemas.microsoft.com/office/drawing/2014/main" id="{C43823E0-1809-4901-9791-D3BEB59599DD}"/>
            </a:ext>
          </a:extLst>
        </xdr:cNvPr>
        <xdr:cNvSpPr/>
      </xdr:nvSpPr>
      <xdr:spPr>
        <a:xfrm>
          <a:off x="14744700" y="62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104065</xdr:rowOff>
    </xdr:from>
    <xdr:ext cx="469744" cy="259045"/>
    <xdr:sp macro="" textlink="">
      <xdr:nvSpPr>
        <xdr:cNvPr id="91" name="債務償還比率該当値テキスト">
          <a:extLst>
            <a:ext uri="{FF2B5EF4-FFF2-40B4-BE49-F238E27FC236}">
              <a16:creationId xmlns:a16="http://schemas.microsoft.com/office/drawing/2014/main" id="{955A475B-43D0-4419-94AC-40E58D3EEC19}"/>
            </a:ext>
          </a:extLst>
        </xdr:cNvPr>
        <xdr:cNvSpPr txBox="1"/>
      </xdr:nvSpPr>
      <xdr:spPr>
        <a:xfrm>
          <a:off x="14846300" y="619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104288</xdr:rowOff>
    </xdr:from>
    <xdr:to>
      <xdr:col>72</xdr:col>
      <xdr:colOff>123825</xdr:colOff>
      <xdr:row>32</xdr:row>
      <xdr:rowOff>34438</xdr:rowOff>
    </xdr:to>
    <xdr:sp macro="" textlink="">
      <xdr:nvSpPr>
        <xdr:cNvPr id="92" name="楕円 91">
          <a:extLst>
            <a:ext uri="{FF2B5EF4-FFF2-40B4-BE49-F238E27FC236}">
              <a16:creationId xmlns:a16="http://schemas.microsoft.com/office/drawing/2014/main" id="{1158CD08-F485-4C51-A722-0A09339BD3DC}"/>
            </a:ext>
          </a:extLst>
        </xdr:cNvPr>
        <xdr:cNvSpPr/>
      </xdr:nvSpPr>
      <xdr:spPr>
        <a:xfrm>
          <a:off x="14033500" y="619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155088</xdr:rowOff>
    </xdr:from>
    <xdr:to>
      <xdr:col>76</xdr:col>
      <xdr:colOff>22225</xdr:colOff>
      <xdr:row>32</xdr:row>
      <xdr:rowOff>4988</xdr:rowOff>
    </xdr:to>
    <xdr:cxnSp macro="">
      <xdr:nvCxnSpPr>
        <xdr:cNvPr id="93" name="直線コネクタ 92">
          <a:extLst>
            <a:ext uri="{FF2B5EF4-FFF2-40B4-BE49-F238E27FC236}">
              <a16:creationId xmlns:a16="http://schemas.microsoft.com/office/drawing/2014/main" id="{70A32B27-28B7-48D9-B32F-12C7593C487C}"/>
            </a:ext>
          </a:extLst>
        </xdr:cNvPr>
        <xdr:cNvCxnSpPr/>
      </xdr:nvCxnSpPr>
      <xdr:spPr>
        <a:xfrm>
          <a:off x="14084300" y="6241563"/>
          <a:ext cx="711200" cy="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161243</xdr:rowOff>
    </xdr:from>
    <xdr:ext cx="469744" cy="259045"/>
    <xdr:sp macro="" textlink="">
      <xdr:nvSpPr>
        <xdr:cNvPr id="94" name="n_1aveValue債務償還比率">
          <a:extLst>
            <a:ext uri="{FF2B5EF4-FFF2-40B4-BE49-F238E27FC236}">
              <a16:creationId xmlns:a16="http://schemas.microsoft.com/office/drawing/2014/main" id="{AE2F6676-783C-4778-81B4-A35D644D5A3B}"/>
            </a:ext>
          </a:extLst>
        </xdr:cNvPr>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25565</xdr:rowOff>
    </xdr:from>
    <xdr:ext cx="469744" cy="259045"/>
    <xdr:sp macro="" textlink="">
      <xdr:nvSpPr>
        <xdr:cNvPr id="95" name="n_1mainValue債務償還比率">
          <a:extLst>
            <a:ext uri="{FF2B5EF4-FFF2-40B4-BE49-F238E27FC236}">
              <a16:creationId xmlns:a16="http://schemas.microsoft.com/office/drawing/2014/main" id="{5AD6FDCF-FCF6-4E17-BF08-0CFBCD249FCD}"/>
            </a:ext>
          </a:extLst>
        </xdr:cNvPr>
        <xdr:cNvSpPr txBox="1"/>
      </xdr:nvSpPr>
      <xdr:spPr>
        <a:xfrm>
          <a:off x="13836727" y="628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a:extLst>
            <a:ext uri="{FF2B5EF4-FFF2-40B4-BE49-F238E27FC236}">
              <a16:creationId xmlns:a16="http://schemas.microsoft.com/office/drawing/2014/main" id="{1E205E64-70AF-4436-B855-BC56DDC07CB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a:extLst>
            <a:ext uri="{FF2B5EF4-FFF2-40B4-BE49-F238E27FC236}">
              <a16:creationId xmlns:a16="http://schemas.microsoft.com/office/drawing/2014/main" id="{84F8EC52-2F47-46A3-B3E3-A59969470EF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a:extLst>
            <a:ext uri="{FF2B5EF4-FFF2-40B4-BE49-F238E27FC236}">
              <a16:creationId xmlns:a16="http://schemas.microsoft.com/office/drawing/2014/main" id="{C78A8367-310E-4495-AC33-7C22DA4FE7F2}"/>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a:extLst>
            <a:ext uri="{FF2B5EF4-FFF2-40B4-BE49-F238E27FC236}">
              <a16:creationId xmlns:a16="http://schemas.microsoft.com/office/drawing/2014/main" id="{D325EEC1-13C9-4F2B-9B90-C70F5F185DC5}"/>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a:extLst>
            <a:ext uri="{FF2B5EF4-FFF2-40B4-BE49-F238E27FC236}">
              <a16:creationId xmlns:a16="http://schemas.microsoft.com/office/drawing/2014/main" id="{C232FE00-08FB-407A-B293-C86ACB8D942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a:extLst>
            <a:ext uri="{FF2B5EF4-FFF2-40B4-BE49-F238E27FC236}">
              <a16:creationId xmlns:a16="http://schemas.microsoft.com/office/drawing/2014/main" id="{E1624418-D37B-4F91-AAFF-C75889FEEA3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2EF6C4C-B01C-44D2-8B36-ACBB475436B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41B6857-1F59-474A-B4D5-5E353E684BF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8A68CDC-ED35-42DD-9E1E-515E4493869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28A7FD1-561F-4549-AB39-7DDEF0BD272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2B5BC4D-5CA5-4AEB-AA53-81F2AB9094E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1D1E090-448B-45C3-8233-5FA7A1E520B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547E275-033E-4B89-9D34-485D2D6F09A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B5A3412-F7F8-4E46-8758-D75BA04A403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392CE07-BF20-491C-9911-33FA70F66EB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872423C-F371-4671-9DD0-09542948229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5,692
5,618
225.52
5,117,167
4,934,297
151,933
2,602,887
3,607,432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C7A3C3-C1C4-4E5D-A38F-6D379403FC3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A7363DC-D8AB-4F2D-A9BB-6F80753520F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9A42EE8-9E5C-43E0-8B30-BC35B5283AC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1041C62-0680-47EC-A2E4-3437548099C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F6E48A2-44E8-4FC2-8360-F51829AAFD5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1CE205F-D146-4D07-B409-5399E2BF356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5AA51690-3905-420E-AE0B-0517B7CD7AD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72B8CB45-CD68-4D6C-BB75-C38D59B8E4E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EF41B274-7DAA-4722-98A3-D06F4D7635D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041A51AD-CEE5-41BA-9E45-847F09EE8C32}"/>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9462BFC3-E314-45CC-AD74-447E8D0B21E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2E124BA7-B419-4D6F-A19B-F5EFD48DAA3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9E8D461F-4716-4695-9356-EF489C3C0F5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D1C4D03-49A0-4892-9E68-A75CD22604D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C40C3AD-B7DF-42C2-899D-BAF6F888C3B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6CA8606-B76F-4B74-B4B7-2D429D0111B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38A4DCF-1636-4B6A-865B-460EA27DE50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9192181-971F-46C0-9BB4-A5C12E29A2C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6A84AD4-0DB8-40E8-9969-749DBB3317E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A8118B0-AE22-4E28-9EFD-01F777EC617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6C282C8-097E-4F1C-9969-7B3779A627B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2EAF282-CC5C-4684-9494-1B1D74A9C84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D510CF7-8F76-4DC3-A9FC-B45CA962F3D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5,692
5,618
225.52
5,117,167
4,934,297
151,933
2,602,887
3,607,432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4941849-546B-4E4C-99F4-8ED8B328C52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5340DFB-AC6F-430A-843A-F43580FFE66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97AEF1A-6020-42F8-9B8D-5F7728A77E2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E432DB9-8395-41FC-9D22-8C8140C9459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17C0702-7362-4D73-B6CB-5D28F1AD7D9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7F30E77-C7EA-4909-87B6-EE4B6FB8CB9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DB9D5E66-1346-403E-A9DF-192EB27B99C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629F65DF-BF1F-4677-A160-52A60D49093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0AF4DCA8-C5F0-4F96-A2B8-44854441B35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29085253-106E-426D-8E1E-1258F0B30965}"/>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C21E90D7-6406-4D02-A71E-9D0A2B122D5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B34BEB30-54F1-4F5B-A3F3-166FF01D65B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E31FCFD2-D89F-408D-AFBB-EB4188F9710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5,692
5,618
225.52
5,117,167
4,934,297
151,933
2,602,887
3,607,432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山間地であることや立地企業が少ないことに加えて、固定資産税は東日本大震災に伴う残価率が通常に戻ったこと等に伴い増加しているが、法人村民税は東日本大震災関連の復興需要の減少等に伴う業績の低迷により減少しており、類似団体と比して低く、財政力指数が</a:t>
          </a:r>
          <a:r>
            <a:rPr kumimoji="1" lang="en-US" altLang="ja-JP" sz="1300">
              <a:latin typeface="ＭＳ Ｐゴシック" panose="020B0600070205080204" pitchFamily="50" charset="-128"/>
              <a:ea typeface="ＭＳ Ｐゴシック" panose="020B0600070205080204" pitchFamily="50" charset="-128"/>
            </a:rPr>
            <a:t>0.33</a:t>
          </a:r>
          <a:r>
            <a:rPr kumimoji="1" lang="ja-JP" altLang="en-US" sz="1300">
              <a:latin typeface="ＭＳ Ｐゴシック" panose="020B0600070205080204" pitchFamily="50" charset="-128"/>
              <a:ea typeface="ＭＳ Ｐゴシック" panose="020B0600070205080204" pitchFamily="50" charset="-128"/>
            </a:rPr>
            <a:t>と類似団体平均を下回っている。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経常経費の更なる圧縮等による歳出削減と、徴収の体制を強化し滞納額の縮減による税収の増加を図り、財政基準の強化に努める。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67600"/>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141212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167718</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経常経費の削減に努め、</a:t>
          </a:r>
          <a:r>
            <a:rPr kumimoji="1" lang="en-US" altLang="ja-JP" sz="1300">
              <a:latin typeface="ＭＳ Ｐゴシック" panose="020B0600070205080204" pitchFamily="50" charset="-128"/>
              <a:ea typeface="ＭＳ Ｐゴシック" panose="020B0600070205080204" pitchFamily="50" charset="-128"/>
            </a:rPr>
            <a:t>85.7</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84.5</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項目別では、人件費が給与改定等に伴う増はあるものの、退職者人数より新規職員の採用人数を抑制し、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ポイントの減、補助費等が一部事務組合への経常的負担金の減等により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ポイントの減、公債費が新規借入はあるものの村債の発行を抑制し、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今後も、各計画に即した経常経費の抑制や、村債充当事業の選別実施による村債発行額の抑制に努め、財政構造の弾力性に努める。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3175</xdr:rowOff>
    </xdr:from>
    <xdr:to>
      <xdr:col>23</xdr:col>
      <xdr:colOff>133350</xdr:colOff>
      <xdr:row>64</xdr:row>
      <xdr:rowOff>51435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7597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150495</xdr:rowOff>
    </xdr:from>
    <xdr:to>
      <xdr:col>19</xdr:col>
      <xdr:colOff>133350</xdr:colOff>
      <xdr:row>64</xdr:row>
      <xdr:rowOff>51435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5184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63</xdr:row>
      <xdr:rowOff>150495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6739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146473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86739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70925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123825</xdr:rowOff>
    </xdr:from>
    <xdr:to>
      <xdr:col>23</xdr:col>
      <xdr:colOff>184150</xdr:colOff>
      <xdr:row>64</xdr:row>
      <xdr:rowOff>53975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140352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635</xdr:rowOff>
    </xdr:from>
    <xdr:to>
      <xdr:col>19</xdr:col>
      <xdr:colOff>184150</xdr:colOff>
      <xdr:row>64</xdr:row>
      <xdr:rowOff>102235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112412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742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99695</xdr:rowOff>
    </xdr:from>
    <xdr:to>
      <xdr:col>15</xdr:col>
      <xdr:colOff>133350</xdr:colOff>
      <xdr:row>64</xdr:row>
      <xdr:rowOff>29845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40022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6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95673</xdr:rowOff>
    </xdr:from>
    <xdr:to>
      <xdr:col>7</xdr:col>
      <xdr:colOff>31750</xdr:colOff>
      <xdr:row>64</xdr:row>
      <xdr:rowOff>25823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36000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[291,957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要因は、人件費は給与改定等に伴う増加はあるものの、退職者人数より新規職員の採用数を抑制し経費の削減に努めているが、物件費は、東日本大震災の影響による、ため池の底質除去処理事業委託費、給食センターの給食業務の民間委託等に伴い昨年度と比較して増加したためである。今後は、原子力災害に伴う復興を進め、物件費の抑制を図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105445</xdr:rowOff>
    </xdr:from>
    <xdr:to>
      <xdr:col>23</xdr:col>
      <xdr:colOff>133350</xdr:colOff>
      <xdr:row>84</xdr:row>
      <xdr:rowOff>3118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335795"/>
          <a:ext cx="838200" cy="6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105445</xdr:rowOff>
    </xdr:from>
    <xdr:to>
      <xdr:col>19</xdr:col>
      <xdr:colOff>133350</xdr:colOff>
      <xdr:row>87</xdr:row>
      <xdr:rowOff>149495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335795"/>
          <a:ext cx="889000" cy="72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149495</xdr:rowOff>
    </xdr:from>
    <xdr:to>
      <xdr:col>15</xdr:col>
      <xdr:colOff>82550</xdr:colOff>
      <xdr:row>89</xdr:row>
      <xdr:rowOff>158638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5065645"/>
          <a:ext cx="889000" cy="35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9994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35302</xdr:rowOff>
    </xdr:from>
    <xdr:to>
      <xdr:col>11</xdr:col>
      <xdr:colOff>31750</xdr:colOff>
      <xdr:row>89</xdr:row>
      <xdr:rowOff>158638</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951452"/>
          <a:ext cx="889000" cy="46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150958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162006</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123768</xdr:rowOff>
    </xdr:from>
    <xdr:to>
      <xdr:col>23</xdr:col>
      <xdr:colOff>184150</xdr:colOff>
      <xdr:row>84</xdr:row>
      <xdr:rowOff>53918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35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95845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32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54645</xdr:rowOff>
    </xdr:from>
    <xdr:to>
      <xdr:col>19</xdr:col>
      <xdr:colOff>184150</xdr:colOff>
      <xdr:row>83</xdr:row>
      <xdr:rowOff>156245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28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141022</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37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98695</xdr:rowOff>
    </xdr:from>
    <xdr:to>
      <xdr:col>15</xdr:col>
      <xdr:colOff>133350</xdr:colOff>
      <xdr:row>88</xdr:row>
      <xdr:rowOff>28845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5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13622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510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107838</xdr:rowOff>
    </xdr:from>
    <xdr:to>
      <xdr:col>11</xdr:col>
      <xdr:colOff>82550</xdr:colOff>
      <xdr:row>90</xdr:row>
      <xdr:rowOff>37988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53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90</xdr:row>
      <xdr:rowOff>22765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545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155952</xdr:rowOff>
    </xdr:from>
    <xdr:to>
      <xdr:col>7</xdr:col>
      <xdr:colOff>31750</xdr:colOff>
      <xdr:row>87</xdr:row>
      <xdr:rowOff>86102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9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70879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98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給与体系の見直しの遅れや、職員年齢構成のばらつき等により類似団体の平均を上回っている。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歳以上の職員の昇給停止を実施しており、今後は、組織の見直し等を適宜実施し、給与の適正化に努める。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87</xdr:row>
      <xdr:rowOff>159959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20234"/>
          <a:ext cx="0" cy="13558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132036</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04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159959</xdr:rowOff>
    </xdr:from>
    <xdr:to>
      <xdr:col>81</xdr:col>
      <xdr:colOff>133350</xdr:colOff>
      <xdr:row>87</xdr:row>
      <xdr:rowOff>159959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07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125488</xdr:rowOff>
    </xdr:from>
    <xdr:to>
      <xdr:col>81</xdr:col>
      <xdr:colOff>44450</xdr:colOff>
      <xdr:row>87</xdr:row>
      <xdr:rowOff>159959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50416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125488</xdr:rowOff>
    </xdr:from>
    <xdr:to>
      <xdr:col>77</xdr:col>
      <xdr:colOff>44450</xdr:colOff>
      <xdr:row>89</xdr:row>
      <xdr:rowOff>35379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5041638"/>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89</xdr:row>
      <xdr:rowOff>35379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52484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3023</xdr:rowOff>
    </xdr:from>
    <xdr:to>
      <xdr:col>73</xdr:col>
      <xdr:colOff>44450</xdr:colOff>
      <xdr:row>84</xdr:row>
      <xdr:rowOff>104623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114800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125488</xdr:rowOff>
    </xdr:from>
    <xdr:to>
      <xdr:col>68</xdr:col>
      <xdr:colOff>152400</xdr:colOff>
      <xdr:row>88</xdr:row>
      <xdr:rowOff>160866</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5041638"/>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140002</xdr:rowOff>
    </xdr:from>
    <xdr:to>
      <xdr:col>64</xdr:col>
      <xdr:colOff>152400</xdr:colOff>
      <xdr:row>84</xdr:row>
      <xdr:rowOff>70152</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80329</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5036</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92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74688</xdr:rowOff>
    </xdr:from>
    <xdr:to>
      <xdr:col>77</xdr:col>
      <xdr:colOff>95250</xdr:colOff>
      <xdr:row>88</xdr:row>
      <xdr:rowOff>4838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161065</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507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74688</xdr:rowOff>
    </xdr:from>
    <xdr:to>
      <xdr:col>64</xdr:col>
      <xdr:colOff>152400</xdr:colOff>
      <xdr:row>88</xdr:row>
      <xdr:rowOff>4838</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161065</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定員適正化計画における、職員の削減目標（１０名）は達成しており、本村の地理的要因によって類似団体平均より若干上回っている。今後も、適正な定員管理に努めていく。</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149066</xdr:rowOff>
    </xdr:from>
    <xdr:to>
      <xdr:col>81</xdr:col>
      <xdr:colOff>44450</xdr:colOff>
      <xdr:row>60</xdr:row>
      <xdr:rowOff>167163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436066"/>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161131</xdr:rowOff>
    </xdr:from>
    <xdr:to>
      <xdr:col>77</xdr:col>
      <xdr:colOff>44450</xdr:colOff>
      <xdr:row>60</xdr:row>
      <xdr:rowOff>167163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4813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101409</xdr:rowOff>
    </xdr:from>
    <xdr:to>
      <xdr:col>72</xdr:col>
      <xdr:colOff>203200</xdr:colOff>
      <xdr:row>60</xdr:row>
      <xdr:rowOff>161131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88409"/>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97187</xdr:rowOff>
    </xdr:from>
    <xdr:to>
      <xdr:col>68</xdr:col>
      <xdr:colOff>152400</xdr:colOff>
      <xdr:row>60</xdr:row>
      <xdr:rowOff>101409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84187"/>
          <a:ext cx="889000" cy="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98266</xdr:rowOff>
    </xdr:from>
    <xdr:to>
      <xdr:col>81</xdr:col>
      <xdr:colOff>95250</xdr:colOff>
      <xdr:row>61</xdr:row>
      <xdr:rowOff>28416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8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70343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5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116363</xdr:rowOff>
    </xdr:from>
    <xdr:to>
      <xdr:col>77</xdr:col>
      <xdr:colOff>95250</xdr:colOff>
      <xdr:row>61</xdr:row>
      <xdr:rowOff>46513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0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31290</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48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110331</xdr:rowOff>
    </xdr:from>
    <xdr:to>
      <xdr:col>73</xdr:col>
      <xdr:colOff>44450</xdr:colOff>
      <xdr:row>61</xdr:row>
      <xdr:rowOff>40481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9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25258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48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50609</xdr:rowOff>
    </xdr:from>
    <xdr:to>
      <xdr:col>68</xdr:col>
      <xdr:colOff>203200</xdr:colOff>
      <xdr:row>60</xdr:row>
      <xdr:rowOff>152209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136986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42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46387</xdr:rowOff>
    </xdr:from>
    <xdr:to>
      <xdr:col>64</xdr:col>
      <xdr:colOff>152400</xdr:colOff>
      <xdr:row>60</xdr:row>
      <xdr:rowOff>147987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3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132764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41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村債の発行額を抑制してきたことと、辺地債や学校教育施設整備事業債等の基準財政需要額に算入される村債発行が多く、年々低下しているため類似団体平均に近づいている。</a:t>
          </a:r>
        </a:p>
        <a:p>
          <a:r>
            <a:rPr kumimoji="1" lang="ja-JP" altLang="en-US" sz="1300">
              <a:latin typeface="ＭＳ Ｐゴシック" panose="020B0600070205080204" pitchFamily="50" charset="-128"/>
              <a:ea typeface="ＭＳ Ｐゴシック" panose="020B0600070205080204" pitchFamily="50" charset="-128"/>
            </a:rPr>
            <a:t>今後も、村債充当事業については、年次計画に基づき実施し、発行額の抑制に努める。</a:t>
          </a:r>
        </a:p>
        <a:p>
          <a:r>
            <a:rPr kumimoji="1" lang="ja-JP" altLang="en-US" sz="1300">
              <a:latin typeface="ＭＳ Ｐゴシック" panose="020B0600070205080204" pitchFamily="50" charset="-128"/>
              <a:ea typeface="ＭＳ Ｐゴシック" panose="020B0600070205080204" pitchFamily="50" charset="-128"/>
            </a:rPr>
            <a:t>また、債務負担行為に基づく支出のうち公債費に準ずるものは、国営土地改良事業負担金の償還終了に伴い、特別養護老人ホームの建設に係る償還負担金のみとなり、年々減少している。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61722</xdr:rowOff>
    </xdr:from>
    <xdr:to>
      <xdr:col>81</xdr:col>
      <xdr:colOff>44450</xdr:colOff>
      <xdr:row>41</xdr:row>
      <xdr:rowOff>71374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911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61722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815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90678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815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41</xdr:row>
      <xdr:rowOff>167894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201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164101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債の現在高は前年度より減少、債務負担行為に基づく支出予定額は、償還の終了等による減少、組合等負担等見込額は、ごみ処理施設の整備に伴い一部事務組合等への負担額が増加、充当可能財源である財政調整基金は前年度より減少し、類似団体平均を上回っているため、今後においても村債の発行や債務負担行為による財政負担の増加を極力抑制し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98256</xdr:rowOff>
    </xdr:from>
    <xdr:to>
      <xdr:col>81</xdr:col>
      <xdr:colOff>44450</xdr:colOff>
      <xdr:row>14</xdr:row>
      <xdr:rowOff>111929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498556"/>
          <a:ext cx="8382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111929</xdr:rowOff>
    </xdr:from>
    <xdr:to>
      <xdr:col>77</xdr:col>
      <xdr:colOff>44450</xdr:colOff>
      <xdr:row>14</xdr:row>
      <xdr:rowOff>135255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12229"/>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135255</xdr:rowOff>
    </xdr:from>
    <xdr:to>
      <xdr:col>72</xdr:col>
      <xdr:colOff>203200</xdr:colOff>
      <xdr:row>14</xdr:row>
      <xdr:rowOff>152146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53555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152146</xdr:rowOff>
    </xdr:from>
    <xdr:to>
      <xdr:col>68</xdr:col>
      <xdr:colOff>152400</xdr:colOff>
      <xdr:row>15</xdr:row>
      <xdr:rowOff>42630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552446"/>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47456</xdr:rowOff>
    </xdr:from>
    <xdr:to>
      <xdr:col>81</xdr:col>
      <xdr:colOff>95250</xdr:colOff>
      <xdr:row>14</xdr:row>
      <xdr:rowOff>149056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19533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41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61129</xdr:rowOff>
    </xdr:from>
    <xdr:to>
      <xdr:col>77</xdr:col>
      <xdr:colOff>95250</xdr:colOff>
      <xdr:row>14</xdr:row>
      <xdr:rowOff>162729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147506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54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84455</xdr:rowOff>
    </xdr:from>
    <xdr:to>
      <xdr:col>73</xdr:col>
      <xdr:colOff>44450</xdr:colOff>
      <xdr:row>15</xdr:row>
      <xdr:rowOff>14605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170832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57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101346</xdr:rowOff>
    </xdr:from>
    <xdr:to>
      <xdr:col>68</xdr:col>
      <xdr:colOff>203200</xdr:colOff>
      <xdr:row>15</xdr:row>
      <xdr:rowOff>31496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16273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58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163280</xdr:rowOff>
    </xdr:from>
    <xdr:to>
      <xdr:col>64</xdr:col>
      <xdr:colOff>152400</xdr:colOff>
      <xdr:row>15</xdr:row>
      <xdr:rowOff>93430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5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78207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64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5,692
5,618
225.52
5,117,167
4,934,297
151,933
2,602,887
3,607,432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給与改定等に伴う増はあるものの、退職者人数より新規職員の採用人数を抑制し、昨年度より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ポイントの減少しているが、類似団体平均を上回っている。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歳以上の職員の昇給停止を実施しており、今後も、職員人件費の抑制に努めていく。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27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38</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439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1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年度から給食センターの給食業務を民間へ委託したが、ガソリン代等の燃料費や電話料等の通信運搬費等の抑制等に努め、前年度と同率ではあるが、類似団体平均を上回っている。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経常経費については、今後ともコスト削減を行うなど引き続き抑制を図る。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8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110671</xdr:rowOff>
    </xdr:from>
    <xdr:to>
      <xdr:col>78</xdr:col>
      <xdr:colOff>69850</xdr:colOff>
      <xdr:row>17</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538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97609</xdr:rowOff>
    </xdr:from>
    <xdr:to>
      <xdr:col>73</xdr:col>
      <xdr:colOff>180975</xdr:colOff>
      <xdr:row>16</xdr:row>
      <xdr:rowOff>110671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4080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64951</xdr:rowOff>
    </xdr:from>
    <xdr:to>
      <xdr:col>69</xdr:col>
      <xdr:colOff>92075</xdr:colOff>
      <xdr:row>16</xdr:row>
      <xdr:rowOff>97609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081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146248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46809</xdr:rowOff>
    </xdr:from>
    <xdr:to>
      <xdr:col>69</xdr:col>
      <xdr:colOff>142875</xdr:colOff>
      <xdr:row>16</xdr:row>
      <xdr:rowOff>148409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133186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14151</xdr:rowOff>
    </xdr:from>
    <xdr:to>
      <xdr:col>65</xdr:col>
      <xdr:colOff>53975</xdr:colOff>
      <xdr:row>16</xdr:row>
      <xdr:rowOff>115751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100528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少子高齢化の進展に伴い、増加は避けられない見込みではあるが、支給要件の見直し等により、上昇率の平準化に努める。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156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88900</xdr:rowOff>
    </xdr:from>
    <xdr:to>
      <xdr:col>19</xdr:col>
      <xdr:colOff>187325</xdr:colOff>
      <xdr:row>53</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17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53</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118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38100</xdr:rowOff>
    </xdr:from>
    <xdr:to>
      <xdr:col>15</xdr:col>
      <xdr:colOff>149225</xdr:colOff>
      <xdr:row>53</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地方債償還金の減少に伴い農業集落排水事業特別会計への繰出金は減少したが、高齢化等に伴い介護保険特別会計、後期高齢者医療特別会計への繰出金が増加し、昨年度と比較して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今後は、特別会計の健全化に努めていく。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88138</xdr:rowOff>
    </xdr:from>
    <xdr:to>
      <xdr:col>82</xdr:col>
      <xdr:colOff>107950</xdr:colOff>
      <xdr:row>57</xdr:row>
      <xdr:rowOff>110998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8607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88138</xdr:rowOff>
    </xdr:from>
    <xdr:to>
      <xdr:col>78</xdr:col>
      <xdr:colOff>69850</xdr:colOff>
      <xdr:row>57</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860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133858</xdr:rowOff>
    </xdr:from>
    <xdr:to>
      <xdr:col>73</xdr:col>
      <xdr:colOff>180975</xdr:colOff>
      <xdr:row>57</xdr:row>
      <xdr:rowOff>138430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906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133858</xdr:rowOff>
    </xdr:from>
    <xdr:to>
      <xdr:col>69</xdr:col>
      <xdr:colOff>92075</xdr:colOff>
      <xdr:row>57</xdr:row>
      <xdr:rowOff>152146</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906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60198</xdr:rowOff>
    </xdr:from>
    <xdr:to>
      <xdr:col>82</xdr:col>
      <xdr:colOff>158750</xdr:colOff>
      <xdr:row>57</xdr:row>
      <xdr:rowOff>161798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32275</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37338</xdr:rowOff>
    </xdr:from>
    <xdr:to>
      <xdr:col>78</xdr:col>
      <xdr:colOff>120650</xdr:colOff>
      <xdr:row>57</xdr:row>
      <xdr:rowOff>138938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123715</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83058</xdr:rowOff>
    </xdr:from>
    <xdr:to>
      <xdr:col>69</xdr:col>
      <xdr:colOff>142875</xdr:colOff>
      <xdr:row>58</xdr:row>
      <xdr:rowOff>13208</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169435</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101346</xdr:rowOff>
    </xdr:from>
    <xdr:to>
      <xdr:col>65</xdr:col>
      <xdr:colOff>53975</xdr:colOff>
      <xdr:row>58</xdr:row>
      <xdr:rowOff>31496</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16273</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補助費等については、一部事務組合等への負担金等が減少し、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今後において、一部事務組合等への経常的な負担金や各種団体等への補助金について見直し等を図り、経費の削減に努めていく。</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35</xdr:row>
      <xdr:rowOff>156718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1483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26416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1574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1620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8128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162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村債の新規の借入はあるものの、村債の発行を抑制し、辺地債や学校教育施設整備事業債等の基準財政需要額に算入される村債を多く活用してきたことで、類似団体平均を下回っている。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今後においても、村債充当事業の重点選別化を図り、発行額の抑制に努める。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10413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180061"/>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xdr:rowOff>
    </xdr:from>
    <xdr:to>
      <xdr:col>19</xdr:col>
      <xdr:colOff>187325</xdr:colOff>
      <xdr:row>77</xdr:row>
      <xdr:rowOff>10413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212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10413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37846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198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131063</xdr:rowOff>
    </xdr:from>
    <xdr:to>
      <xdr:col>20</xdr:col>
      <xdr:colOff>38100</xdr:colOff>
      <xdr:row>77</xdr:row>
      <xdr:rowOff>61213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71391</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131063</xdr:rowOff>
    </xdr:from>
    <xdr:to>
      <xdr:col>15</xdr:col>
      <xdr:colOff>149225</xdr:colOff>
      <xdr:row>77</xdr:row>
      <xdr:rowOff>61213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公債費以外の状況については、昨年度と比較して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ポイント減少している。概ね類似団体平均に近い状況となっているが、各計画に則し経常経費の更なる抑制を図り、財政構造の弾力性を維持しながら健全な財政運営に努めていく必要がある。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104139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114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0520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110998</xdr:rowOff>
    </xdr:from>
    <xdr:to>
      <xdr:col>73</xdr:col>
      <xdr:colOff>180975</xdr:colOff>
      <xdr:row>76</xdr:row>
      <xdr:rowOff>21844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9697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75</xdr:row>
      <xdr:rowOff>161289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9697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60198</xdr:rowOff>
    </xdr:from>
    <xdr:to>
      <xdr:col>69</xdr:col>
      <xdr:colOff>142875</xdr:colOff>
      <xdr:row>75</xdr:row>
      <xdr:rowOff>161798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146575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0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25416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15071</xdr:rowOff>
    </xdr:from>
    <xdr:to>
      <xdr:col>29</xdr:col>
      <xdr:colOff>127000</xdr:colOff>
      <xdr:row>17</xdr:row>
      <xdr:rowOff>20448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77346"/>
          <a:ext cx="647700" cy="5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20448</xdr:rowOff>
    </xdr:from>
    <xdr:to>
      <xdr:col>26</xdr:col>
      <xdr:colOff>50800</xdr:colOff>
      <xdr:row>17</xdr:row>
      <xdr:rowOff>65912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82723"/>
          <a:ext cx="698500" cy="45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62081</xdr:rowOff>
    </xdr:from>
    <xdr:to>
      <xdr:col>22</xdr:col>
      <xdr:colOff>114300</xdr:colOff>
      <xdr:row>17</xdr:row>
      <xdr:rowOff>65912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024356"/>
          <a:ext cx="698500" cy="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62081</xdr:rowOff>
    </xdr:from>
    <xdr:to>
      <xdr:col>18</xdr:col>
      <xdr:colOff>177800</xdr:colOff>
      <xdr:row>17</xdr:row>
      <xdr:rowOff>106740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24356"/>
          <a:ext cx="698500" cy="44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94448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135721</xdr:rowOff>
    </xdr:from>
    <xdr:to>
      <xdr:col>29</xdr:col>
      <xdr:colOff>177800</xdr:colOff>
      <xdr:row>17</xdr:row>
      <xdr:rowOff>65871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26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152248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71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141098</xdr:rowOff>
    </xdr:from>
    <xdr:to>
      <xdr:col>26</xdr:col>
      <xdr:colOff>101600</xdr:colOff>
      <xdr:row>17</xdr:row>
      <xdr:rowOff>71248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31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81425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00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15112</xdr:rowOff>
    </xdr:from>
    <xdr:to>
      <xdr:col>22</xdr:col>
      <xdr:colOff>165100</xdr:colOff>
      <xdr:row>17</xdr:row>
      <xdr:rowOff>116712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77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126889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4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11281</xdr:rowOff>
    </xdr:from>
    <xdr:to>
      <xdr:col>19</xdr:col>
      <xdr:colOff>38100</xdr:colOff>
      <xdr:row>17</xdr:row>
      <xdr:rowOff>112881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73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123058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4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55940</xdr:rowOff>
    </xdr:from>
    <xdr:to>
      <xdr:col>15</xdr:col>
      <xdr:colOff>101600</xdr:colOff>
      <xdr:row>17</xdr:row>
      <xdr:rowOff>157540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1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167717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211487</xdr:rowOff>
    </xdr:from>
    <xdr:to>
      <xdr:col>29</xdr:col>
      <xdr:colOff>127000</xdr:colOff>
      <xdr:row>34</xdr:row>
      <xdr:rowOff>255663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478937"/>
          <a:ext cx="647700" cy="4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211487</xdr:rowOff>
    </xdr:from>
    <xdr:to>
      <xdr:col>26</xdr:col>
      <xdr:colOff>50800</xdr:colOff>
      <xdr:row>34</xdr:row>
      <xdr:rowOff>288163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478937"/>
          <a:ext cx="698500" cy="76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276485</xdr:rowOff>
    </xdr:from>
    <xdr:to>
      <xdr:col>22</xdr:col>
      <xdr:colOff>114300</xdr:colOff>
      <xdr:row>34</xdr:row>
      <xdr:rowOff>288163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543935"/>
          <a:ext cx="698500" cy="11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250672</xdr:rowOff>
    </xdr:from>
    <xdr:to>
      <xdr:col>18</xdr:col>
      <xdr:colOff>177800</xdr:colOff>
      <xdr:row>34</xdr:row>
      <xdr:rowOff>276485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518122"/>
          <a:ext cx="698500" cy="25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59688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204864</xdr:rowOff>
    </xdr:from>
    <xdr:to>
      <xdr:col>29</xdr:col>
      <xdr:colOff>177800</xdr:colOff>
      <xdr:row>34</xdr:row>
      <xdr:rowOff>306463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47231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49941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31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160687</xdr:rowOff>
    </xdr:from>
    <xdr:to>
      <xdr:col>26</xdr:col>
      <xdr:colOff>101600</xdr:colOff>
      <xdr:row>34</xdr:row>
      <xdr:rowOff>262286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42813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272464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197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237363</xdr:rowOff>
    </xdr:from>
    <xdr:to>
      <xdr:col>22</xdr:col>
      <xdr:colOff>165100</xdr:colOff>
      <xdr:row>34</xdr:row>
      <xdr:rowOff>338963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504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6240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27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225685</xdr:rowOff>
    </xdr:from>
    <xdr:to>
      <xdr:col>19</xdr:col>
      <xdr:colOff>38100</xdr:colOff>
      <xdr:row>34</xdr:row>
      <xdr:rowOff>327285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49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337462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26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199873</xdr:rowOff>
    </xdr:from>
    <xdr:to>
      <xdr:col>15</xdr:col>
      <xdr:colOff>101600</xdr:colOff>
      <xdr:row>34</xdr:row>
      <xdr:rowOff>301473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467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311650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236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5,692
5,618
225.52
5,117,167
4,934,297
151,933
2,602,887
3,607,432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135387</xdr:rowOff>
    </xdr:from>
    <xdr:to>
      <xdr:col>24</xdr:col>
      <xdr:colOff>63500</xdr:colOff>
      <xdr:row>35</xdr:row>
      <xdr:rowOff>143053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36137"/>
          <a:ext cx="838200" cy="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135387</xdr:rowOff>
    </xdr:from>
    <xdr:to>
      <xdr:col>19</xdr:col>
      <xdr:colOff>177800</xdr:colOff>
      <xdr:row>36</xdr:row>
      <xdr:rowOff>1024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36137"/>
          <a:ext cx="889000" cy="3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1024</xdr:rowOff>
    </xdr:from>
    <xdr:to>
      <xdr:col>15</xdr:col>
      <xdr:colOff>50800</xdr:colOff>
      <xdr:row>36</xdr:row>
      <xdr:rowOff>6541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73224"/>
          <a:ext cx="889000" cy="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6541</xdr:rowOff>
    </xdr:from>
    <xdr:to>
      <xdr:col>10</xdr:col>
      <xdr:colOff>114300</xdr:colOff>
      <xdr:row>36</xdr:row>
      <xdr:rowOff>31047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78741"/>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9469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160893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92253</xdr:rowOff>
    </xdr:from>
    <xdr:to>
      <xdr:col>24</xdr:col>
      <xdr:colOff>114300</xdr:colOff>
      <xdr:row>36</xdr:row>
      <xdr:rowOff>22403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9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115130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4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84587</xdr:rowOff>
    </xdr:from>
    <xdr:to>
      <xdr:col>20</xdr:col>
      <xdr:colOff>38100</xdr:colOff>
      <xdr:row>36</xdr:row>
      <xdr:rowOff>14737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31264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6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121674</xdr:rowOff>
    </xdr:from>
    <xdr:to>
      <xdr:col>15</xdr:col>
      <xdr:colOff>101600</xdr:colOff>
      <xdr:row>36</xdr:row>
      <xdr:rowOff>51824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2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68351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9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127191</xdr:rowOff>
    </xdr:from>
    <xdr:to>
      <xdr:col>10</xdr:col>
      <xdr:colOff>165100</xdr:colOff>
      <xdr:row>36</xdr:row>
      <xdr:rowOff>57341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2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73868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0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151697</xdr:rowOff>
    </xdr:from>
    <xdr:to>
      <xdr:col>6</xdr:col>
      <xdr:colOff>38100</xdr:colOff>
      <xdr:row>36</xdr:row>
      <xdr:rowOff>81847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5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98374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2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95593</xdr:rowOff>
    </xdr:from>
    <xdr:to>
      <xdr:col>24</xdr:col>
      <xdr:colOff>63500</xdr:colOff>
      <xdr:row>56</xdr:row>
      <xdr:rowOff>162057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696793"/>
          <a:ext cx="838200" cy="6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139886</xdr:rowOff>
    </xdr:from>
    <xdr:to>
      <xdr:col>19</xdr:col>
      <xdr:colOff>177800</xdr:colOff>
      <xdr:row>56</xdr:row>
      <xdr:rowOff>162057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055286"/>
          <a:ext cx="889000" cy="70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141134</xdr:rowOff>
    </xdr:from>
    <xdr:to>
      <xdr:col>15</xdr:col>
      <xdr:colOff>50800</xdr:colOff>
      <xdr:row>52</xdr:row>
      <xdr:rowOff>139886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8713634"/>
          <a:ext cx="889000" cy="34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141134</xdr:rowOff>
    </xdr:from>
    <xdr:to>
      <xdr:col>10</xdr:col>
      <xdr:colOff>114300</xdr:colOff>
      <xdr:row>53</xdr:row>
      <xdr:rowOff>68168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8713634"/>
          <a:ext cx="889000" cy="44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118632</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127994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44793</xdr:rowOff>
    </xdr:from>
    <xdr:to>
      <xdr:col>24</xdr:col>
      <xdr:colOff>114300</xdr:colOff>
      <xdr:row>56</xdr:row>
      <xdr:rowOff>146393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64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67670</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49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111257</xdr:rowOff>
    </xdr:from>
    <xdr:to>
      <xdr:col>20</xdr:col>
      <xdr:colOff>38100</xdr:colOff>
      <xdr:row>57</xdr:row>
      <xdr:rowOff>41407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1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57934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4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89086</xdr:rowOff>
    </xdr:from>
    <xdr:to>
      <xdr:col>15</xdr:col>
      <xdr:colOff>101600</xdr:colOff>
      <xdr:row>53</xdr:row>
      <xdr:rowOff>19236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00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35763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877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90334</xdr:rowOff>
    </xdr:from>
    <xdr:to>
      <xdr:col>10</xdr:col>
      <xdr:colOff>165100</xdr:colOff>
      <xdr:row>51</xdr:row>
      <xdr:rowOff>20484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86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37011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843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17368</xdr:rowOff>
    </xdr:from>
    <xdr:to>
      <xdr:col>6</xdr:col>
      <xdr:colOff>38100</xdr:colOff>
      <xdr:row>53</xdr:row>
      <xdr:rowOff>118968</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10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135495</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887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98323</xdr:rowOff>
    </xdr:from>
    <xdr:to>
      <xdr:col>24</xdr:col>
      <xdr:colOff>63500</xdr:colOff>
      <xdr:row>77</xdr:row>
      <xdr:rowOff>149873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299973"/>
          <a:ext cx="838200" cy="5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90188</xdr:rowOff>
    </xdr:from>
    <xdr:to>
      <xdr:col>19</xdr:col>
      <xdr:colOff>177800</xdr:colOff>
      <xdr:row>77</xdr:row>
      <xdr:rowOff>98323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291838"/>
          <a:ext cx="889000" cy="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90188</xdr:rowOff>
    </xdr:from>
    <xdr:to>
      <xdr:col>15</xdr:col>
      <xdr:colOff>50800</xdr:colOff>
      <xdr:row>77</xdr:row>
      <xdr:rowOff>131260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91838"/>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73501</xdr:rowOff>
    </xdr:from>
    <xdr:to>
      <xdr:col>10</xdr:col>
      <xdr:colOff>114300</xdr:colOff>
      <xdr:row>77</xdr:row>
      <xdr:rowOff>131260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275151"/>
          <a:ext cx="889000" cy="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101827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20197</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39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99073</xdr:rowOff>
    </xdr:from>
    <xdr:to>
      <xdr:col>24</xdr:col>
      <xdr:colOff>114300</xdr:colOff>
      <xdr:row>78</xdr:row>
      <xdr:rowOff>29223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121950</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5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47523</xdr:rowOff>
    </xdr:from>
    <xdr:to>
      <xdr:col>20</xdr:col>
      <xdr:colOff>38100</xdr:colOff>
      <xdr:row>77</xdr:row>
      <xdr:rowOff>149123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165650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02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39388</xdr:rowOff>
    </xdr:from>
    <xdr:to>
      <xdr:col>15</xdr:col>
      <xdr:colOff>101600</xdr:colOff>
      <xdr:row>77</xdr:row>
      <xdr:rowOff>140988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157515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01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80460</xdr:rowOff>
    </xdr:from>
    <xdr:to>
      <xdr:col>10</xdr:col>
      <xdr:colOff>165100</xdr:colOff>
      <xdr:row>78</xdr:row>
      <xdr:rowOff>10610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27137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0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22701</xdr:rowOff>
    </xdr:from>
    <xdr:to>
      <xdr:col>6</xdr:col>
      <xdr:colOff>38100</xdr:colOff>
      <xdr:row>77</xdr:row>
      <xdr:rowOff>124301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2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140828</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9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27229</xdr:rowOff>
    </xdr:from>
    <xdr:to>
      <xdr:col>24</xdr:col>
      <xdr:colOff>63500</xdr:colOff>
      <xdr:row>98</xdr:row>
      <xdr:rowOff>28544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829329"/>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128756</xdr:rowOff>
    </xdr:from>
    <xdr:to>
      <xdr:col>19</xdr:col>
      <xdr:colOff>177800</xdr:colOff>
      <xdr:row>98</xdr:row>
      <xdr:rowOff>28544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759406"/>
          <a:ext cx="889000" cy="7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128756</xdr:rowOff>
    </xdr:from>
    <xdr:to>
      <xdr:col>15</xdr:col>
      <xdr:colOff>50800</xdr:colOff>
      <xdr:row>98</xdr:row>
      <xdr:rowOff>43016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759406"/>
          <a:ext cx="889000" cy="8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18999</xdr:rowOff>
    </xdr:from>
    <xdr:to>
      <xdr:col>10</xdr:col>
      <xdr:colOff>114300</xdr:colOff>
      <xdr:row>98</xdr:row>
      <xdr:rowOff>43016</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821099"/>
          <a:ext cx="8890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67639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3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147879</xdr:rowOff>
    </xdr:from>
    <xdr:to>
      <xdr:col>24</xdr:col>
      <xdr:colOff>114300</xdr:colOff>
      <xdr:row>98</xdr:row>
      <xdr:rowOff>78029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7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126306</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75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149194</xdr:rowOff>
    </xdr:from>
    <xdr:to>
      <xdr:col>20</xdr:col>
      <xdr:colOff>38100</xdr:colOff>
      <xdr:row>98</xdr:row>
      <xdr:rowOff>79344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7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70471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87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77956</xdr:rowOff>
    </xdr:from>
    <xdr:to>
      <xdr:col>15</xdr:col>
      <xdr:colOff>101600</xdr:colOff>
      <xdr:row>98</xdr:row>
      <xdr:rowOff>8106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70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170683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80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163666</xdr:rowOff>
    </xdr:from>
    <xdr:to>
      <xdr:col>10</xdr:col>
      <xdr:colOff>165100</xdr:colOff>
      <xdr:row>98</xdr:row>
      <xdr:rowOff>93816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79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84943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8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139649</xdr:rowOff>
    </xdr:from>
    <xdr:to>
      <xdr:col>6</xdr:col>
      <xdr:colOff>38100</xdr:colOff>
      <xdr:row>98</xdr:row>
      <xdr:rowOff>69799</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77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60926</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67005</xdr:rowOff>
    </xdr:from>
    <xdr:to>
      <xdr:col>55</xdr:col>
      <xdr:colOff>0</xdr:colOff>
      <xdr:row>36</xdr:row>
      <xdr:rowOff>163303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39205"/>
          <a:ext cx="838200" cy="9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163303</xdr:rowOff>
    </xdr:from>
    <xdr:to>
      <xdr:col>50</xdr:col>
      <xdr:colOff>114300</xdr:colOff>
      <xdr:row>37</xdr:row>
      <xdr:rowOff>14500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335503"/>
          <a:ext cx="889000" cy="2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14500</xdr:rowOff>
    </xdr:from>
    <xdr:to>
      <xdr:col>45</xdr:col>
      <xdr:colOff>177800</xdr:colOff>
      <xdr:row>37</xdr:row>
      <xdr:rowOff>46195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358150"/>
          <a:ext cx="889000" cy="3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133501</xdr:rowOff>
    </xdr:from>
    <xdr:to>
      <xdr:col>41</xdr:col>
      <xdr:colOff>50800</xdr:colOff>
      <xdr:row>37</xdr:row>
      <xdr:rowOff>46195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305701"/>
          <a:ext cx="889000" cy="8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91574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4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16205</xdr:rowOff>
    </xdr:from>
    <xdr:to>
      <xdr:col>55</xdr:col>
      <xdr:colOff>50800</xdr:colOff>
      <xdr:row>36</xdr:row>
      <xdr:rowOff>117805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39082</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3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112503</xdr:rowOff>
    </xdr:from>
    <xdr:to>
      <xdr:col>50</xdr:col>
      <xdr:colOff>165100</xdr:colOff>
      <xdr:row>37</xdr:row>
      <xdr:rowOff>42653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8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59180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5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135150</xdr:rowOff>
    </xdr:from>
    <xdr:to>
      <xdr:col>46</xdr:col>
      <xdr:colOff>38100</xdr:colOff>
      <xdr:row>37</xdr:row>
      <xdr:rowOff>65300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0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81827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08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166845</xdr:rowOff>
    </xdr:from>
    <xdr:to>
      <xdr:col>41</xdr:col>
      <xdr:colOff>101600</xdr:colOff>
      <xdr:row>37</xdr:row>
      <xdr:rowOff>96995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88122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43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82701</xdr:rowOff>
    </xdr:from>
    <xdr:to>
      <xdr:col>36</xdr:col>
      <xdr:colOff>165100</xdr:colOff>
      <xdr:row>37</xdr:row>
      <xdr:rowOff>12851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5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29378</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03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127511</xdr:rowOff>
    </xdr:from>
    <xdr:to>
      <xdr:col>55</xdr:col>
      <xdr:colOff>0</xdr:colOff>
      <xdr:row>58</xdr:row>
      <xdr:rowOff>132373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10071611"/>
          <a:ext cx="838200" cy="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127511</xdr:rowOff>
    </xdr:from>
    <xdr:to>
      <xdr:col>50</xdr:col>
      <xdr:colOff>114300</xdr:colOff>
      <xdr:row>58</xdr:row>
      <xdr:rowOff>152795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10071611"/>
          <a:ext cx="889000" cy="2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131570</xdr:rowOff>
    </xdr:from>
    <xdr:to>
      <xdr:col>45</xdr:col>
      <xdr:colOff>177800</xdr:colOff>
      <xdr:row>58</xdr:row>
      <xdr:rowOff>152795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10075670"/>
          <a:ext cx="889000" cy="2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89615</xdr:rowOff>
    </xdr:from>
    <xdr:to>
      <xdr:col>41</xdr:col>
      <xdr:colOff>50800</xdr:colOff>
      <xdr:row>58</xdr:row>
      <xdr:rowOff>131570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10033715"/>
          <a:ext cx="889000" cy="4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37376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1015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37424</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1015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81573</xdr:rowOff>
    </xdr:from>
    <xdr:to>
      <xdr:col>55</xdr:col>
      <xdr:colOff>50800</xdr:colOff>
      <xdr:row>59</xdr:row>
      <xdr:rowOff>11723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2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40950</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1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76711</xdr:rowOff>
    </xdr:from>
    <xdr:to>
      <xdr:col>50</xdr:col>
      <xdr:colOff>165100</xdr:colOff>
      <xdr:row>59</xdr:row>
      <xdr:rowOff>6861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2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23388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979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101995</xdr:rowOff>
    </xdr:from>
    <xdr:to>
      <xdr:col>46</xdr:col>
      <xdr:colOff>38100</xdr:colOff>
      <xdr:row>59</xdr:row>
      <xdr:rowOff>32145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48672</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982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80770</xdr:rowOff>
    </xdr:from>
    <xdr:to>
      <xdr:col>41</xdr:col>
      <xdr:colOff>101600</xdr:colOff>
      <xdr:row>59</xdr:row>
      <xdr:rowOff>10920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27447</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980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38815</xdr:rowOff>
    </xdr:from>
    <xdr:to>
      <xdr:col>36</xdr:col>
      <xdr:colOff>165100</xdr:colOff>
      <xdr:row>58</xdr:row>
      <xdr:rowOff>140415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98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156942</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975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83406</xdr:rowOff>
    </xdr:from>
    <xdr:to>
      <xdr:col>55</xdr:col>
      <xdr:colOff>0</xdr:colOff>
      <xdr:row>78</xdr:row>
      <xdr:rowOff>89858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56506"/>
          <a:ext cx="838200" cy="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51278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42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83406</xdr:rowOff>
    </xdr:from>
    <xdr:to>
      <xdr:col>50</xdr:col>
      <xdr:colOff>114300</xdr:colOff>
      <xdr:row>78</xdr:row>
      <xdr:rowOff>97490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56506"/>
          <a:ext cx="889000" cy="1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159269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79248</xdr:rowOff>
    </xdr:from>
    <xdr:to>
      <xdr:col>45</xdr:col>
      <xdr:colOff>177800</xdr:colOff>
      <xdr:row>78</xdr:row>
      <xdr:rowOff>97490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52348"/>
          <a:ext cx="8890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152850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14905</xdr:rowOff>
    </xdr:from>
    <xdr:to>
      <xdr:col>41</xdr:col>
      <xdr:colOff>50800</xdr:colOff>
      <xdr:row>78</xdr:row>
      <xdr:rowOff>79248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388005"/>
          <a:ext cx="889000" cy="6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151913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5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160960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39058</xdr:rowOff>
    </xdr:from>
    <xdr:to>
      <xdr:col>55</xdr:col>
      <xdr:colOff>50800</xdr:colOff>
      <xdr:row>78</xdr:row>
      <xdr:rowOff>140658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169885</xdr:rowOff>
    </xdr:from>
    <xdr:ext cx="599010"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20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32606</xdr:rowOff>
    </xdr:from>
    <xdr:to>
      <xdr:col>50</xdr:col>
      <xdr:colOff>165100</xdr:colOff>
      <xdr:row>78</xdr:row>
      <xdr:rowOff>134206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150733</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39795" y="1318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46690</xdr:rowOff>
    </xdr:from>
    <xdr:to>
      <xdr:col>46</xdr:col>
      <xdr:colOff>38100</xdr:colOff>
      <xdr:row>78</xdr:row>
      <xdr:rowOff>148290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164817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19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28448</xdr:rowOff>
    </xdr:from>
    <xdr:to>
      <xdr:col>41</xdr:col>
      <xdr:colOff>101600</xdr:colOff>
      <xdr:row>78</xdr:row>
      <xdr:rowOff>130048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146575</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61795" y="1317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135555</xdr:rowOff>
    </xdr:from>
    <xdr:to>
      <xdr:col>36</xdr:col>
      <xdr:colOff>165100</xdr:colOff>
      <xdr:row>78</xdr:row>
      <xdr:rowOff>65705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3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82232</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672795" y="13112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105177</xdr:rowOff>
    </xdr:from>
    <xdr:to>
      <xdr:col>55</xdr:col>
      <xdr:colOff>0</xdr:colOff>
      <xdr:row>97</xdr:row>
      <xdr:rowOff>126642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735827"/>
          <a:ext cx="838200" cy="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126642</xdr:rowOff>
    </xdr:from>
    <xdr:to>
      <xdr:col>50</xdr:col>
      <xdr:colOff>114300</xdr:colOff>
      <xdr:row>97</xdr:row>
      <xdr:rowOff>165129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757292"/>
          <a:ext cx="889000" cy="3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142473</xdr:rowOff>
    </xdr:from>
    <xdr:to>
      <xdr:col>45</xdr:col>
      <xdr:colOff>177800</xdr:colOff>
      <xdr:row>97</xdr:row>
      <xdr:rowOff>165129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773123"/>
          <a:ext cx="889000" cy="2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142473</xdr:rowOff>
    </xdr:from>
    <xdr:to>
      <xdr:col>41</xdr:col>
      <xdr:colOff>50800</xdr:colOff>
      <xdr:row>98</xdr:row>
      <xdr:rowOff>26643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773123"/>
          <a:ext cx="889000" cy="5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79086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8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54377</xdr:rowOff>
    </xdr:from>
    <xdr:to>
      <xdr:col>55</xdr:col>
      <xdr:colOff>50800</xdr:colOff>
      <xdr:row>97</xdr:row>
      <xdr:rowOff>155977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68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77254</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3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75842</xdr:rowOff>
    </xdr:from>
    <xdr:to>
      <xdr:col>50</xdr:col>
      <xdr:colOff>165100</xdr:colOff>
      <xdr:row>98</xdr:row>
      <xdr:rowOff>5992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22519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48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114329</xdr:rowOff>
    </xdr:from>
    <xdr:to>
      <xdr:col>46</xdr:col>
      <xdr:colOff>38100</xdr:colOff>
      <xdr:row>98</xdr:row>
      <xdr:rowOff>44479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4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61006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52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91673</xdr:rowOff>
    </xdr:from>
    <xdr:to>
      <xdr:col>41</xdr:col>
      <xdr:colOff>101600</xdr:colOff>
      <xdr:row>98</xdr:row>
      <xdr:rowOff>21823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2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38350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49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147293</xdr:rowOff>
    </xdr:from>
    <xdr:to>
      <xdr:col>36</xdr:col>
      <xdr:colOff>165100</xdr:colOff>
      <xdr:row>98</xdr:row>
      <xdr:rowOff>77443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68570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7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139512</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54612"/>
          <a:ext cx="8382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139512</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54612"/>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137585</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52685"/>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80728</xdr:rowOff>
    </xdr:from>
    <xdr:to>
      <xdr:col>71</xdr:col>
      <xdr:colOff>177800</xdr:colOff>
      <xdr:row>38</xdr:row>
      <xdr:rowOff>137585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595828"/>
          <a:ext cx="889000" cy="5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168208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68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88712</xdr:rowOff>
    </xdr:from>
    <xdr:to>
      <xdr:col>81</xdr:col>
      <xdr:colOff>101600</xdr:colOff>
      <xdr:row>39</xdr:row>
      <xdr:rowOff>18862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9989</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24333" y="6696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86785</xdr:rowOff>
    </xdr:from>
    <xdr:to>
      <xdr:col>72</xdr:col>
      <xdr:colOff>38100</xdr:colOff>
      <xdr:row>39</xdr:row>
      <xdr:rowOff>16935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8062</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694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29928</xdr:rowOff>
    </xdr:from>
    <xdr:to>
      <xdr:col>67</xdr:col>
      <xdr:colOff>101600</xdr:colOff>
      <xdr:row>38</xdr:row>
      <xdr:rowOff>131528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4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148055</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32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4059</xdr:rowOff>
    </xdr:from>
    <xdr:to>
      <xdr:col>85</xdr:col>
      <xdr:colOff>127000</xdr:colOff>
      <xdr:row>77</xdr:row>
      <xdr:rowOff>17422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205709"/>
          <a:ext cx="838200" cy="1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3522</xdr:rowOff>
    </xdr:from>
    <xdr:to>
      <xdr:col>81</xdr:col>
      <xdr:colOff>50800</xdr:colOff>
      <xdr:row>77</xdr:row>
      <xdr:rowOff>4059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205172"/>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3522</xdr:rowOff>
    </xdr:from>
    <xdr:to>
      <xdr:col>76</xdr:col>
      <xdr:colOff>114300</xdr:colOff>
      <xdr:row>77</xdr:row>
      <xdr:rowOff>5649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05172"/>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5649</xdr:rowOff>
    </xdr:from>
    <xdr:to>
      <xdr:col>71</xdr:col>
      <xdr:colOff>177800</xdr:colOff>
      <xdr:row>77</xdr:row>
      <xdr:rowOff>15396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07299"/>
          <a:ext cx="889000" cy="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138072</xdr:rowOff>
    </xdr:from>
    <xdr:to>
      <xdr:col>85</xdr:col>
      <xdr:colOff>177800</xdr:colOff>
      <xdr:row>77</xdr:row>
      <xdr:rowOff>68222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6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116499</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4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124709</xdr:rowOff>
    </xdr:from>
    <xdr:to>
      <xdr:col>81</xdr:col>
      <xdr:colOff>101600</xdr:colOff>
      <xdr:row>77</xdr:row>
      <xdr:rowOff>54859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45986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2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124172</xdr:rowOff>
    </xdr:from>
    <xdr:to>
      <xdr:col>76</xdr:col>
      <xdr:colOff>165100</xdr:colOff>
      <xdr:row>77</xdr:row>
      <xdr:rowOff>54322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5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45449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126299</xdr:rowOff>
    </xdr:from>
    <xdr:to>
      <xdr:col>72</xdr:col>
      <xdr:colOff>38100</xdr:colOff>
      <xdr:row>77</xdr:row>
      <xdr:rowOff>56449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5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47576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24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136046</xdr:rowOff>
    </xdr:from>
    <xdr:to>
      <xdr:col>67</xdr:col>
      <xdr:colOff>101600</xdr:colOff>
      <xdr:row>77</xdr:row>
      <xdr:rowOff>66196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6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57323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25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13869</xdr:rowOff>
    </xdr:from>
    <xdr:to>
      <xdr:col>85</xdr:col>
      <xdr:colOff>127000</xdr:colOff>
      <xdr:row>99</xdr:row>
      <xdr:rowOff>42484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987419"/>
          <a:ext cx="838200" cy="2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13869</xdr:rowOff>
    </xdr:from>
    <xdr:to>
      <xdr:col>81</xdr:col>
      <xdr:colOff>50800</xdr:colOff>
      <xdr:row>99</xdr:row>
      <xdr:rowOff>36685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87419"/>
          <a:ext cx="889000" cy="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36685</xdr:rowOff>
    </xdr:from>
    <xdr:to>
      <xdr:col>76</xdr:col>
      <xdr:colOff>114300</xdr:colOff>
      <xdr:row>99</xdr:row>
      <xdr:rowOff>73847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7010235"/>
          <a:ext cx="889000" cy="3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73299</xdr:rowOff>
    </xdr:from>
    <xdr:to>
      <xdr:col>71</xdr:col>
      <xdr:colOff>177800</xdr:colOff>
      <xdr:row>99</xdr:row>
      <xdr:rowOff>73847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7046849"/>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111442</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163134</xdr:rowOff>
    </xdr:from>
    <xdr:to>
      <xdr:col>85</xdr:col>
      <xdr:colOff>177800</xdr:colOff>
      <xdr:row>99</xdr:row>
      <xdr:rowOff>93284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6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122511</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134519</xdr:rowOff>
    </xdr:from>
    <xdr:to>
      <xdr:col>81</xdr:col>
      <xdr:colOff>101600</xdr:colOff>
      <xdr:row>99</xdr:row>
      <xdr:rowOff>64669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3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81196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71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157335</xdr:rowOff>
    </xdr:from>
    <xdr:to>
      <xdr:col>76</xdr:col>
      <xdr:colOff>165100</xdr:colOff>
      <xdr:row>99</xdr:row>
      <xdr:rowOff>87485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104012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73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23047</xdr:rowOff>
    </xdr:from>
    <xdr:to>
      <xdr:col>72</xdr:col>
      <xdr:colOff>38100</xdr:colOff>
      <xdr:row>99</xdr:row>
      <xdr:rowOff>124647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9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115774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8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22499</xdr:rowOff>
    </xdr:from>
    <xdr:to>
      <xdr:col>67</xdr:col>
      <xdr:colOff>101600</xdr:colOff>
      <xdr:row>99</xdr:row>
      <xdr:rowOff>124099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9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115226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8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3683</xdr:rowOff>
    </xdr:from>
    <xdr:to>
      <xdr:col>116</xdr:col>
      <xdr:colOff>63500</xdr:colOff>
      <xdr:row>37</xdr:row>
      <xdr:rowOff>167075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004433"/>
          <a:ext cx="838200" cy="50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169168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47403</xdr:rowOff>
    </xdr:from>
    <xdr:to>
      <xdr:col>111</xdr:col>
      <xdr:colOff>177800</xdr:colOff>
      <xdr:row>37</xdr:row>
      <xdr:rowOff>167075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219603"/>
          <a:ext cx="889000" cy="29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47403</xdr:rowOff>
    </xdr:from>
    <xdr:to>
      <xdr:col>107</xdr:col>
      <xdr:colOff>50800</xdr:colOff>
      <xdr:row>37</xdr:row>
      <xdr:rowOff>170104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219603"/>
          <a:ext cx="889000" cy="29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100702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170104</xdr:rowOff>
    </xdr:from>
    <xdr:to>
      <xdr:col>102</xdr:col>
      <xdr:colOff>114300</xdr:colOff>
      <xdr:row>38</xdr:row>
      <xdr:rowOff>5912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513754"/>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124333</xdr:rowOff>
    </xdr:from>
    <xdr:to>
      <xdr:col>116</xdr:col>
      <xdr:colOff>114300</xdr:colOff>
      <xdr:row>35</xdr:row>
      <xdr:rowOff>54483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147210</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580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116275</xdr:rowOff>
    </xdr:from>
    <xdr:to>
      <xdr:col>112</xdr:col>
      <xdr:colOff>38100</xdr:colOff>
      <xdr:row>38</xdr:row>
      <xdr:rowOff>46425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4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37552</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4017" y="6552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168053</xdr:rowOff>
    </xdr:from>
    <xdr:to>
      <xdr:col>107</xdr:col>
      <xdr:colOff>101600</xdr:colOff>
      <xdr:row>36</xdr:row>
      <xdr:rowOff>98203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1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114730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594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119304</xdr:rowOff>
    </xdr:from>
    <xdr:to>
      <xdr:col>102</xdr:col>
      <xdr:colOff>165100</xdr:colOff>
      <xdr:row>38</xdr:row>
      <xdr:rowOff>49454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4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40581</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555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126562</xdr:rowOff>
    </xdr:from>
    <xdr:to>
      <xdr:col>98</xdr:col>
      <xdr:colOff>38100</xdr:colOff>
      <xdr:row>38</xdr:row>
      <xdr:rowOff>56712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47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47839</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562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97217</xdr:rowOff>
    </xdr:from>
    <xdr:to>
      <xdr:col>116</xdr:col>
      <xdr:colOff>63500</xdr:colOff>
      <xdr:row>59</xdr:row>
      <xdr:rowOff>98199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212767"/>
          <a:ext cx="83820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98199</xdr:rowOff>
    </xdr:from>
    <xdr:to>
      <xdr:col>111</xdr:col>
      <xdr:colOff>177800</xdr:colOff>
      <xdr:row>59</xdr:row>
      <xdr:rowOff>98213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213749"/>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98213</xdr:rowOff>
    </xdr:from>
    <xdr:to>
      <xdr:col>107</xdr:col>
      <xdr:colOff>50800</xdr:colOff>
      <xdr:row>59</xdr:row>
      <xdr:rowOff>98222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213763"/>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98222</xdr:rowOff>
    </xdr:from>
    <xdr:to>
      <xdr:col>102</xdr:col>
      <xdr:colOff>114300</xdr:colOff>
      <xdr:row>59</xdr:row>
      <xdr:rowOff>98232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213772"/>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46417</xdr:rowOff>
    </xdr:from>
    <xdr:to>
      <xdr:col>116</xdr:col>
      <xdr:colOff>114300</xdr:colOff>
      <xdr:row>59</xdr:row>
      <xdr:rowOff>148017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6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17633</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133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47399</xdr:rowOff>
    </xdr:from>
    <xdr:to>
      <xdr:col>112</xdr:col>
      <xdr:colOff>38100</xdr:colOff>
      <xdr:row>59</xdr:row>
      <xdr:rowOff>148999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6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140126</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25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47413</xdr:rowOff>
    </xdr:from>
    <xdr:to>
      <xdr:col>107</xdr:col>
      <xdr:colOff>101600</xdr:colOff>
      <xdr:row>59</xdr:row>
      <xdr:rowOff>149013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6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140140</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255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47422</xdr:rowOff>
    </xdr:from>
    <xdr:to>
      <xdr:col>102</xdr:col>
      <xdr:colOff>165100</xdr:colOff>
      <xdr:row>59</xdr:row>
      <xdr:rowOff>149022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6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140149</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255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47432</xdr:rowOff>
    </xdr:from>
    <xdr:to>
      <xdr:col>98</xdr:col>
      <xdr:colOff>38100</xdr:colOff>
      <xdr:row>59</xdr:row>
      <xdr:rowOff>149032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6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140159</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255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25464</xdr:rowOff>
    </xdr:from>
    <xdr:to>
      <xdr:col>116</xdr:col>
      <xdr:colOff>63500</xdr:colOff>
      <xdr:row>76</xdr:row>
      <xdr:rowOff>70510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055664"/>
          <a:ext cx="838200" cy="4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144564</xdr:rowOff>
    </xdr:from>
    <xdr:to>
      <xdr:col>111</xdr:col>
      <xdr:colOff>177800</xdr:colOff>
      <xdr:row>76</xdr:row>
      <xdr:rowOff>70510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003314"/>
          <a:ext cx="889000" cy="9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81826</xdr:rowOff>
    </xdr:from>
    <xdr:to>
      <xdr:col>107</xdr:col>
      <xdr:colOff>50800</xdr:colOff>
      <xdr:row>75</xdr:row>
      <xdr:rowOff>144564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94057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81826</xdr:rowOff>
    </xdr:from>
    <xdr:to>
      <xdr:col>102</xdr:col>
      <xdr:colOff>114300</xdr:colOff>
      <xdr:row>75</xdr:row>
      <xdr:rowOff>131166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940576"/>
          <a:ext cx="8890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47477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83380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146114</xdr:rowOff>
    </xdr:from>
    <xdr:to>
      <xdr:col>116</xdr:col>
      <xdr:colOff>114300</xdr:colOff>
      <xdr:row>76</xdr:row>
      <xdr:rowOff>76264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124541</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98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19710</xdr:rowOff>
    </xdr:from>
    <xdr:to>
      <xdr:col>112</xdr:col>
      <xdr:colOff>38100</xdr:colOff>
      <xdr:row>76</xdr:row>
      <xdr:rowOff>121310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112437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14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93764</xdr:rowOff>
    </xdr:from>
    <xdr:to>
      <xdr:col>107</xdr:col>
      <xdr:colOff>101600</xdr:colOff>
      <xdr:row>76</xdr:row>
      <xdr:rowOff>23915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52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40441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31026</xdr:rowOff>
    </xdr:from>
    <xdr:to>
      <xdr:col>102</xdr:col>
      <xdr:colOff>165100</xdr:colOff>
      <xdr:row>75</xdr:row>
      <xdr:rowOff>132626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149153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66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80366</xdr:rowOff>
    </xdr:from>
    <xdr:to>
      <xdr:col>98</xdr:col>
      <xdr:colOff>38100</xdr:colOff>
      <xdr:row>76</xdr:row>
      <xdr:rowOff>10516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3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27043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71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給与改定等に伴う増加はあるものの、退職者より新規職員を少なく採用し削減に努めているが、類似団体平均を上回っている。物件費は、東日本大震災の影響による、ため池の底質除去処理委託費等が昨年度と比較して増加し、類似団体平均を上回っている。維持補修費は、降雪量が少なかったため除雪委託費等が減少、各小学校の施設修繕費等が減少したものの、類似団体平均を上回っている。補助費等は、新たなごみ処理施設建設に伴う一部事務組合への負担金等が増加したことに伴い、類似団体平均を上回っている。普通建設事業費は、道の駅拡張に伴う土地購入費、給食センター改築に伴う土地造成工事、翌年度のオートキャンプ世界大会に伴う多目的広場整備工事等が増加したものの、福島再生加速化交付金事業（側溝堆積物除去事業）、地方創生拠点整備交付金事業、特別養護老人ホーム増床に伴う整備事業補助金等の減少に伴い、昨年度より減少しているが、類似団体平均を上回っている。積立金は、財政調整基金、ふるさと納税に係る基金への積立が昨年度より減少しているものの、類似団体平均を上回っている。投資及び出資金は、水道事業会計への出資金が増加し、類似団体平均を上回っている。その他の性質別経費については、類似団体平均に近い数値である。</a:t>
          </a:r>
        </a:p>
        <a:p>
          <a:r>
            <a:rPr kumimoji="1" lang="ja-JP" altLang="en-US" sz="1300">
              <a:latin typeface="ＭＳ Ｐゴシック" panose="020B0600070205080204" pitchFamily="50" charset="-128"/>
              <a:ea typeface="ＭＳ Ｐゴシック" panose="020B0600070205080204" pitchFamily="50" charset="-128"/>
            </a:rPr>
            <a:t>今後とも、経費の抑制を図り、健全な財政運営に努めていく。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福島県天栄村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5,692
5,618
225.52
5,117,167
4,934,297
151,933
2,602,887
3,607,432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37592</xdr:rowOff>
    </xdr:from>
    <xdr:to>
      <xdr:col>24</xdr:col>
      <xdr:colOff>63500</xdr:colOff>
      <xdr:row>32</xdr:row>
      <xdr:rowOff>56134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23992"/>
          <a:ext cx="838200"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56134</xdr:rowOff>
    </xdr:from>
    <xdr:to>
      <xdr:col>19</xdr:col>
      <xdr:colOff>177800</xdr:colOff>
      <xdr:row>32</xdr:row>
      <xdr:rowOff>100457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42534"/>
          <a:ext cx="8890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134874</xdr:rowOff>
    </xdr:from>
    <xdr:to>
      <xdr:col>15</xdr:col>
      <xdr:colOff>50800</xdr:colOff>
      <xdr:row>32</xdr:row>
      <xdr:rowOff>100457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49824"/>
          <a:ext cx="889000" cy="1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134874</xdr:rowOff>
    </xdr:from>
    <xdr:to>
      <xdr:col>10</xdr:col>
      <xdr:colOff>114300</xdr:colOff>
      <xdr:row>32</xdr:row>
      <xdr:rowOff>73025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49824"/>
          <a:ext cx="889000" cy="1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120667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158242</xdr:rowOff>
    </xdr:from>
    <xdr:to>
      <xdr:col>24</xdr:col>
      <xdr:colOff>114300</xdr:colOff>
      <xdr:row>32</xdr:row>
      <xdr:rowOff>88392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7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9669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2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5334</xdr:rowOff>
    </xdr:from>
    <xdr:to>
      <xdr:col>20</xdr:col>
      <xdr:colOff>38100</xdr:colOff>
      <xdr:row>32</xdr:row>
      <xdr:rowOff>106934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9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123461</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2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49657</xdr:rowOff>
    </xdr:from>
    <xdr:to>
      <xdr:col>15</xdr:col>
      <xdr:colOff>101600</xdr:colOff>
      <xdr:row>32</xdr:row>
      <xdr:rowOff>151257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167784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31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84074</xdr:rowOff>
    </xdr:from>
    <xdr:to>
      <xdr:col>10</xdr:col>
      <xdr:colOff>165100</xdr:colOff>
      <xdr:row>32</xdr:row>
      <xdr:rowOff>14224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9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30751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17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22225</xdr:rowOff>
    </xdr:from>
    <xdr:to>
      <xdr:col>6</xdr:col>
      <xdr:colOff>38100</xdr:colOff>
      <xdr:row>32</xdr:row>
      <xdr:rowOff>123825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140352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28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12171</xdr:rowOff>
    </xdr:from>
    <xdr:to>
      <xdr:col>24</xdr:col>
      <xdr:colOff>63500</xdr:colOff>
      <xdr:row>58</xdr:row>
      <xdr:rowOff>29194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56271"/>
          <a:ext cx="838200" cy="1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12171</xdr:rowOff>
    </xdr:from>
    <xdr:to>
      <xdr:col>19</xdr:col>
      <xdr:colOff>177800</xdr:colOff>
      <xdr:row>58</xdr:row>
      <xdr:rowOff>21179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56271"/>
          <a:ext cx="889000" cy="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142577</xdr:rowOff>
    </xdr:from>
    <xdr:to>
      <xdr:col>15</xdr:col>
      <xdr:colOff>50800</xdr:colOff>
      <xdr:row>58</xdr:row>
      <xdr:rowOff>21179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15227"/>
          <a:ext cx="889000" cy="5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142577</xdr:rowOff>
    </xdr:from>
    <xdr:to>
      <xdr:col>10</xdr:col>
      <xdr:colOff>114300</xdr:colOff>
      <xdr:row>58</xdr:row>
      <xdr:rowOff>34292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15227"/>
          <a:ext cx="889000" cy="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111556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149844</xdr:rowOff>
    </xdr:from>
    <xdr:to>
      <xdr:col>24</xdr:col>
      <xdr:colOff>114300</xdr:colOff>
      <xdr:row>58</xdr:row>
      <xdr:rowOff>79994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109221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1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132821</xdr:rowOff>
    </xdr:from>
    <xdr:to>
      <xdr:col>20</xdr:col>
      <xdr:colOff>38100</xdr:colOff>
      <xdr:row>58</xdr:row>
      <xdr:rowOff>62971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0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79498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8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141829</xdr:rowOff>
    </xdr:from>
    <xdr:to>
      <xdr:col>15</xdr:col>
      <xdr:colOff>101600</xdr:colOff>
      <xdr:row>58</xdr:row>
      <xdr:rowOff>71979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88506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8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91777</xdr:rowOff>
    </xdr:from>
    <xdr:to>
      <xdr:col>10</xdr:col>
      <xdr:colOff>165100</xdr:colOff>
      <xdr:row>58</xdr:row>
      <xdr:rowOff>21927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38454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3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154942</xdr:rowOff>
    </xdr:from>
    <xdr:to>
      <xdr:col>6</xdr:col>
      <xdr:colOff>38100</xdr:colOff>
      <xdr:row>58</xdr:row>
      <xdr:rowOff>85092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101619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0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58288</xdr:rowOff>
    </xdr:from>
    <xdr:to>
      <xdr:col>24</xdr:col>
      <xdr:colOff>62865</xdr:colOff>
      <xdr:row>79</xdr:row>
      <xdr:rowOff>41081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917038"/>
          <a:ext cx="1270" cy="6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41081</xdr:rowOff>
    </xdr:from>
    <xdr:to>
      <xdr:col>24</xdr:col>
      <xdr:colOff>152400</xdr:colOff>
      <xdr:row>79</xdr:row>
      <xdr:rowOff>41081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4965</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69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58288</xdr:rowOff>
    </xdr:from>
    <xdr:to>
      <xdr:col>24</xdr:col>
      <xdr:colOff>152400</xdr:colOff>
      <xdr:row>75</xdr:row>
      <xdr:rowOff>58288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91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63294</xdr:rowOff>
    </xdr:from>
    <xdr:to>
      <xdr:col>24</xdr:col>
      <xdr:colOff>63500</xdr:colOff>
      <xdr:row>77</xdr:row>
      <xdr:rowOff>131090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64944"/>
          <a:ext cx="838200" cy="6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105153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3068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126726</xdr:rowOff>
    </xdr:from>
    <xdr:to>
      <xdr:col>24</xdr:col>
      <xdr:colOff>114300</xdr:colOff>
      <xdr:row>78</xdr:row>
      <xdr:rowOff>56876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3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101878</xdr:rowOff>
    </xdr:from>
    <xdr:to>
      <xdr:col>19</xdr:col>
      <xdr:colOff>177800</xdr:colOff>
      <xdr:row>77</xdr:row>
      <xdr:rowOff>63294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617728"/>
          <a:ext cx="889000" cy="64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121286</xdr:rowOff>
    </xdr:from>
    <xdr:to>
      <xdr:col>20</xdr:col>
      <xdr:colOff>38100</xdr:colOff>
      <xdr:row>78</xdr:row>
      <xdr:rowOff>51436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32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42563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41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24036</xdr:rowOff>
    </xdr:from>
    <xdr:to>
      <xdr:col>15</xdr:col>
      <xdr:colOff>50800</xdr:colOff>
      <xdr:row>73</xdr:row>
      <xdr:rowOff>101878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025536"/>
          <a:ext cx="889000" cy="59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108156</xdr:rowOff>
    </xdr:from>
    <xdr:to>
      <xdr:col>15</xdr:col>
      <xdr:colOff>101600</xdr:colOff>
      <xdr:row>78</xdr:row>
      <xdr:rowOff>38306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0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29433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0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24036</xdr:rowOff>
    </xdr:from>
    <xdr:to>
      <xdr:col>10</xdr:col>
      <xdr:colOff>114300</xdr:colOff>
      <xdr:row>70</xdr:row>
      <xdr:rowOff>155824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025536"/>
          <a:ext cx="889000" cy="1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103313</xdr:rowOff>
    </xdr:from>
    <xdr:to>
      <xdr:col>10</xdr:col>
      <xdr:colOff>165100</xdr:colOff>
      <xdr:row>78</xdr:row>
      <xdr:rowOff>33463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24590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9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98532</xdr:rowOff>
    </xdr:from>
    <xdr:to>
      <xdr:col>6</xdr:col>
      <xdr:colOff>38100</xdr:colOff>
      <xdr:row>78</xdr:row>
      <xdr:rowOff>28682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19809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9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80290</xdr:rowOff>
    </xdr:from>
    <xdr:to>
      <xdr:col>24</xdr:col>
      <xdr:colOff>114300</xdr:colOff>
      <xdr:row>78</xdr:row>
      <xdr:rowOff>10440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103167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3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12494</xdr:rowOff>
    </xdr:from>
    <xdr:to>
      <xdr:col>20</xdr:col>
      <xdr:colOff>38100</xdr:colOff>
      <xdr:row>77</xdr:row>
      <xdr:rowOff>114094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1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130621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8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51078</xdr:rowOff>
    </xdr:from>
    <xdr:to>
      <xdr:col>15</xdr:col>
      <xdr:colOff>101600</xdr:colOff>
      <xdr:row>73</xdr:row>
      <xdr:rowOff>152678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5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169205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34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69</xdr:row>
      <xdr:rowOff>144686</xdr:rowOff>
    </xdr:from>
    <xdr:to>
      <xdr:col>10</xdr:col>
      <xdr:colOff>165100</xdr:colOff>
      <xdr:row>70</xdr:row>
      <xdr:rowOff>74836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19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91363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174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105024</xdr:rowOff>
    </xdr:from>
    <xdr:to>
      <xdr:col>6</xdr:col>
      <xdr:colOff>38100</xdr:colOff>
      <xdr:row>71</xdr:row>
      <xdr:rowOff>35174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10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51701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18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67844</xdr:rowOff>
    </xdr:from>
    <xdr:to>
      <xdr:col>24</xdr:col>
      <xdr:colOff>63500</xdr:colOff>
      <xdr:row>98</xdr:row>
      <xdr:rowOff>127864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69944"/>
          <a:ext cx="838200" cy="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127864</xdr:rowOff>
    </xdr:from>
    <xdr:to>
      <xdr:col>19</xdr:col>
      <xdr:colOff>177800</xdr:colOff>
      <xdr:row>98</xdr:row>
      <xdr:rowOff>133604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929964"/>
          <a:ext cx="8890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125481</xdr:rowOff>
    </xdr:from>
    <xdr:to>
      <xdr:col>15</xdr:col>
      <xdr:colOff>50800</xdr:colOff>
      <xdr:row>98</xdr:row>
      <xdr:rowOff>133604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927581"/>
          <a:ext cx="889000" cy="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122304</xdr:rowOff>
    </xdr:from>
    <xdr:to>
      <xdr:col>10</xdr:col>
      <xdr:colOff>114300</xdr:colOff>
      <xdr:row>98</xdr:row>
      <xdr:rowOff>125481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924404"/>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17044</xdr:rowOff>
    </xdr:from>
    <xdr:to>
      <xdr:col>24</xdr:col>
      <xdr:colOff>114300</xdr:colOff>
      <xdr:row>98</xdr:row>
      <xdr:rowOff>118644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147871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77064</xdr:rowOff>
    </xdr:from>
    <xdr:to>
      <xdr:col>20</xdr:col>
      <xdr:colOff>38100</xdr:colOff>
      <xdr:row>99</xdr:row>
      <xdr:rowOff>7214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7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169791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97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82804</xdr:rowOff>
    </xdr:from>
    <xdr:to>
      <xdr:col>15</xdr:col>
      <xdr:colOff>101600</xdr:colOff>
      <xdr:row>99</xdr:row>
      <xdr:rowOff>12954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4081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97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74681</xdr:rowOff>
    </xdr:from>
    <xdr:to>
      <xdr:col>10</xdr:col>
      <xdr:colOff>165100</xdr:colOff>
      <xdr:row>99</xdr:row>
      <xdr:rowOff>4831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7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167408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96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71504</xdr:rowOff>
    </xdr:from>
    <xdr:to>
      <xdr:col>6</xdr:col>
      <xdr:colOff>38100</xdr:colOff>
      <xdr:row>99</xdr:row>
      <xdr:rowOff>1654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7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164231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96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49240</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6221440"/>
          <a:ext cx="1270" cy="56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167367</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99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49240</xdr:rowOff>
    </xdr:from>
    <xdr:to>
      <xdr:col>55</xdr:col>
      <xdr:colOff>88900</xdr:colOff>
      <xdr:row>36</xdr:row>
      <xdr:rowOff>49240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22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151130</xdr:rowOff>
    </xdr:from>
    <xdr:to>
      <xdr:col>55</xdr:col>
      <xdr:colOff>0</xdr:colOff>
      <xdr:row>38</xdr:row>
      <xdr:rowOff>58384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323330"/>
          <a:ext cx="838200" cy="25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132968</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6480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154541</xdr:rowOff>
    </xdr:from>
    <xdr:to>
      <xdr:col>55</xdr:col>
      <xdr:colOff>50800</xdr:colOff>
      <xdr:row>39</xdr:row>
      <xdr:rowOff>84691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136761</xdr:rowOff>
    </xdr:from>
    <xdr:to>
      <xdr:col>50</xdr:col>
      <xdr:colOff>114300</xdr:colOff>
      <xdr:row>38</xdr:row>
      <xdr:rowOff>58384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308961"/>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143111</xdr:rowOff>
    </xdr:from>
    <xdr:to>
      <xdr:col>50</xdr:col>
      <xdr:colOff>165100</xdr:colOff>
      <xdr:row>39</xdr:row>
      <xdr:rowOff>73261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64388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5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42382</xdr:rowOff>
    </xdr:from>
    <xdr:to>
      <xdr:col>45</xdr:col>
      <xdr:colOff>177800</xdr:colOff>
      <xdr:row>36</xdr:row>
      <xdr:rowOff>136761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214582"/>
          <a:ext cx="8890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69959</xdr:rowOff>
    </xdr:from>
    <xdr:to>
      <xdr:col>46</xdr:col>
      <xdr:colOff>38100</xdr:colOff>
      <xdr:row>39</xdr:row>
      <xdr:rowOff>109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162686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77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7602</xdr:rowOff>
    </xdr:from>
    <xdr:to>
      <xdr:col>41</xdr:col>
      <xdr:colOff>50800</xdr:colOff>
      <xdr:row>36</xdr:row>
      <xdr:rowOff>42382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322552"/>
          <a:ext cx="889000" cy="89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13298</xdr:rowOff>
    </xdr:from>
    <xdr:to>
      <xdr:col>41</xdr:col>
      <xdr:colOff>101600</xdr:colOff>
      <xdr:row>38</xdr:row>
      <xdr:rowOff>114898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106025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2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110944</xdr:rowOff>
    </xdr:from>
    <xdr:to>
      <xdr:col>36</xdr:col>
      <xdr:colOff>165100</xdr:colOff>
      <xdr:row>38</xdr:row>
      <xdr:rowOff>41094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5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32221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54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100330</xdr:rowOff>
    </xdr:from>
    <xdr:to>
      <xdr:col>55</xdr:col>
      <xdr:colOff>50800</xdr:colOff>
      <xdr:row>37</xdr:row>
      <xdr:rowOff>30480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15257</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8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7584</xdr:rowOff>
    </xdr:from>
    <xdr:to>
      <xdr:col>50</xdr:col>
      <xdr:colOff>165100</xdr:colOff>
      <xdr:row>38</xdr:row>
      <xdr:rowOff>109184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2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125711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29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85961</xdr:rowOff>
    </xdr:from>
    <xdr:to>
      <xdr:col>46</xdr:col>
      <xdr:colOff>38100</xdr:colOff>
      <xdr:row>37</xdr:row>
      <xdr:rowOff>16111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5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32638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03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163032</xdr:rowOff>
    </xdr:from>
    <xdr:to>
      <xdr:col>41</xdr:col>
      <xdr:colOff>101600</xdr:colOff>
      <xdr:row>36</xdr:row>
      <xdr:rowOff>93182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16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109709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93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128252</xdr:rowOff>
    </xdr:from>
    <xdr:to>
      <xdr:col>36</xdr:col>
      <xdr:colOff>165100</xdr:colOff>
      <xdr:row>31</xdr:row>
      <xdr:rowOff>58402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27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74929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04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5169</xdr:rowOff>
    </xdr:from>
    <xdr:to>
      <xdr:col>55</xdr:col>
      <xdr:colOff>0</xdr:colOff>
      <xdr:row>57</xdr:row>
      <xdr:rowOff>41666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77819"/>
          <a:ext cx="838200" cy="3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16597</xdr:rowOff>
    </xdr:from>
    <xdr:to>
      <xdr:col>50</xdr:col>
      <xdr:colOff>114300</xdr:colOff>
      <xdr:row>57</xdr:row>
      <xdr:rowOff>41666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89247"/>
          <a:ext cx="8890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146669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1009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16597</xdr:rowOff>
    </xdr:from>
    <xdr:to>
      <xdr:col>45</xdr:col>
      <xdr:colOff>177800</xdr:colOff>
      <xdr:row>58</xdr:row>
      <xdr:rowOff>28892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89247"/>
          <a:ext cx="889000" cy="18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164434</xdr:rowOff>
    </xdr:from>
    <xdr:to>
      <xdr:col>41</xdr:col>
      <xdr:colOff>50800</xdr:colOff>
      <xdr:row>58</xdr:row>
      <xdr:rowOff>28892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37084"/>
          <a:ext cx="889000" cy="3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165923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101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161577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101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125819</xdr:rowOff>
    </xdr:from>
    <xdr:to>
      <xdr:col>55</xdr:col>
      <xdr:colOff>50800</xdr:colOff>
      <xdr:row>57</xdr:row>
      <xdr:rowOff>55969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2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148696</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7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162316</xdr:rowOff>
    </xdr:from>
    <xdr:to>
      <xdr:col>50</xdr:col>
      <xdr:colOff>165100</xdr:colOff>
      <xdr:row>57</xdr:row>
      <xdr:rowOff>92466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6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108993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53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137247</xdr:rowOff>
    </xdr:from>
    <xdr:to>
      <xdr:col>46</xdr:col>
      <xdr:colOff>38100</xdr:colOff>
      <xdr:row>57</xdr:row>
      <xdr:rowOff>67397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3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83924</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51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149542</xdr:rowOff>
    </xdr:from>
    <xdr:to>
      <xdr:col>41</xdr:col>
      <xdr:colOff>101600</xdr:colOff>
      <xdr:row>58</xdr:row>
      <xdr:rowOff>79692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96219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113634</xdr:rowOff>
    </xdr:from>
    <xdr:to>
      <xdr:col>36</xdr:col>
      <xdr:colOff>165100</xdr:colOff>
      <xdr:row>58</xdr:row>
      <xdr:rowOff>43784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8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60311</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66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166393</xdr:rowOff>
    </xdr:from>
    <xdr:to>
      <xdr:col>55</xdr:col>
      <xdr:colOff>0</xdr:colOff>
      <xdr:row>79</xdr:row>
      <xdr:rowOff>4635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39493"/>
          <a:ext cx="8382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166393</xdr:rowOff>
    </xdr:from>
    <xdr:to>
      <xdr:col>50</xdr:col>
      <xdr:colOff>114300</xdr:colOff>
      <xdr:row>78</xdr:row>
      <xdr:rowOff>169075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39493"/>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169075</xdr:rowOff>
    </xdr:from>
    <xdr:to>
      <xdr:col>45</xdr:col>
      <xdr:colOff>177800</xdr:colOff>
      <xdr:row>79</xdr:row>
      <xdr:rowOff>12895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42175"/>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162903</xdr:rowOff>
    </xdr:from>
    <xdr:to>
      <xdr:col>41</xdr:col>
      <xdr:colOff>50800</xdr:colOff>
      <xdr:row>79</xdr:row>
      <xdr:rowOff>12895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36003"/>
          <a:ext cx="8890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125285</xdr:rowOff>
    </xdr:from>
    <xdr:to>
      <xdr:col>55</xdr:col>
      <xdr:colOff>50800</xdr:colOff>
      <xdr:row>79</xdr:row>
      <xdr:rowOff>55435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40212</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1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115593</xdr:rowOff>
    </xdr:from>
    <xdr:to>
      <xdr:col>50</xdr:col>
      <xdr:colOff>165100</xdr:colOff>
      <xdr:row>79</xdr:row>
      <xdr:rowOff>45743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36870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8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118275</xdr:rowOff>
    </xdr:from>
    <xdr:to>
      <xdr:col>46</xdr:col>
      <xdr:colOff>38100</xdr:colOff>
      <xdr:row>79</xdr:row>
      <xdr:rowOff>48425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9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39552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133545</xdr:rowOff>
    </xdr:from>
    <xdr:to>
      <xdr:col>41</xdr:col>
      <xdr:colOff>101600</xdr:colOff>
      <xdr:row>79</xdr:row>
      <xdr:rowOff>63695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54822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9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112103</xdr:rowOff>
    </xdr:from>
    <xdr:to>
      <xdr:col>36</xdr:col>
      <xdr:colOff>165100</xdr:colOff>
      <xdr:row>79</xdr:row>
      <xdr:rowOff>42253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33380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103028</xdr:rowOff>
    </xdr:from>
    <xdr:to>
      <xdr:col>55</xdr:col>
      <xdr:colOff>0</xdr:colOff>
      <xdr:row>98</xdr:row>
      <xdr:rowOff>104978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905128"/>
          <a:ext cx="8382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103028</xdr:rowOff>
    </xdr:from>
    <xdr:to>
      <xdr:col>50</xdr:col>
      <xdr:colOff>114300</xdr:colOff>
      <xdr:row>98</xdr:row>
      <xdr:rowOff>111675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905128"/>
          <a:ext cx="889000" cy="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108798</xdr:rowOff>
    </xdr:from>
    <xdr:to>
      <xdr:col>45</xdr:col>
      <xdr:colOff>177800</xdr:colOff>
      <xdr:row>98</xdr:row>
      <xdr:rowOff>111675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910898"/>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108798</xdr:rowOff>
    </xdr:from>
    <xdr:to>
      <xdr:col>41</xdr:col>
      <xdr:colOff>50800</xdr:colOff>
      <xdr:row>98</xdr:row>
      <xdr:rowOff>111015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910898"/>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54178</xdr:rowOff>
    </xdr:from>
    <xdr:to>
      <xdr:col>55</xdr:col>
      <xdr:colOff>50800</xdr:colOff>
      <xdr:row>98</xdr:row>
      <xdr:rowOff>155778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5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52228</xdr:rowOff>
    </xdr:from>
    <xdr:to>
      <xdr:col>50</xdr:col>
      <xdr:colOff>165100</xdr:colOff>
      <xdr:row>98</xdr:row>
      <xdr:rowOff>153828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5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170355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60875</xdr:rowOff>
    </xdr:from>
    <xdr:to>
      <xdr:col>46</xdr:col>
      <xdr:colOff>38100</xdr:colOff>
      <xdr:row>98</xdr:row>
      <xdr:rowOff>162475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6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153602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5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57998</xdr:rowOff>
    </xdr:from>
    <xdr:to>
      <xdr:col>41</xdr:col>
      <xdr:colOff>101600</xdr:colOff>
      <xdr:row>98</xdr:row>
      <xdr:rowOff>159598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6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150725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5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60215</xdr:rowOff>
    </xdr:from>
    <xdr:to>
      <xdr:col>36</xdr:col>
      <xdr:colOff>165100</xdr:colOff>
      <xdr:row>98</xdr:row>
      <xdr:rowOff>161815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6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152942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5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130499</xdr:rowOff>
    </xdr:from>
    <xdr:to>
      <xdr:col>85</xdr:col>
      <xdr:colOff>127000</xdr:colOff>
      <xdr:row>37</xdr:row>
      <xdr:rowOff>154064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74149"/>
          <a:ext cx="838200" cy="2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154064</xdr:rowOff>
    </xdr:from>
    <xdr:to>
      <xdr:col>81</xdr:col>
      <xdr:colOff>50800</xdr:colOff>
      <xdr:row>38</xdr:row>
      <xdr:rowOff>28734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97714"/>
          <a:ext cx="889000" cy="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22390</xdr:rowOff>
    </xdr:from>
    <xdr:to>
      <xdr:col>76</xdr:col>
      <xdr:colOff>114300</xdr:colOff>
      <xdr:row>38</xdr:row>
      <xdr:rowOff>28734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366040"/>
          <a:ext cx="889000" cy="17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165608</xdr:rowOff>
    </xdr:from>
    <xdr:to>
      <xdr:col>71</xdr:col>
      <xdr:colOff>177800</xdr:colOff>
      <xdr:row>37</xdr:row>
      <xdr:rowOff>22390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337808"/>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40962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149489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79699</xdr:rowOff>
    </xdr:from>
    <xdr:to>
      <xdr:col>85</xdr:col>
      <xdr:colOff>177800</xdr:colOff>
      <xdr:row>38</xdr:row>
      <xdr:rowOff>9849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102576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7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103264</xdr:rowOff>
    </xdr:from>
    <xdr:to>
      <xdr:col>81</xdr:col>
      <xdr:colOff>101600</xdr:colOff>
      <xdr:row>38</xdr:row>
      <xdr:rowOff>33413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469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24540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3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149384</xdr:rowOff>
    </xdr:from>
    <xdr:to>
      <xdr:col>76</xdr:col>
      <xdr:colOff>165100</xdr:colOff>
      <xdr:row>38</xdr:row>
      <xdr:rowOff>79534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9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70661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143040</xdr:rowOff>
    </xdr:from>
    <xdr:to>
      <xdr:col>72</xdr:col>
      <xdr:colOff>38100</xdr:colOff>
      <xdr:row>37</xdr:row>
      <xdr:rowOff>73190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89717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0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114808</xdr:rowOff>
    </xdr:from>
    <xdr:to>
      <xdr:col>67</xdr:col>
      <xdr:colOff>101600</xdr:colOff>
      <xdr:row>37</xdr:row>
      <xdr:rowOff>44958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61485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06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116671</xdr:rowOff>
    </xdr:from>
    <xdr:to>
      <xdr:col>85</xdr:col>
      <xdr:colOff>127000</xdr:colOff>
      <xdr:row>56</xdr:row>
      <xdr:rowOff>154655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717871"/>
          <a:ext cx="838200" cy="3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154655</xdr:rowOff>
    </xdr:from>
    <xdr:to>
      <xdr:col>81</xdr:col>
      <xdr:colOff>50800</xdr:colOff>
      <xdr:row>57</xdr:row>
      <xdr:rowOff>19644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55855"/>
          <a:ext cx="889000" cy="3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9472</xdr:rowOff>
    </xdr:from>
    <xdr:to>
      <xdr:col>76</xdr:col>
      <xdr:colOff>114300</xdr:colOff>
      <xdr:row>57</xdr:row>
      <xdr:rowOff>19644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782122"/>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102598</xdr:rowOff>
    </xdr:from>
    <xdr:to>
      <xdr:col>71</xdr:col>
      <xdr:colOff>177800</xdr:colOff>
      <xdr:row>57</xdr:row>
      <xdr:rowOff>9472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532348"/>
          <a:ext cx="889000" cy="24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163961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65871</xdr:rowOff>
    </xdr:from>
    <xdr:to>
      <xdr:col>85</xdr:col>
      <xdr:colOff>177800</xdr:colOff>
      <xdr:row>56</xdr:row>
      <xdr:rowOff>167471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88748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51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103855</xdr:rowOff>
    </xdr:from>
    <xdr:to>
      <xdr:col>81</xdr:col>
      <xdr:colOff>101600</xdr:colOff>
      <xdr:row>57</xdr:row>
      <xdr:rowOff>34005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0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25132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140294</xdr:rowOff>
    </xdr:from>
    <xdr:to>
      <xdr:col>76</xdr:col>
      <xdr:colOff>165100</xdr:colOff>
      <xdr:row>57</xdr:row>
      <xdr:rowOff>70444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61571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83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130122</xdr:rowOff>
    </xdr:from>
    <xdr:to>
      <xdr:col>72</xdr:col>
      <xdr:colOff>38100</xdr:colOff>
      <xdr:row>57</xdr:row>
      <xdr:rowOff>60272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3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51399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82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51798</xdr:rowOff>
    </xdr:from>
    <xdr:to>
      <xdr:col>67</xdr:col>
      <xdr:colOff>101600</xdr:colOff>
      <xdr:row>55</xdr:row>
      <xdr:rowOff>153398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4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169925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25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139512</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2612"/>
          <a:ext cx="8382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139512</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12612"/>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137585</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10685"/>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80728</xdr:rowOff>
    </xdr:from>
    <xdr:to>
      <xdr:col>71</xdr:col>
      <xdr:colOff>177800</xdr:colOff>
      <xdr:row>78</xdr:row>
      <xdr:rowOff>137585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453828"/>
          <a:ext cx="889000" cy="5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168208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5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18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88712</xdr:rowOff>
    </xdr:from>
    <xdr:to>
      <xdr:col>81</xdr:col>
      <xdr:colOff>101600</xdr:colOff>
      <xdr:row>79</xdr:row>
      <xdr:rowOff>18862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9989</xdr:rowOff>
    </xdr:from>
    <xdr:ext cx="313932"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24333" y="13554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86785</xdr:rowOff>
    </xdr:from>
    <xdr:to>
      <xdr:col>72</xdr:col>
      <xdr:colOff>38100</xdr:colOff>
      <xdr:row>79</xdr:row>
      <xdr:rowOff>16935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5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8062</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552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29928</xdr:rowOff>
    </xdr:from>
    <xdr:to>
      <xdr:col>67</xdr:col>
      <xdr:colOff>101600</xdr:colOff>
      <xdr:row>78</xdr:row>
      <xdr:rowOff>131528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148055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17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4059</xdr:rowOff>
    </xdr:from>
    <xdr:to>
      <xdr:col>85</xdr:col>
      <xdr:colOff>127000</xdr:colOff>
      <xdr:row>97</xdr:row>
      <xdr:rowOff>17422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634709"/>
          <a:ext cx="838200" cy="1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3522</xdr:rowOff>
    </xdr:from>
    <xdr:to>
      <xdr:col>81</xdr:col>
      <xdr:colOff>50800</xdr:colOff>
      <xdr:row>97</xdr:row>
      <xdr:rowOff>4059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634172"/>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3522</xdr:rowOff>
    </xdr:from>
    <xdr:to>
      <xdr:col>76</xdr:col>
      <xdr:colOff>114300</xdr:colOff>
      <xdr:row>97</xdr:row>
      <xdr:rowOff>5649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34172"/>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5649</xdr:rowOff>
    </xdr:from>
    <xdr:to>
      <xdr:col>71</xdr:col>
      <xdr:colOff>177800</xdr:colOff>
      <xdr:row>97</xdr:row>
      <xdr:rowOff>15396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36299"/>
          <a:ext cx="889000" cy="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138072</xdr:rowOff>
    </xdr:from>
    <xdr:to>
      <xdr:col>85</xdr:col>
      <xdr:colOff>177800</xdr:colOff>
      <xdr:row>97</xdr:row>
      <xdr:rowOff>68222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9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116499</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7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124709</xdr:rowOff>
    </xdr:from>
    <xdr:to>
      <xdr:col>81</xdr:col>
      <xdr:colOff>101600</xdr:colOff>
      <xdr:row>97</xdr:row>
      <xdr:rowOff>54859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45986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7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124172</xdr:rowOff>
    </xdr:from>
    <xdr:to>
      <xdr:col>76</xdr:col>
      <xdr:colOff>165100</xdr:colOff>
      <xdr:row>97</xdr:row>
      <xdr:rowOff>54322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8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45449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126299</xdr:rowOff>
    </xdr:from>
    <xdr:to>
      <xdr:col>72</xdr:col>
      <xdr:colOff>38100</xdr:colOff>
      <xdr:row>97</xdr:row>
      <xdr:rowOff>56449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47576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7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136046</xdr:rowOff>
    </xdr:from>
    <xdr:to>
      <xdr:col>67</xdr:col>
      <xdr:colOff>101600</xdr:colOff>
      <xdr:row>97</xdr:row>
      <xdr:rowOff>66196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9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57323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8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145643</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489293"/>
          <a:ext cx="838200" cy="16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145643</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0434300" y="6489293"/>
          <a:ext cx="889000" cy="16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136136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651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94843</xdr:rowOff>
    </xdr:from>
    <xdr:to>
      <xdr:col>112</xdr:col>
      <xdr:colOff>38100</xdr:colOff>
      <xdr:row>38</xdr:row>
      <xdr:rowOff>24994</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43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41520</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4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国会議員等への要望等に伴う旅費が減少したものの、類似団体平均を上回っている。総務費は、移住定住や空き家改修等の地方創生事業の増加や老朽化等に伴う集会施設整備への補助金等が増加しているものの、財政調整基金、ふるさと納税に係る基金への積立等が減少し、昨年度より経費は減少しているが、類似団体平均を上回っている。民生費は、除染土壌等仮置場の原状回復のための工事等は増加し、特別養護老人ホーム整備に係る補助金やデイサービスセンター改修に伴う工事等の減少により昨年度より経費が減少しているが、類似団体平均を上回っている。衛生費は、新たなごみ処理施設整備に伴う一部事務組合への負担金の増加により、類似団体平均を上回っている。労働費は、震災等・原子力災害対応雇用支援事業に伴う精算返納金により、類似団体平均を上回っている。農林水産業費は、道の駅拡張に伴う土地購入費や東日本大震災の影響による、ため池の底質除去処理事業、ふくしま森林再生事業等が増加、地方創生拠点整備事業による農林水産物加工室整備の完了等により減少しているものの、類似団体平均を上回っている。教育費は、給食センター改築に伴う造成工事や中学校のブロック塀等改修工事が増加し、類似団体平均を上回っている。その他の目的別経費については、類似団体平均に近い数値である。</a:t>
          </a:r>
        </a:p>
        <a:p>
          <a:r>
            <a:rPr kumimoji="1" lang="ja-JP" altLang="en-US" sz="1300">
              <a:latin typeface="ＭＳ Ｐゴシック" panose="020B0600070205080204" pitchFamily="50" charset="-128"/>
              <a:ea typeface="ＭＳ Ｐゴシック" panose="020B0600070205080204" pitchFamily="50" charset="-128"/>
            </a:rPr>
            <a:t>今後とも、経費の抑制を図り、健全な財政運営に努めていく。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年度においては、積立額より取崩額が増加したことにより基金残高が減少した。</a:t>
          </a:r>
        </a:p>
        <a:p>
          <a:r>
            <a:rPr kumimoji="1" lang="ja-JP" altLang="en-US" sz="1200">
              <a:latin typeface="ＭＳ ゴシック" pitchFamily="49" charset="-128"/>
              <a:ea typeface="ＭＳ ゴシック" pitchFamily="49" charset="-128"/>
            </a:rPr>
            <a:t>実質収支額は、平成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年度については平成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年度より</a:t>
          </a:r>
          <a:r>
            <a:rPr kumimoji="1" lang="en-US" altLang="ja-JP" sz="1200">
              <a:latin typeface="ＭＳ ゴシック" pitchFamily="49" charset="-128"/>
              <a:ea typeface="ＭＳ ゴシック" pitchFamily="49" charset="-128"/>
            </a:rPr>
            <a:t>1.13</a:t>
          </a:r>
          <a:r>
            <a:rPr kumimoji="1" lang="ja-JP" altLang="en-US" sz="1200">
              <a:latin typeface="ＭＳ ゴシック" pitchFamily="49" charset="-128"/>
              <a:ea typeface="ＭＳ ゴシック" pitchFamily="49" charset="-128"/>
            </a:rPr>
            <a:t>ポイント減少し</a:t>
          </a:r>
          <a:r>
            <a:rPr kumimoji="1" lang="en-US" altLang="ja-JP" sz="1200">
              <a:latin typeface="ＭＳ ゴシック" pitchFamily="49" charset="-128"/>
              <a:ea typeface="ＭＳ ゴシック" pitchFamily="49" charset="-128"/>
            </a:rPr>
            <a:t>5.84</a:t>
          </a:r>
          <a:r>
            <a:rPr kumimoji="1" lang="ja-JP" altLang="en-US" sz="1200">
              <a:latin typeface="ＭＳ ゴシック" pitchFamily="49" charset="-128"/>
              <a:ea typeface="ＭＳ ゴシック" pitchFamily="49" charset="-128"/>
            </a:rPr>
            <a:t>％となっているが、若干の変動はあるものの概ね</a:t>
          </a:r>
          <a:r>
            <a:rPr kumimoji="1" lang="en-US" altLang="ja-JP" sz="1200">
              <a:latin typeface="ＭＳ ゴシック" pitchFamily="49" charset="-128"/>
              <a:ea typeface="ＭＳ ゴシック" pitchFamily="49" charset="-128"/>
            </a:rPr>
            <a:t>6.0%</a:t>
          </a:r>
          <a:r>
            <a:rPr kumimoji="1" lang="ja-JP" altLang="en-US" sz="1200">
              <a:latin typeface="ＭＳ ゴシック" pitchFamily="49" charset="-128"/>
              <a:ea typeface="ＭＳ ゴシック" pitchFamily="49" charset="-128"/>
            </a:rPr>
            <a:t>前後で推移している。</a:t>
          </a:r>
        </a:p>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おいて、実質単年度収支が赤字となっているのは、道の駅拡張に伴う用地購入費や公共施設等の長寿命化や整備等を図るための基金への積立等に伴い、一般財源不足分を財政調整基金の取り崩しで対応したことが要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福島県天栄村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年度以降赤字となっているものはない。</a:t>
          </a:r>
        </a:p>
        <a:p>
          <a:r>
            <a:rPr kumimoji="1" lang="ja-JP" altLang="en-US" sz="1400">
              <a:latin typeface="ＭＳ ゴシック" pitchFamily="49" charset="-128"/>
              <a:ea typeface="ＭＳ ゴシック" pitchFamily="49" charset="-128"/>
            </a:rPr>
            <a:t>工業用地取得造成事業特別会計においては、未売却資産に係る販売収入見込額も含まれており、販売状況により今後変動する可能性がある。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3440_&#22825;&#26628;&#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5">
          <cell r="AN55" t="str">
            <v>類似団体内平均値</v>
          </cell>
        </row>
        <row r="72">
          <cell r="BP72" t="str">
            <v>H26</v>
          </cell>
          <cell r="BX72" t="str">
            <v>H27</v>
          </cell>
          <cell r="CF72" t="str">
            <v>H28</v>
          </cell>
          <cell r="CN72" t="str">
            <v>H29</v>
          </cell>
          <cell r="CV72" t="str">
            <v>H30</v>
          </cell>
        </row>
        <row r="73">
          <cell r="AN73" t="str">
            <v>当該団体値</v>
          </cell>
          <cell r="BP73">
            <v>30.3</v>
          </cell>
          <cell r="BX73">
            <v>22.6</v>
          </cell>
          <cell r="CF73">
            <v>20.5</v>
          </cell>
          <cell r="CN73">
            <v>17.600000000000001</v>
          </cell>
          <cell r="CV73">
            <v>15.9</v>
          </cell>
        </row>
        <row r="75">
          <cell r="BP75">
            <v>9.6999999999999993</v>
          </cell>
          <cell r="BX75">
            <v>8.9</v>
          </cell>
          <cell r="CF75">
            <v>8.5</v>
          </cell>
          <cell r="CN75">
            <v>8.6</v>
          </cell>
          <cell r="CV75">
            <v>8.6999999999999993</v>
          </cell>
        </row>
        <row r="77">
          <cell r="AN77" t="str">
            <v>類似団体内平均値</v>
          </cell>
          <cell r="BP77">
            <v>22.6</v>
          </cell>
          <cell r="BX77">
            <v>0.8</v>
          </cell>
          <cell r="CF77">
            <v>0</v>
          </cell>
          <cell r="CN77">
            <v>0</v>
          </cell>
          <cell r="CV77">
            <v>0</v>
          </cell>
        </row>
        <row r="79">
          <cell r="BP79">
            <v>9.5</v>
          </cell>
          <cell r="BX79">
            <v>8.1</v>
          </cell>
          <cell r="CF79">
            <v>7.3</v>
          </cell>
          <cell r="CN79">
            <v>7.2</v>
          </cell>
          <cell r="CV79">
            <v>7.2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DO59"/>
  <sheetViews>
    <sheetView showGridLines="0" tabSelected="1" workbookViewId="0">
      <selection activeCell="B1" sqref="B1:DI1"/>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5117167</v>
      </c>
      <c r="BO4" s="392"/>
      <c r="BP4" s="392"/>
      <c r="BQ4" s="392"/>
      <c r="BR4" s="392"/>
      <c r="BS4" s="392"/>
      <c r="BT4" s="392"/>
      <c r="BU4" s="393"/>
      <c r="BV4" s="391">
        <v>5201099</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5.8</v>
      </c>
      <c r="CU4" s="398"/>
      <c r="CV4" s="398"/>
      <c r="CW4" s="398"/>
      <c r="CX4" s="398"/>
      <c r="CY4" s="398"/>
      <c r="CZ4" s="398"/>
      <c r="DA4" s="399"/>
      <c r="DB4" s="397">
        <v>7</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4934297</v>
      </c>
      <c r="BO5" s="429"/>
      <c r="BP5" s="429"/>
      <c r="BQ5" s="429"/>
      <c r="BR5" s="429"/>
      <c r="BS5" s="429"/>
      <c r="BT5" s="429"/>
      <c r="BU5" s="430"/>
      <c r="BV5" s="428">
        <v>4888438</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84.5</v>
      </c>
      <c r="CU5" s="426"/>
      <c r="CV5" s="426"/>
      <c r="CW5" s="426"/>
      <c r="CX5" s="426"/>
      <c r="CY5" s="426"/>
      <c r="CZ5" s="426"/>
      <c r="DA5" s="427"/>
      <c r="DB5" s="425">
        <v>85.7</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182870</v>
      </c>
      <c r="BO6" s="429"/>
      <c r="BP6" s="429"/>
      <c r="BQ6" s="429"/>
      <c r="BR6" s="429"/>
      <c r="BS6" s="429"/>
      <c r="BT6" s="429"/>
      <c r="BU6" s="430"/>
      <c r="BV6" s="428">
        <v>312661</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88.3</v>
      </c>
      <c r="CU6" s="466"/>
      <c r="CV6" s="466"/>
      <c r="CW6" s="466"/>
      <c r="CX6" s="466"/>
      <c r="CY6" s="466"/>
      <c r="CZ6" s="466"/>
      <c r="DA6" s="467"/>
      <c r="DB6" s="465">
        <v>89.6</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94</v>
      </c>
      <c r="AV7" s="461"/>
      <c r="AW7" s="461"/>
      <c r="AX7" s="461"/>
      <c r="AY7" s="462" t="s">
        <v>106</v>
      </c>
      <c r="AZ7" s="463"/>
      <c r="BA7" s="463"/>
      <c r="BB7" s="463"/>
      <c r="BC7" s="463"/>
      <c r="BD7" s="463"/>
      <c r="BE7" s="463"/>
      <c r="BF7" s="463"/>
      <c r="BG7" s="463"/>
      <c r="BH7" s="463"/>
      <c r="BI7" s="463"/>
      <c r="BJ7" s="463"/>
      <c r="BK7" s="463"/>
      <c r="BL7" s="463"/>
      <c r="BM7" s="464"/>
      <c r="BN7" s="428">
        <v>30937</v>
      </c>
      <c r="BO7" s="429"/>
      <c r="BP7" s="429"/>
      <c r="BQ7" s="429"/>
      <c r="BR7" s="429"/>
      <c r="BS7" s="429"/>
      <c r="BT7" s="429"/>
      <c r="BU7" s="430"/>
      <c r="BV7" s="428">
        <v>128463</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2602887</v>
      </c>
      <c r="CU7" s="429"/>
      <c r="CV7" s="429"/>
      <c r="CW7" s="429"/>
      <c r="CX7" s="429"/>
      <c r="CY7" s="429"/>
      <c r="CZ7" s="429"/>
      <c r="DA7" s="430"/>
      <c r="DB7" s="428">
        <v>2641601</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94</v>
      </c>
      <c r="AV8" s="461"/>
      <c r="AW8" s="461"/>
      <c r="AX8" s="461"/>
      <c r="AY8" s="462" t="s">
        <v>109</v>
      </c>
      <c r="AZ8" s="463"/>
      <c r="BA8" s="463"/>
      <c r="BB8" s="463"/>
      <c r="BC8" s="463"/>
      <c r="BD8" s="463"/>
      <c r="BE8" s="463"/>
      <c r="BF8" s="463"/>
      <c r="BG8" s="463"/>
      <c r="BH8" s="463"/>
      <c r="BI8" s="463"/>
      <c r="BJ8" s="463"/>
      <c r="BK8" s="463"/>
      <c r="BL8" s="463"/>
      <c r="BM8" s="464"/>
      <c r="BN8" s="428">
        <v>151933</v>
      </c>
      <c r="BO8" s="429"/>
      <c r="BP8" s="429"/>
      <c r="BQ8" s="429"/>
      <c r="BR8" s="429"/>
      <c r="BS8" s="429"/>
      <c r="BT8" s="429"/>
      <c r="BU8" s="430"/>
      <c r="BV8" s="428">
        <v>184198</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0.33</v>
      </c>
      <c r="CU8" s="469"/>
      <c r="CV8" s="469"/>
      <c r="CW8" s="469"/>
      <c r="CX8" s="469"/>
      <c r="CY8" s="469"/>
      <c r="CZ8" s="469"/>
      <c r="DA8" s="470"/>
      <c r="DB8" s="468">
        <v>0.31</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5611</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-32265</v>
      </c>
      <c r="BO9" s="429"/>
      <c r="BP9" s="429"/>
      <c r="BQ9" s="429"/>
      <c r="BR9" s="429"/>
      <c r="BS9" s="429"/>
      <c r="BT9" s="429"/>
      <c r="BU9" s="430"/>
      <c r="BV9" s="428">
        <v>31390</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10.199999999999999</v>
      </c>
      <c r="CU9" s="426"/>
      <c r="CV9" s="426"/>
      <c r="CW9" s="426"/>
      <c r="CX9" s="426"/>
      <c r="CY9" s="426"/>
      <c r="CZ9" s="426"/>
      <c r="DA9" s="427"/>
      <c r="DB9" s="425">
        <v>10.6</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6291</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93364</v>
      </c>
      <c r="BO10" s="429"/>
      <c r="BP10" s="429"/>
      <c r="BQ10" s="429"/>
      <c r="BR10" s="429"/>
      <c r="BS10" s="429"/>
      <c r="BT10" s="429"/>
      <c r="BU10" s="430"/>
      <c r="BV10" s="428">
        <v>141397</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5692</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115</v>
      </c>
      <c r="AV12" s="461"/>
      <c r="AW12" s="461"/>
      <c r="AX12" s="461"/>
      <c r="AY12" s="462" t="s">
        <v>135</v>
      </c>
      <c r="AZ12" s="463"/>
      <c r="BA12" s="463"/>
      <c r="BB12" s="463"/>
      <c r="BC12" s="463"/>
      <c r="BD12" s="463"/>
      <c r="BE12" s="463"/>
      <c r="BF12" s="463"/>
      <c r="BG12" s="463"/>
      <c r="BH12" s="463"/>
      <c r="BI12" s="463"/>
      <c r="BJ12" s="463"/>
      <c r="BK12" s="463"/>
      <c r="BL12" s="463"/>
      <c r="BM12" s="464"/>
      <c r="BN12" s="428">
        <v>274000</v>
      </c>
      <c r="BO12" s="429"/>
      <c r="BP12" s="429"/>
      <c r="BQ12" s="429"/>
      <c r="BR12" s="429"/>
      <c r="BS12" s="429"/>
      <c r="BT12" s="429"/>
      <c r="BU12" s="430"/>
      <c r="BV12" s="428">
        <v>204500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5618</v>
      </c>
      <c r="S13" s="510"/>
      <c r="T13" s="510"/>
      <c r="U13" s="510"/>
      <c r="V13" s="511"/>
      <c r="W13" s="444" t="s">
        <v>139</v>
      </c>
      <c r="X13" s="445"/>
      <c r="Y13" s="445"/>
      <c r="Z13" s="445"/>
      <c r="AA13" s="445"/>
      <c r="AB13" s="435"/>
      <c r="AC13" s="479">
        <v>403</v>
      </c>
      <c r="AD13" s="480"/>
      <c r="AE13" s="480"/>
      <c r="AF13" s="480"/>
      <c r="AG13" s="519"/>
      <c r="AH13" s="479">
        <v>468</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-212901</v>
      </c>
      <c r="BO13" s="429"/>
      <c r="BP13" s="429"/>
      <c r="BQ13" s="429"/>
      <c r="BR13" s="429"/>
      <c r="BS13" s="429"/>
      <c r="BT13" s="429"/>
      <c r="BU13" s="430"/>
      <c r="BV13" s="428">
        <v>-31713</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8.6999999999999993</v>
      </c>
      <c r="CU13" s="426"/>
      <c r="CV13" s="426"/>
      <c r="CW13" s="426"/>
      <c r="CX13" s="426"/>
      <c r="CY13" s="426"/>
      <c r="CZ13" s="426"/>
      <c r="DA13" s="427"/>
      <c r="DB13" s="425">
        <v>8.6</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5782</v>
      </c>
      <c r="S14" s="510"/>
      <c r="T14" s="510"/>
      <c r="U14" s="510"/>
      <c r="V14" s="511"/>
      <c r="W14" s="418"/>
      <c r="X14" s="419"/>
      <c r="Y14" s="419"/>
      <c r="Z14" s="419"/>
      <c r="AA14" s="419"/>
      <c r="AB14" s="408"/>
      <c r="AC14" s="512">
        <v>14</v>
      </c>
      <c r="AD14" s="513"/>
      <c r="AE14" s="513"/>
      <c r="AF14" s="513"/>
      <c r="AG14" s="514"/>
      <c r="AH14" s="512">
        <v>15.7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15.9</v>
      </c>
      <c r="CU14" s="524"/>
      <c r="CV14" s="524"/>
      <c r="CW14" s="524"/>
      <c r="CX14" s="524"/>
      <c r="CY14" s="524"/>
      <c r="CZ14" s="524"/>
      <c r="DA14" s="525"/>
      <c r="DB14" s="523">
        <v>17.600000000000001</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138</v>
      </c>
      <c r="N15" s="517"/>
      <c r="O15" s="517"/>
      <c r="P15" s="517"/>
      <c r="Q15" s="518"/>
      <c r="R15" s="509">
        <v>5720</v>
      </c>
      <c r="S15" s="510"/>
      <c r="T15" s="510"/>
      <c r="U15" s="510"/>
      <c r="V15" s="511"/>
      <c r="W15" s="444" t="s">
        <v>146</v>
      </c>
      <c r="X15" s="445"/>
      <c r="Y15" s="445"/>
      <c r="Z15" s="445"/>
      <c r="AA15" s="445"/>
      <c r="AB15" s="435"/>
      <c r="AC15" s="479">
        <v>1018</v>
      </c>
      <c r="AD15" s="480"/>
      <c r="AE15" s="480"/>
      <c r="AF15" s="480"/>
      <c r="AG15" s="519"/>
      <c r="AH15" s="479">
        <v>1063</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779009</v>
      </c>
      <c r="BO15" s="392"/>
      <c r="BP15" s="392"/>
      <c r="BQ15" s="392"/>
      <c r="BR15" s="392"/>
      <c r="BS15" s="392"/>
      <c r="BT15" s="392"/>
      <c r="BU15" s="393"/>
      <c r="BV15" s="391">
        <v>767174</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35.5</v>
      </c>
      <c r="AD16" s="513"/>
      <c r="AE16" s="513"/>
      <c r="AF16" s="513"/>
      <c r="AG16" s="514"/>
      <c r="AH16" s="512">
        <v>35.6</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2289132</v>
      </c>
      <c r="BO16" s="429"/>
      <c r="BP16" s="429"/>
      <c r="BQ16" s="429"/>
      <c r="BR16" s="429"/>
      <c r="BS16" s="429"/>
      <c r="BT16" s="429"/>
      <c r="BU16" s="430"/>
      <c r="BV16" s="428">
        <v>2326627</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1450</v>
      </c>
      <c r="AD17" s="480"/>
      <c r="AE17" s="480"/>
      <c r="AF17" s="480"/>
      <c r="AG17" s="519"/>
      <c r="AH17" s="479">
        <v>1455</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979820</v>
      </c>
      <c r="BO17" s="429"/>
      <c r="BP17" s="429"/>
      <c r="BQ17" s="429"/>
      <c r="BR17" s="429"/>
      <c r="BS17" s="429"/>
      <c r="BT17" s="429"/>
      <c r="BU17" s="430"/>
      <c r="BV17" s="428">
        <v>967725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225.52</v>
      </c>
      <c r="M18" s="541"/>
      <c r="N18" s="541"/>
      <c r="O18" s="541"/>
      <c r="P18" s="541"/>
      <c r="Q18" s="541"/>
      <c r="R18" s="542"/>
      <c r="S18" s="542"/>
      <c r="T18" s="542"/>
      <c r="U18" s="542"/>
      <c r="V18" s="543"/>
      <c r="W18" s="446"/>
      <c r="X18" s="447"/>
      <c r="Y18" s="447"/>
      <c r="Z18" s="447"/>
      <c r="AA18" s="447"/>
      <c r="AB18" s="438"/>
      <c r="AC18" s="544">
        <v>50.5</v>
      </c>
      <c r="AD18" s="545"/>
      <c r="AE18" s="545"/>
      <c r="AF18" s="545"/>
      <c r="AG18" s="546"/>
      <c r="AH18" s="544">
        <v>48.7</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2228533</v>
      </c>
      <c r="BO18" s="429"/>
      <c r="BP18" s="429"/>
      <c r="BQ18" s="429"/>
      <c r="BR18" s="429"/>
      <c r="BS18" s="429"/>
      <c r="BT18" s="429"/>
      <c r="BU18" s="430"/>
      <c r="BV18" s="428">
        <v>2297928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25</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3590708</v>
      </c>
      <c r="BO19" s="429"/>
      <c r="BP19" s="429"/>
      <c r="BQ19" s="429"/>
      <c r="BR19" s="429"/>
      <c r="BS19" s="429"/>
      <c r="BT19" s="429"/>
      <c r="BU19" s="430"/>
      <c r="BV19" s="428">
        <v>3646985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1638</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3607432</v>
      </c>
      <c r="BO23" s="429"/>
      <c r="BP23" s="429"/>
      <c r="BQ23" s="429"/>
      <c r="BR23" s="429"/>
      <c r="BS23" s="429"/>
      <c r="BT23" s="429"/>
      <c r="BU23" s="430"/>
      <c r="BV23" s="428">
        <v>3785208</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6545</v>
      </c>
      <c r="R24" s="480"/>
      <c r="S24" s="480"/>
      <c r="T24" s="480"/>
      <c r="U24" s="480"/>
      <c r="V24" s="519"/>
      <c r="W24" s="578"/>
      <c r="X24" s="566"/>
      <c r="Y24" s="567"/>
      <c r="Z24" s="478" t="s">
        <v>170</v>
      </c>
      <c r="AA24" s="458"/>
      <c r="AB24" s="458"/>
      <c r="AC24" s="458"/>
      <c r="AD24" s="458"/>
      <c r="AE24" s="458"/>
      <c r="AF24" s="458"/>
      <c r="AG24" s="459"/>
      <c r="AH24" s="479">
        <v>70</v>
      </c>
      <c r="AI24" s="480"/>
      <c r="AJ24" s="480"/>
      <c r="AK24" s="480"/>
      <c r="AL24" s="519"/>
      <c r="AM24" s="479">
        <v>205660</v>
      </c>
      <c r="AN24" s="480"/>
      <c r="AO24" s="480"/>
      <c r="AP24" s="480"/>
      <c r="AQ24" s="480"/>
      <c r="AR24" s="519"/>
      <c r="AS24" s="479">
        <v>2938</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3578080</v>
      </c>
      <c r="BO24" s="429"/>
      <c r="BP24" s="429"/>
      <c r="BQ24" s="429"/>
      <c r="BR24" s="429"/>
      <c r="BS24" s="429"/>
      <c r="BT24" s="429"/>
      <c r="BU24" s="430"/>
      <c r="BV24" s="428">
        <v>3742131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1</v>
      </c>
      <c r="M25" s="480"/>
      <c r="N25" s="480"/>
      <c r="O25" s="480"/>
      <c r="P25" s="519"/>
      <c r="Q25" s="479">
        <v>5236</v>
      </c>
      <c r="R25" s="480"/>
      <c r="S25" s="480"/>
      <c r="T25" s="480"/>
      <c r="U25" s="480"/>
      <c r="V25" s="519"/>
      <c r="W25" s="578"/>
      <c r="X25" s="566"/>
      <c r="Y25" s="567"/>
      <c r="Z25" s="478" t="s">
        <v>173</v>
      </c>
      <c r="AA25" s="458"/>
      <c r="AB25" s="458"/>
      <c r="AC25" s="458"/>
      <c r="AD25" s="458"/>
      <c r="AE25" s="458"/>
      <c r="AF25" s="458"/>
      <c r="AG25" s="459"/>
      <c r="AH25" s="479" t="s">
        <v>174</v>
      </c>
      <c r="AI25" s="480"/>
      <c r="AJ25" s="480"/>
      <c r="AK25" s="480"/>
      <c r="AL25" s="519"/>
      <c r="AM25" s="479" t="s">
        <v>174</v>
      </c>
      <c r="AN25" s="480"/>
      <c r="AO25" s="480"/>
      <c r="AP25" s="480"/>
      <c r="AQ25" s="480"/>
      <c r="AR25" s="519"/>
      <c r="AS25" s="479" t="s">
        <v>174</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84458</v>
      </c>
      <c r="BO25" s="392"/>
      <c r="BP25" s="392"/>
      <c r="BQ25" s="392"/>
      <c r="BR25" s="392"/>
      <c r="BS25" s="392"/>
      <c r="BT25" s="392"/>
      <c r="BU25" s="393"/>
      <c r="BV25" s="391">
        <v>95857</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4848</v>
      </c>
      <c r="R26" s="480"/>
      <c r="S26" s="480"/>
      <c r="T26" s="480"/>
      <c r="U26" s="480"/>
      <c r="V26" s="519"/>
      <c r="W26" s="578"/>
      <c r="X26" s="566"/>
      <c r="Y26" s="567"/>
      <c r="Z26" s="478" t="s">
        <v>177</v>
      </c>
      <c r="AA26" s="588"/>
      <c r="AB26" s="588"/>
      <c r="AC26" s="588"/>
      <c r="AD26" s="588"/>
      <c r="AE26" s="588"/>
      <c r="AF26" s="588"/>
      <c r="AG26" s="589"/>
      <c r="AH26" s="479">
        <v>4</v>
      </c>
      <c r="AI26" s="480"/>
      <c r="AJ26" s="480"/>
      <c r="AK26" s="480"/>
      <c r="AL26" s="519"/>
      <c r="AM26" s="479">
        <v>10956</v>
      </c>
      <c r="AN26" s="480"/>
      <c r="AO26" s="480"/>
      <c r="AP26" s="480"/>
      <c r="AQ26" s="480"/>
      <c r="AR26" s="519"/>
      <c r="AS26" s="479">
        <v>2739</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137</v>
      </c>
      <c r="BO26" s="429"/>
      <c r="BP26" s="429"/>
      <c r="BQ26" s="429"/>
      <c r="BR26" s="429"/>
      <c r="BS26" s="429"/>
      <c r="BT26" s="429"/>
      <c r="BU26" s="430"/>
      <c r="BV26" s="428" t="s">
        <v>174</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179</v>
      </c>
      <c r="F27" s="458"/>
      <c r="G27" s="458"/>
      <c r="H27" s="458"/>
      <c r="I27" s="458"/>
      <c r="J27" s="458"/>
      <c r="K27" s="459"/>
      <c r="L27" s="479">
        <v>1</v>
      </c>
      <c r="M27" s="480"/>
      <c r="N27" s="480"/>
      <c r="O27" s="480"/>
      <c r="P27" s="519"/>
      <c r="Q27" s="479">
        <v>2900</v>
      </c>
      <c r="R27" s="480"/>
      <c r="S27" s="480"/>
      <c r="T27" s="480"/>
      <c r="U27" s="480"/>
      <c r="V27" s="519"/>
      <c r="W27" s="578"/>
      <c r="X27" s="566"/>
      <c r="Y27" s="567"/>
      <c r="Z27" s="478" t="s">
        <v>180</v>
      </c>
      <c r="AA27" s="458"/>
      <c r="AB27" s="458"/>
      <c r="AC27" s="458"/>
      <c r="AD27" s="458"/>
      <c r="AE27" s="458"/>
      <c r="AF27" s="458"/>
      <c r="AG27" s="459"/>
      <c r="AH27" s="479">
        <v>10</v>
      </c>
      <c r="AI27" s="480"/>
      <c r="AJ27" s="480"/>
      <c r="AK27" s="480"/>
      <c r="AL27" s="519"/>
      <c r="AM27" s="479">
        <v>31701</v>
      </c>
      <c r="AN27" s="480"/>
      <c r="AO27" s="480"/>
      <c r="AP27" s="480"/>
      <c r="AQ27" s="480"/>
      <c r="AR27" s="519"/>
      <c r="AS27" s="479">
        <v>3170</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v>143422</v>
      </c>
      <c r="BO27" s="602"/>
      <c r="BP27" s="602"/>
      <c r="BQ27" s="602"/>
      <c r="BR27" s="602"/>
      <c r="BS27" s="602"/>
      <c r="BT27" s="602"/>
      <c r="BU27" s="603"/>
      <c r="BV27" s="601">
        <v>143422</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182</v>
      </c>
      <c r="F28" s="458"/>
      <c r="G28" s="458"/>
      <c r="H28" s="458"/>
      <c r="I28" s="458"/>
      <c r="J28" s="458"/>
      <c r="K28" s="459"/>
      <c r="L28" s="479">
        <v>1</v>
      </c>
      <c r="M28" s="480"/>
      <c r="N28" s="480"/>
      <c r="O28" s="480"/>
      <c r="P28" s="519"/>
      <c r="Q28" s="479">
        <v>2450</v>
      </c>
      <c r="R28" s="480"/>
      <c r="S28" s="480"/>
      <c r="T28" s="480"/>
      <c r="U28" s="480"/>
      <c r="V28" s="519"/>
      <c r="W28" s="578"/>
      <c r="X28" s="566"/>
      <c r="Y28" s="567"/>
      <c r="Z28" s="478" t="s">
        <v>183</v>
      </c>
      <c r="AA28" s="458"/>
      <c r="AB28" s="458"/>
      <c r="AC28" s="458"/>
      <c r="AD28" s="458"/>
      <c r="AE28" s="458"/>
      <c r="AF28" s="458"/>
      <c r="AG28" s="459"/>
      <c r="AH28" s="479" t="s">
        <v>137</v>
      </c>
      <c r="AI28" s="480"/>
      <c r="AJ28" s="480"/>
      <c r="AK28" s="480"/>
      <c r="AL28" s="519"/>
      <c r="AM28" s="479" t="s">
        <v>174</v>
      </c>
      <c r="AN28" s="480"/>
      <c r="AO28" s="480"/>
      <c r="AP28" s="480"/>
      <c r="AQ28" s="480"/>
      <c r="AR28" s="519"/>
      <c r="AS28" s="479" t="s">
        <v>137</v>
      </c>
      <c r="AT28" s="480"/>
      <c r="AU28" s="480"/>
      <c r="AV28" s="480"/>
      <c r="AW28" s="480"/>
      <c r="AX28" s="481"/>
      <c r="AY28" s="604" t="s">
        <v>184</v>
      </c>
      <c r="AZ28" s="605"/>
      <c r="BA28" s="605"/>
      <c r="BB28" s="606"/>
      <c r="BC28" s="388" t="s">
        <v>48</v>
      </c>
      <c r="BD28" s="389"/>
      <c r="BE28" s="389"/>
      <c r="BF28" s="389"/>
      <c r="BG28" s="389"/>
      <c r="BH28" s="389"/>
      <c r="BI28" s="389"/>
      <c r="BJ28" s="389"/>
      <c r="BK28" s="389"/>
      <c r="BL28" s="389"/>
      <c r="BM28" s="390"/>
      <c r="BN28" s="391">
        <v>787029</v>
      </c>
      <c r="BO28" s="392"/>
      <c r="BP28" s="392"/>
      <c r="BQ28" s="392"/>
      <c r="BR28" s="392"/>
      <c r="BS28" s="392"/>
      <c r="BT28" s="392"/>
      <c r="BU28" s="393"/>
      <c r="BV28" s="391">
        <v>967665</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185</v>
      </c>
      <c r="F29" s="458"/>
      <c r="G29" s="458"/>
      <c r="H29" s="458"/>
      <c r="I29" s="458"/>
      <c r="J29" s="458"/>
      <c r="K29" s="459"/>
      <c r="L29" s="479">
        <v>8</v>
      </c>
      <c r="M29" s="480"/>
      <c r="N29" s="480"/>
      <c r="O29" s="480"/>
      <c r="P29" s="519"/>
      <c r="Q29" s="479">
        <v>2350</v>
      </c>
      <c r="R29" s="480"/>
      <c r="S29" s="480"/>
      <c r="T29" s="480"/>
      <c r="U29" s="480"/>
      <c r="V29" s="519"/>
      <c r="W29" s="579"/>
      <c r="X29" s="580"/>
      <c r="Y29" s="581"/>
      <c r="Z29" s="478" t="s">
        <v>186</v>
      </c>
      <c r="AA29" s="458"/>
      <c r="AB29" s="458"/>
      <c r="AC29" s="458"/>
      <c r="AD29" s="458"/>
      <c r="AE29" s="458"/>
      <c r="AF29" s="458"/>
      <c r="AG29" s="459"/>
      <c r="AH29" s="479">
        <v>80</v>
      </c>
      <c r="AI29" s="480"/>
      <c r="AJ29" s="480"/>
      <c r="AK29" s="480"/>
      <c r="AL29" s="519"/>
      <c r="AM29" s="479">
        <v>237361</v>
      </c>
      <c r="AN29" s="480"/>
      <c r="AO29" s="480"/>
      <c r="AP29" s="480"/>
      <c r="AQ29" s="480"/>
      <c r="AR29" s="519"/>
      <c r="AS29" s="479">
        <v>2967</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41006</v>
      </c>
      <c r="BO29" s="429"/>
      <c r="BP29" s="429"/>
      <c r="BQ29" s="429"/>
      <c r="BR29" s="429"/>
      <c r="BS29" s="429"/>
      <c r="BT29" s="429"/>
      <c r="BU29" s="430"/>
      <c r="BV29" s="428">
        <v>40998</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101.6</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410334</v>
      </c>
      <c r="BO30" s="602"/>
      <c r="BP30" s="602"/>
      <c r="BQ30" s="602"/>
      <c r="BR30" s="602"/>
      <c r="BS30" s="602"/>
      <c r="BT30" s="602"/>
      <c r="BU30" s="603"/>
      <c r="BV30" s="601">
        <v>345752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197</v>
      </c>
      <c r="V33" s="452"/>
      <c r="W33" s="417" t="s">
        <v>198</v>
      </c>
      <c r="X33" s="417"/>
      <c r="Y33" s="417"/>
      <c r="Z33" s="417"/>
      <c r="AA33" s="417"/>
      <c r="AB33" s="417"/>
      <c r="AC33" s="417"/>
      <c r="AD33" s="417"/>
      <c r="AE33" s="417"/>
      <c r="AF33" s="417"/>
      <c r="AG33" s="417"/>
      <c r="AH33" s="417"/>
      <c r="AI33" s="417"/>
      <c r="AJ33" s="417"/>
      <c r="AK33" s="417"/>
      <c r="AL33" s="215"/>
      <c r="AM33" s="452" t="s">
        <v>199</v>
      </c>
      <c r="AN33" s="452"/>
      <c r="AO33" s="417" t="s">
        <v>200</v>
      </c>
      <c r="AP33" s="417"/>
      <c r="AQ33" s="417"/>
      <c r="AR33" s="417"/>
      <c r="AS33" s="417"/>
      <c r="AT33" s="417"/>
      <c r="AU33" s="417"/>
      <c r="AV33" s="417"/>
      <c r="AW33" s="417"/>
      <c r="AX33" s="417"/>
      <c r="AY33" s="417"/>
      <c r="AZ33" s="417"/>
      <c r="BA33" s="417"/>
      <c r="BB33" s="417"/>
      <c r="BC33" s="417"/>
      <c r="BD33" s="216"/>
      <c r="BE33" s="417" t="s">
        <v>201</v>
      </c>
      <c r="BF33" s="417"/>
      <c r="BG33" s="417" t="s">
        <v>202</v>
      </c>
      <c r="BH33" s="417"/>
      <c r="BI33" s="417"/>
      <c r="BJ33" s="417"/>
      <c r="BK33" s="417"/>
      <c r="BL33" s="417"/>
      <c r="BM33" s="417"/>
      <c r="BN33" s="417"/>
      <c r="BO33" s="417"/>
      <c r="BP33" s="417"/>
      <c r="BQ33" s="417"/>
      <c r="BR33" s="417"/>
      <c r="BS33" s="417"/>
      <c r="BT33" s="417"/>
      <c r="BU33" s="417"/>
      <c r="BV33" s="216"/>
      <c r="BW33" s="452" t="s">
        <v>201</v>
      </c>
      <c r="BX33" s="452"/>
      <c r="BY33" s="417" t="s">
        <v>203</v>
      </c>
      <c r="BZ33" s="417"/>
      <c r="CA33" s="417"/>
      <c r="CB33" s="417"/>
      <c r="CC33" s="417"/>
      <c r="CD33" s="417"/>
      <c r="CE33" s="417"/>
      <c r="CF33" s="417"/>
      <c r="CG33" s="417"/>
      <c r="CH33" s="417"/>
      <c r="CI33" s="417"/>
      <c r="CJ33" s="417"/>
      <c r="CK33" s="417"/>
      <c r="CL33" s="417"/>
      <c r="CM33" s="417"/>
      <c r="CN33" s="215"/>
      <c r="CO33" s="452" t="s">
        <v>199</v>
      </c>
      <c r="CP33" s="452"/>
      <c r="CQ33" s="417" t="s">
        <v>204</v>
      </c>
      <c r="CR33" s="417"/>
      <c r="CS33" s="417"/>
      <c r="CT33" s="417"/>
      <c r="CU33" s="417"/>
      <c r="CV33" s="417"/>
      <c r="CW33" s="417"/>
      <c r="CX33" s="417"/>
      <c r="CY33" s="417"/>
      <c r="CZ33" s="417"/>
      <c r="DA33" s="417"/>
      <c r="DB33" s="417"/>
      <c r="DC33" s="417"/>
      <c r="DD33" s="417"/>
      <c r="DE33" s="417"/>
      <c r="DF33" s="215"/>
      <c r="DG33" s="613" t="s">
        <v>205</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国民健康保険特別会計（事業勘定）</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IF('各会計、関係団体の財政状況及び健全化判断比率'!B33="","",'各会計、関係団体の財政状況及び健全化判断比率'!B33)</f>
        <v>大山地区排水処理施設事業特別会計</v>
      </c>
      <c r="BH34" s="615"/>
      <c r="BI34" s="615"/>
      <c r="BJ34" s="615"/>
      <c r="BK34" s="615"/>
      <c r="BL34" s="615"/>
      <c r="BM34" s="615"/>
      <c r="BN34" s="615"/>
      <c r="BO34" s="615"/>
      <c r="BP34" s="615"/>
      <c r="BQ34" s="615"/>
      <c r="BR34" s="615"/>
      <c r="BS34" s="615"/>
      <c r="BT34" s="615"/>
      <c r="BU34" s="615"/>
      <c r="BV34" s="213"/>
      <c r="BW34" s="614">
        <f>IF(BY34="","",MAX(C34:D43,U34:V43,AM34:AN43,BE34:BF43)+1)</f>
        <v>14</v>
      </c>
      <c r="BX34" s="614"/>
      <c r="BY34" s="615" t="str">
        <f>IF('各会計、関係団体の財政状況及び健全化判断比率'!B68="","",'各会計、関係団体の財政状況及び健全化判断比率'!B68)</f>
        <v>公立岩瀬病院企業団</v>
      </c>
      <c r="BZ34" s="615"/>
      <c r="CA34" s="615"/>
      <c r="CB34" s="615"/>
      <c r="CC34" s="615"/>
      <c r="CD34" s="615"/>
      <c r="CE34" s="615"/>
      <c r="CF34" s="615"/>
      <c r="CG34" s="615"/>
      <c r="CH34" s="615"/>
      <c r="CI34" s="615"/>
      <c r="CJ34" s="615"/>
      <c r="CK34" s="615"/>
      <c r="CL34" s="615"/>
      <c r="CM34" s="615"/>
      <c r="CN34" s="213"/>
      <c r="CO34" s="614">
        <f>IF(CQ34="","",MAX(C34:D43,U34:V43,AM34:AN43,BE34:BF43,BW34:BX43)+1)</f>
        <v>24</v>
      </c>
      <c r="CP34" s="614"/>
      <c r="CQ34" s="615" t="str">
        <f>IF('各会計、関係団体の財政状況及び健全化判断比率'!BS7="","",'各会計、関係団体の財政状況及び健全化判断比率'!BS7)</f>
        <v>（株）天栄村振興公社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国民健康保険特別会計（直診勘定）</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8</v>
      </c>
      <c r="BF35" s="614"/>
      <c r="BG35" s="615" t="str">
        <f>IF('各会計、関係団体の財政状況及び健全化判断比率'!B34="","",'各会計、関係団体の財政状況及び健全化判断比率'!B34)</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15</v>
      </c>
      <c r="BX35" s="614"/>
      <c r="BY35" s="615" t="str">
        <f>IF('各会計、関係団体の財政状況及び健全化判断比率'!B69="","",'各会計、関係団体の財政状況及び健全化判断比率'!B69)</f>
        <v>須賀川地方広域消防組合　一般会計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介護保険特別会計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9</v>
      </c>
      <c r="BF36" s="614"/>
      <c r="BG36" s="615" t="str">
        <f>IF('各会計、関係団体の財政状況及び健全化判断比率'!B35="","",'各会計、関係団体の財政状況及び健全化判断比率'!B35)</f>
        <v>二岐専用水道特別会計</v>
      </c>
      <c r="BH36" s="615"/>
      <c r="BI36" s="615"/>
      <c r="BJ36" s="615"/>
      <c r="BK36" s="615"/>
      <c r="BL36" s="615"/>
      <c r="BM36" s="615"/>
      <c r="BN36" s="615"/>
      <c r="BO36" s="615"/>
      <c r="BP36" s="615"/>
      <c r="BQ36" s="615"/>
      <c r="BR36" s="615"/>
      <c r="BS36" s="615"/>
      <c r="BT36" s="615"/>
      <c r="BU36" s="615"/>
      <c r="BV36" s="213"/>
      <c r="BW36" s="614">
        <f t="shared" si="2"/>
        <v>16</v>
      </c>
      <c r="BX36" s="614"/>
      <c r="BY36" s="615" t="str">
        <f>IF('各会計、関係団体の財政状況及び健全化判断比率'!B70="","",'各会計、関係団体の財政状況及び健全化判断比率'!B70)</f>
        <v>須賀川地方保健環境組合　一般会計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後期高齢者医療特別会計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10</v>
      </c>
      <c r="BF37" s="614"/>
      <c r="BG37" s="615" t="str">
        <f>IF('各会計、関係団体の財政状況及び健全化判断比率'!B36="","",'各会計、関係団体の財政状況及び健全化判断比率'!B36)</f>
        <v>簡易水道事業特別会計</v>
      </c>
      <c r="BH37" s="615"/>
      <c r="BI37" s="615"/>
      <c r="BJ37" s="615"/>
      <c r="BK37" s="615"/>
      <c r="BL37" s="615"/>
      <c r="BM37" s="615"/>
      <c r="BN37" s="615"/>
      <c r="BO37" s="615"/>
      <c r="BP37" s="615"/>
      <c r="BQ37" s="615"/>
      <c r="BR37" s="615"/>
      <c r="BS37" s="615"/>
      <c r="BT37" s="615"/>
      <c r="BU37" s="615"/>
      <c r="BV37" s="213"/>
      <c r="BW37" s="614">
        <f t="shared" si="2"/>
        <v>17</v>
      </c>
      <c r="BX37" s="614"/>
      <c r="BY37" s="615" t="str">
        <f>IF('各会計、関係団体の財政状況及び健全化判断比率'!B71="","",'各会計、関係団体の財政状況及び健全化判断比率'!B71)</f>
        <v>福島県後期高齢者医療広域連合　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f t="shared" si="1"/>
        <v>11</v>
      </c>
      <c r="BF38" s="614"/>
      <c r="BG38" s="615" t="str">
        <f>IF('各会計、関係団体の財政状況及び健全化判断比率'!B37="","",'各会計、関係団体の財政状況及び健全化判断比率'!B37)</f>
        <v>簡易排水処理施設特別会計</v>
      </c>
      <c r="BH38" s="615"/>
      <c r="BI38" s="615"/>
      <c r="BJ38" s="615"/>
      <c r="BK38" s="615"/>
      <c r="BL38" s="615"/>
      <c r="BM38" s="615"/>
      <c r="BN38" s="615"/>
      <c r="BO38" s="615"/>
      <c r="BP38" s="615"/>
      <c r="BQ38" s="615"/>
      <c r="BR38" s="615"/>
      <c r="BS38" s="615"/>
      <c r="BT38" s="615"/>
      <c r="BU38" s="615"/>
      <c r="BV38" s="213"/>
      <c r="BW38" s="614">
        <f t="shared" si="2"/>
        <v>18</v>
      </c>
      <c r="BX38" s="614"/>
      <c r="BY38" s="615" t="str">
        <f>IF('各会計、関係団体の財政状況及び健全化判断比率'!B72="","",'各会計、関係団体の財政状況及び健全化判断比率'!B72)</f>
        <v>福島県後期高齢者医療広域連合　後期高齢者医療特別会計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f t="shared" si="1"/>
        <v>12</v>
      </c>
      <c r="BF39" s="614"/>
      <c r="BG39" s="615" t="str">
        <f>IF('各会計、関係団体の財政状況及び健全化判断比率'!B38="","",'各会計、関係団体の財政状況及び健全化判断比率'!B38)</f>
        <v>風力発電事業特別会計</v>
      </c>
      <c r="BH39" s="615"/>
      <c r="BI39" s="615"/>
      <c r="BJ39" s="615"/>
      <c r="BK39" s="615"/>
      <c r="BL39" s="615"/>
      <c r="BM39" s="615"/>
      <c r="BN39" s="615"/>
      <c r="BO39" s="615"/>
      <c r="BP39" s="615"/>
      <c r="BQ39" s="615"/>
      <c r="BR39" s="615"/>
      <c r="BS39" s="615"/>
      <c r="BT39" s="615"/>
      <c r="BU39" s="615"/>
      <c r="BV39" s="213"/>
      <c r="BW39" s="614">
        <f t="shared" si="2"/>
        <v>19</v>
      </c>
      <c r="BX39" s="614"/>
      <c r="BY39" s="615" t="str">
        <f>IF('各会計、関係団体の財政状況及び健全化判断比率'!B73="","",'各会計、関係団体の財政状況及び健全化判断比率'!B73)</f>
        <v>福島県市町村総合事務組合　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f t="shared" si="1"/>
        <v>13</v>
      </c>
      <c r="BF40" s="614"/>
      <c r="BG40" s="615" t="str">
        <f>IF('各会計、関係団体の財政状況及び健全化判断比率'!B39="","",'各会計、関係団体の財政状況及び健全化判断比率'!B39)</f>
        <v>工業用地取得造成事業特別会計</v>
      </c>
      <c r="BH40" s="615"/>
      <c r="BI40" s="615"/>
      <c r="BJ40" s="615"/>
      <c r="BK40" s="615"/>
      <c r="BL40" s="615"/>
      <c r="BM40" s="615"/>
      <c r="BN40" s="615"/>
      <c r="BO40" s="615"/>
      <c r="BP40" s="615"/>
      <c r="BQ40" s="615"/>
      <c r="BR40" s="615"/>
      <c r="BS40" s="615"/>
      <c r="BT40" s="615"/>
      <c r="BU40" s="615"/>
      <c r="BV40" s="213"/>
      <c r="BW40" s="614">
        <f t="shared" si="2"/>
        <v>20</v>
      </c>
      <c r="BX40" s="614"/>
      <c r="BY40" s="615" t="str">
        <f>IF('各会計、関係団体の財政状況及び健全化判断比率'!B74="","",'各会計、関係団体の財政状況及び健全化判断比率'!B74)</f>
        <v>福島県市町村総合事務組合　消防補償等特別会計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21</v>
      </c>
      <c r="BX41" s="614"/>
      <c r="BY41" s="615" t="str">
        <f>IF('各会計、関係団体の財政状況及び健全化判断比率'!B75="","",'各会計、関係団体の財政状況及び健全化判断比率'!B75)</f>
        <v>福島県市町村総合事務組合　消防賞じゅつ金特別会計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22</v>
      </c>
      <c r="BX42" s="614"/>
      <c r="BY42" s="615" t="str">
        <f>IF('各会計、関係団体の財政状況及び健全化判断比率'!B76="","",'各会計、関係団体の財政状況及び健全化判断比率'!B76)</f>
        <v>福島県市町村総合事務組合　非常勤職員公務災害補償特別会計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23</v>
      </c>
      <c r="BX43" s="614"/>
      <c r="BY43" s="615" t="str">
        <f>IF('各会計、関係団体の財政状況及び健全化判断比率'!B77="","",'各会計、関係団体の財政状況及び健全化判断比率'!B77)</f>
        <v>福島県市町村総合事務組合　自治会館管理特別会計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WgsjF02FfntO7CUC8McxPoxbvSCvmfiDlE9PO+9qAGeDT7NRpKRbhN3PC+MB+vIzVDkA4RqGNTuv9qDrdqq/w==" saltValue="sEPrOj+axKupPQXZCPLG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C000"/>
    <pageSetUpPr fitToPage="1"/>
  </sheetPr>
  <dimension ref="A1:P45"/>
  <sheetViews>
    <sheetView showGridLines="0" topLeftCell="B28" zoomScale="70" zoomScaleNormal="70" zoomScaleSheetLayoutView="100" workbookViewId="0">
      <selection activeCell="B1" sqref="B1:DI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06" t="s">
        <v>576</v>
      </c>
      <c r="D34" s="1206"/>
      <c r="E34" s="1207"/>
      <c r="F34" s="32">
        <v>16.850000000000001</v>
      </c>
      <c r="G34" s="33">
        <v>8.93</v>
      </c>
      <c r="H34" s="33">
        <v>9.76</v>
      </c>
      <c r="I34" s="33">
        <v>9.8800000000000008</v>
      </c>
      <c r="J34" s="34">
        <v>10.06</v>
      </c>
      <c r="K34" s="22"/>
      <c r="L34" s="22"/>
      <c r="M34" s="22"/>
      <c r="N34" s="22"/>
      <c r="O34" s="22"/>
      <c r="P34" s="22"/>
    </row>
    <row r="35" spans="1:16" ht="39" customHeight="1" x14ac:dyDescent="0.15">
      <c r="A35" s="22"/>
      <c r="B35" s="35"/>
      <c r="C35" s="1200" t="s">
        <v>577</v>
      </c>
      <c r="D35" s="1201"/>
      <c r="E35" s="1202"/>
      <c r="F35" s="36">
        <v>4.5999999999999996</v>
      </c>
      <c r="G35" s="37">
        <v>6.47</v>
      </c>
      <c r="H35" s="37">
        <v>5.63</v>
      </c>
      <c r="I35" s="37">
        <v>6.97</v>
      </c>
      <c r="J35" s="38">
        <v>5.83</v>
      </c>
      <c r="K35" s="22"/>
      <c r="L35" s="22"/>
      <c r="M35" s="22"/>
      <c r="N35" s="22"/>
      <c r="O35" s="22"/>
      <c r="P35" s="22"/>
    </row>
    <row r="36" spans="1:16" ht="39" customHeight="1" x14ac:dyDescent="0.15">
      <c r="A36" s="22"/>
      <c r="B36" s="35"/>
      <c r="C36" s="1200" t="s">
        <v>578</v>
      </c>
      <c r="D36" s="1201"/>
      <c r="E36" s="1202"/>
      <c r="F36" s="36">
        <v>7.89</v>
      </c>
      <c r="G36" s="37">
        <v>5.84</v>
      </c>
      <c r="H36" s="37">
        <v>4.79</v>
      </c>
      <c r="I36" s="37">
        <v>3.4</v>
      </c>
      <c r="J36" s="38">
        <v>4.83</v>
      </c>
      <c r="K36" s="22"/>
      <c r="L36" s="22"/>
      <c r="M36" s="22"/>
      <c r="N36" s="22"/>
      <c r="O36" s="22"/>
      <c r="P36" s="22"/>
    </row>
    <row r="37" spans="1:16" ht="39" customHeight="1" x14ac:dyDescent="0.15">
      <c r="A37" s="22"/>
      <c r="B37" s="35"/>
      <c r="C37" s="1200" t="s">
        <v>579</v>
      </c>
      <c r="D37" s="1201"/>
      <c r="E37" s="1202"/>
      <c r="F37" s="36">
        <v>2.73</v>
      </c>
      <c r="G37" s="37">
        <v>3.8</v>
      </c>
      <c r="H37" s="37">
        <v>1.35</v>
      </c>
      <c r="I37" s="37">
        <v>2.7</v>
      </c>
      <c r="J37" s="38">
        <v>1.8</v>
      </c>
      <c r="K37" s="22"/>
      <c r="L37" s="22"/>
      <c r="M37" s="22"/>
      <c r="N37" s="22"/>
      <c r="O37" s="22"/>
      <c r="P37" s="22"/>
    </row>
    <row r="38" spans="1:16" ht="39" customHeight="1" x14ac:dyDescent="0.15">
      <c r="A38" s="22"/>
      <c r="B38" s="35"/>
      <c r="C38" s="1200" t="s">
        <v>580</v>
      </c>
      <c r="D38" s="1201"/>
      <c r="E38" s="1202"/>
      <c r="F38" s="36">
        <v>0.22</v>
      </c>
      <c r="G38" s="37">
        <v>0.2</v>
      </c>
      <c r="H38" s="37">
        <v>0.3</v>
      </c>
      <c r="I38" s="37">
        <v>0.42</v>
      </c>
      <c r="J38" s="38">
        <v>0.55000000000000004</v>
      </c>
      <c r="K38" s="22"/>
      <c r="L38" s="22"/>
      <c r="M38" s="22"/>
      <c r="N38" s="22"/>
      <c r="O38" s="22"/>
      <c r="P38" s="22"/>
    </row>
    <row r="39" spans="1:16" ht="39" customHeight="1" x14ac:dyDescent="0.15">
      <c r="A39" s="22"/>
      <c r="B39" s="35"/>
      <c r="C39" s="1200" t="s">
        <v>581</v>
      </c>
      <c r="D39" s="1201"/>
      <c r="E39" s="1202"/>
      <c r="F39" s="36">
        <v>0.83</v>
      </c>
      <c r="G39" s="37">
        <v>0.24</v>
      </c>
      <c r="H39" s="37">
        <v>0.43</v>
      </c>
      <c r="I39" s="37">
        <v>0.28000000000000003</v>
      </c>
      <c r="J39" s="38">
        <v>0.46</v>
      </c>
      <c r="K39" s="22"/>
      <c r="L39" s="22"/>
      <c r="M39" s="22"/>
      <c r="N39" s="22"/>
      <c r="O39" s="22"/>
      <c r="P39" s="22"/>
    </row>
    <row r="40" spans="1:16" ht="39" customHeight="1" x14ac:dyDescent="0.15">
      <c r="A40" s="22"/>
      <c r="B40" s="35"/>
      <c r="C40" s="1200" t="s">
        <v>582</v>
      </c>
      <c r="D40" s="1201"/>
      <c r="E40" s="1202"/>
      <c r="F40" s="36">
        <v>0.89</v>
      </c>
      <c r="G40" s="37">
        <v>0.71</v>
      </c>
      <c r="H40" s="37">
        <v>0.69</v>
      </c>
      <c r="I40" s="37">
        <v>0.45</v>
      </c>
      <c r="J40" s="38">
        <v>0.35</v>
      </c>
      <c r="K40" s="22"/>
      <c r="L40" s="22"/>
      <c r="M40" s="22"/>
      <c r="N40" s="22"/>
      <c r="O40" s="22"/>
      <c r="P40" s="22"/>
    </row>
    <row r="41" spans="1:16" ht="39" customHeight="1" x14ac:dyDescent="0.15">
      <c r="A41" s="22"/>
      <c r="B41" s="35"/>
      <c r="C41" s="1200" t="s">
        <v>583</v>
      </c>
      <c r="D41" s="1201"/>
      <c r="E41" s="1202"/>
      <c r="F41" s="36">
        <v>0.21</v>
      </c>
      <c r="G41" s="37">
        <v>0.23</v>
      </c>
      <c r="H41" s="37">
        <v>0.25</v>
      </c>
      <c r="I41" s="37">
        <v>0.27</v>
      </c>
      <c r="J41" s="38">
        <v>0.27</v>
      </c>
      <c r="K41" s="22"/>
      <c r="L41" s="22"/>
      <c r="M41" s="22"/>
      <c r="N41" s="22"/>
      <c r="O41" s="22"/>
      <c r="P41" s="22"/>
    </row>
    <row r="42" spans="1:16" ht="39" customHeight="1" x14ac:dyDescent="0.15">
      <c r="A42" s="22"/>
      <c r="B42" s="39"/>
      <c r="C42" s="1200" t="s">
        <v>584</v>
      </c>
      <c r="D42" s="1201"/>
      <c r="E42" s="1202"/>
      <c r="F42" s="36" t="s">
        <v>525</v>
      </c>
      <c r="G42" s="37" t="s">
        <v>525</v>
      </c>
      <c r="H42" s="37" t="s">
        <v>525</v>
      </c>
      <c r="I42" s="37" t="s">
        <v>525</v>
      </c>
      <c r="J42" s="38" t="s">
        <v>525</v>
      </c>
      <c r="K42" s="22"/>
      <c r="L42" s="22"/>
      <c r="M42" s="22"/>
      <c r="N42" s="22"/>
      <c r="O42" s="22"/>
      <c r="P42" s="22"/>
    </row>
    <row r="43" spans="1:16" ht="39" customHeight="1" thickBot="1" x14ac:dyDescent="0.2">
      <c r="A43" s="22"/>
      <c r="B43" s="40"/>
      <c r="C43" s="1203" t="s">
        <v>585</v>
      </c>
      <c r="D43" s="1204"/>
      <c r="E43" s="1205"/>
      <c r="F43" s="41">
        <v>0.25</v>
      </c>
      <c r="G43" s="42">
        <v>0.28999999999999998</v>
      </c>
      <c r="H43" s="42">
        <v>0.28000000000000003</v>
      </c>
      <c r="I43" s="42">
        <v>0.32</v>
      </c>
      <c r="J43" s="43">
        <v>0.34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ehArVlRK9Qs/fudlKFZF6z+jNBHaMTjpwl2yuFvVyGP0ni4BfzuEMy3oH4ckzZOgq4b1PO7BFuA+eQMBUO9xA==" saltValue="ZQ5DFH2Sp/pZjEMtcN0G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C000"/>
    <pageSetUpPr fitToPage="1"/>
  </sheetPr>
  <dimension ref="A1:U62"/>
  <sheetViews>
    <sheetView showGridLines="0" topLeftCell="A40" zoomScale="70" zoomScaleNormal="70" zoomScaleSheetLayoutView="55" workbookViewId="0">
      <selection activeCell="B1" sqref="B1:DI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392</v>
      </c>
      <c r="L45" s="60">
        <v>398</v>
      </c>
      <c r="M45" s="60">
        <v>396</v>
      </c>
      <c r="N45" s="60">
        <v>388</v>
      </c>
      <c r="O45" s="61">
        <v>366</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525</v>
      </c>
      <c r="L46" s="64" t="s">
        <v>525</v>
      </c>
      <c r="M46" s="64" t="s">
        <v>525</v>
      </c>
      <c r="N46" s="64" t="s">
        <v>525</v>
      </c>
      <c r="O46" s="65" t="s">
        <v>525</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525</v>
      </c>
      <c r="L47" s="64" t="s">
        <v>525</v>
      </c>
      <c r="M47" s="64" t="s">
        <v>525</v>
      </c>
      <c r="N47" s="64" t="s">
        <v>525</v>
      </c>
      <c r="O47" s="65" t="s">
        <v>525</v>
      </c>
      <c r="P47" s="48"/>
      <c r="Q47" s="48"/>
      <c r="R47" s="48"/>
      <c r="S47" s="48"/>
      <c r="T47" s="48"/>
      <c r="U47" s="48"/>
    </row>
    <row r="48" spans="1:21" ht="30.75" customHeight="1" x14ac:dyDescent="0.15">
      <c r="A48" s="48"/>
      <c r="B48" s="1210"/>
      <c r="C48" s="1211"/>
      <c r="D48" s="62"/>
      <c r="E48" s="1216" t="s">
        <v>15</v>
      </c>
      <c r="F48" s="1216"/>
      <c r="G48" s="1216"/>
      <c r="H48" s="1216"/>
      <c r="I48" s="1216"/>
      <c r="J48" s="1217"/>
      <c r="K48" s="63">
        <v>154</v>
      </c>
      <c r="L48" s="64">
        <v>143</v>
      </c>
      <c r="M48" s="64">
        <v>142</v>
      </c>
      <c r="N48" s="64">
        <v>158</v>
      </c>
      <c r="O48" s="65">
        <v>155</v>
      </c>
      <c r="P48" s="48"/>
      <c r="Q48" s="48"/>
      <c r="R48" s="48"/>
      <c r="S48" s="48"/>
      <c r="T48" s="48"/>
      <c r="U48" s="48"/>
    </row>
    <row r="49" spans="1:21" ht="30.75" customHeight="1" x14ac:dyDescent="0.15">
      <c r="A49" s="48"/>
      <c r="B49" s="1210"/>
      <c r="C49" s="1211"/>
      <c r="D49" s="62"/>
      <c r="E49" s="1216" t="s">
        <v>16</v>
      </c>
      <c r="F49" s="1216"/>
      <c r="G49" s="1216"/>
      <c r="H49" s="1216"/>
      <c r="I49" s="1216"/>
      <c r="J49" s="1217"/>
      <c r="K49" s="63">
        <v>2</v>
      </c>
      <c r="L49" s="64">
        <v>3</v>
      </c>
      <c r="M49" s="64">
        <v>3</v>
      </c>
      <c r="N49" s="64">
        <v>1</v>
      </c>
      <c r="O49" s="65">
        <v>2</v>
      </c>
      <c r="P49" s="48"/>
      <c r="Q49" s="48"/>
      <c r="R49" s="48"/>
      <c r="S49" s="48"/>
      <c r="T49" s="48"/>
      <c r="U49" s="48"/>
    </row>
    <row r="50" spans="1:21" ht="30.75" customHeight="1" x14ac:dyDescent="0.15">
      <c r="A50" s="48"/>
      <c r="B50" s="1210"/>
      <c r="C50" s="1211"/>
      <c r="D50" s="62"/>
      <c r="E50" s="1216" t="s">
        <v>17</v>
      </c>
      <c r="F50" s="1216"/>
      <c r="G50" s="1216"/>
      <c r="H50" s="1216"/>
      <c r="I50" s="1216"/>
      <c r="J50" s="1217"/>
      <c r="K50" s="63">
        <v>49</v>
      </c>
      <c r="L50" s="64">
        <v>44</v>
      </c>
      <c r="M50" s="64">
        <v>36</v>
      </c>
      <c r="N50" s="64">
        <v>35</v>
      </c>
      <c r="O50" s="65">
        <v>30</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525</v>
      </c>
      <c r="L51" s="64">
        <v>0</v>
      </c>
      <c r="M51" s="64">
        <v>0</v>
      </c>
      <c r="N51" s="64" t="s">
        <v>525</v>
      </c>
      <c r="O51" s="65" t="s">
        <v>525</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389</v>
      </c>
      <c r="L52" s="64">
        <v>390</v>
      </c>
      <c r="M52" s="64">
        <v>386</v>
      </c>
      <c r="N52" s="64">
        <v>370</v>
      </c>
      <c r="O52" s="65">
        <v>359</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208</v>
      </c>
      <c r="L53" s="69">
        <v>198</v>
      </c>
      <c r="M53" s="69">
        <v>191</v>
      </c>
      <c r="N53" s="69">
        <v>212</v>
      </c>
      <c r="O53" s="70">
        <v>194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586</v>
      </c>
      <c r="L56" s="80" t="s">
        <v>587</v>
      </c>
      <c r="M56" s="80" t="s">
        <v>588</v>
      </c>
      <c r="N56" s="80" t="s">
        <v>589</v>
      </c>
      <c r="O56" s="81" t="s">
        <v>590</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610</v>
      </c>
      <c r="L57" s="83" t="s">
        <v>610</v>
      </c>
      <c r="M57" s="83" t="s">
        <v>610</v>
      </c>
      <c r="N57" s="83" t="s">
        <v>610</v>
      </c>
      <c r="O57" s="84" t="s">
        <v>610</v>
      </c>
    </row>
    <row r="58" spans="1:21" ht="31.5" customHeight="1" thickBot="1" x14ac:dyDescent="0.2">
      <c r="B58" s="1226"/>
      <c r="C58" s="1227"/>
      <c r="D58" s="1231" t="s">
        <v>27</v>
      </c>
      <c r="E58" s="1232"/>
      <c r="F58" s="1232"/>
      <c r="G58" s="1232"/>
      <c r="H58" s="1232"/>
      <c r="I58" s="1232"/>
      <c r="J58" s="1233"/>
      <c r="K58" s="85" t="s">
        <v>610</v>
      </c>
      <c r="L58" s="86" t="s">
        <v>610</v>
      </c>
      <c r="M58" s="86" t="s">
        <v>610</v>
      </c>
      <c r="N58" s="86" t="s">
        <v>610</v>
      </c>
      <c r="O58" s="87" t="s">
        <v>610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XF4IVOwa06sT66Mn+oVWKHrRiWNaGxUHUex273UvcDUuwqnZO77foUPAvAQaTNr9vePmjbGhHGXzpBt0IiUFw==" saltValue="Yv3CuT2tnEXHNtBcbhtNh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C000"/>
    <pageSetUpPr fitToPage="1"/>
  </sheetPr>
  <dimension ref="B1:M86"/>
  <sheetViews>
    <sheetView showGridLines="0" topLeftCell="A37" zoomScale="70" zoomScaleNormal="70" zoomScaleSheetLayoutView="100" workbookViewId="0">
      <selection activeCell="B1" sqref="B1:DI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567</v>
      </c>
      <c r="J40" s="99" t="s">
        <v>568</v>
      </c>
      <c r="K40" s="99" t="s">
        <v>569</v>
      </c>
      <c r="L40" s="99" t="s">
        <v>570</v>
      </c>
      <c r="M40" s="100" t="s">
        <v>571</v>
      </c>
    </row>
    <row r="41" spans="2:13" ht="27.75" customHeight="1" x14ac:dyDescent="0.15">
      <c r="B41" s="1234" t="s">
        <v>30</v>
      </c>
      <c r="C41" s="1235"/>
      <c r="D41" s="101"/>
      <c r="E41" s="1240" t="s">
        <v>31</v>
      </c>
      <c r="F41" s="1240"/>
      <c r="G41" s="1240"/>
      <c r="H41" s="1241"/>
      <c r="I41" s="102">
        <v>4001</v>
      </c>
      <c r="J41" s="103">
        <v>4126</v>
      </c>
      <c r="K41" s="103">
        <v>3925</v>
      </c>
      <c r="L41" s="103">
        <v>3785</v>
      </c>
      <c r="M41" s="104">
        <v>3607</v>
      </c>
    </row>
    <row r="42" spans="2:13" ht="27.75" customHeight="1" x14ac:dyDescent="0.15">
      <c r="B42" s="1236"/>
      <c r="C42" s="1237"/>
      <c r="D42" s="105"/>
      <c r="E42" s="1242" t="s">
        <v>32</v>
      </c>
      <c r="F42" s="1242"/>
      <c r="G42" s="1242"/>
      <c r="H42" s="1243"/>
      <c r="I42" s="106">
        <v>181</v>
      </c>
      <c r="J42" s="107">
        <v>143</v>
      </c>
      <c r="K42" s="107">
        <v>111</v>
      </c>
      <c r="L42" s="107">
        <v>79</v>
      </c>
      <c r="M42" s="108">
        <v>51</v>
      </c>
    </row>
    <row r="43" spans="2:13" ht="27.75" customHeight="1" x14ac:dyDescent="0.15">
      <c r="B43" s="1236"/>
      <c r="C43" s="1237"/>
      <c r="D43" s="105"/>
      <c r="E43" s="1242" t="s">
        <v>33</v>
      </c>
      <c r="F43" s="1242"/>
      <c r="G43" s="1242"/>
      <c r="H43" s="1243"/>
      <c r="I43" s="106">
        <v>1520</v>
      </c>
      <c r="J43" s="107">
        <v>1338</v>
      </c>
      <c r="K43" s="107">
        <v>1393</v>
      </c>
      <c r="L43" s="107">
        <v>1322</v>
      </c>
      <c r="M43" s="108">
        <v>1259</v>
      </c>
    </row>
    <row r="44" spans="2:13" ht="27.75" customHeight="1" x14ac:dyDescent="0.15">
      <c r="B44" s="1236"/>
      <c r="C44" s="1237"/>
      <c r="D44" s="105"/>
      <c r="E44" s="1242" t="s">
        <v>34</v>
      </c>
      <c r="F44" s="1242"/>
      <c r="G44" s="1242"/>
      <c r="H44" s="1243"/>
      <c r="I44" s="106">
        <v>41</v>
      </c>
      <c r="J44" s="107">
        <v>44</v>
      </c>
      <c r="K44" s="107">
        <v>63</v>
      </c>
      <c r="L44" s="107">
        <v>76</v>
      </c>
      <c r="M44" s="108">
        <v>156</v>
      </c>
    </row>
    <row r="45" spans="2:13" ht="27.75" customHeight="1" x14ac:dyDescent="0.15">
      <c r="B45" s="1236"/>
      <c r="C45" s="1237"/>
      <c r="D45" s="105"/>
      <c r="E45" s="1242" t="s">
        <v>35</v>
      </c>
      <c r="F45" s="1242"/>
      <c r="G45" s="1242"/>
      <c r="H45" s="1243"/>
      <c r="I45" s="106">
        <v>623</v>
      </c>
      <c r="J45" s="107">
        <v>568</v>
      </c>
      <c r="K45" s="107">
        <v>522</v>
      </c>
      <c r="L45" s="107">
        <v>446</v>
      </c>
      <c r="M45" s="108">
        <v>425</v>
      </c>
    </row>
    <row r="46" spans="2:13" ht="27.75" customHeight="1" x14ac:dyDescent="0.15">
      <c r="B46" s="1236"/>
      <c r="C46" s="1237"/>
      <c r="D46" s="109"/>
      <c r="E46" s="1242" t="s">
        <v>36</v>
      </c>
      <c r="F46" s="1242"/>
      <c r="G46" s="1242"/>
      <c r="H46" s="1243"/>
      <c r="I46" s="106" t="s">
        <v>525</v>
      </c>
      <c r="J46" s="107" t="s">
        <v>525</v>
      </c>
      <c r="K46" s="107" t="s">
        <v>525</v>
      </c>
      <c r="L46" s="107" t="s">
        <v>525</v>
      </c>
      <c r="M46" s="108" t="s">
        <v>525</v>
      </c>
    </row>
    <row r="47" spans="2:13" ht="27.75" customHeight="1" x14ac:dyDescent="0.15">
      <c r="B47" s="1236"/>
      <c r="C47" s="1237"/>
      <c r="D47" s="110"/>
      <c r="E47" s="1244" t="s">
        <v>37</v>
      </c>
      <c r="F47" s="1245"/>
      <c r="G47" s="1245"/>
      <c r="H47" s="1246"/>
      <c r="I47" s="106" t="s">
        <v>525</v>
      </c>
      <c r="J47" s="107" t="s">
        <v>525</v>
      </c>
      <c r="K47" s="107" t="s">
        <v>525</v>
      </c>
      <c r="L47" s="107" t="s">
        <v>525</v>
      </c>
      <c r="M47" s="108" t="s">
        <v>525</v>
      </c>
    </row>
    <row r="48" spans="2:13" ht="27.75" customHeight="1" x14ac:dyDescent="0.15">
      <c r="B48" s="1236"/>
      <c r="C48" s="1237"/>
      <c r="D48" s="105"/>
      <c r="E48" s="1242" t="s">
        <v>38</v>
      </c>
      <c r="F48" s="1242"/>
      <c r="G48" s="1242"/>
      <c r="H48" s="1243"/>
      <c r="I48" s="106" t="s">
        <v>525</v>
      </c>
      <c r="J48" s="107" t="s">
        <v>525</v>
      </c>
      <c r="K48" s="107" t="s">
        <v>525</v>
      </c>
      <c r="L48" s="107" t="s">
        <v>525</v>
      </c>
      <c r="M48" s="108" t="s">
        <v>525</v>
      </c>
    </row>
    <row r="49" spans="2:13" ht="27.75" customHeight="1" x14ac:dyDescent="0.15">
      <c r="B49" s="1238"/>
      <c r="C49" s="1239"/>
      <c r="D49" s="105"/>
      <c r="E49" s="1242" t="s">
        <v>39</v>
      </c>
      <c r="F49" s="1242"/>
      <c r="G49" s="1242"/>
      <c r="H49" s="1243"/>
      <c r="I49" s="106" t="s">
        <v>525</v>
      </c>
      <c r="J49" s="107" t="s">
        <v>525</v>
      </c>
      <c r="K49" s="107" t="s">
        <v>525</v>
      </c>
      <c r="L49" s="107" t="s">
        <v>525</v>
      </c>
      <c r="M49" s="108" t="s">
        <v>525</v>
      </c>
    </row>
    <row r="50" spans="2:13" ht="27.75" customHeight="1" x14ac:dyDescent="0.15">
      <c r="B50" s="1247" t="s">
        <v>40</v>
      </c>
      <c r="C50" s="1248"/>
      <c r="D50" s="111"/>
      <c r="E50" s="1242" t="s">
        <v>41</v>
      </c>
      <c r="F50" s="1242"/>
      <c r="G50" s="1242"/>
      <c r="H50" s="1243"/>
      <c r="I50" s="106">
        <v>1866</v>
      </c>
      <c r="J50" s="107">
        <v>1808</v>
      </c>
      <c r="K50" s="107">
        <v>1839</v>
      </c>
      <c r="L50" s="107">
        <v>1794</v>
      </c>
      <c r="M50" s="108">
        <v>1760</v>
      </c>
    </row>
    <row r="51" spans="2:13" ht="27.75" customHeight="1" x14ac:dyDescent="0.15">
      <c r="B51" s="1236"/>
      <c r="C51" s="1237"/>
      <c r="D51" s="105"/>
      <c r="E51" s="1242" t="s">
        <v>42</v>
      </c>
      <c r="F51" s="1242"/>
      <c r="G51" s="1242"/>
      <c r="H51" s="1243"/>
      <c r="I51" s="106" t="s">
        <v>525</v>
      </c>
      <c r="J51" s="107">
        <v>35</v>
      </c>
      <c r="K51" s="107">
        <v>35</v>
      </c>
      <c r="L51" s="107">
        <v>31</v>
      </c>
      <c r="M51" s="108">
        <v>25</v>
      </c>
    </row>
    <row r="52" spans="2:13" ht="27.75" customHeight="1" x14ac:dyDescent="0.15">
      <c r="B52" s="1238"/>
      <c r="C52" s="1239"/>
      <c r="D52" s="105"/>
      <c r="E52" s="1242" t="s">
        <v>43</v>
      </c>
      <c r="F52" s="1242"/>
      <c r="G52" s="1242"/>
      <c r="H52" s="1243"/>
      <c r="I52" s="106">
        <v>3812</v>
      </c>
      <c r="J52" s="107">
        <v>3837</v>
      </c>
      <c r="K52" s="107">
        <v>3661</v>
      </c>
      <c r="L52" s="107">
        <v>3483</v>
      </c>
      <c r="M52" s="108">
        <v>3356</v>
      </c>
    </row>
    <row r="53" spans="2:13" ht="27.75" customHeight="1" thickBot="1" x14ac:dyDescent="0.2">
      <c r="B53" s="1249" t="s">
        <v>44</v>
      </c>
      <c r="C53" s="1250"/>
      <c r="D53" s="112"/>
      <c r="E53" s="1251" t="s">
        <v>45</v>
      </c>
      <c r="F53" s="1251"/>
      <c r="G53" s="1251"/>
      <c r="H53" s="1252"/>
      <c r="I53" s="113">
        <v>688</v>
      </c>
      <c r="J53" s="114">
        <v>539</v>
      </c>
      <c r="K53" s="114">
        <v>478</v>
      </c>
      <c r="L53" s="114">
        <v>401</v>
      </c>
      <c r="M53" s="115">
        <v>358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WvQP61zH6ZvCGKO9GW8LWctel/BRGw3nAxZoOg1xl3FZYl040v7XVEgmmKg93J9LOSFGzvXTZcX//gJOIOVLA==" saltValue="d922qEDQSddincMoyt9I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B1:W66"/>
  <sheetViews>
    <sheetView showGridLines="0" zoomScale="55" zoomScaleNormal="55" zoomScaleSheetLayoutView="100" workbookViewId="0">
      <selection activeCell="B1" sqref="B1:DI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569</v>
      </c>
      <c r="G54" s="124" t="s">
        <v>570</v>
      </c>
      <c r="H54" s="125" t="s">
        <v>571</v>
      </c>
    </row>
    <row r="55" spans="2:8" ht="52.5" customHeight="1" x14ac:dyDescent="0.15">
      <c r="B55" s="126"/>
      <c r="C55" s="1261" t="s">
        <v>48</v>
      </c>
      <c r="D55" s="1261"/>
      <c r="E55" s="1262"/>
      <c r="F55" s="127">
        <v>1031</v>
      </c>
      <c r="G55" s="127">
        <v>968</v>
      </c>
      <c r="H55" s="128">
        <v>787</v>
      </c>
    </row>
    <row r="56" spans="2:8" ht="52.5" customHeight="1" x14ac:dyDescent="0.15">
      <c r="B56" s="129"/>
      <c r="C56" s="1263" t="s">
        <v>49</v>
      </c>
      <c r="D56" s="1263"/>
      <c r="E56" s="1264"/>
      <c r="F56" s="130">
        <v>41</v>
      </c>
      <c r="G56" s="130">
        <v>41</v>
      </c>
      <c r="H56" s="131">
        <v>41</v>
      </c>
    </row>
    <row r="57" spans="2:8" ht="53.25" customHeight="1" x14ac:dyDescent="0.15">
      <c r="B57" s="129"/>
      <c r="C57" s="1265" t="s">
        <v>50</v>
      </c>
      <c r="D57" s="1265"/>
      <c r="E57" s="1266"/>
      <c r="F57" s="132">
        <v>322</v>
      </c>
      <c r="G57" s="132">
        <v>346</v>
      </c>
      <c r="H57" s="133">
        <v>410</v>
      </c>
    </row>
    <row r="58" spans="2:8" ht="45.75" customHeight="1" x14ac:dyDescent="0.15">
      <c r="B58" s="134"/>
      <c r="C58" s="1253" t="s">
        <v>605</v>
      </c>
      <c r="D58" s="1254"/>
      <c r="E58" s="1255"/>
      <c r="F58" s="135">
        <v>100</v>
      </c>
      <c r="G58" s="135">
        <v>200</v>
      </c>
      <c r="H58" s="136">
        <v>281</v>
      </c>
    </row>
    <row r="59" spans="2:8" ht="45.75" customHeight="1" x14ac:dyDescent="0.15">
      <c r="B59" s="134"/>
      <c r="C59" s="1253" t="s">
        <v>606</v>
      </c>
      <c r="D59" s="1254"/>
      <c r="E59" s="1255"/>
      <c r="F59" s="135">
        <v>21</v>
      </c>
      <c r="G59" s="135">
        <v>61</v>
      </c>
      <c r="H59" s="136">
        <v>47</v>
      </c>
    </row>
    <row r="60" spans="2:8" ht="45.75" customHeight="1" x14ac:dyDescent="0.15">
      <c r="B60" s="134"/>
      <c r="C60" s="1253" t="s">
        <v>607</v>
      </c>
      <c r="D60" s="1254"/>
      <c r="E60" s="1255"/>
      <c r="F60" s="135">
        <v>24</v>
      </c>
      <c r="G60" s="135">
        <v>31</v>
      </c>
      <c r="H60" s="136">
        <v>31</v>
      </c>
    </row>
    <row r="61" spans="2:8" ht="45.75" customHeight="1" x14ac:dyDescent="0.15">
      <c r="B61" s="134"/>
      <c r="C61" s="1253" t="s">
        <v>608</v>
      </c>
      <c r="D61" s="1254"/>
      <c r="E61" s="1255"/>
      <c r="F61" s="135">
        <v>6</v>
      </c>
      <c r="G61" s="135">
        <v>12</v>
      </c>
      <c r="H61" s="136">
        <v>17</v>
      </c>
    </row>
    <row r="62" spans="2:8" ht="45.75" customHeight="1" thickBot="1" x14ac:dyDescent="0.2">
      <c r="B62" s="137"/>
      <c r="C62" s="1256" t="s">
        <v>609</v>
      </c>
      <c r="D62" s="1257"/>
      <c r="E62" s="1258"/>
      <c r="F62" s="138">
        <v>10</v>
      </c>
      <c r="G62" s="138">
        <v>10</v>
      </c>
      <c r="H62" s="139">
        <v>10</v>
      </c>
    </row>
    <row r="63" spans="2:8" ht="52.5" customHeight="1" thickBot="1" x14ac:dyDescent="0.2">
      <c r="B63" s="140"/>
      <c r="C63" s="1259" t="s">
        <v>51</v>
      </c>
      <c r="D63" s="1259"/>
      <c r="E63" s="1260"/>
      <c r="F63" s="141">
        <v>1394</v>
      </c>
      <c r="G63" s="141">
        <v>1354</v>
      </c>
      <c r="H63" s="142">
        <v>1238</v>
      </c>
    </row>
    <row r="64" spans="2:8" ht="15" customHeight="1" x14ac:dyDescent="0.15"/>
    <row r="65" ht="0" hidden="1" customHeight="1" x14ac:dyDescent="0.15"/>
    <row r="66" ht="0" hidden="1" customHeight="1" x14ac:dyDescent="0.15"/>
  </sheetData>
  <sheetProtection algorithmName="SHA-512" hashValue="1xqGBiHelWGFov+NmXnfxwNmEdEXnQPOWDJtIqbzRQDeu3OayNMRUd/52hwT0hRWWalmQYk1W9GdVG6/KLjE5g==" saltValue="scd/1/8olbJpTa1+vsv0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E86EF-4A0A-41DC-99AE-4AFA8196E99C}">
  <sheetPr>
    <pageSetUpPr fitToPage="1"/>
  </sheetPr>
  <dimension ref="A1:WZM191"/>
  <sheetViews>
    <sheetView showGridLines="0" topLeftCell="AS13" zoomScaleNormal="100" zoomScaleSheetLayoutView="55" workbookViewId="0">
      <selection activeCell="B1" sqref="B1:DI1"/>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612</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613</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614</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567</v>
      </c>
      <c r="BQ50" s="1301"/>
      <c r="BR50" s="1301"/>
      <c r="BS50" s="1301"/>
      <c r="BT50" s="1301"/>
      <c r="BU50" s="1301"/>
      <c r="BV50" s="1301"/>
      <c r="BW50" s="1301"/>
      <c r="BX50" s="1301" t="s">
        <v>568</v>
      </c>
      <c r="BY50" s="1301"/>
      <c r="BZ50" s="1301"/>
      <c r="CA50" s="1301"/>
      <c r="CB50" s="1301"/>
      <c r="CC50" s="1301"/>
      <c r="CD50" s="1301"/>
      <c r="CE50" s="1301"/>
      <c r="CF50" s="1301" t="s">
        <v>569</v>
      </c>
      <c r="CG50" s="1301"/>
      <c r="CH50" s="1301"/>
      <c r="CI50" s="1301"/>
      <c r="CJ50" s="1301"/>
      <c r="CK50" s="1301"/>
      <c r="CL50" s="1301"/>
      <c r="CM50" s="1301"/>
      <c r="CN50" s="1301" t="s">
        <v>570</v>
      </c>
      <c r="CO50" s="1301"/>
      <c r="CP50" s="1301"/>
      <c r="CQ50" s="1301"/>
      <c r="CR50" s="1301"/>
      <c r="CS50" s="1301"/>
      <c r="CT50" s="1301"/>
      <c r="CU50" s="1301"/>
      <c r="CV50" s="1301" t="s">
        <v>571</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615</v>
      </c>
      <c r="AO51" s="1305"/>
      <c r="AP51" s="1305"/>
      <c r="AQ51" s="1305"/>
      <c r="AR51" s="1305"/>
      <c r="AS51" s="1305"/>
      <c r="AT51" s="1305"/>
      <c r="AU51" s="1305"/>
      <c r="AV51" s="1305"/>
      <c r="AW51" s="1305"/>
      <c r="AX51" s="1305"/>
      <c r="AY51" s="1305"/>
      <c r="AZ51" s="1305"/>
      <c r="BA51" s="1305"/>
      <c r="BB51" s="1305" t="s">
        <v>616</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6"/>
      <c r="CG51" s="1307"/>
      <c r="CH51" s="1307"/>
      <c r="CI51" s="1307"/>
      <c r="CJ51" s="1307"/>
      <c r="CK51" s="1307"/>
      <c r="CL51" s="1307"/>
      <c r="CM51" s="1307"/>
      <c r="CN51" s="1306"/>
      <c r="CO51" s="1307"/>
      <c r="CP51" s="1307"/>
      <c r="CQ51" s="1307"/>
      <c r="CR51" s="1307"/>
      <c r="CS51" s="1307"/>
      <c r="CT51" s="1307"/>
      <c r="CU51" s="1307"/>
      <c r="CV51" s="1306"/>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617</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6"/>
      <c r="CG53" s="1307"/>
      <c r="CH53" s="1307"/>
      <c r="CI53" s="1307"/>
      <c r="CJ53" s="1307"/>
      <c r="CK53" s="1307"/>
      <c r="CL53" s="1307"/>
      <c r="CM53" s="1307"/>
      <c r="CN53" s="1306"/>
      <c r="CO53" s="1307"/>
      <c r="CP53" s="1307"/>
      <c r="CQ53" s="1307"/>
      <c r="CR53" s="1307"/>
      <c r="CS53" s="1307"/>
      <c r="CT53" s="1307"/>
      <c r="CU53" s="1307"/>
      <c r="CV53" s="1306"/>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618</v>
      </c>
      <c r="AO55" s="1301"/>
      <c r="AP55" s="1301"/>
      <c r="AQ55" s="1301"/>
      <c r="AR55" s="1301"/>
      <c r="AS55" s="1301"/>
      <c r="AT55" s="1301"/>
      <c r="AU55" s="1301"/>
      <c r="AV55" s="1301"/>
      <c r="AW55" s="1301"/>
      <c r="AX55" s="1301"/>
      <c r="AY55" s="1301"/>
      <c r="AZ55" s="1301"/>
      <c r="BA55" s="1301"/>
      <c r="BB55" s="1305" t="s">
        <v>616</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6"/>
      <c r="CG55" s="1307"/>
      <c r="CH55" s="1307"/>
      <c r="CI55" s="1307"/>
      <c r="CJ55" s="1307"/>
      <c r="CK55" s="1307"/>
      <c r="CL55" s="1307"/>
      <c r="CM55" s="1307"/>
      <c r="CN55" s="1306"/>
      <c r="CO55" s="1307"/>
      <c r="CP55" s="1307"/>
      <c r="CQ55" s="1307"/>
      <c r="CR55" s="1307"/>
      <c r="CS55" s="1307"/>
      <c r="CT55" s="1307"/>
      <c r="CU55" s="1307"/>
      <c r="CV55" s="1306"/>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617</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6"/>
      <c r="CG57" s="1307"/>
      <c r="CH57" s="1307"/>
      <c r="CI57" s="1307"/>
      <c r="CJ57" s="1307"/>
      <c r="CK57" s="1307"/>
      <c r="CL57" s="1307"/>
      <c r="CM57" s="1307"/>
      <c r="CN57" s="1306"/>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619</v>
      </c>
    </row>
    <row r="64" spans="1:109" x14ac:dyDescent="0.15">
      <c r="B64" s="1276"/>
      <c r="G64" s="1283"/>
      <c r="I64" s="1317"/>
      <c r="J64" s="1317"/>
      <c r="K64" s="1317"/>
      <c r="L64" s="1317"/>
      <c r="M64" s="1317"/>
      <c r="N64" s="1318"/>
      <c r="AM64" s="1283"/>
      <c r="AN64" s="1283" t="s">
        <v>613</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620</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614</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567</v>
      </c>
      <c r="BQ72" s="1301"/>
      <c r="BR72" s="1301"/>
      <c r="BS72" s="1301"/>
      <c r="BT72" s="1301"/>
      <c r="BU72" s="1301"/>
      <c r="BV72" s="1301"/>
      <c r="BW72" s="1301"/>
      <c r="BX72" s="1301" t="s">
        <v>568</v>
      </c>
      <c r="BY72" s="1301"/>
      <c r="BZ72" s="1301"/>
      <c r="CA72" s="1301"/>
      <c r="CB72" s="1301"/>
      <c r="CC72" s="1301"/>
      <c r="CD72" s="1301"/>
      <c r="CE72" s="1301"/>
      <c r="CF72" s="1301" t="s">
        <v>569</v>
      </c>
      <c r="CG72" s="1301"/>
      <c r="CH72" s="1301"/>
      <c r="CI72" s="1301"/>
      <c r="CJ72" s="1301"/>
      <c r="CK72" s="1301"/>
      <c r="CL72" s="1301"/>
      <c r="CM72" s="1301"/>
      <c r="CN72" s="1301" t="s">
        <v>570</v>
      </c>
      <c r="CO72" s="1301"/>
      <c r="CP72" s="1301"/>
      <c r="CQ72" s="1301"/>
      <c r="CR72" s="1301"/>
      <c r="CS72" s="1301"/>
      <c r="CT72" s="1301"/>
      <c r="CU72" s="1301"/>
      <c r="CV72" s="1301" t="s">
        <v>571</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615</v>
      </c>
      <c r="AO73" s="1305"/>
      <c r="AP73" s="1305"/>
      <c r="AQ73" s="1305"/>
      <c r="AR73" s="1305"/>
      <c r="AS73" s="1305"/>
      <c r="AT73" s="1305"/>
      <c r="AU73" s="1305"/>
      <c r="AV73" s="1305"/>
      <c r="AW73" s="1305"/>
      <c r="AX73" s="1305"/>
      <c r="AY73" s="1305"/>
      <c r="AZ73" s="1305"/>
      <c r="BA73" s="1305"/>
      <c r="BB73" s="1305" t="s">
        <v>616</v>
      </c>
      <c r="BC73" s="1305"/>
      <c r="BD73" s="1305"/>
      <c r="BE73" s="1305"/>
      <c r="BF73" s="1305"/>
      <c r="BG73" s="1305"/>
      <c r="BH73" s="1305"/>
      <c r="BI73" s="1305"/>
      <c r="BJ73" s="1305"/>
      <c r="BK73" s="1305"/>
      <c r="BL73" s="1305"/>
      <c r="BM73" s="1305"/>
      <c r="BN73" s="1305"/>
      <c r="BO73" s="1305"/>
      <c r="BP73" s="1307">
        <v>30.3</v>
      </c>
      <c r="BQ73" s="1307"/>
      <c r="BR73" s="1307"/>
      <c r="BS73" s="1307"/>
      <c r="BT73" s="1307"/>
      <c r="BU73" s="1307"/>
      <c r="BV73" s="1307"/>
      <c r="BW73" s="1307"/>
      <c r="BX73" s="1307">
        <v>22.6</v>
      </c>
      <c r="BY73" s="1307"/>
      <c r="BZ73" s="1307"/>
      <c r="CA73" s="1307"/>
      <c r="CB73" s="1307"/>
      <c r="CC73" s="1307"/>
      <c r="CD73" s="1307"/>
      <c r="CE73" s="1307"/>
      <c r="CF73" s="1307">
        <v>20.5</v>
      </c>
      <c r="CG73" s="1307"/>
      <c r="CH73" s="1307"/>
      <c r="CI73" s="1307"/>
      <c r="CJ73" s="1307"/>
      <c r="CK73" s="1307"/>
      <c r="CL73" s="1307"/>
      <c r="CM73" s="1307"/>
      <c r="CN73" s="1307">
        <v>17.600000000000001</v>
      </c>
      <c r="CO73" s="1307"/>
      <c r="CP73" s="1307"/>
      <c r="CQ73" s="1307"/>
      <c r="CR73" s="1307"/>
      <c r="CS73" s="1307"/>
      <c r="CT73" s="1307"/>
      <c r="CU73" s="1307"/>
      <c r="CV73" s="1307">
        <v>15.9</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621</v>
      </c>
      <c r="BC75" s="1305"/>
      <c r="BD75" s="1305"/>
      <c r="BE75" s="1305"/>
      <c r="BF75" s="1305"/>
      <c r="BG75" s="1305"/>
      <c r="BH75" s="1305"/>
      <c r="BI75" s="1305"/>
      <c r="BJ75" s="1305"/>
      <c r="BK75" s="1305"/>
      <c r="BL75" s="1305"/>
      <c r="BM75" s="1305"/>
      <c r="BN75" s="1305"/>
      <c r="BO75" s="1305"/>
      <c r="BP75" s="1307">
        <v>9.6999999999999993</v>
      </c>
      <c r="BQ75" s="1307"/>
      <c r="BR75" s="1307"/>
      <c r="BS75" s="1307"/>
      <c r="BT75" s="1307"/>
      <c r="BU75" s="1307"/>
      <c r="BV75" s="1307"/>
      <c r="BW75" s="1307"/>
      <c r="BX75" s="1307">
        <v>8.9</v>
      </c>
      <c r="BY75" s="1307"/>
      <c r="BZ75" s="1307"/>
      <c r="CA75" s="1307"/>
      <c r="CB75" s="1307"/>
      <c r="CC75" s="1307"/>
      <c r="CD75" s="1307"/>
      <c r="CE75" s="1307"/>
      <c r="CF75" s="1307">
        <v>8.5</v>
      </c>
      <c r="CG75" s="1307"/>
      <c r="CH75" s="1307"/>
      <c r="CI75" s="1307"/>
      <c r="CJ75" s="1307"/>
      <c r="CK75" s="1307"/>
      <c r="CL75" s="1307"/>
      <c r="CM75" s="1307"/>
      <c r="CN75" s="1307">
        <v>8.6</v>
      </c>
      <c r="CO75" s="1307"/>
      <c r="CP75" s="1307"/>
      <c r="CQ75" s="1307"/>
      <c r="CR75" s="1307"/>
      <c r="CS75" s="1307"/>
      <c r="CT75" s="1307"/>
      <c r="CU75" s="1307"/>
      <c r="CV75" s="1307">
        <v>8.6999999999999993</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618</v>
      </c>
      <c r="AO77" s="1301"/>
      <c r="AP77" s="1301"/>
      <c r="AQ77" s="1301"/>
      <c r="AR77" s="1301"/>
      <c r="AS77" s="1301"/>
      <c r="AT77" s="1301"/>
      <c r="AU77" s="1301"/>
      <c r="AV77" s="1301"/>
      <c r="AW77" s="1301"/>
      <c r="AX77" s="1301"/>
      <c r="AY77" s="1301"/>
      <c r="AZ77" s="1301"/>
      <c r="BA77" s="1301"/>
      <c r="BB77" s="1305" t="s">
        <v>616</v>
      </c>
      <c r="BC77" s="1305"/>
      <c r="BD77" s="1305"/>
      <c r="BE77" s="1305"/>
      <c r="BF77" s="1305"/>
      <c r="BG77" s="1305"/>
      <c r="BH77" s="1305"/>
      <c r="BI77" s="1305"/>
      <c r="BJ77" s="1305"/>
      <c r="BK77" s="1305"/>
      <c r="BL77" s="1305"/>
      <c r="BM77" s="1305"/>
      <c r="BN77" s="1305"/>
      <c r="BO77" s="1305"/>
      <c r="BP77" s="1307">
        <v>22.6</v>
      </c>
      <c r="BQ77" s="1307"/>
      <c r="BR77" s="1307"/>
      <c r="BS77" s="1307"/>
      <c r="BT77" s="1307"/>
      <c r="BU77" s="1307"/>
      <c r="BV77" s="1307"/>
      <c r="BW77" s="1307"/>
      <c r="BX77" s="1307">
        <v>0.8</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621</v>
      </c>
      <c r="BC79" s="1305"/>
      <c r="BD79" s="1305"/>
      <c r="BE79" s="1305"/>
      <c r="BF79" s="1305"/>
      <c r="BG79" s="1305"/>
      <c r="BH79" s="1305"/>
      <c r="BI79" s="1305"/>
      <c r="BJ79" s="1305"/>
      <c r="BK79" s="1305"/>
      <c r="BL79" s="1305"/>
      <c r="BM79" s="1305"/>
      <c r="BN79" s="1305"/>
      <c r="BO79" s="1305"/>
      <c r="BP79" s="1307">
        <v>9.5</v>
      </c>
      <c r="BQ79" s="1307"/>
      <c r="BR79" s="1307"/>
      <c r="BS79" s="1307"/>
      <c r="BT79" s="1307"/>
      <c r="BU79" s="1307"/>
      <c r="BV79" s="1307"/>
      <c r="BW79" s="1307"/>
      <c r="BX79" s="1307">
        <v>8.1</v>
      </c>
      <c r="BY79" s="1307"/>
      <c r="BZ79" s="1307"/>
      <c r="CA79" s="1307"/>
      <c r="CB79" s="1307"/>
      <c r="CC79" s="1307"/>
      <c r="CD79" s="1307"/>
      <c r="CE79" s="1307"/>
      <c r="CF79" s="1307">
        <v>7.3</v>
      </c>
      <c r="CG79" s="1307"/>
      <c r="CH79" s="1307"/>
      <c r="CI79" s="1307"/>
      <c r="CJ79" s="1307"/>
      <c r="CK79" s="1307"/>
      <c r="CL79" s="1307"/>
      <c r="CM79" s="1307"/>
      <c r="CN79" s="1307">
        <v>7.2</v>
      </c>
      <c r="CO79" s="1307"/>
      <c r="CP79" s="1307"/>
      <c r="CQ79" s="1307"/>
      <c r="CR79" s="1307"/>
      <c r="CS79" s="1307"/>
      <c r="CT79" s="1307"/>
      <c r="CU79" s="1307"/>
      <c r="CV79" s="1307">
        <v>7.2</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YsPBMo9KDiZQo6hQaSG8WIbKazEOI444hT97J86R+dVs1nelwzL5cjp7qXXOoF90xvEIrISSGYTiVdboxYWqw==" saltValue="JV0/6ofURUyUxCsVseTBM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973AE-3FBC-41A6-A72D-BBEBF6860AE2}">
  <sheetPr>
    <pageSetUpPr fitToPage="1"/>
  </sheetPr>
  <dimension ref="A1:DR135"/>
  <sheetViews>
    <sheetView showGridLines="0" topLeftCell="A71" zoomScaleNormal="100" zoomScaleSheetLayoutView="70" workbookViewId="0">
      <selection activeCell="B1" sqref="B1:DI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v91OozzuqpSfrnr/KEavJX6rUVkZnx05x/GTzR1acaW0DEHtNNPx8jrp+RMOEpx1d26Bh2d3G6sbxn6YRbdOg==" saltValue="LnF/+eruJIYW//o40feIz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78DAC-07C9-4AF2-989E-8A2A82DE22AC}">
  <sheetPr>
    <pageSetUpPr fitToPage="1"/>
  </sheetPr>
  <dimension ref="A1:DR135"/>
  <sheetViews>
    <sheetView showGridLines="0" zoomScaleNormal="100" zoomScaleSheetLayoutView="55" workbookViewId="0">
      <selection activeCell="B1" sqref="B1:DI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VWCeYc7InriqkarrQdM4YPlQsfCtJU1S8E5+0KpgeUaQqqSeJkawiI0aMccIZ2rmulZlj5TKJlXMpHOi9ih6g==" saltValue="o334VEF9B4cM71DtUCSo3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564</v>
      </c>
      <c r="G2" s="156"/>
      <c r="H2" s="157"/>
    </row>
    <row r="3" spans="1:8" x14ac:dyDescent="0.15">
      <c r="A3" s="153" t="s">
        <v>557</v>
      </c>
      <c r="B3" s="158"/>
      <c r="C3" s="159"/>
      <c r="D3" s="160">
        <v>331458</v>
      </c>
      <c r="E3" s="161"/>
      <c r="F3" s="162">
        <v>128485</v>
      </c>
      <c r="G3" s="163"/>
      <c r="H3" s="164"/>
    </row>
    <row r="4" spans="1:8" x14ac:dyDescent="0.15">
      <c r="A4" s="165"/>
      <c r="B4" s="166"/>
      <c r="C4" s="167"/>
      <c r="D4" s="168">
        <v>96238</v>
      </c>
      <c r="E4" s="169"/>
      <c r="F4" s="170">
        <v>62765</v>
      </c>
      <c r="G4" s="171"/>
      <c r="H4" s="172"/>
    </row>
    <row r="5" spans="1:8" x14ac:dyDescent="0.15">
      <c r="A5" s="153" t="s">
        <v>559</v>
      </c>
      <c r="B5" s="158"/>
      <c r="C5" s="159"/>
      <c r="D5" s="160">
        <v>221338</v>
      </c>
      <c r="E5" s="161"/>
      <c r="F5" s="162">
        <v>128611</v>
      </c>
      <c r="G5" s="163"/>
      <c r="H5" s="164"/>
    </row>
    <row r="6" spans="1:8" x14ac:dyDescent="0.15">
      <c r="A6" s="165"/>
      <c r="B6" s="166"/>
      <c r="C6" s="167"/>
      <c r="D6" s="168">
        <v>133605</v>
      </c>
      <c r="E6" s="169"/>
      <c r="F6" s="170">
        <v>61552</v>
      </c>
      <c r="G6" s="171"/>
      <c r="H6" s="172"/>
    </row>
    <row r="7" spans="1:8" x14ac:dyDescent="0.15">
      <c r="A7" s="153" t="s">
        <v>560</v>
      </c>
      <c r="B7" s="158"/>
      <c r="C7" s="159"/>
      <c r="D7" s="160">
        <v>165632</v>
      </c>
      <c r="E7" s="161"/>
      <c r="F7" s="162">
        <v>138651</v>
      </c>
      <c r="G7" s="163"/>
      <c r="H7" s="164"/>
    </row>
    <row r="8" spans="1:8" x14ac:dyDescent="0.15">
      <c r="A8" s="165"/>
      <c r="B8" s="166"/>
      <c r="C8" s="167"/>
      <c r="D8" s="168">
        <v>71714</v>
      </c>
      <c r="E8" s="169"/>
      <c r="F8" s="170">
        <v>71211</v>
      </c>
      <c r="G8" s="171"/>
      <c r="H8" s="172"/>
    </row>
    <row r="9" spans="1:8" x14ac:dyDescent="0.15">
      <c r="A9" s="153" t="s">
        <v>561</v>
      </c>
      <c r="B9" s="158"/>
      <c r="C9" s="159"/>
      <c r="D9" s="160">
        <v>231992</v>
      </c>
      <c r="E9" s="161"/>
      <c r="F9" s="162">
        <v>122882</v>
      </c>
      <c r="G9" s="163"/>
      <c r="H9" s="164"/>
    </row>
    <row r="10" spans="1:8" x14ac:dyDescent="0.15">
      <c r="A10" s="165"/>
      <c r="B10" s="166"/>
      <c r="C10" s="167"/>
      <c r="D10" s="168">
        <v>87343</v>
      </c>
      <c r="E10" s="169"/>
      <c r="F10" s="170">
        <v>65785</v>
      </c>
      <c r="G10" s="171"/>
      <c r="H10" s="172"/>
    </row>
    <row r="11" spans="1:8" x14ac:dyDescent="0.15">
      <c r="A11" s="153" t="s">
        <v>562</v>
      </c>
      <c r="B11" s="158"/>
      <c r="C11" s="159"/>
      <c r="D11" s="160">
        <v>219231</v>
      </c>
      <c r="E11" s="161"/>
      <c r="F11" s="162">
        <v>114790</v>
      </c>
      <c r="G11" s="163"/>
      <c r="H11" s="164"/>
    </row>
    <row r="12" spans="1:8" x14ac:dyDescent="0.15">
      <c r="A12" s="165"/>
      <c r="B12" s="166"/>
      <c r="C12" s="173"/>
      <c r="D12" s="168">
        <v>72100</v>
      </c>
      <c r="E12" s="169"/>
      <c r="F12" s="170">
        <v>55601</v>
      </c>
      <c r="G12" s="171"/>
      <c r="H12" s="172"/>
    </row>
    <row r="13" spans="1:8" x14ac:dyDescent="0.15">
      <c r="A13" s="153"/>
      <c r="B13" s="158"/>
      <c r="C13" s="174"/>
      <c r="D13" s="175">
        <v>233930</v>
      </c>
      <c r="E13" s="176"/>
      <c r="F13" s="177">
        <v>126684</v>
      </c>
      <c r="G13" s="178"/>
      <c r="H13" s="164"/>
    </row>
    <row r="14" spans="1:8" x14ac:dyDescent="0.15">
      <c r="A14" s="165"/>
      <c r="B14" s="166"/>
      <c r="C14" s="167"/>
      <c r="D14" s="168">
        <v>92200</v>
      </c>
      <c r="E14" s="169"/>
      <c r="F14" s="170">
        <v>63383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4.5999999999999996</v>
      </c>
      <c r="C19" s="179">
        <f>ROUND(VALUE(SUBSTITUTE(実質収支比率等に係る経年分析!G$48,"▲","-")),2)</f>
        <v>6.47</v>
      </c>
      <c r="D19" s="179">
        <f>ROUND(VALUE(SUBSTITUTE(実質収支比率等に係る経年分析!H$48,"▲","-")),2)</f>
        <v>5.63</v>
      </c>
      <c r="E19" s="179">
        <f>ROUND(VALUE(SUBSTITUTE(実質収支比率等に係る経年分析!I$48,"▲","-")),2)</f>
        <v>6.97</v>
      </c>
      <c r="F19" s="179">
        <f>ROUND(VALUE(SUBSTITUTE(実質収支比率等に係る経年分析!J$48,"▲","-")),2)</f>
        <v>5.84</v>
      </c>
    </row>
    <row r="20" spans="1:11" x14ac:dyDescent="0.15">
      <c r="A20" s="179" t="s">
        <v>55</v>
      </c>
      <c r="B20" s="179">
        <f>ROUND(VALUE(SUBSTITUTE(実質収支比率等に係る経年分析!F$47,"▲","-")),2)</f>
        <v>44.96</v>
      </c>
      <c r="C20" s="179">
        <f>ROUND(VALUE(SUBSTITUTE(実質収支比率等に係る経年分析!G$47,"▲","-")),2)</f>
        <v>41.26</v>
      </c>
      <c r="D20" s="179">
        <f>ROUND(VALUE(SUBSTITUTE(実質収支比率等に係る経年分析!H$47,"▲","-")),2)</f>
        <v>37.979999999999997</v>
      </c>
      <c r="E20" s="179">
        <f>ROUND(VALUE(SUBSTITUTE(実質収支比率等に係る経年分析!I$47,"▲","-")),2)</f>
        <v>36.630000000000003</v>
      </c>
      <c r="F20" s="179">
        <f>ROUND(VALUE(SUBSTITUTE(実質収支比率等に係る経年分析!J$47,"▲","-")),2)</f>
        <v>30.24</v>
      </c>
    </row>
    <row r="21" spans="1:11" x14ac:dyDescent="0.15">
      <c r="A21" s="179" t="s">
        <v>56</v>
      </c>
      <c r="B21" s="179">
        <f>IF(ISNUMBER(VALUE(SUBSTITUTE(実質収支比率等に係る経年分析!F$49,"▲","-"))),ROUND(VALUE(SUBSTITUTE(実質収支比率等に係る経年分析!F$49,"▲","-")),2),NA())</f>
        <v>-0.79</v>
      </c>
      <c r="C21" s="179">
        <f>IF(ISNUMBER(VALUE(SUBSTITUTE(実質収支比率等に係る経年分析!G$49,"▲","-"))),ROUND(VALUE(SUBSTITUTE(実質収支比率等に係る経年分析!G$49,"▲","-")),2),NA())</f>
        <v>0.11</v>
      </c>
      <c r="D21" s="179">
        <f>IF(ISNUMBER(VALUE(SUBSTITUTE(実質収支比率等に係る経年分析!H$49,"▲","-"))),ROUND(VALUE(SUBSTITUTE(実質収支比率等に係る経年分析!H$49,"▲","-")),2),NA())</f>
        <v>-5.04</v>
      </c>
      <c r="E21" s="179">
        <f>IF(ISNUMBER(VALUE(SUBSTITUTE(実質収支比率等に係る経年分析!I$49,"▲","-"))),ROUND(VALUE(SUBSTITUTE(実質収支比率等に係る経年分析!I$49,"▲","-")),2),NA())</f>
        <v>-1.2</v>
      </c>
      <c r="F21" s="179">
        <f>IF(ISNUMBER(VALUE(SUBSTITUTE(実質収支比率等に係る経年分析!J$49,"▲","-"))),ROUND(VALUE(SUBSTITUTE(実質収支比率等に係る経年分析!J$49,"▲","-")),2),NA())</f>
        <v>-8.18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0.28999999999999998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0.28000000000000003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0.32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0.34</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0.21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0.23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0.27</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0.27</v>
      </c>
    </row>
    <row r="30" spans="1:11" x14ac:dyDescent="0.15">
      <c r="A30" s="180" t="str">
        <f>IF(連結実質赤字比率に係る赤字・黒字の構成分析!C$40="",NA(),連結実質赤字比率に係る赤字・黒字の構成分析!C$40)</f>
        <v>風力発電事業特別会計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0.89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0.71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0.69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0.45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0.35</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0.28000000000000003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0.46</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0.55000000000000004</v>
      </c>
    </row>
    <row r="33" spans="1:16" x14ac:dyDescent="0.15">
      <c r="A33" s="180" t="str">
        <f>IF(連結実質赤字比率に係る赤字・黒字の構成分析!C$37="",NA(),連結実質赤字比率に係る赤字・黒字の構成分析!C$37)</f>
        <v>国民健康保険特別会計（事業勘定）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2.73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7.89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5.84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4.79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4.83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4.5999999999999996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6.47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5.63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6.97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5.83</v>
      </c>
    </row>
    <row r="36" spans="1:16" x14ac:dyDescent="0.15">
      <c r="A36" s="180" t="str">
        <f>IF(連結実質赤字比率に係る赤字・黒字の構成分析!C$34="",NA(),連結実質赤字比率に係る赤字・黒字の構成分析!C$34)</f>
        <v>工業用地取得造成事業特別会計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16.850000000000001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8.93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9.76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9.8800000000000008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10.06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389</v>
      </c>
      <c r="E42" s="181"/>
      <c r="F42" s="181"/>
      <c r="G42" s="181">
        <f>'実質公債費比率（分子）の構造'!L$52</f>
        <v>390</v>
      </c>
      <c r="H42" s="181"/>
      <c r="I42" s="181"/>
      <c r="J42" s="181">
        <f>'実質公債費比率（分子）の構造'!M$52</f>
        <v>386</v>
      </c>
      <c r="K42" s="181"/>
      <c r="L42" s="181"/>
      <c r="M42" s="181">
        <f>'実質公債費比率（分子）の構造'!N$52</f>
        <v>370</v>
      </c>
      <c r="N42" s="181"/>
      <c r="O42" s="181"/>
      <c r="P42" s="181">
        <f>'実質公債費比率（分子）の構造'!O$52</f>
        <v>359</v>
      </c>
    </row>
    <row r="43" spans="1:16" x14ac:dyDescent="0.15">
      <c r="A43" s="181" t="s">
        <v>64</v>
      </c>
      <c r="B43" s="181" t="str">
        <f>'実質公債費比率（分子）の構造'!K$51</f>
        <v>-</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49</v>
      </c>
      <c r="C44" s="181"/>
      <c r="D44" s="181"/>
      <c r="E44" s="181">
        <f>'実質公債費比率（分子）の構造'!L$50</f>
        <v>44</v>
      </c>
      <c r="F44" s="181"/>
      <c r="G44" s="181"/>
      <c r="H44" s="181">
        <f>'実質公債費比率（分子）の構造'!M$50</f>
        <v>36</v>
      </c>
      <c r="I44" s="181"/>
      <c r="J44" s="181"/>
      <c r="K44" s="181">
        <f>'実質公債費比率（分子）の構造'!N$50</f>
        <v>35</v>
      </c>
      <c r="L44" s="181"/>
      <c r="M44" s="181"/>
      <c r="N44" s="181">
        <f>'実質公債費比率（分子）の構造'!O$50</f>
        <v>30</v>
      </c>
      <c r="O44" s="181"/>
      <c r="P44" s="181"/>
    </row>
    <row r="45" spans="1:16" x14ac:dyDescent="0.15">
      <c r="A45" s="181" t="s">
        <v>66</v>
      </c>
      <c r="B45" s="181">
        <f>'実質公債費比率（分子）の構造'!K$49</f>
        <v>2</v>
      </c>
      <c r="C45" s="181"/>
      <c r="D45" s="181"/>
      <c r="E45" s="181">
        <f>'実質公債費比率（分子）の構造'!L$49</f>
        <v>3</v>
      </c>
      <c r="F45" s="181"/>
      <c r="G45" s="181"/>
      <c r="H45" s="181">
        <f>'実質公債費比率（分子）の構造'!M$49</f>
        <v>3</v>
      </c>
      <c r="I45" s="181"/>
      <c r="J45" s="181"/>
      <c r="K45" s="181">
        <f>'実質公債費比率（分子）の構造'!N$49</f>
        <v>1</v>
      </c>
      <c r="L45" s="181"/>
      <c r="M45" s="181"/>
      <c r="N45" s="181">
        <f>'実質公債費比率（分子）の構造'!O$49</f>
        <v>2</v>
      </c>
      <c r="O45" s="181"/>
      <c r="P45" s="181"/>
    </row>
    <row r="46" spans="1:16" x14ac:dyDescent="0.15">
      <c r="A46" s="181" t="s">
        <v>67</v>
      </c>
      <c r="B46" s="181">
        <f>'実質公債費比率（分子）の構造'!K$48</f>
        <v>154</v>
      </c>
      <c r="C46" s="181"/>
      <c r="D46" s="181"/>
      <c r="E46" s="181">
        <f>'実質公債費比率（分子）の構造'!L$48</f>
        <v>143</v>
      </c>
      <c r="F46" s="181"/>
      <c r="G46" s="181"/>
      <c r="H46" s="181">
        <f>'実質公債費比率（分子）の構造'!M$48</f>
        <v>142</v>
      </c>
      <c r="I46" s="181"/>
      <c r="J46" s="181"/>
      <c r="K46" s="181">
        <f>'実質公債費比率（分子）の構造'!N$48</f>
        <v>158</v>
      </c>
      <c r="L46" s="181"/>
      <c r="M46" s="181"/>
      <c r="N46" s="181">
        <f>'実質公債費比率（分子）の構造'!O$48</f>
        <v>155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392</v>
      </c>
      <c r="C49" s="181"/>
      <c r="D49" s="181"/>
      <c r="E49" s="181">
        <f>'実質公債費比率（分子）の構造'!L$45</f>
        <v>398</v>
      </c>
      <c r="F49" s="181"/>
      <c r="G49" s="181"/>
      <c r="H49" s="181">
        <f>'実質公債費比率（分子）の構造'!M$45</f>
        <v>396</v>
      </c>
      <c r="I49" s="181"/>
      <c r="J49" s="181"/>
      <c r="K49" s="181">
        <f>'実質公債費比率（分子）の構造'!N$45</f>
        <v>388</v>
      </c>
      <c r="L49" s="181"/>
      <c r="M49" s="181"/>
      <c r="N49" s="181">
        <f>'実質公債費比率（分子）の構造'!O$45</f>
        <v>366</v>
      </c>
      <c r="O49" s="181"/>
      <c r="P49" s="181"/>
    </row>
    <row r="50" spans="1:16" x14ac:dyDescent="0.15">
      <c r="A50" s="181" t="s">
        <v>71</v>
      </c>
      <c r="B50" s="181" t="e">
        <f>NA()</f>
        <v>#N/A</v>
      </c>
      <c r="C50" s="181">
        <f>IF(ISNUMBER('実質公債費比率（分子）の構造'!K$53),'実質公債費比率（分子）の構造'!K$53,NA())</f>
        <v>208</v>
      </c>
      <c r="D50" s="181" t="e">
        <f>NA()</f>
        <v>#N/A</v>
      </c>
      <c r="E50" s="181" t="e">
        <f>NA()</f>
        <v>#N/A</v>
      </c>
      <c r="F50" s="181">
        <f>IF(ISNUMBER('実質公債費比率（分子）の構造'!L$53),'実質公債費比率（分子）の構造'!L$53,NA())</f>
        <v>198</v>
      </c>
      <c r="G50" s="181" t="e">
        <f>NA()</f>
        <v>#N/A</v>
      </c>
      <c r="H50" s="181" t="e">
        <f>NA()</f>
        <v>#N/A</v>
      </c>
      <c r="I50" s="181">
        <f>IF(ISNUMBER('実質公債費比率（分子）の構造'!M$53),'実質公債費比率（分子）の構造'!M$53,NA())</f>
        <v>191</v>
      </c>
      <c r="J50" s="181" t="e">
        <f>NA()</f>
        <v>#N/A</v>
      </c>
      <c r="K50" s="181" t="e">
        <f>NA()</f>
        <v>#N/A</v>
      </c>
      <c r="L50" s="181">
        <f>IF(ISNUMBER('実質公債費比率（分子）の構造'!N$53),'実質公債費比率（分子）の構造'!N$53,NA())</f>
        <v>212</v>
      </c>
      <c r="M50" s="181" t="e">
        <f>NA()</f>
        <v>#N/A</v>
      </c>
      <c r="N50" s="181" t="e">
        <f>NA()</f>
        <v>#N/A</v>
      </c>
      <c r="O50" s="181">
        <f>IF(ISNUMBER('実質公債費比率（分子）の構造'!O$53),'実質公債費比率（分子）の構造'!O$53,NA())</f>
        <v>194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3812</v>
      </c>
      <c r="E56" s="180"/>
      <c r="F56" s="180"/>
      <c r="G56" s="180">
        <f>'将来負担比率（分子）の構造'!J$52</f>
        <v>3837</v>
      </c>
      <c r="H56" s="180"/>
      <c r="I56" s="180"/>
      <c r="J56" s="180">
        <f>'将来負担比率（分子）の構造'!K$52</f>
        <v>3661</v>
      </c>
      <c r="K56" s="180"/>
      <c r="L56" s="180"/>
      <c r="M56" s="180">
        <f>'将来負担比率（分子）の構造'!L$52</f>
        <v>3483</v>
      </c>
      <c r="N56" s="180"/>
      <c r="O56" s="180"/>
      <c r="P56" s="180">
        <f>'将来負担比率（分子）の構造'!M$52</f>
        <v>3356</v>
      </c>
    </row>
    <row r="57" spans="1:16" x14ac:dyDescent="0.15">
      <c r="A57" s="180" t="s">
        <v>42</v>
      </c>
      <c r="B57" s="180"/>
      <c r="C57" s="180"/>
      <c r="D57" s="180" t="str">
        <f>'将来負担比率（分子）の構造'!I$51</f>
        <v>-</v>
      </c>
      <c r="E57" s="180"/>
      <c r="F57" s="180"/>
      <c r="G57" s="180">
        <f>'将来負担比率（分子）の構造'!J$51</f>
        <v>35</v>
      </c>
      <c r="H57" s="180"/>
      <c r="I57" s="180"/>
      <c r="J57" s="180">
        <f>'将来負担比率（分子）の構造'!K$51</f>
        <v>35</v>
      </c>
      <c r="K57" s="180"/>
      <c r="L57" s="180"/>
      <c r="M57" s="180">
        <f>'将来負担比率（分子）の構造'!L$51</f>
        <v>31</v>
      </c>
      <c r="N57" s="180"/>
      <c r="O57" s="180"/>
      <c r="P57" s="180">
        <f>'将来負担比率（分子）の構造'!M$51</f>
        <v>25</v>
      </c>
    </row>
    <row r="58" spans="1:16" x14ac:dyDescent="0.15">
      <c r="A58" s="180" t="s">
        <v>41</v>
      </c>
      <c r="B58" s="180"/>
      <c r="C58" s="180"/>
      <c r="D58" s="180">
        <f>'将来負担比率（分子）の構造'!I$50</f>
        <v>1866</v>
      </c>
      <c r="E58" s="180"/>
      <c r="F58" s="180"/>
      <c r="G58" s="180">
        <f>'将来負担比率（分子）の構造'!J$50</f>
        <v>1808</v>
      </c>
      <c r="H58" s="180"/>
      <c r="I58" s="180"/>
      <c r="J58" s="180">
        <f>'将来負担比率（分子）の構造'!K$50</f>
        <v>1839</v>
      </c>
      <c r="K58" s="180"/>
      <c r="L58" s="180"/>
      <c r="M58" s="180">
        <f>'将来負担比率（分子）の構造'!L$50</f>
        <v>1794</v>
      </c>
      <c r="N58" s="180"/>
      <c r="O58" s="180"/>
      <c r="P58" s="180">
        <f>'将来負担比率（分子）の構造'!M$50</f>
        <v>1760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623</v>
      </c>
      <c r="C62" s="180"/>
      <c r="D62" s="180"/>
      <c r="E62" s="180">
        <f>'将来負担比率（分子）の構造'!J$45</f>
        <v>568</v>
      </c>
      <c r="F62" s="180"/>
      <c r="G62" s="180"/>
      <c r="H62" s="180">
        <f>'将来負担比率（分子）の構造'!K$45</f>
        <v>522</v>
      </c>
      <c r="I62" s="180"/>
      <c r="J62" s="180"/>
      <c r="K62" s="180">
        <f>'将来負担比率（分子）の構造'!L$45</f>
        <v>446</v>
      </c>
      <c r="L62" s="180"/>
      <c r="M62" s="180"/>
      <c r="N62" s="180">
        <f>'将来負担比率（分子）の構造'!M$45</f>
        <v>425</v>
      </c>
      <c r="O62" s="180"/>
      <c r="P62" s="180"/>
    </row>
    <row r="63" spans="1:16" x14ac:dyDescent="0.15">
      <c r="A63" s="180" t="s">
        <v>34</v>
      </c>
      <c r="B63" s="180">
        <f>'将来負担比率（分子）の構造'!I$44</f>
        <v>41</v>
      </c>
      <c r="C63" s="180"/>
      <c r="D63" s="180"/>
      <c r="E63" s="180">
        <f>'将来負担比率（分子）の構造'!J$44</f>
        <v>44</v>
      </c>
      <c r="F63" s="180"/>
      <c r="G63" s="180"/>
      <c r="H63" s="180">
        <f>'将来負担比率（分子）の構造'!K$44</f>
        <v>63</v>
      </c>
      <c r="I63" s="180"/>
      <c r="J63" s="180"/>
      <c r="K63" s="180">
        <f>'将来負担比率（分子）の構造'!L$44</f>
        <v>76</v>
      </c>
      <c r="L63" s="180"/>
      <c r="M63" s="180"/>
      <c r="N63" s="180">
        <f>'将来負担比率（分子）の構造'!M$44</f>
        <v>156</v>
      </c>
      <c r="O63" s="180"/>
      <c r="P63" s="180"/>
    </row>
    <row r="64" spans="1:16" x14ac:dyDescent="0.15">
      <c r="A64" s="180" t="s">
        <v>33</v>
      </c>
      <c r="B64" s="180">
        <f>'将来負担比率（分子）の構造'!I$43</f>
        <v>1520</v>
      </c>
      <c r="C64" s="180"/>
      <c r="D64" s="180"/>
      <c r="E64" s="180">
        <f>'将来負担比率（分子）の構造'!J$43</f>
        <v>1338</v>
      </c>
      <c r="F64" s="180"/>
      <c r="G64" s="180"/>
      <c r="H64" s="180">
        <f>'将来負担比率（分子）の構造'!K$43</f>
        <v>1393</v>
      </c>
      <c r="I64" s="180"/>
      <c r="J64" s="180"/>
      <c r="K64" s="180">
        <f>'将来負担比率（分子）の構造'!L$43</f>
        <v>1322</v>
      </c>
      <c r="L64" s="180"/>
      <c r="M64" s="180"/>
      <c r="N64" s="180">
        <f>'将来負担比率（分子）の構造'!M$43</f>
        <v>1259</v>
      </c>
      <c r="O64" s="180"/>
      <c r="P64" s="180"/>
    </row>
    <row r="65" spans="1:16" x14ac:dyDescent="0.15">
      <c r="A65" s="180" t="s">
        <v>32</v>
      </c>
      <c r="B65" s="180">
        <f>'将来負担比率（分子）の構造'!I$42</f>
        <v>181</v>
      </c>
      <c r="C65" s="180"/>
      <c r="D65" s="180"/>
      <c r="E65" s="180">
        <f>'将来負担比率（分子）の構造'!J$42</f>
        <v>143</v>
      </c>
      <c r="F65" s="180"/>
      <c r="G65" s="180"/>
      <c r="H65" s="180">
        <f>'将来負担比率（分子）の構造'!K$42</f>
        <v>111</v>
      </c>
      <c r="I65" s="180"/>
      <c r="J65" s="180"/>
      <c r="K65" s="180">
        <f>'将来負担比率（分子）の構造'!L$42</f>
        <v>79</v>
      </c>
      <c r="L65" s="180"/>
      <c r="M65" s="180"/>
      <c r="N65" s="180">
        <f>'将来負担比率（分子）の構造'!M$42</f>
        <v>51</v>
      </c>
      <c r="O65" s="180"/>
      <c r="P65" s="180"/>
    </row>
    <row r="66" spans="1:16" x14ac:dyDescent="0.15">
      <c r="A66" s="180" t="s">
        <v>31</v>
      </c>
      <c r="B66" s="180">
        <f>'将来負担比率（分子）の構造'!I$41</f>
        <v>4001</v>
      </c>
      <c r="C66" s="180"/>
      <c r="D66" s="180"/>
      <c r="E66" s="180">
        <f>'将来負担比率（分子）の構造'!J$41</f>
        <v>4126</v>
      </c>
      <c r="F66" s="180"/>
      <c r="G66" s="180"/>
      <c r="H66" s="180">
        <f>'将来負担比率（分子）の構造'!K$41</f>
        <v>3925</v>
      </c>
      <c r="I66" s="180"/>
      <c r="J66" s="180"/>
      <c r="K66" s="180">
        <f>'将来負担比率（分子）の構造'!L$41</f>
        <v>3785</v>
      </c>
      <c r="L66" s="180"/>
      <c r="M66" s="180"/>
      <c r="N66" s="180">
        <f>'将来負担比率（分子）の構造'!M$41</f>
        <v>3607</v>
      </c>
      <c r="O66" s="180"/>
      <c r="P66" s="180"/>
    </row>
    <row r="67" spans="1:16" x14ac:dyDescent="0.15">
      <c r="A67" s="180" t="s">
        <v>75</v>
      </c>
      <c r="B67" s="180" t="e">
        <f>NA()</f>
        <v>#N/A</v>
      </c>
      <c r="C67" s="180">
        <f>IF(ISNUMBER('将来負担比率（分子）の構造'!I$53), IF('将来負担比率（分子）の構造'!I$53 &lt; 0, 0, '将来負担比率（分子）の構造'!I$53), NA())</f>
        <v>688</v>
      </c>
      <c r="D67" s="180" t="e">
        <f>NA()</f>
        <v>#N/A</v>
      </c>
      <c r="E67" s="180" t="e">
        <f>NA()</f>
        <v>#N/A</v>
      </c>
      <c r="F67" s="180">
        <f>IF(ISNUMBER('将来負担比率（分子）の構造'!J$53), IF('将来負担比率（分子）の構造'!J$53 &lt; 0, 0, '将来負担比率（分子）の構造'!J$53), NA())</f>
        <v>539</v>
      </c>
      <c r="G67" s="180" t="e">
        <f>NA()</f>
        <v>#N/A</v>
      </c>
      <c r="H67" s="180" t="e">
        <f>NA()</f>
        <v>#N/A</v>
      </c>
      <c r="I67" s="180">
        <f>IF(ISNUMBER('将来負担比率（分子）の構造'!K$53), IF('将来負担比率（分子）の構造'!K$53 &lt; 0, 0, '将来負担比率（分子）の構造'!K$53), NA())</f>
        <v>478</v>
      </c>
      <c r="J67" s="180" t="e">
        <f>NA()</f>
        <v>#N/A</v>
      </c>
      <c r="K67" s="180" t="e">
        <f>NA()</f>
        <v>#N/A</v>
      </c>
      <c r="L67" s="180">
        <f>IF(ISNUMBER('将来負担比率（分子）の構造'!L$53), IF('将来負担比率（分子）の構造'!L$53 &lt; 0, 0, '将来負担比率（分子）の構造'!L$53), NA())</f>
        <v>401</v>
      </c>
      <c r="M67" s="180" t="e">
        <f>NA()</f>
        <v>#N/A</v>
      </c>
      <c r="N67" s="180" t="e">
        <f>NA()</f>
        <v>#N/A</v>
      </c>
      <c r="O67" s="180">
        <f>IF(ISNUMBER('将来負担比率（分子）の構造'!M$53), IF('将来負担比率（分子）の構造'!M$53 &lt; 0, 0, '将来負担比率（分子）の構造'!M$53), NA())</f>
        <v>358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1031</v>
      </c>
      <c r="C72" s="184">
        <f>基金残高に係る経年分析!G55</f>
        <v>968</v>
      </c>
      <c r="D72" s="184">
        <f>基金残高に係る経年分析!H55</f>
        <v>787</v>
      </c>
    </row>
    <row r="73" spans="1:16" x14ac:dyDescent="0.15">
      <c r="A73" s="183" t="s">
        <v>78</v>
      </c>
      <c r="B73" s="184">
        <f>基金残高に係る経年分析!F56</f>
        <v>41</v>
      </c>
      <c r="C73" s="184">
        <f>基金残高に係る経年分析!G56</f>
        <v>41</v>
      </c>
      <c r="D73" s="184">
        <f>基金残高に係る経年分析!H56</f>
        <v>41</v>
      </c>
    </row>
    <row r="74" spans="1:16" x14ac:dyDescent="0.15">
      <c r="A74" s="183" t="s">
        <v>79</v>
      </c>
      <c r="B74" s="184">
        <f>基金残高に係る経年分析!F57</f>
        <v>322</v>
      </c>
      <c r="C74" s="184">
        <f>基金残高に係る経年分析!G57</f>
        <v>346</v>
      </c>
      <c r="D74" s="184">
        <f>基金残高に係る経年分析!H57</f>
        <v>410</v>
      </c>
    </row>
  </sheetData>
  <sheetProtection algorithmName="SHA-512" hashValue="bdnuME0hY24E+ZnZCMfjvJR2hYBPwQJBDwZm3+XJjn5R9pFFOsKzcAtPyrRlau2mvBp2pGXiQ3yAd630YH320Q==" saltValue="lnYJhposZBfz+45lt+yg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B1:EM53"/>
  <sheetViews>
    <sheetView showGridLines="0" workbookViewId="0">
      <selection activeCell="B1" sqref="B1:DI1"/>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214</v>
      </c>
      <c r="DI1" s="618"/>
      <c r="DJ1" s="618"/>
      <c r="DK1" s="618"/>
      <c r="DL1" s="618"/>
      <c r="DM1" s="618"/>
      <c r="DN1" s="619"/>
      <c r="DO1" s="225"/>
      <c r="DP1" s="617" t="s">
        <v>215</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220</v>
      </c>
      <c r="S4" s="621"/>
      <c r="T4" s="621"/>
      <c r="U4" s="621"/>
      <c r="V4" s="621"/>
      <c r="W4" s="621"/>
      <c r="X4" s="621"/>
      <c r="Y4" s="622"/>
      <c r="Z4" s="620" t="s">
        <v>221</v>
      </c>
      <c r="AA4" s="621"/>
      <c r="AB4" s="621"/>
      <c r="AC4" s="622"/>
      <c r="AD4" s="620" t="s">
        <v>222</v>
      </c>
      <c r="AE4" s="621"/>
      <c r="AF4" s="621"/>
      <c r="AG4" s="621"/>
      <c r="AH4" s="621"/>
      <c r="AI4" s="621"/>
      <c r="AJ4" s="621"/>
      <c r="AK4" s="622"/>
      <c r="AL4" s="620" t="s">
        <v>221</v>
      </c>
      <c r="AM4" s="621"/>
      <c r="AN4" s="621"/>
      <c r="AO4" s="622"/>
      <c r="AP4" s="626" t="s">
        <v>223</v>
      </c>
      <c r="AQ4" s="626"/>
      <c r="AR4" s="626"/>
      <c r="AS4" s="626"/>
      <c r="AT4" s="626"/>
      <c r="AU4" s="626"/>
      <c r="AV4" s="626"/>
      <c r="AW4" s="626"/>
      <c r="AX4" s="626"/>
      <c r="AY4" s="626"/>
      <c r="AZ4" s="626"/>
      <c r="BA4" s="626"/>
      <c r="BB4" s="626"/>
      <c r="BC4" s="626"/>
      <c r="BD4" s="626"/>
      <c r="BE4" s="626"/>
      <c r="BF4" s="626"/>
      <c r="BG4" s="626" t="s">
        <v>224</v>
      </c>
      <c r="BH4" s="626"/>
      <c r="BI4" s="626"/>
      <c r="BJ4" s="626"/>
      <c r="BK4" s="626"/>
      <c r="BL4" s="626"/>
      <c r="BM4" s="626"/>
      <c r="BN4" s="626"/>
      <c r="BO4" s="626" t="s">
        <v>221</v>
      </c>
      <c r="BP4" s="626"/>
      <c r="BQ4" s="626"/>
      <c r="BR4" s="626"/>
      <c r="BS4" s="626" t="s">
        <v>225</v>
      </c>
      <c r="BT4" s="626"/>
      <c r="BU4" s="626"/>
      <c r="BV4" s="626"/>
      <c r="BW4" s="626"/>
      <c r="BX4" s="626"/>
      <c r="BY4" s="626"/>
      <c r="BZ4" s="626"/>
      <c r="CA4" s="626"/>
      <c r="CB4" s="626"/>
      <c r="CD4" s="623" t="s">
        <v>226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227</v>
      </c>
      <c r="C5" s="628"/>
      <c r="D5" s="628"/>
      <c r="E5" s="628"/>
      <c r="F5" s="628"/>
      <c r="G5" s="628"/>
      <c r="H5" s="628"/>
      <c r="I5" s="628"/>
      <c r="J5" s="628"/>
      <c r="K5" s="628"/>
      <c r="L5" s="628"/>
      <c r="M5" s="628"/>
      <c r="N5" s="628"/>
      <c r="O5" s="628"/>
      <c r="P5" s="628"/>
      <c r="Q5" s="629"/>
      <c r="R5" s="630">
        <v>760268</v>
      </c>
      <c r="S5" s="631"/>
      <c r="T5" s="631"/>
      <c r="U5" s="631"/>
      <c r="V5" s="631"/>
      <c r="W5" s="631"/>
      <c r="X5" s="631"/>
      <c r="Y5" s="632"/>
      <c r="Z5" s="633">
        <v>14.9</v>
      </c>
      <c r="AA5" s="633"/>
      <c r="AB5" s="633"/>
      <c r="AC5" s="633"/>
      <c r="AD5" s="634">
        <v>760268</v>
      </c>
      <c r="AE5" s="634"/>
      <c r="AF5" s="634"/>
      <c r="AG5" s="634"/>
      <c r="AH5" s="634"/>
      <c r="AI5" s="634"/>
      <c r="AJ5" s="634"/>
      <c r="AK5" s="634"/>
      <c r="AL5" s="635">
        <v>30.1</v>
      </c>
      <c r="AM5" s="636"/>
      <c r="AN5" s="636"/>
      <c r="AO5" s="637"/>
      <c r="AP5" s="627" t="s">
        <v>228</v>
      </c>
      <c r="AQ5" s="628"/>
      <c r="AR5" s="628"/>
      <c r="AS5" s="628"/>
      <c r="AT5" s="628"/>
      <c r="AU5" s="628"/>
      <c r="AV5" s="628"/>
      <c r="AW5" s="628"/>
      <c r="AX5" s="628"/>
      <c r="AY5" s="628"/>
      <c r="AZ5" s="628"/>
      <c r="BA5" s="628"/>
      <c r="BB5" s="628"/>
      <c r="BC5" s="628"/>
      <c r="BD5" s="628"/>
      <c r="BE5" s="628"/>
      <c r="BF5" s="629"/>
      <c r="BG5" s="641">
        <v>753041</v>
      </c>
      <c r="BH5" s="642"/>
      <c r="BI5" s="642"/>
      <c r="BJ5" s="642"/>
      <c r="BK5" s="642"/>
      <c r="BL5" s="642"/>
      <c r="BM5" s="642"/>
      <c r="BN5" s="643"/>
      <c r="BO5" s="644">
        <v>99</v>
      </c>
      <c r="BP5" s="644"/>
      <c r="BQ5" s="644"/>
      <c r="BR5" s="644"/>
      <c r="BS5" s="645" t="s">
        <v>229</v>
      </c>
      <c r="BT5" s="645"/>
      <c r="BU5" s="645"/>
      <c r="BV5" s="645"/>
      <c r="BW5" s="645"/>
      <c r="BX5" s="645"/>
      <c r="BY5" s="645"/>
      <c r="BZ5" s="645"/>
      <c r="CA5" s="645"/>
      <c r="CB5" s="649"/>
      <c r="CD5" s="623" t="s">
        <v>223</v>
      </c>
      <c r="CE5" s="624"/>
      <c r="CF5" s="624"/>
      <c r="CG5" s="624"/>
      <c r="CH5" s="624"/>
      <c r="CI5" s="624"/>
      <c r="CJ5" s="624"/>
      <c r="CK5" s="624"/>
      <c r="CL5" s="624"/>
      <c r="CM5" s="624"/>
      <c r="CN5" s="624"/>
      <c r="CO5" s="624"/>
      <c r="CP5" s="624"/>
      <c r="CQ5" s="625"/>
      <c r="CR5" s="623" t="s">
        <v>230</v>
      </c>
      <c r="CS5" s="624"/>
      <c r="CT5" s="624"/>
      <c r="CU5" s="624"/>
      <c r="CV5" s="624"/>
      <c r="CW5" s="624"/>
      <c r="CX5" s="624"/>
      <c r="CY5" s="625"/>
      <c r="CZ5" s="623" t="s">
        <v>221</v>
      </c>
      <c r="DA5" s="624"/>
      <c r="DB5" s="624"/>
      <c r="DC5" s="625"/>
      <c r="DD5" s="623" t="s">
        <v>231</v>
      </c>
      <c r="DE5" s="624"/>
      <c r="DF5" s="624"/>
      <c r="DG5" s="624"/>
      <c r="DH5" s="624"/>
      <c r="DI5" s="624"/>
      <c r="DJ5" s="624"/>
      <c r="DK5" s="624"/>
      <c r="DL5" s="624"/>
      <c r="DM5" s="624"/>
      <c r="DN5" s="624"/>
      <c r="DO5" s="624"/>
      <c r="DP5" s="625"/>
      <c r="DQ5" s="623" t="s">
        <v>232</v>
      </c>
      <c r="DR5" s="624"/>
      <c r="DS5" s="624"/>
      <c r="DT5" s="624"/>
      <c r="DU5" s="624"/>
      <c r="DV5" s="624"/>
      <c r="DW5" s="624"/>
      <c r="DX5" s="624"/>
      <c r="DY5" s="624"/>
      <c r="DZ5" s="624"/>
      <c r="EA5" s="624"/>
      <c r="EB5" s="624"/>
      <c r="EC5" s="625"/>
    </row>
    <row r="6" spans="2:143" ht="11.25" customHeight="1" x14ac:dyDescent="0.15">
      <c r="B6" s="638" t="s">
        <v>233</v>
      </c>
      <c r="C6" s="639"/>
      <c r="D6" s="639"/>
      <c r="E6" s="639"/>
      <c r="F6" s="639"/>
      <c r="G6" s="639"/>
      <c r="H6" s="639"/>
      <c r="I6" s="639"/>
      <c r="J6" s="639"/>
      <c r="K6" s="639"/>
      <c r="L6" s="639"/>
      <c r="M6" s="639"/>
      <c r="N6" s="639"/>
      <c r="O6" s="639"/>
      <c r="P6" s="639"/>
      <c r="Q6" s="640"/>
      <c r="R6" s="641">
        <v>83796</v>
      </c>
      <c r="S6" s="642"/>
      <c r="T6" s="642"/>
      <c r="U6" s="642"/>
      <c r="V6" s="642"/>
      <c r="W6" s="642"/>
      <c r="X6" s="642"/>
      <c r="Y6" s="643"/>
      <c r="Z6" s="644">
        <v>1.6</v>
      </c>
      <c r="AA6" s="644"/>
      <c r="AB6" s="644"/>
      <c r="AC6" s="644"/>
      <c r="AD6" s="645">
        <v>83796</v>
      </c>
      <c r="AE6" s="645"/>
      <c r="AF6" s="645"/>
      <c r="AG6" s="645"/>
      <c r="AH6" s="645"/>
      <c r="AI6" s="645"/>
      <c r="AJ6" s="645"/>
      <c r="AK6" s="645"/>
      <c r="AL6" s="646">
        <v>3.3</v>
      </c>
      <c r="AM6" s="647"/>
      <c r="AN6" s="647"/>
      <c r="AO6" s="648"/>
      <c r="AP6" s="638" t="s">
        <v>234</v>
      </c>
      <c r="AQ6" s="639"/>
      <c r="AR6" s="639"/>
      <c r="AS6" s="639"/>
      <c r="AT6" s="639"/>
      <c r="AU6" s="639"/>
      <c r="AV6" s="639"/>
      <c r="AW6" s="639"/>
      <c r="AX6" s="639"/>
      <c r="AY6" s="639"/>
      <c r="AZ6" s="639"/>
      <c r="BA6" s="639"/>
      <c r="BB6" s="639"/>
      <c r="BC6" s="639"/>
      <c r="BD6" s="639"/>
      <c r="BE6" s="639"/>
      <c r="BF6" s="640"/>
      <c r="BG6" s="641">
        <v>753041</v>
      </c>
      <c r="BH6" s="642"/>
      <c r="BI6" s="642"/>
      <c r="BJ6" s="642"/>
      <c r="BK6" s="642"/>
      <c r="BL6" s="642"/>
      <c r="BM6" s="642"/>
      <c r="BN6" s="643"/>
      <c r="BO6" s="644">
        <v>99</v>
      </c>
      <c r="BP6" s="644"/>
      <c r="BQ6" s="644"/>
      <c r="BR6" s="644"/>
      <c r="BS6" s="645" t="s">
        <v>229</v>
      </c>
      <c r="BT6" s="645"/>
      <c r="BU6" s="645"/>
      <c r="BV6" s="645"/>
      <c r="BW6" s="645"/>
      <c r="BX6" s="645"/>
      <c r="BY6" s="645"/>
      <c r="BZ6" s="645"/>
      <c r="CA6" s="645"/>
      <c r="CB6" s="649"/>
      <c r="CD6" s="652" t="s">
        <v>235</v>
      </c>
      <c r="CE6" s="653"/>
      <c r="CF6" s="653"/>
      <c r="CG6" s="653"/>
      <c r="CH6" s="653"/>
      <c r="CI6" s="653"/>
      <c r="CJ6" s="653"/>
      <c r="CK6" s="653"/>
      <c r="CL6" s="653"/>
      <c r="CM6" s="653"/>
      <c r="CN6" s="653"/>
      <c r="CO6" s="653"/>
      <c r="CP6" s="653"/>
      <c r="CQ6" s="654"/>
      <c r="CR6" s="641">
        <v>71171</v>
      </c>
      <c r="CS6" s="642"/>
      <c r="CT6" s="642"/>
      <c r="CU6" s="642"/>
      <c r="CV6" s="642"/>
      <c r="CW6" s="642"/>
      <c r="CX6" s="642"/>
      <c r="CY6" s="643"/>
      <c r="CZ6" s="635">
        <v>1.4</v>
      </c>
      <c r="DA6" s="636"/>
      <c r="DB6" s="636"/>
      <c r="DC6" s="655"/>
      <c r="DD6" s="650" t="s">
        <v>174</v>
      </c>
      <c r="DE6" s="642"/>
      <c r="DF6" s="642"/>
      <c r="DG6" s="642"/>
      <c r="DH6" s="642"/>
      <c r="DI6" s="642"/>
      <c r="DJ6" s="642"/>
      <c r="DK6" s="642"/>
      <c r="DL6" s="642"/>
      <c r="DM6" s="642"/>
      <c r="DN6" s="642"/>
      <c r="DO6" s="642"/>
      <c r="DP6" s="643"/>
      <c r="DQ6" s="650">
        <v>71171</v>
      </c>
      <c r="DR6" s="642"/>
      <c r="DS6" s="642"/>
      <c r="DT6" s="642"/>
      <c r="DU6" s="642"/>
      <c r="DV6" s="642"/>
      <c r="DW6" s="642"/>
      <c r="DX6" s="642"/>
      <c r="DY6" s="642"/>
      <c r="DZ6" s="642"/>
      <c r="EA6" s="642"/>
      <c r="EB6" s="642"/>
      <c r="EC6" s="651"/>
    </row>
    <row r="7" spans="2:143" ht="11.25" customHeight="1" x14ac:dyDescent="0.15">
      <c r="B7" s="638" t="s">
        <v>236</v>
      </c>
      <c r="C7" s="639"/>
      <c r="D7" s="639"/>
      <c r="E7" s="639"/>
      <c r="F7" s="639"/>
      <c r="G7" s="639"/>
      <c r="H7" s="639"/>
      <c r="I7" s="639"/>
      <c r="J7" s="639"/>
      <c r="K7" s="639"/>
      <c r="L7" s="639"/>
      <c r="M7" s="639"/>
      <c r="N7" s="639"/>
      <c r="O7" s="639"/>
      <c r="P7" s="639"/>
      <c r="Q7" s="640"/>
      <c r="R7" s="641">
        <v>723</v>
      </c>
      <c r="S7" s="642"/>
      <c r="T7" s="642"/>
      <c r="U7" s="642"/>
      <c r="V7" s="642"/>
      <c r="W7" s="642"/>
      <c r="X7" s="642"/>
      <c r="Y7" s="643"/>
      <c r="Z7" s="644">
        <v>0</v>
      </c>
      <c r="AA7" s="644"/>
      <c r="AB7" s="644"/>
      <c r="AC7" s="644"/>
      <c r="AD7" s="645">
        <v>723</v>
      </c>
      <c r="AE7" s="645"/>
      <c r="AF7" s="645"/>
      <c r="AG7" s="645"/>
      <c r="AH7" s="645"/>
      <c r="AI7" s="645"/>
      <c r="AJ7" s="645"/>
      <c r="AK7" s="645"/>
      <c r="AL7" s="646">
        <v>0</v>
      </c>
      <c r="AM7" s="647"/>
      <c r="AN7" s="647"/>
      <c r="AO7" s="648"/>
      <c r="AP7" s="638" t="s">
        <v>237</v>
      </c>
      <c r="AQ7" s="639"/>
      <c r="AR7" s="639"/>
      <c r="AS7" s="639"/>
      <c r="AT7" s="639"/>
      <c r="AU7" s="639"/>
      <c r="AV7" s="639"/>
      <c r="AW7" s="639"/>
      <c r="AX7" s="639"/>
      <c r="AY7" s="639"/>
      <c r="AZ7" s="639"/>
      <c r="BA7" s="639"/>
      <c r="BB7" s="639"/>
      <c r="BC7" s="639"/>
      <c r="BD7" s="639"/>
      <c r="BE7" s="639"/>
      <c r="BF7" s="640"/>
      <c r="BG7" s="641">
        <v>244011</v>
      </c>
      <c r="BH7" s="642"/>
      <c r="BI7" s="642"/>
      <c r="BJ7" s="642"/>
      <c r="BK7" s="642"/>
      <c r="BL7" s="642"/>
      <c r="BM7" s="642"/>
      <c r="BN7" s="643"/>
      <c r="BO7" s="644">
        <v>32.1</v>
      </c>
      <c r="BP7" s="644"/>
      <c r="BQ7" s="644"/>
      <c r="BR7" s="644"/>
      <c r="BS7" s="645" t="s">
        <v>174</v>
      </c>
      <c r="BT7" s="645"/>
      <c r="BU7" s="645"/>
      <c r="BV7" s="645"/>
      <c r="BW7" s="645"/>
      <c r="BX7" s="645"/>
      <c r="BY7" s="645"/>
      <c r="BZ7" s="645"/>
      <c r="CA7" s="645"/>
      <c r="CB7" s="649"/>
      <c r="CD7" s="656" t="s">
        <v>238</v>
      </c>
      <c r="CE7" s="657"/>
      <c r="CF7" s="657"/>
      <c r="CG7" s="657"/>
      <c r="CH7" s="657"/>
      <c r="CI7" s="657"/>
      <c r="CJ7" s="657"/>
      <c r="CK7" s="657"/>
      <c r="CL7" s="657"/>
      <c r="CM7" s="657"/>
      <c r="CN7" s="657"/>
      <c r="CO7" s="657"/>
      <c r="CP7" s="657"/>
      <c r="CQ7" s="658"/>
      <c r="CR7" s="641">
        <v>836800</v>
      </c>
      <c r="CS7" s="642"/>
      <c r="CT7" s="642"/>
      <c r="CU7" s="642"/>
      <c r="CV7" s="642"/>
      <c r="CW7" s="642"/>
      <c r="CX7" s="642"/>
      <c r="CY7" s="643"/>
      <c r="CZ7" s="644">
        <v>17</v>
      </c>
      <c r="DA7" s="644"/>
      <c r="DB7" s="644"/>
      <c r="DC7" s="644"/>
      <c r="DD7" s="650">
        <v>43161</v>
      </c>
      <c r="DE7" s="642"/>
      <c r="DF7" s="642"/>
      <c r="DG7" s="642"/>
      <c r="DH7" s="642"/>
      <c r="DI7" s="642"/>
      <c r="DJ7" s="642"/>
      <c r="DK7" s="642"/>
      <c r="DL7" s="642"/>
      <c r="DM7" s="642"/>
      <c r="DN7" s="642"/>
      <c r="DO7" s="642"/>
      <c r="DP7" s="643"/>
      <c r="DQ7" s="650">
        <v>757976</v>
      </c>
      <c r="DR7" s="642"/>
      <c r="DS7" s="642"/>
      <c r="DT7" s="642"/>
      <c r="DU7" s="642"/>
      <c r="DV7" s="642"/>
      <c r="DW7" s="642"/>
      <c r="DX7" s="642"/>
      <c r="DY7" s="642"/>
      <c r="DZ7" s="642"/>
      <c r="EA7" s="642"/>
      <c r="EB7" s="642"/>
      <c r="EC7" s="651"/>
    </row>
    <row r="8" spans="2:143" ht="11.25" customHeight="1" x14ac:dyDescent="0.15">
      <c r="B8" s="638" t="s">
        <v>239</v>
      </c>
      <c r="C8" s="639"/>
      <c r="D8" s="639"/>
      <c r="E8" s="639"/>
      <c r="F8" s="639"/>
      <c r="G8" s="639"/>
      <c r="H8" s="639"/>
      <c r="I8" s="639"/>
      <c r="J8" s="639"/>
      <c r="K8" s="639"/>
      <c r="L8" s="639"/>
      <c r="M8" s="639"/>
      <c r="N8" s="639"/>
      <c r="O8" s="639"/>
      <c r="P8" s="639"/>
      <c r="Q8" s="640"/>
      <c r="R8" s="641">
        <v>1302</v>
      </c>
      <c r="S8" s="642"/>
      <c r="T8" s="642"/>
      <c r="U8" s="642"/>
      <c r="V8" s="642"/>
      <c r="W8" s="642"/>
      <c r="X8" s="642"/>
      <c r="Y8" s="643"/>
      <c r="Z8" s="644">
        <v>0</v>
      </c>
      <c r="AA8" s="644"/>
      <c r="AB8" s="644"/>
      <c r="AC8" s="644"/>
      <c r="AD8" s="645">
        <v>1302</v>
      </c>
      <c r="AE8" s="645"/>
      <c r="AF8" s="645"/>
      <c r="AG8" s="645"/>
      <c r="AH8" s="645"/>
      <c r="AI8" s="645"/>
      <c r="AJ8" s="645"/>
      <c r="AK8" s="645"/>
      <c r="AL8" s="646">
        <v>0.1</v>
      </c>
      <c r="AM8" s="647"/>
      <c r="AN8" s="647"/>
      <c r="AO8" s="648"/>
      <c r="AP8" s="638" t="s">
        <v>240</v>
      </c>
      <c r="AQ8" s="639"/>
      <c r="AR8" s="639"/>
      <c r="AS8" s="639"/>
      <c r="AT8" s="639"/>
      <c r="AU8" s="639"/>
      <c r="AV8" s="639"/>
      <c r="AW8" s="639"/>
      <c r="AX8" s="639"/>
      <c r="AY8" s="639"/>
      <c r="AZ8" s="639"/>
      <c r="BA8" s="639"/>
      <c r="BB8" s="639"/>
      <c r="BC8" s="639"/>
      <c r="BD8" s="639"/>
      <c r="BE8" s="639"/>
      <c r="BF8" s="640"/>
      <c r="BG8" s="641">
        <v>11946</v>
      </c>
      <c r="BH8" s="642"/>
      <c r="BI8" s="642"/>
      <c r="BJ8" s="642"/>
      <c r="BK8" s="642"/>
      <c r="BL8" s="642"/>
      <c r="BM8" s="642"/>
      <c r="BN8" s="643"/>
      <c r="BO8" s="644">
        <v>1.6</v>
      </c>
      <c r="BP8" s="644"/>
      <c r="BQ8" s="644"/>
      <c r="BR8" s="644"/>
      <c r="BS8" s="650" t="s">
        <v>174</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952043</v>
      </c>
      <c r="CS8" s="642"/>
      <c r="CT8" s="642"/>
      <c r="CU8" s="642"/>
      <c r="CV8" s="642"/>
      <c r="CW8" s="642"/>
      <c r="CX8" s="642"/>
      <c r="CY8" s="643"/>
      <c r="CZ8" s="644">
        <v>19.3</v>
      </c>
      <c r="DA8" s="644"/>
      <c r="DB8" s="644"/>
      <c r="DC8" s="644"/>
      <c r="DD8" s="650">
        <v>236691</v>
      </c>
      <c r="DE8" s="642"/>
      <c r="DF8" s="642"/>
      <c r="DG8" s="642"/>
      <c r="DH8" s="642"/>
      <c r="DI8" s="642"/>
      <c r="DJ8" s="642"/>
      <c r="DK8" s="642"/>
      <c r="DL8" s="642"/>
      <c r="DM8" s="642"/>
      <c r="DN8" s="642"/>
      <c r="DO8" s="642"/>
      <c r="DP8" s="643"/>
      <c r="DQ8" s="650">
        <v>438803</v>
      </c>
      <c r="DR8" s="642"/>
      <c r="DS8" s="642"/>
      <c r="DT8" s="642"/>
      <c r="DU8" s="642"/>
      <c r="DV8" s="642"/>
      <c r="DW8" s="642"/>
      <c r="DX8" s="642"/>
      <c r="DY8" s="642"/>
      <c r="DZ8" s="642"/>
      <c r="EA8" s="642"/>
      <c r="EB8" s="642"/>
      <c r="EC8" s="651"/>
    </row>
    <row r="9" spans="2:143" ht="11.25" customHeight="1" x14ac:dyDescent="0.15">
      <c r="B9" s="638" t="s">
        <v>242</v>
      </c>
      <c r="C9" s="639"/>
      <c r="D9" s="639"/>
      <c r="E9" s="639"/>
      <c r="F9" s="639"/>
      <c r="G9" s="639"/>
      <c r="H9" s="639"/>
      <c r="I9" s="639"/>
      <c r="J9" s="639"/>
      <c r="K9" s="639"/>
      <c r="L9" s="639"/>
      <c r="M9" s="639"/>
      <c r="N9" s="639"/>
      <c r="O9" s="639"/>
      <c r="P9" s="639"/>
      <c r="Q9" s="640"/>
      <c r="R9" s="641">
        <v>1027</v>
      </c>
      <c r="S9" s="642"/>
      <c r="T9" s="642"/>
      <c r="U9" s="642"/>
      <c r="V9" s="642"/>
      <c r="W9" s="642"/>
      <c r="X9" s="642"/>
      <c r="Y9" s="643"/>
      <c r="Z9" s="644">
        <v>0</v>
      </c>
      <c r="AA9" s="644"/>
      <c r="AB9" s="644"/>
      <c r="AC9" s="644"/>
      <c r="AD9" s="645">
        <v>1027</v>
      </c>
      <c r="AE9" s="645"/>
      <c r="AF9" s="645"/>
      <c r="AG9" s="645"/>
      <c r="AH9" s="645"/>
      <c r="AI9" s="645"/>
      <c r="AJ9" s="645"/>
      <c r="AK9" s="645"/>
      <c r="AL9" s="646">
        <v>0</v>
      </c>
      <c r="AM9" s="647"/>
      <c r="AN9" s="647"/>
      <c r="AO9" s="648"/>
      <c r="AP9" s="638" t="s">
        <v>243</v>
      </c>
      <c r="AQ9" s="639"/>
      <c r="AR9" s="639"/>
      <c r="AS9" s="639"/>
      <c r="AT9" s="639"/>
      <c r="AU9" s="639"/>
      <c r="AV9" s="639"/>
      <c r="AW9" s="639"/>
      <c r="AX9" s="639"/>
      <c r="AY9" s="639"/>
      <c r="AZ9" s="639"/>
      <c r="BA9" s="639"/>
      <c r="BB9" s="639"/>
      <c r="BC9" s="639"/>
      <c r="BD9" s="639"/>
      <c r="BE9" s="639"/>
      <c r="BF9" s="640"/>
      <c r="BG9" s="641">
        <v>200197</v>
      </c>
      <c r="BH9" s="642"/>
      <c r="BI9" s="642"/>
      <c r="BJ9" s="642"/>
      <c r="BK9" s="642"/>
      <c r="BL9" s="642"/>
      <c r="BM9" s="642"/>
      <c r="BN9" s="643"/>
      <c r="BO9" s="644">
        <v>26.3</v>
      </c>
      <c r="BP9" s="644"/>
      <c r="BQ9" s="644"/>
      <c r="BR9" s="644"/>
      <c r="BS9" s="650" t="s">
        <v>174</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442383</v>
      </c>
      <c r="CS9" s="642"/>
      <c r="CT9" s="642"/>
      <c r="CU9" s="642"/>
      <c r="CV9" s="642"/>
      <c r="CW9" s="642"/>
      <c r="CX9" s="642"/>
      <c r="CY9" s="643"/>
      <c r="CZ9" s="644">
        <v>9</v>
      </c>
      <c r="DA9" s="644"/>
      <c r="DB9" s="644"/>
      <c r="DC9" s="644"/>
      <c r="DD9" s="650">
        <v>476</v>
      </c>
      <c r="DE9" s="642"/>
      <c r="DF9" s="642"/>
      <c r="DG9" s="642"/>
      <c r="DH9" s="642"/>
      <c r="DI9" s="642"/>
      <c r="DJ9" s="642"/>
      <c r="DK9" s="642"/>
      <c r="DL9" s="642"/>
      <c r="DM9" s="642"/>
      <c r="DN9" s="642"/>
      <c r="DO9" s="642"/>
      <c r="DP9" s="643"/>
      <c r="DQ9" s="650">
        <v>433994</v>
      </c>
      <c r="DR9" s="642"/>
      <c r="DS9" s="642"/>
      <c r="DT9" s="642"/>
      <c r="DU9" s="642"/>
      <c r="DV9" s="642"/>
      <c r="DW9" s="642"/>
      <c r="DX9" s="642"/>
      <c r="DY9" s="642"/>
      <c r="DZ9" s="642"/>
      <c r="EA9" s="642"/>
      <c r="EB9" s="642"/>
      <c r="EC9" s="651"/>
    </row>
    <row r="10" spans="2:143" ht="11.25" customHeight="1" x14ac:dyDescent="0.15">
      <c r="B10" s="638" t="s">
        <v>245</v>
      </c>
      <c r="C10" s="639"/>
      <c r="D10" s="639"/>
      <c r="E10" s="639"/>
      <c r="F10" s="639"/>
      <c r="G10" s="639"/>
      <c r="H10" s="639"/>
      <c r="I10" s="639"/>
      <c r="J10" s="639"/>
      <c r="K10" s="639"/>
      <c r="L10" s="639"/>
      <c r="M10" s="639"/>
      <c r="N10" s="639"/>
      <c r="O10" s="639"/>
      <c r="P10" s="639"/>
      <c r="Q10" s="640"/>
      <c r="R10" s="641" t="s">
        <v>174</v>
      </c>
      <c r="S10" s="642"/>
      <c r="T10" s="642"/>
      <c r="U10" s="642"/>
      <c r="V10" s="642"/>
      <c r="W10" s="642"/>
      <c r="X10" s="642"/>
      <c r="Y10" s="643"/>
      <c r="Z10" s="644" t="s">
        <v>174</v>
      </c>
      <c r="AA10" s="644"/>
      <c r="AB10" s="644"/>
      <c r="AC10" s="644"/>
      <c r="AD10" s="645" t="s">
        <v>229</v>
      </c>
      <c r="AE10" s="645"/>
      <c r="AF10" s="645"/>
      <c r="AG10" s="645"/>
      <c r="AH10" s="645"/>
      <c r="AI10" s="645"/>
      <c r="AJ10" s="645"/>
      <c r="AK10" s="645"/>
      <c r="AL10" s="646" t="s">
        <v>137</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15314</v>
      </c>
      <c r="BH10" s="642"/>
      <c r="BI10" s="642"/>
      <c r="BJ10" s="642"/>
      <c r="BK10" s="642"/>
      <c r="BL10" s="642"/>
      <c r="BM10" s="642"/>
      <c r="BN10" s="643"/>
      <c r="BO10" s="644">
        <v>2</v>
      </c>
      <c r="BP10" s="644"/>
      <c r="BQ10" s="644"/>
      <c r="BR10" s="644"/>
      <c r="BS10" s="650" t="s">
        <v>174</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v>16106</v>
      </c>
      <c r="CS10" s="642"/>
      <c r="CT10" s="642"/>
      <c r="CU10" s="642"/>
      <c r="CV10" s="642"/>
      <c r="CW10" s="642"/>
      <c r="CX10" s="642"/>
      <c r="CY10" s="643"/>
      <c r="CZ10" s="644">
        <v>0.3</v>
      </c>
      <c r="DA10" s="644"/>
      <c r="DB10" s="644"/>
      <c r="DC10" s="644"/>
      <c r="DD10" s="650" t="s">
        <v>229</v>
      </c>
      <c r="DE10" s="642"/>
      <c r="DF10" s="642"/>
      <c r="DG10" s="642"/>
      <c r="DH10" s="642"/>
      <c r="DI10" s="642"/>
      <c r="DJ10" s="642"/>
      <c r="DK10" s="642"/>
      <c r="DL10" s="642"/>
      <c r="DM10" s="642"/>
      <c r="DN10" s="642"/>
      <c r="DO10" s="642"/>
      <c r="DP10" s="643"/>
      <c r="DQ10" s="650">
        <v>11228</v>
      </c>
      <c r="DR10" s="642"/>
      <c r="DS10" s="642"/>
      <c r="DT10" s="642"/>
      <c r="DU10" s="642"/>
      <c r="DV10" s="642"/>
      <c r="DW10" s="642"/>
      <c r="DX10" s="642"/>
      <c r="DY10" s="642"/>
      <c r="DZ10" s="642"/>
      <c r="EA10" s="642"/>
      <c r="EB10" s="642"/>
      <c r="EC10" s="651"/>
    </row>
    <row r="11" spans="2:143" ht="11.25" customHeight="1" x14ac:dyDescent="0.15">
      <c r="B11" s="638" t="s">
        <v>248</v>
      </c>
      <c r="C11" s="639"/>
      <c r="D11" s="639"/>
      <c r="E11" s="639"/>
      <c r="F11" s="639"/>
      <c r="G11" s="639"/>
      <c r="H11" s="639"/>
      <c r="I11" s="639"/>
      <c r="J11" s="639"/>
      <c r="K11" s="639"/>
      <c r="L11" s="639"/>
      <c r="M11" s="639"/>
      <c r="N11" s="639"/>
      <c r="O11" s="639"/>
      <c r="P11" s="639"/>
      <c r="Q11" s="640"/>
      <c r="R11" s="641" t="s">
        <v>174</v>
      </c>
      <c r="S11" s="642"/>
      <c r="T11" s="642"/>
      <c r="U11" s="642"/>
      <c r="V11" s="642"/>
      <c r="W11" s="642"/>
      <c r="X11" s="642"/>
      <c r="Y11" s="643"/>
      <c r="Z11" s="644" t="s">
        <v>137</v>
      </c>
      <c r="AA11" s="644"/>
      <c r="AB11" s="644"/>
      <c r="AC11" s="644"/>
      <c r="AD11" s="645" t="s">
        <v>137</v>
      </c>
      <c r="AE11" s="645"/>
      <c r="AF11" s="645"/>
      <c r="AG11" s="645"/>
      <c r="AH11" s="645"/>
      <c r="AI11" s="645"/>
      <c r="AJ11" s="645"/>
      <c r="AK11" s="645"/>
      <c r="AL11" s="646" t="s">
        <v>229</v>
      </c>
      <c r="AM11" s="647"/>
      <c r="AN11" s="647"/>
      <c r="AO11" s="648"/>
      <c r="AP11" s="638" t="s">
        <v>249</v>
      </c>
      <c r="AQ11" s="639"/>
      <c r="AR11" s="639"/>
      <c r="AS11" s="639"/>
      <c r="AT11" s="639"/>
      <c r="AU11" s="639"/>
      <c r="AV11" s="639"/>
      <c r="AW11" s="639"/>
      <c r="AX11" s="639"/>
      <c r="AY11" s="639"/>
      <c r="AZ11" s="639"/>
      <c r="BA11" s="639"/>
      <c r="BB11" s="639"/>
      <c r="BC11" s="639"/>
      <c r="BD11" s="639"/>
      <c r="BE11" s="639"/>
      <c r="BF11" s="640"/>
      <c r="BG11" s="641">
        <v>16554</v>
      </c>
      <c r="BH11" s="642"/>
      <c r="BI11" s="642"/>
      <c r="BJ11" s="642"/>
      <c r="BK11" s="642"/>
      <c r="BL11" s="642"/>
      <c r="BM11" s="642"/>
      <c r="BN11" s="643"/>
      <c r="BO11" s="644">
        <v>2.2000000000000002</v>
      </c>
      <c r="BP11" s="644"/>
      <c r="BQ11" s="644"/>
      <c r="BR11" s="644"/>
      <c r="BS11" s="650" t="s">
        <v>137</v>
      </c>
      <c r="BT11" s="642"/>
      <c r="BU11" s="642"/>
      <c r="BV11" s="642"/>
      <c r="BW11" s="642"/>
      <c r="BX11" s="642"/>
      <c r="BY11" s="642"/>
      <c r="BZ11" s="642"/>
      <c r="CA11" s="642"/>
      <c r="CB11" s="651"/>
      <c r="CD11" s="656" t="s">
        <v>250</v>
      </c>
      <c r="CE11" s="657"/>
      <c r="CF11" s="657"/>
      <c r="CG11" s="657"/>
      <c r="CH11" s="657"/>
      <c r="CI11" s="657"/>
      <c r="CJ11" s="657"/>
      <c r="CK11" s="657"/>
      <c r="CL11" s="657"/>
      <c r="CM11" s="657"/>
      <c r="CN11" s="657"/>
      <c r="CO11" s="657"/>
      <c r="CP11" s="657"/>
      <c r="CQ11" s="658"/>
      <c r="CR11" s="641">
        <v>1141929</v>
      </c>
      <c r="CS11" s="642"/>
      <c r="CT11" s="642"/>
      <c r="CU11" s="642"/>
      <c r="CV11" s="642"/>
      <c r="CW11" s="642"/>
      <c r="CX11" s="642"/>
      <c r="CY11" s="643"/>
      <c r="CZ11" s="644">
        <v>23.1</v>
      </c>
      <c r="DA11" s="644"/>
      <c r="DB11" s="644"/>
      <c r="DC11" s="644"/>
      <c r="DD11" s="650">
        <v>553713</v>
      </c>
      <c r="DE11" s="642"/>
      <c r="DF11" s="642"/>
      <c r="DG11" s="642"/>
      <c r="DH11" s="642"/>
      <c r="DI11" s="642"/>
      <c r="DJ11" s="642"/>
      <c r="DK11" s="642"/>
      <c r="DL11" s="642"/>
      <c r="DM11" s="642"/>
      <c r="DN11" s="642"/>
      <c r="DO11" s="642"/>
      <c r="DP11" s="643"/>
      <c r="DQ11" s="650">
        <v>454604</v>
      </c>
      <c r="DR11" s="642"/>
      <c r="DS11" s="642"/>
      <c r="DT11" s="642"/>
      <c r="DU11" s="642"/>
      <c r="DV11" s="642"/>
      <c r="DW11" s="642"/>
      <c r="DX11" s="642"/>
      <c r="DY11" s="642"/>
      <c r="DZ11" s="642"/>
      <c r="EA11" s="642"/>
      <c r="EB11" s="642"/>
      <c r="EC11" s="651"/>
    </row>
    <row r="12" spans="2:143" ht="11.25" customHeight="1" x14ac:dyDescent="0.15">
      <c r="B12" s="638" t="s">
        <v>251</v>
      </c>
      <c r="C12" s="639"/>
      <c r="D12" s="639"/>
      <c r="E12" s="639"/>
      <c r="F12" s="639"/>
      <c r="G12" s="639"/>
      <c r="H12" s="639"/>
      <c r="I12" s="639"/>
      <c r="J12" s="639"/>
      <c r="K12" s="639"/>
      <c r="L12" s="639"/>
      <c r="M12" s="639"/>
      <c r="N12" s="639"/>
      <c r="O12" s="639"/>
      <c r="P12" s="639"/>
      <c r="Q12" s="640"/>
      <c r="R12" s="641">
        <v>100947</v>
      </c>
      <c r="S12" s="642"/>
      <c r="T12" s="642"/>
      <c r="U12" s="642"/>
      <c r="V12" s="642"/>
      <c r="W12" s="642"/>
      <c r="X12" s="642"/>
      <c r="Y12" s="643"/>
      <c r="Z12" s="644">
        <v>2</v>
      </c>
      <c r="AA12" s="644"/>
      <c r="AB12" s="644"/>
      <c r="AC12" s="644"/>
      <c r="AD12" s="645">
        <v>100947</v>
      </c>
      <c r="AE12" s="645"/>
      <c r="AF12" s="645"/>
      <c r="AG12" s="645"/>
      <c r="AH12" s="645"/>
      <c r="AI12" s="645"/>
      <c r="AJ12" s="645"/>
      <c r="AK12" s="645"/>
      <c r="AL12" s="646">
        <v>4</v>
      </c>
      <c r="AM12" s="647"/>
      <c r="AN12" s="647"/>
      <c r="AO12" s="648"/>
      <c r="AP12" s="638" t="s">
        <v>252</v>
      </c>
      <c r="AQ12" s="639"/>
      <c r="AR12" s="639"/>
      <c r="AS12" s="639"/>
      <c r="AT12" s="639"/>
      <c r="AU12" s="639"/>
      <c r="AV12" s="639"/>
      <c r="AW12" s="639"/>
      <c r="AX12" s="639"/>
      <c r="AY12" s="639"/>
      <c r="AZ12" s="639"/>
      <c r="BA12" s="639"/>
      <c r="BB12" s="639"/>
      <c r="BC12" s="639"/>
      <c r="BD12" s="639"/>
      <c r="BE12" s="639"/>
      <c r="BF12" s="640"/>
      <c r="BG12" s="641">
        <v>449065</v>
      </c>
      <c r="BH12" s="642"/>
      <c r="BI12" s="642"/>
      <c r="BJ12" s="642"/>
      <c r="BK12" s="642"/>
      <c r="BL12" s="642"/>
      <c r="BM12" s="642"/>
      <c r="BN12" s="643"/>
      <c r="BO12" s="644">
        <v>59.1</v>
      </c>
      <c r="BP12" s="644"/>
      <c r="BQ12" s="644"/>
      <c r="BR12" s="644"/>
      <c r="BS12" s="650" t="s">
        <v>174</v>
      </c>
      <c r="BT12" s="642"/>
      <c r="BU12" s="642"/>
      <c r="BV12" s="642"/>
      <c r="BW12" s="642"/>
      <c r="BX12" s="642"/>
      <c r="BY12" s="642"/>
      <c r="BZ12" s="642"/>
      <c r="CA12" s="642"/>
      <c r="CB12" s="651"/>
      <c r="CD12" s="656" t="s">
        <v>253</v>
      </c>
      <c r="CE12" s="657"/>
      <c r="CF12" s="657"/>
      <c r="CG12" s="657"/>
      <c r="CH12" s="657"/>
      <c r="CI12" s="657"/>
      <c r="CJ12" s="657"/>
      <c r="CK12" s="657"/>
      <c r="CL12" s="657"/>
      <c r="CM12" s="657"/>
      <c r="CN12" s="657"/>
      <c r="CO12" s="657"/>
      <c r="CP12" s="657"/>
      <c r="CQ12" s="658"/>
      <c r="CR12" s="641">
        <v>29741</v>
      </c>
      <c r="CS12" s="642"/>
      <c r="CT12" s="642"/>
      <c r="CU12" s="642"/>
      <c r="CV12" s="642"/>
      <c r="CW12" s="642"/>
      <c r="CX12" s="642"/>
      <c r="CY12" s="643"/>
      <c r="CZ12" s="644">
        <v>0.6</v>
      </c>
      <c r="DA12" s="644"/>
      <c r="DB12" s="644"/>
      <c r="DC12" s="644"/>
      <c r="DD12" s="650" t="s">
        <v>174</v>
      </c>
      <c r="DE12" s="642"/>
      <c r="DF12" s="642"/>
      <c r="DG12" s="642"/>
      <c r="DH12" s="642"/>
      <c r="DI12" s="642"/>
      <c r="DJ12" s="642"/>
      <c r="DK12" s="642"/>
      <c r="DL12" s="642"/>
      <c r="DM12" s="642"/>
      <c r="DN12" s="642"/>
      <c r="DO12" s="642"/>
      <c r="DP12" s="643"/>
      <c r="DQ12" s="650">
        <v>28241</v>
      </c>
      <c r="DR12" s="642"/>
      <c r="DS12" s="642"/>
      <c r="DT12" s="642"/>
      <c r="DU12" s="642"/>
      <c r="DV12" s="642"/>
      <c r="DW12" s="642"/>
      <c r="DX12" s="642"/>
      <c r="DY12" s="642"/>
      <c r="DZ12" s="642"/>
      <c r="EA12" s="642"/>
      <c r="EB12" s="642"/>
      <c r="EC12" s="651"/>
    </row>
    <row r="13" spans="2:143" ht="11.25" customHeight="1" x14ac:dyDescent="0.15">
      <c r="B13" s="638" t="s">
        <v>254</v>
      </c>
      <c r="C13" s="639"/>
      <c r="D13" s="639"/>
      <c r="E13" s="639"/>
      <c r="F13" s="639"/>
      <c r="G13" s="639"/>
      <c r="H13" s="639"/>
      <c r="I13" s="639"/>
      <c r="J13" s="639"/>
      <c r="K13" s="639"/>
      <c r="L13" s="639"/>
      <c r="M13" s="639"/>
      <c r="N13" s="639"/>
      <c r="O13" s="639"/>
      <c r="P13" s="639"/>
      <c r="Q13" s="640"/>
      <c r="R13" s="641">
        <v>12422</v>
      </c>
      <c r="S13" s="642"/>
      <c r="T13" s="642"/>
      <c r="U13" s="642"/>
      <c r="V13" s="642"/>
      <c r="W13" s="642"/>
      <c r="X13" s="642"/>
      <c r="Y13" s="643"/>
      <c r="Z13" s="644">
        <v>0.2</v>
      </c>
      <c r="AA13" s="644"/>
      <c r="AB13" s="644"/>
      <c r="AC13" s="644"/>
      <c r="AD13" s="645">
        <v>12422</v>
      </c>
      <c r="AE13" s="645"/>
      <c r="AF13" s="645"/>
      <c r="AG13" s="645"/>
      <c r="AH13" s="645"/>
      <c r="AI13" s="645"/>
      <c r="AJ13" s="645"/>
      <c r="AK13" s="645"/>
      <c r="AL13" s="646">
        <v>0.5</v>
      </c>
      <c r="AM13" s="647"/>
      <c r="AN13" s="647"/>
      <c r="AO13" s="648"/>
      <c r="AP13" s="638" t="s">
        <v>255</v>
      </c>
      <c r="AQ13" s="639"/>
      <c r="AR13" s="639"/>
      <c r="AS13" s="639"/>
      <c r="AT13" s="639"/>
      <c r="AU13" s="639"/>
      <c r="AV13" s="639"/>
      <c r="AW13" s="639"/>
      <c r="AX13" s="639"/>
      <c r="AY13" s="639"/>
      <c r="AZ13" s="639"/>
      <c r="BA13" s="639"/>
      <c r="BB13" s="639"/>
      <c r="BC13" s="639"/>
      <c r="BD13" s="639"/>
      <c r="BE13" s="639"/>
      <c r="BF13" s="640"/>
      <c r="BG13" s="641">
        <v>431983</v>
      </c>
      <c r="BH13" s="642"/>
      <c r="BI13" s="642"/>
      <c r="BJ13" s="642"/>
      <c r="BK13" s="642"/>
      <c r="BL13" s="642"/>
      <c r="BM13" s="642"/>
      <c r="BN13" s="643"/>
      <c r="BO13" s="644">
        <v>56.8</v>
      </c>
      <c r="BP13" s="644"/>
      <c r="BQ13" s="644"/>
      <c r="BR13" s="644"/>
      <c r="BS13" s="650" t="s">
        <v>174</v>
      </c>
      <c r="BT13" s="642"/>
      <c r="BU13" s="642"/>
      <c r="BV13" s="642"/>
      <c r="BW13" s="642"/>
      <c r="BX13" s="642"/>
      <c r="BY13" s="642"/>
      <c r="BZ13" s="642"/>
      <c r="CA13" s="642"/>
      <c r="CB13" s="651"/>
      <c r="CD13" s="656" t="s">
        <v>256</v>
      </c>
      <c r="CE13" s="657"/>
      <c r="CF13" s="657"/>
      <c r="CG13" s="657"/>
      <c r="CH13" s="657"/>
      <c r="CI13" s="657"/>
      <c r="CJ13" s="657"/>
      <c r="CK13" s="657"/>
      <c r="CL13" s="657"/>
      <c r="CM13" s="657"/>
      <c r="CN13" s="657"/>
      <c r="CO13" s="657"/>
      <c r="CP13" s="657"/>
      <c r="CQ13" s="658"/>
      <c r="CR13" s="641">
        <v>432287</v>
      </c>
      <c r="CS13" s="642"/>
      <c r="CT13" s="642"/>
      <c r="CU13" s="642"/>
      <c r="CV13" s="642"/>
      <c r="CW13" s="642"/>
      <c r="CX13" s="642"/>
      <c r="CY13" s="643"/>
      <c r="CZ13" s="644">
        <v>8.8000000000000007</v>
      </c>
      <c r="DA13" s="644"/>
      <c r="DB13" s="644"/>
      <c r="DC13" s="644"/>
      <c r="DD13" s="650">
        <v>339809</v>
      </c>
      <c r="DE13" s="642"/>
      <c r="DF13" s="642"/>
      <c r="DG13" s="642"/>
      <c r="DH13" s="642"/>
      <c r="DI13" s="642"/>
      <c r="DJ13" s="642"/>
      <c r="DK13" s="642"/>
      <c r="DL13" s="642"/>
      <c r="DM13" s="642"/>
      <c r="DN13" s="642"/>
      <c r="DO13" s="642"/>
      <c r="DP13" s="643"/>
      <c r="DQ13" s="650">
        <v>262678</v>
      </c>
      <c r="DR13" s="642"/>
      <c r="DS13" s="642"/>
      <c r="DT13" s="642"/>
      <c r="DU13" s="642"/>
      <c r="DV13" s="642"/>
      <c r="DW13" s="642"/>
      <c r="DX13" s="642"/>
      <c r="DY13" s="642"/>
      <c r="DZ13" s="642"/>
      <c r="EA13" s="642"/>
      <c r="EB13" s="642"/>
      <c r="EC13" s="651"/>
    </row>
    <row r="14" spans="2:143" ht="11.25" customHeight="1" x14ac:dyDescent="0.15">
      <c r="B14" s="638" t="s">
        <v>257</v>
      </c>
      <c r="C14" s="639"/>
      <c r="D14" s="639"/>
      <c r="E14" s="639"/>
      <c r="F14" s="639"/>
      <c r="G14" s="639"/>
      <c r="H14" s="639"/>
      <c r="I14" s="639"/>
      <c r="J14" s="639"/>
      <c r="K14" s="639"/>
      <c r="L14" s="639"/>
      <c r="M14" s="639"/>
      <c r="N14" s="639"/>
      <c r="O14" s="639"/>
      <c r="P14" s="639"/>
      <c r="Q14" s="640"/>
      <c r="R14" s="641" t="s">
        <v>174</v>
      </c>
      <c r="S14" s="642"/>
      <c r="T14" s="642"/>
      <c r="U14" s="642"/>
      <c r="V14" s="642"/>
      <c r="W14" s="642"/>
      <c r="X14" s="642"/>
      <c r="Y14" s="643"/>
      <c r="Z14" s="644" t="s">
        <v>229</v>
      </c>
      <c r="AA14" s="644"/>
      <c r="AB14" s="644"/>
      <c r="AC14" s="644"/>
      <c r="AD14" s="645" t="s">
        <v>174</v>
      </c>
      <c r="AE14" s="645"/>
      <c r="AF14" s="645"/>
      <c r="AG14" s="645"/>
      <c r="AH14" s="645"/>
      <c r="AI14" s="645"/>
      <c r="AJ14" s="645"/>
      <c r="AK14" s="645"/>
      <c r="AL14" s="646" t="s">
        <v>137</v>
      </c>
      <c r="AM14" s="647"/>
      <c r="AN14" s="647"/>
      <c r="AO14" s="648"/>
      <c r="AP14" s="638" t="s">
        <v>258</v>
      </c>
      <c r="AQ14" s="639"/>
      <c r="AR14" s="639"/>
      <c r="AS14" s="639"/>
      <c r="AT14" s="639"/>
      <c r="AU14" s="639"/>
      <c r="AV14" s="639"/>
      <c r="AW14" s="639"/>
      <c r="AX14" s="639"/>
      <c r="AY14" s="639"/>
      <c r="AZ14" s="639"/>
      <c r="BA14" s="639"/>
      <c r="BB14" s="639"/>
      <c r="BC14" s="639"/>
      <c r="BD14" s="639"/>
      <c r="BE14" s="639"/>
      <c r="BF14" s="640"/>
      <c r="BG14" s="641">
        <v>19704</v>
      </c>
      <c r="BH14" s="642"/>
      <c r="BI14" s="642"/>
      <c r="BJ14" s="642"/>
      <c r="BK14" s="642"/>
      <c r="BL14" s="642"/>
      <c r="BM14" s="642"/>
      <c r="BN14" s="643"/>
      <c r="BO14" s="644">
        <v>2.6</v>
      </c>
      <c r="BP14" s="644"/>
      <c r="BQ14" s="644"/>
      <c r="BR14" s="644"/>
      <c r="BS14" s="650" t="s">
        <v>137</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190584</v>
      </c>
      <c r="CS14" s="642"/>
      <c r="CT14" s="642"/>
      <c r="CU14" s="642"/>
      <c r="CV14" s="642"/>
      <c r="CW14" s="642"/>
      <c r="CX14" s="642"/>
      <c r="CY14" s="643"/>
      <c r="CZ14" s="644">
        <v>3.9</v>
      </c>
      <c r="DA14" s="644"/>
      <c r="DB14" s="644"/>
      <c r="DC14" s="644"/>
      <c r="DD14" s="650">
        <v>21460</v>
      </c>
      <c r="DE14" s="642"/>
      <c r="DF14" s="642"/>
      <c r="DG14" s="642"/>
      <c r="DH14" s="642"/>
      <c r="DI14" s="642"/>
      <c r="DJ14" s="642"/>
      <c r="DK14" s="642"/>
      <c r="DL14" s="642"/>
      <c r="DM14" s="642"/>
      <c r="DN14" s="642"/>
      <c r="DO14" s="642"/>
      <c r="DP14" s="643"/>
      <c r="DQ14" s="650">
        <v>178184</v>
      </c>
      <c r="DR14" s="642"/>
      <c r="DS14" s="642"/>
      <c r="DT14" s="642"/>
      <c r="DU14" s="642"/>
      <c r="DV14" s="642"/>
      <c r="DW14" s="642"/>
      <c r="DX14" s="642"/>
      <c r="DY14" s="642"/>
      <c r="DZ14" s="642"/>
      <c r="EA14" s="642"/>
      <c r="EB14" s="642"/>
      <c r="EC14" s="651"/>
    </row>
    <row r="15" spans="2:143" ht="11.25" customHeight="1" x14ac:dyDescent="0.15">
      <c r="B15" s="638" t="s">
        <v>260</v>
      </c>
      <c r="C15" s="639"/>
      <c r="D15" s="639"/>
      <c r="E15" s="639"/>
      <c r="F15" s="639"/>
      <c r="G15" s="639"/>
      <c r="H15" s="639"/>
      <c r="I15" s="639"/>
      <c r="J15" s="639"/>
      <c r="K15" s="639"/>
      <c r="L15" s="639"/>
      <c r="M15" s="639"/>
      <c r="N15" s="639"/>
      <c r="O15" s="639"/>
      <c r="P15" s="639"/>
      <c r="Q15" s="640"/>
      <c r="R15" s="641">
        <v>18690</v>
      </c>
      <c r="S15" s="642"/>
      <c r="T15" s="642"/>
      <c r="U15" s="642"/>
      <c r="V15" s="642"/>
      <c r="W15" s="642"/>
      <c r="X15" s="642"/>
      <c r="Y15" s="643"/>
      <c r="Z15" s="644">
        <v>0.4</v>
      </c>
      <c r="AA15" s="644"/>
      <c r="AB15" s="644"/>
      <c r="AC15" s="644"/>
      <c r="AD15" s="645">
        <v>18690</v>
      </c>
      <c r="AE15" s="645"/>
      <c r="AF15" s="645"/>
      <c r="AG15" s="645"/>
      <c r="AH15" s="645"/>
      <c r="AI15" s="645"/>
      <c r="AJ15" s="645"/>
      <c r="AK15" s="645"/>
      <c r="AL15" s="646">
        <v>0.7</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40261</v>
      </c>
      <c r="BH15" s="642"/>
      <c r="BI15" s="642"/>
      <c r="BJ15" s="642"/>
      <c r="BK15" s="642"/>
      <c r="BL15" s="642"/>
      <c r="BM15" s="642"/>
      <c r="BN15" s="643"/>
      <c r="BO15" s="644">
        <v>5.3</v>
      </c>
      <c r="BP15" s="644"/>
      <c r="BQ15" s="644"/>
      <c r="BR15" s="644"/>
      <c r="BS15" s="650" t="s">
        <v>229</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455570</v>
      </c>
      <c r="CS15" s="642"/>
      <c r="CT15" s="642"/>
      <c r="CU15" s="642"/>
      <c r="CV15" s="642"/>
      <c r="CW15" s="642"/>
      <c r="CX15" s="642"/>
      <c r="CY15" s="643"/>
      <c r="CZ15" s="644">
        <v>9.1999999999999993</v>
      </c>
      <c r="DA15" s="644"/>
      <c r="DB15" s="644"/>
      <c r="DC15" s="644"/>
      <c r="DD15" s="650">
        <v>52551</v>
      </c>
      <c r="DE15" s="642"/>
      <c r="DF15" s="642"/>
      <c r="DG15" s="642"/>
      <c r="DH15" s="642"/>
      <c r="DI15" s="642"/>
      <c r="DJ15" s="642"/>
      <c r="DK15" s="642"/>
      <c r="DL15" s="642"/>
      <c r="DM15" s="642"/>
      <c r="DN15" s="642"/>
      <c r="DO15" s="642"/>
      <c r="DP15" s="643"/>
      <c r="DQ15" s="650">
        <v>405276</v>
      </c>
      <c r="DR15" s="642"/>
      <c r="DS15" s="642"/>
      <c r="DT15" s="642"/>
      <c r="DU15" s="642"/>
      <c r="DV15" s="642"/>
      <c r="DW15" s="642"/>
      <c r="DX15" s="642"/>
      <c r="DY15" s="642"/>
      <c r="DZ15" s="642"/>
      <c r="EA15" s="642"/>
      <c r="EB15" s="642"/>
      <c r="EC15" s="651"/>
    </row>
    <row r="16" spans="2:143" ht="11.25" customHeight="1" x14ac:dyDescent="0.15">
      <c r="B16" s="638" t="s">
        <v>263</v>
      </c>
      <c r="C16" s="639"/>
      <c r="D16" s="639"/>
      <c r="E16" s="639"/>
      <c r="F16" s="639"/>
      <c r="G16" s="639"/>
      <c r="H16" s="639"/>
      <c r="I16" s="639"/>
      <c r="J16" s="639"/>
      <c r="K16" s="639"/>
      <c r="L16" s="639"/>
      <c r="M16" s="639"/>
      <c r="N16" s="639"/>
      <c r="O16" s="639"/>
      <c r="P16" s="639"/>
      <c r="Q16" s="640"/>
      <c r="R16" s="641" t="s">
        <v>174</v>
      </c>
      <c r="S16" s="642"/>
      <c r="T16" s="642"/>
      <c r="U16" s="642"/>
      <c r="V16" s="642"/>
      <c r="W16" s="642"/>
      <c r="X16" s="642"/>
      <c r="Y16" s="643"/>
      <c r="Z16" s="644" t="s">
        <v>137</v>
      </c>
      <c r="AA16" s="644"/>
      <c r="AB16" s="644"/>
      <c r="AC16" s="644"/>
      <c r="AD16" s="645" t="s">
        <v>229</v>
      </c>
      <c r="AE16" s="645"/>
      <c r="AF16" s="645"/>
      <c r="AG16" s="645"/>
      <c r="AH16" s="645"/>
      <c r="AI16" s="645"/>
      <c r="AJ16" s="645"/>
      <c r="AK16" s="645"/>
      <c r="AL16" s="646" t="s">
        <v>174</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t="s">
        <v>137</v>
      </c>
      <c r="BH16" s="642"/>
      <c r="BI16" s="642"/>
      <c r="BJ16" s="642"/>
      <c r="BK16" s="642"/>
      <c r="BL16" s="642"/>
      <c r="BM16" s="642"/>
      <c r="BN16" s="643"/>
      <c r="BO16" s="644" t="s">
        <v>174</v>
      </c>
      <c r="BP16" s="644"/>
      <c r="BQ16" s="644"/>
      <c r="BR16" s="644"/>
      <c r="BS16" s="650" t="s">
        <v>174</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t="s">
        <v>174</v>
      </c>
      <c r="CS16" s="642"/>
      <c r="CT16" s="642"/>
      <c r="CU16" s="642"/>
      <c r="CV16" s="642"/>
      <c r="CW16" s="642"/>
      <c r="CX16" s="642"/>
      <c r="CY16" s="643"/>
      <c r="CZ16" s="644" t="s">
        <v>174</v>
      </c>
      <c r="DA16" s="644"/>
      <c r="DB16" s="644"/>
      <c r="DC16" s="644"/>
      <c r="DD16" s="650" t="s">
        <v>174</v>
      </c>
      <c r="DE16" s="642"/>
      <c r="DF16" s="642"/>
      <c r="DG16" s="642"/>
      <c r="DH16" s="642"/>
      <c r="DI16" s="642"/>
      <c r="DJ16" s="642"/>
      <c r="DK16" s="642"/>
      <c r="DL16" s="642"/>
      <c r="DM16" s="642"/>
      <c r="DN16" s="642"/>
      <c r="DO16" s="642"/>
      <c r="DP16" s="643"/>
      <c r="DQ16" s="650" t="s">
        <v>229</v>
      </c>
      <c r="DR16" s="642"/>
      <c r="DS16" s="642"/>
      <c r="DT16" s="642"/>
      <c r="DU16" s="642"/>
      <c r="DV16" s="642"/>
      <c r="DW16" s="642"/>
      <c r="DX16" s="642"/>
      <c r="DY16" s="642"/>
      <c r="DZ16" s="642"/>
      <c r="EA16" s="642"/>
      <c r="EB16" s="642"/>
      <c r="EC16" s="651"/>
    </row>
    <row r="17" spans="2:133" ht="11.25" customHeight="1" x14ac:dyDescent="0.15">
      <c r="B17" s="638" t="s">
        <v>266</v>
      </c>
      <c r="C17" s="639"/>
      <c r="D17" s="639"/>
      <c r="E17" s="639"/>
      <c r="F17" s="639"/>
      <c r="G17" s="639"/>
      <c r="H17" s="639"/>
      <c r="I17" s="639"/>
      <c r="J17" s="639"/>
      <c r="K17" s="639"/>
      <c r="L17" s="639"/>
      <c r="M17" s="639"/>
      <c r="N17" s="639"/>
      <c r="O17" s="639"/>
      <c r="P17" s="639"/>
      <c r="Q17" s="640"/>
      <c r="R17" s="641">
        <v>2299</v>
      </c>
      <c r="S17" s="642"/>
      <c r="T17" s="642"/>
      <c r="U17" s="642"/>
      <c r="V17" s="642"/>
      <c r="W17" s="642"/>
      <c r="X17" s="642"/>
      <c r="Y17" s="643"/>
      <c r="Z17" s="644">
        <v>0</v>
      </c>
      <c r="AA17" s="644"/>
      <c r="AB17" s="644"/>
      <c r="AC17" s="644"/>
      <c r="AD17" s="645">
        <v>2299</v>
      </c>
      <c r="AE17" s="645"/>
      <c r="AF17" s="645"/>
      <c r="AG17" s="645"/>
      <c r="AH17" s="645"/>
      <c r="AI17" s="645"/>
      <c r="AJ17" s="645"/>
      <c r="AK17" s="645"/>
      <c r="AL17" s="646">
        <v>0.1</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174</v>
      </c>
      <c r="BH17" s="642"/>
      <c r="BI17" s="642"/>
      <c r="BJ17" s="642"/>
      <c r="BK17" s="642"/>
      <c r="BL17" s="642"/>
      <c r="BM17" s="642"/>
      <c r="BN17" s="643"/>
      <c r="BO17" s="644" t="s">
        <v>137</v>
      </c>
      <c r="BP17" s="644"/>
      <c r="BQ17" s="644"/>
      <c r="BR17" s="644"/>
      <c r="BS17" s="650" t="s">
        <v>174</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365683</v>
      </c>
      <c r="CS17" s="642"/>
      <c r="CT17" s="642"/>
      <c r="CU17" s="642"/>
      <c r="CV17" s="642"/>
      <c r="CW17" s="642"/>
      <c r="CX17" s="642"/>
      <c r="CY17" s="643"/>
      <c r="CZ17" s="644">
        <v>7.4</v>
      </c>
      <c r="DA17" s="644"/>
      <c r="DB17" s="644"/>
      <c r="DC17" s="644"/>
      <c r="DD17" s="650" t="s">
        <v>174</v>
      </c>
      <c r="DE17" s="642"/>
      <c r="DF17" s="642"/>
      <c r="DG17" s="642"/>
      <c r="DH17" s="642"/>
      <c r="DI17" s="642"/>
      <c r="DJ17" s="642"/>
      <c r="DK17" s="642"/>
      <c r="DL17" s="642"/>
      <c r="DM17" s="642"/>
      <c r="DN17" s="642"/>
      <c r="DO17" s="642"/>
      <c r="DP17" s="643"/>
      <c r="DQ17" s="650">
        <v>365683</v>
      </c>
      <c r="DR17" s="642"/>
      <c r="DS17" s="642"/>
      <c r="DT17" s="642"/>
      <c r="DU17" s="642"/>
      <c r="DV17" s="642"/>
      <c r="DW17" s="642"/>
      <c r="DX17" s="642"/>
      <c r="DY17" s="642"/>
      <c r="DZ17" s="642"/>
      <c r="EA17" s="642"/>
      <c r="EB17" s="642"/>
      <c r="EC17" s="651"/>
    </row>
    <row r="18" spans="2:133" ht="11.25" customHeight="1" x14ac:dyDescent="0.15">
      <c r="B18" s="638" t="s">
        <v>269</v>
      </c>
      <c r="C18" s="639"/>
      <c r="D18" s="639"/>
      <c r="E18" s="639"/>
      <c r="F18" s="639"/>
      <c r="G18" s="639"/>
      <c r="H18" s="639"/>
      <c r="I18" s="639"/>
      <c r="J18" s="639"/>
      <c r="K18" s="639"/>
      <c r="L18" s="639"/>
      <c r="M18" s="639"/>
      <c r="N18" s="639"/>
      <c r="O18" s="639"/>
      <c r="P18" s="639"/>
      <c r="Q18" s="640"/>
      <c r="R18" s="641">
        <v>1903812</v>
      </c>
      <c r="S18" s="642"/>
      <c r="T18" s="642"/>
      <c r="U18" s="642"/>
      <c r="V18" s="642"/>
      <c r="W18" s="642"/>
      <c r="X18" s="642"/>
      <c r="Y18" s="643"/>
      <c r="Z18" s="644">
        <v>37.200000000000003</v>
      </c>
      <c r="AA18" s="644"/>
      <c r="AB18" s="644"/>
      <c r="AC18" s="644"/>
      <c r="AD18" s="645">
        <v>1510462</v>
      </c>
      <c r="AE18" s="645"/>
      <c r="AF18" s="645"/>
      <c r="AG18" s="645"/>
      <c r="AH18" s="645"/>
      <c r="AI18" s="645"/>
      <c r="AJ18" s="645"/>
      <c r="AK18" s="645"/>
      <c r="AL18" s="646">
        <v>59.8</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174</v>
      </c>
      <c r="BH18" s="642"/>
      <c r="BI18" s="642"/>
      <c r="BJ18" s="642"/>
      <c r="BK18" s="642"/>
      <c r="BL18" s="642"/>
      <c r="BM18" s="642"/>
      <c r="BN18" s="643"/>
      <c r="BO18" s="644" t="s">
        <v>137</v>
      </c>
      <c r="BP18" s="644"/>
      <c r="BQ18" s="644"/>
      <c r="BR18" s="644"/>
      <c r="BS18" s="650" t="s">
        <v>229</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t="s">
        <v>137</v>
      </c>
      <c r="CS18" s="642"/>
      <c r="CT18" s="642"/>
      <c r="CU18" s="642"/>
      <c r="CV18" s="642"/>
      <c r="CW18" s="642"/>
      <c r="CX18" s="642"/>
      <c r="CY18" s="643"/>
      <c r="CZ18" s="644" t="s">
        <v>174</v>
      </c>
      <c r="DA18" s="644"/>
      <c r="DB18" s="644"/>
      <c r="DC18" s="644"/>
      <c r="DD18" s="650" t="s">
        <v>174</v>
      </c>
      <c r="DE18" s="642"/>
      <c r="DF18" s="642"/>
      <c r="DG18" s="642"/>
      <c r="DH18" s="642"/>
      <c r="DI18" s="642"/>
      <c r="DJ18" s="642"/>
      <c r="DK18" s="642"/>
      <c r="DL18" s="642"/>
      <c r="DM18" s="642"/>
      <c r="DN18" s="642"/>
      <c r="DO18" s="642"/>
      <c r="DP18" s="643"/>
      <c r="DQ18" s="650" t="s">
        <v>174</v>
      </c>
      <c r="DR18" s="642"/>
      <c r="DS18" s="642"/>
      <c r="DT18" s="642"/>
      <c r="DU18" s="642"/>
      <c r="DV18" s="642"/>
      <c r="DW18" s="642"/>
      <c r="DX18" s="642"/>
      <c r="DY18" s="642"/>
      <c r="DZ18" s="642"/>
      <c r="EA18" s="642"/>
      <c r="EB18" s="642"/>
      <c r="EC18" s="651"/>
    </row>
    <row r="19" spans="2:133" ht="11.25" customHeight="1" x14ac:dyDescent="0.15">
      <c r="B19" s="638" t="s">
        <v>272</v>
      </c>
      <c r="C19" s="639"/>
      <c r="D19" s="639"/>
      <c r="E19" s="639"/>
      <c r="F19" s="639"/>
      <c r="G19" s="639"/>
      <c r="H19" s="639"/>
      <c r="I19" s="639"/>
      <c r="J19" s="639"/>
      <c r="K19" s="639"/>
      <c r="L19" s="639"/>
      <c r="M19" s="639"/>
      <c r="N19" s="639"/>
      <c r="O19" s="639"/>
      <c r="P19" s="639"/>
      <c r="Q19" s="640"/>
      <c r="R19" s="641">
        <v>1510462</v>
      </c>
      <c r="S19" s="642"/>
      <c r="T19" s="642"/>
      <c r="U19" s="642"/>
      <c r="V19" s="642"/>
      <c r="W19" s="642"/>
      <c r="X19" s="642"/>
      <c r="Y19" s="643"/>
      <c r="Z19" s="644">
        <v>29.5</v>
      </c>
      <c r="AA19" s="644"/>
      <c r="AB19" s="644"/>
      <c r="AC19" s="644"/>
      <c r="AD19" s="645">
        <v>1510462</v>
      </c>
      <c r="AE19" s="645"/>
      <c r="AF19" s="645"/>
      <c r="AG19" s="645"/>
      <c r="AH19" s="645"/>
      <c r="AI19" s="645"/>
      <c r="AJ19" s="645"/>
      <c r="AK19" s="645"/>
      <c r="AL19" s="646">
        <v>59.8</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v>7227</v>
      </c>
      <c r="BH19" s="642"/>
      <c r="BI19" s="642"/>
      <c r="BJ19" s="642"/>
      <c r="BK19" s="642"/>
      <c r="BL19" s="642"/>
      <c r="BM19" s="642"/>
      <c r="BN19" s="643"/>
      <c r="BO19" s="644">
        <v>1</v>
      </c>
      <c r="BP19" s="644"/>
      <c r="BQ19" s="644"/>
      <c r="BR19" s="644"/>
      <c r="BS19" s="650" t="s">
        <v>174</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174</v>
      </c>
      <c r="CS19" s="642"/>
      <c r="CT19" s="642"/>
      <c r="CU19" s="642"/>
      <c r="CV19" s="642"/>
      <c r="CW19" s="642"/>
      <c r="CX19" s="642"/>
      <c r="CY19" s="643"/>
      <c r="CZ19" s="644" t="s">
        <v>174</v>
      </c>
      <c r="DA19" s="644"/>
      <c r="DB19" s="644"/>
      <c r="DC19" s="644"/>
      <c r="DD19" s="650" t="s">
        <v>229</v>
      </c>
      <c r="DE19" s="642"/>
      <c r="DF19" s="642"/>
      <c r="DG19" s="642"/>
      <c r="DH19" s="642"/>
      <c r="DI19" s="642"/>
      <c r="DJ19" s="642"/>
      <c r="DK19" s="642"/>
      <c r="DL19" s="642"/>
      <c r="DM19" s="642"/>
      <c r="DN19" s="642"/>
      <c r="DO19" s="642"/>
      <c r="DP19" s="643"/>
      <c r="DQ19" s="650" t="s">
        <v>174</v>
      </c>
      <c r="DR19" s="642"/>
      <c r="DS19" s="642"/>
      <c r="DT19" s="642"/>
      <c r="DU19" s="642"/>
      <c r="DV19" s="642"/>
      <c r="DW19" s="642"/>
      <c r="DX19" s="642"/>
      <c r="DY19" s="642"/>
      <c r="DZ19" s="642"/>
      <c r="EA19" s="642"/>
      <c r="EB19" s="642"/>
      <c r="EC19" s="651"/>
    </row>
    <row r="20" spans="2:133" ht="11.25" customHeight="1" x14ac:dyDescent="0.15">
      <c r="B20" s="638" t="s">
        <v>275</v>
      </c>
      <c r="C20" s="639"/>
      <c r="D20" s="639"/>
      <c r="E20" s="639"/>
      <c r="F20" s="639"/>
      <c r="G20" s="639"/>
      <c r="H20" s="639"/>
      <c r="I20" s="639"/>
      <c r="J20" s="639"/>
      <c r="K20" s="639"/>
      <c r="L20" s="639"/>
      <c r="M20" s="639"/>
      <c r="N20" s="639"/>
      <c r="O20" s="639"/>
      <c r="P20" s="639"/>
      <c r="Q20" s="640"/>
      <c r="R20" s="641">
        <v>167172</v>
      </c>
      <c r="S20" s="642"/>
      <c r="T20" s="642"/>
      <c r="U20" s="642"/>
      <c r="V20" s="642"/>
      <c r="W20" s="642"/>
      <c r="X20" s="642"/>
      <c r="Y20" s="643"/>
      <c r="Z20" s="644">
        <v>3.3</v>
      </c>
      <c r="AA20" s="644"/>
      <c r="AB20" s="644"/>
      <c r="AC20" s="644"/>
      <c r="AD20" s="645" t="s">
        <v>229</v>
      </c>
      <c r="AE20" s="645"/>
      <c r="AF20" s="645"/>
      <c r="AG20" s="645"/>
      <c r="AH20" s="645"/>
      <c r="AI20" s="645"/>
      <c r="AJ20" s="645"/>
      <c r="AK20" s="645"/>
      <c r="AL20" s="646" t="s">
        <v>137</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v>7227</v>
      </c>
      <c r="BH20" s="642"/>
      <c r="BI20" s="642"/>
      <c r="BJ20" s="642"/>
      <c r="BK20" s="642"/>
      <c r="BL20" s="642"/>
      <c r="BM20" s="642"/>
      <c r="BN20" s="643"/>
      <c r="BO20" s="644">
        <v>1</v>
      </c>
      <c r="BP20" s="644"/>
      <c r="BQ20" s="644"/>
      <c r="BR20" s="644"/>
      <c r="BS20" s="650" t="s">
        <v>229</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4934297</v>
      </c>
      <c r="CS20" s="642"/>
      <c r="CT20" s="642"/>
      <c r="CU20" s="642"/>
      <c r="CV20" s="642"/>
      <c r="CW20" s="642"/>
      <c r="CX20" s="642"/>
      <c r="CY20" s="643"/>
      <c r="CZ20" s="644">
        <v>100</v>
      </c>
      <c r="DA20" s="644"/>
      <c r="DB20" s="644"/>
      <c r="DC20" s="644"/>
      <c r="DD20" s="650">
        <v>1247861</v>
      </c>
      <c r="DE20" s="642"/>
      <c r="DF20" s="642"/>
      <c r="DG20" s="642"/>
      <c r="DH20" s="642"/>
      <c r="DI20" s="642"/>
      <c r="DJ20" s="642"/>
      <c r="DK20" s="642"/>
      <c r="DL20" s="642"/>
      <c r="DM20" s="642"/>
      <c r="DN20" s="642"/>
      <c r="DO20" s="642"/>
      <c r="DP20" s="643"/>
      <c r="DQ20" s="650">
        <v>3407838</v>
      </c>
      <c r="DR20" s="642"/>
      <c r="DS20" s="642"/>
      <c r="DT20" s="642"/>
      <c r="DU20" s="642"/>
      <c r="DV20" s="642"/>
      <c r="DW20" s="642"/>
      <c r="DX20" s="642"/>
      <c r="DY20" s="642"/>
      <c r="DZ20" s="642"/>
      <c r="EA20" s="642"/>
      <c r="EB20" s="642"/>
      <c r="EC20" s="651"/>
    </row>
    <row r="21" spans="2:133" ht="11.25" customHeight="1" x14ac:dyDescent="0.15">
      <c r="B21" s="638" t="s">
        <v>278</v>
      </c>
      <c r="C21" s="639"/>
      <c r="D21" s="639"/>
      <c r="E21" s="639"/>
      <c r="F21" s="639"/>
      <c r="G21" s="639"/>
      <c r="H21" s="639"/>
      <c r="I21" s="639"/>
      <c r="J21" s="639"/>
      <c r="K21" s="639"/>
      <c r="L21" s="639"/>
      <c r="M21" s="639"/>
      <c r="N21" s="639"/>
      <c r="O21" s="639"/>
      <c r="P21" s="639"/>
      <c r="Q21" s="640"/>
      <c r="R21" s="641">
        <v>226178</v>
      </c>
      <c r="S21" s="642"/>
      <c r="T21" s="642"/>
      <c r="U21" s="642"/>
      <c r="V21" s="642"/>
      <c r="W21" s="642"/>
      <c r="X21" s="642"/>
      <c r="Y21" s="643"/>
      <c r="Z21" s="644">
        <v>4.4000000000000004</v>
      </c>
      <c r="AA21" s="644"/>
      <c r="AB21" s="644"/>
      <c r="AC21" s="644"/>
      <c r="AD21" s="645" t="s">
        <v>137</v>
      </c>
      <c r="AE21" s="645"/>
      <c r="AF21" s="645"/>
      <c r="AG21" s="645"/>
      <c r="AH21" s="645"/>
      <c r="AI21" s="645"/>
      <c r="AJ21" s="645"/>
      <c r="AK21" s="645"/>
      <c r="AL21" s="646" t="s">
        <v>229</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v>7227</v>
      </c>
      <c r="BH21" s="642"/>
      <c r="BI21" s="642"/>
      <c r="BJ21" s="642"/>
      <c r="BK21" s="642"/>
      <c r="BL21" s="642"/>
      <c r="BM21" s="642"/>
      <c r="BN21" s="643"/>
      <c r="BO21" s="644">
        <v>1</v>
      </c>
      <c r="BP21" s="644"/>
      <c r="BQ21" s="644"/>
      <c r="BR21" s="644"/>
      <c r="BS21" s="650" t="s">
        <v>174</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280</v>
      </c>
      <c r="C22" s="639"/>
      <c r="D22" s="639"/>
      <c r="E22" s="639"/>
      <c r="F22" s="639"/>
      <c r="G22" s="639"/>
      <c r="H22" s="639"/>
      <c r="I22" s="639"/>
      <c r="J22" s="639"/>
      <c r="K22" s="639"/>
      <c r="L22" s="639"/>
      <c r="M22" s="639"/>
      <c r="N22" s="639"/>
      <c r="O22" s="639"/>
      <c r="P22" s="639"/>
      <c r="Q22" s="640"/>
      <c r="R22" s="641">
        <v>2885286</v>
      </c>
      <c r="S22" s="642"/>
      <c r="T22" s="642"/>
      <c r="U22" s="642"/>
      <c r="V22" s="642"/>
      <c r="W22" s="642"/>
      <c r="X22" s="642"/>
      <c r="Y22" s="643"/>
      <c r="Z22" s="644">
        <v>56.4</v>
      </c>
      <c r="AA22" s="644"/>
      <c r="AB22" s="644"/>
      <c r="AC22" s="644"/>
      <c r="AD22" s="645">
        <v>2491936</v>
      </c>
      <c r="AE22" s="645"/>
      <c r="AF22" s="645"/>
      <c r="AG22" s="645"/>
      <c r="AH22" s="645"/>
      <c r="AI22" s="645"/>
      <c r="AJ22" s="645"/>
      <c r="AK22" s="645"/>
      <c r="AL22" s="646">
        <v>98.7</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t="s">
        <v>229</v>
      </c>
      <c r="BH22" s="642"/>
      <c r="BI22" s="642"/>
      <c r="BJ22" s="642"/>
      <c r="BK22" s="642"/>
      <c r="BL22" s="642"/>
      <c r="BM22" s="642"/>
      <c r="BN22" s="643"/>
      <c r="BO22" s="644" t="s">
        <v>174</v>
      </c>
      <c r="BP22" s="644"/>
      <c r="BQ22" s="644"/>
      <c r="BR22" s="644"/>
      <c r="BS22" s="650" t="s">
        <v>174</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283</v>
      </c>
      <c r="C23" s="639"/>
      <c r="D23" s="639"/>
      <c r="E23" s="639"/>
      <c r="F23" s="639"/>
      <c r="G23" s="639"/>
      <c r="H23" s="639"/>
      <c r="I23" s="639"/>
      <c r="J23" s="639"/>
      <c r="K23" s="639"/>
      <c r="L23" s="639"/>
      <c r="M23" s="639"/>
      <c r="N23" s="639"/>
      <c r="O23" s="639"/>
      <c r="P23" s="639"/>
      <c r="Q23" s="640"/>
      <c r="R23" s="641">
        <v>850</v>
      </c>
      <c r="S23" s="642"/>
      <c r="T23" s="642"/>
      <c r="U23" s="642"/>
      <c r="V23" s="642"/>
      <c r="W23" s="642"/>
      <c r="X23" s="642"/>
      <c r="Y23" s="643"/>
      <c r="Z23" s="644">
        <v>0</v>
      </c>
      <c r="AA23" s="644"/>
      <c r="AB23" s="644"/>
      <c r="AC23" s="644"/>
      <c r="AD23" s="645">
        <v>850</v>
      </c>
      <c r="AE23" s="645"/>
      <c r="AF23" s="645"/>
      <c r="AG23" s="645"/>
      <c r="AH23" s="645"/>
      <c r="AI23" s="645"/>
      <c r="AJ23" s="645"/>
      <c r="AK23" s="645"/>
      <c r="AL23" s="646">
        <v>0</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t="s">
        <v>174</v>
      </c>
      <c r="BH23" s="642"/>
      <c r="BI23" s="642"/>
      <c r="BJ23" s="642"/>
      <c r="BK23" s="642"/>
      <c r="BL23" s="642"/>
      <c r="BM23" s="642"/>
      <c r="BN23" s="643"/>
      <c r="BO23" s="644" t="s">
        <v>174</v>
      </c>
      <c r="BP23" s="644"/>
      <c r="BQ23" s="644"/>
      <c r="BR23" s="644"/>
      <c r="BS23" s="650" t="s">
        <v>174</v>
      </c>
      <c r="BT23" s="642"/>
      <c r="BU23" s="642"/>
      <c r="BV23" s="642"/>
      <c r="BW23" s="642"/>
      <c r="BX23" s="642"/>
      <c r="BY23" s="642"/>
      <c r="BZ23" s="642"/>
      <c r="CA23" s="642"/>
      <c r="CB23" s="651"/>
      <c r="CD23" s="623" t="s">
        <v>223</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1" t="s">
        <v>288</v>
      </c>
      <c r="DM23" s="672"/>
      <c r="DN23" s="672"/>
      <c r="DO23" s="672"/>
      <c r="DP23" s="672"/>
      <c r="DQ23" s="672"/>
      <c r="DR23" s="672"/>
      <c r="DS23" s="672"/>
      <c r="DT23" s="672"/>
      <c r="DU23" s="672"/>
      <c r="DV23" s="673"/>
      <c r="DW23" s="623" t="s">
        <v>289</v>
      </c>
      <c r="DX23" s="624"/>
      <c r="DY23" s="624"/>
      <c r="DZ23" s="624"/>
      <c r="EA23" s="624"/>
      <c r="EB23" s="624"/>
      <c r="EC23" s="625"/>
    </row>
    <row r="24" spans="2:133" ht="11.25" customHeight="1" x14ac:dyDescent="0.15">
      <c r="B24" s="638" t="s">
        <v>290</v>
      </c>
      <c r="C24" s="639"/>
      <c r="D24" s="639"/>
      <c r="E24" s="639"/>
      <c r="F24" s="639"/>
      <c r="G24" s="639"/>
      <c r="H24" s="639"/>
      <c r="I24" s="639"/>
      <c r="J24" s="639"/>
      <c r="K24" s="639"/>
      <c r="L24" s="639"/>
      <c r="M24" s="639"/>
      <c r="N24" s="639"/>
      <c r="O24" s="639"/>
      <c r="P24" s="639"/>
      <c r="Q24" s="640"/>
      <c r="R24" s="641">
        <v>6677</v>
      </c>
      <c r="S24" s="642"/>
      <c r="T24" s="642"/>
      <c r="U24" s="642"/>
      <c r="V24" s="642"/>
      <c r="W24" s="642"/>
      <c r="X24" s="642"/>
      <c r="Y24" s="643"/>
      <c r="Z24" s="644">
        <v>0.1</v>
      </c>
      <c r="AA24" s="644"/>
      <c r="AB24" s="644"/>
      <c r="AC24" s="644"/>
      <c r="AD24" s="645">
        <v>477</v>
      </c>
      <c r="AE24" s="645"/>
      <c r="AF24" s="645"/>
      <c r="AG24" s="645"/>
      <c r="AH24" s="645"/>
      <c r="AI24" s="645"/>
      <c r="AJ24" s="645"/>
      <c r="AK24" s="645"/>
      <c r="AL24" s="646">
        <v>0</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229</v>
      </c>
      <c r="BH24" s="642"/>
      <c r="BI24" s="642"/>
      <c r="BJ24" s="642"/>
      <c r="BK24" s="642"/>
      <c r="BL24" s="642"/>
      <c r="BM24" s="642"/>
      <c r="BN24" s="643"/>
      <c r="BO24" s="644" t="s">
        <v>174</v>
      </c>
      <c r="BP24" s="644"/>
      <c r="BQ24" s="644"/>
      <c r="BR24" s="644"/>
      <c r="BS24" s="650" t="s">
        <v>137</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1315860</v>
      </c>
      <c r="CS24" s="631"/>
      <c r="CT24" s="631"/>
      <c r="CU24" s="631"/>
      <c r="CV24" s="631"/>
      <c r="CW24" s="631"/>
      <c r="CX24" s="631"/>
      <c r="CY24" s="632"/>
      <c r="CZ24" s="635">
        <v>26.7</v>
      </c>
      <c r="DA24" s="636"/>
      <c r="DB24" s="636"/>
      <c r="DC24" s="655"/>
      <c r="DD24" s="676">
        <v>1131736</v>
      </c>
      <c r="DE24" s="631"/>
      <c r="DF24" s="631"/>
      <c r="DG24" s="631"/>
      <c r="DH24" s="631"/>
      <c r="DI24" s="631"/>
      <c r="DJ24" s="631"/>
      <c r="DK24" s="632"/>
      <c r="DL24" s="676">
        <v>1104932</v>
      </c>
      <c r="DM24" s="631"/>
      <c r="DN24" s="631"/>
      <c r="DO24" s="631"/>
      <c r="DP24" s="631"/>
      <c r="DQ24" s="631"/>
      <c r="DR24" s="631"/>
      <c r="DS24" s="631"/>
      <c r="DT24" s="631"/>
      <c r="DU24" s="631"/>
      <c r="DV24" s="632"/>
      <c r="DW24" s="635">
        <v>41.9</v>
      </c>
      <c r="DX24" s="636"/>
      <c r="DY24" s="636"/>
      <c r="DZ24" s="636"/>
      <c r="EA24" s="636"/>
      <c r="EB24" s="636"/>
      <c r="EC24" s="637"/>
    </row>
    <row r="25" spans="2:133" ht="11.25" customHeight="1" x14ac:dyDescent="0.15">
      <c r="B25" s="638" t="s">
        <v>293</v>
      </c>
      <c r="C25" s="639"/>
      <c r="D25" s="639"/>
      <c r="E25" s="639"/>
      <c r="F25" s="639"/>
      <c r="G25" s="639"/>
      <c r="H25" s="639"/>
      <c r="I25" s="639"/>
      <c r="J25" s="639"/>
      <c r="K25" s="639"/>
      <c r="L25" s="639"/>
      <c r="M25" s="639"/>
      <c r="N25" s="639"/>
      <c r="O25" s="639"/>
      <c r="P25" s="639"/>
      <c r="Q25" s="640"/>
      <c r="R25" s="641">
        <v>23482</v>
      </c>
      <c r="S25" s="642"/>
      <c r="T25" s="642"/>
      <c r="U25" s="642"/>
      <c r="V25" s="642"/>
      <c r="W25" s="642"/>
      <c r="X25" s="642"/>
      <c r="Y25" s="643"/>
      <c r="Z25" s="644">
        <v>0.5</v>
      </c>
      <c r="AA25" s="644"/>
      <c r="AB25" s="644"/>
      <c r="AC25" s="644"/>
      <c r="AD25" s="645">
        <v>13393</v>
      </c>
      <c r="AE25" s="645"/>
      <c r="AF25" s="645"/>
      <c r="AG25" s="645"/>
      <c r="AH25" s="645"/>
      <c r="AI25" s="645"/>
      <c r="AJ25" s="645"/>
      <c r="AK25" s="645"/>
      <c r="AL25" s="646">
        <v>0.5</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174</v>
      </c>
      <c r="BH25" s="642"/>
      <c r="BI25" s="642"/>
      <c r="BJ25" s="642"/>
      <c r="BK25" s="642"/>
      <c r="BL25" s="642"/>
      <c r="BM25" s="642"/>
      <c r="BN25" s="643"/>
      <c r="BO25" s="644" t="s">
        <v>229</v>
      </c>
      <c r="BP25" s="644"/>
      <c r="BQ25" s="644"/>
      <c r="BR25" s="644"/>
      <c r="BS25" s="650" t="s">
        <v>174</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723225</v>
      </c>
      <c r="CS25" s="677"/>
      <c r="CT25" s="677"/>
      <c r="CU25" s="677"/>
      <c r="CV25" s="677"/>
      <c r="CW25" s="677"/>
      <c r="CX25" s="677"/>
      <c r="CY25" s="678"/>
      <c r="CZ25" s="646">
        <v>14.7</v>
      </c>
      <c r="DA25" s="674"/>
      <c r="DB25" s="674"/>
      <c r="DC25" s="679"/>
      <c r="DD25" s="650">
        <v>701599</v>
      </c>
      <c r="DE25" s="677"/>
      <c r="DF25" s="677"/>
      <c r="DG25" s="677"/>
      <c r="DH25" s="677"/>
      <c r="DI25" s="677"/>
      <c r="DJ25" s="677"/>
      <c r="DK25" s="678"/>
      <c r="DL25" s="650">
        <v>697964</v>
      </c>
      <c r="DM25" s="677"/>
      <c r="DN25" s="677"/>
      <c r="DO25" s="677"/>
      <c r="DP25" s="677"/>
      <c r="DQ25" s="677"/>
      <c r="DR25" s="677"/>
      <c r="DS25" s="677"/>
      <c r="DT25" s="677"/>
      <c r="DU25" s="677"/>
      <c r="DV25" s="678"/>
      <c r="DW25" s="646">
        <v>26.5</v>
      </c>
      <c r="DX25" s="674"/>
      <c r="DY25" s="674"/>
      <c r="DZ25" s="674"/>
      <c r="EA25" s="674"/>
      <c r="EB25" s="674"/>
      <c r="EC25" s="675"/>
    </row>
    <row r="26" spans="2:133" ht="11.25" customHeight="1" x14ac:dyDescent="0.15">
      <c r="B26" s="638" t="s">
        <v>296</v>
      </c>
      <c r="C26" s="639"/>
      <c r="D26" s="639"/>
      <c r="E26" s="639"/>
      <c r="F26" s="639"/>
      <c r="G26" s="639"/>
      <c r="H26" s="639"/>
      <c r="I26" s="639"/>
      <c r="J26" s="639"/>
      <c r="K26" s="639"/>
      <c r="L26" s="639"/>
      <c r="M26" s="639"/>
      <c r="N26" s="639"/>
      <c r="O26" s="639"/>
      <c r="P26" s="639"/>
      <c r="Q26" s="640"/>
      <c r="R26" s="641">
        <v>3873</v>
      </c>
      <c r="S26" s="642"/>
      <c r="T26" s="642"/>
      <c r="U26" s="642"/>
      <c r="V26" s="642"/>
      <c r="W26" s="642"/>
      <c r="X26" s="642"/>
      <c r="Y26" s="643"/>
      <c r="Z26" s="644">
        <v>0.1</v>
      </c>
      <c r="AA26" s="644"/>
      <c r="AB26" s="644"/>
      <c r="AC26" s="644"/>
      <c r="AD26" s="645" t="s">
        <v>174</v>
      </c>
      <c r="AE26" s="645"/>
      <c r="AF26" s="645"/>
      <c r="AG26" s="645"/>
      <c r="AH26" s="645"/>
      <c r="AI26" s="645"/>
      <c r="AJ26" s="645"/>
      <c r="AK26" s="645"/>
      <c r="AL26" s="646" t="s">
        <v>174</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174</v>
      </c>
      <c r="BH26" s="642"/>
      <c r="BI26" s="642"/>
      <c r="BJ26" s="642"/>
      <c r="BK26" s="642"/>
      <c r="BL26" s="642"/>
      <c r="BM26" s="642"/>
      <c r="BN26" s="643"/>
      <c r="BO26" s="644" t="s">
        <v>174</v>
      </c>
      <c r="BP26" s="644"/>
      <c r="BQ26" s="644"/>
      <c r="BR26" s="644"/>
      <c r="BS26" s="650" t="s">
        <v>174</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433458</v>
      </c>
      <c r="CS26" s="642"/>
      <c r="CT26" s="642"/>
      <c r="CU26" s="642"/>
      <c r="CV26" s="642"/>
      <c r="CW26" s="642"/>
      <c r="CX26" s="642"/>
      <c r="CY26" s="643"/>
      <c r="CZ26" s="646">
        <v>8.8000000000000007</v>
      </c>
      <c r="DA26" s="674"/>
      <c r="DB26" s="674"/>
      <c r="DC26" s="679"/>
      <c r="DD26" s="650">
        <v>421786</v>
      </c>
      <c r="DE26" s="642"/>
      <c r="DF26" s="642"/>
      <c r="DG26" s="642"/>
      <c r="DH26" s="642"/>
      <c r="DI26" s="642"/>
      <c r="DJ26" s="642"/>
      <c r="DK26" s="643"/>
      <c r="DL26" s="650" t="s">
        <v>229</v>
      </c>
      <c r="DM26" s="642"/>
      <c r="DN26" s="642"/>
      <c r="DO26" s="642"/>
      <c r="DP26" s="642"/>
      <c r="DQ26" s="642"/>
      <c r="DR26" s="642"/>
      <c r="DS26" s="642"/>
      <c r="DT26" s="642"/>
      <c r="DU26" s="642"/>
      <c r="DV26" s="643"/>
      <c r="DW26" s="646" t="s">
        <v>174</v>
      </c>
      <c r="DX26" s="674"/>
      <c r="DY26" s="674"/>
      <c r="DZ26" s="674"/>
      <c r="EA26" s="674"/>
      <c r="EB26" s="674"/>
      <c r="EC26" s="675"/>
    </row>
    <row r="27" spans="2:133" ht="11.25" customHeight="1" x14ac:dyDescent="0.15">
      <c r="B27" s="638" t="s">
        <v>299</v>
      </c>
      <c r="C27" s="639"/>
      <c r="D27" s="639"/>
      <c r="E27" s="639"/>
      <c r="F27" s="639"/>
      <c r="G27" s="639"/>
      <c r="H27" s="639"/>
      <c r="I27" s="639"/>
      <c r="J27" s="639"/>
      <c r="K27" s="639"/>
      <c r="L27" s="639"/>
      <c r="M27" s="639"/>
      <c r="N27" s="639"/>
      <c r="O27" s="639"/>
      <c r="P27" s="639"/>
      <c r="Q27" s="640"/>
      <c r="R27" s="641">
        <v>403213</v>
      </c>
      <c r="S27" s="642"/>
      <c r="T27" s="642"/>
      <c r="U27" s="642"/>
      <c r="V27" s="642"/>
      <c r="W27" s="642"/>
      <c r="X27" s="642"/>
      <c r="Y27" s="643"/>
      <c r="Z27" s="644">
        <v>7.9</v>
      </c>
      <c r="AA27" s="644"/>
      <c r="AB27" s="644"/>
      <c r="AC27" s="644"/>
      <c r="AD27" s="645" t="s">
        <v>174</v>
      </c>
      <c r="AE27" s="645"/>
      <c r="AF27" s="645"/>
      <c r="AG27" s="645"/>
      <c r="AH27" s="645"/>
      <c r="AI27" s="645"/>
      <c r="AJ27" s="645"/>
      <c r="AK27" s="645"/>
      <c r="AL27" s="646" t="s">
        <v>137</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760268</v>
      </c>
      <c r="BH27" s="642"/>
      <c r="BI27" s="642"/>
      <c r="BJ27" s="642"/>
      <c r="BK27" s="642"/>
      <c r="BL27" s="642"/>
      <c r="BM27" s="642"/>
      <c r="BN27" s="643"/>
      <c r="BO27" s="644">
        <v>100</v>
      </c>
      <c r="BP27" s="644"/>
      <c r="BQ27" s="644"/>
      <c r="BR27" s="644"/>
      <c r="BS27" s="650" t="s">
        <v>174</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226952</v>
      </c>
      <c r="CS27" s="677"/>
      <c r="CT27" s="677"/>
      <c r="CU27" s="677"/>
      <c r="CV27" s="677"/>
      <c r="CW27" s="677"/>
      <c r="CX27" s="677"/>
      <c r="CY27" s="678"/>
      <c r="CZ27" s="646">
        <v>4.5999999999999996</v>
      </c>
      <c r="DA27" s="674"/>
      <c r="DB27" s="674"/>
      <c r="DC27" s="679"/>
      <c r="DD27" s="650">
        <v>64454</v>
      </c>
      <c r="DE27" s="677"/>
      <c r="DF27" s="677"/>
      <c r="DG27" s="677"/>
      <c r="DH27" s="677"/>
      <c r="DI27" s="677"/>
      <c r="DJ27" s="677"/>
      <c r="DK27" s="678"/>
      <c r="DL27" s="650">
        <v>64179</v>
      </c>
      <c r="DM27" s="677"/>
      <c r="DN27" s="677"/>
      <c r="DO27" s="677"/>
      <c r="DP27" s="677"/>
      <c r="DQ27" s="677"/>
      <c r="DR27" s="677"/>
      <c r="DS27" s="677"/>
      <c r="DT27" s="677"/>
      <c r="DU27" s="677"/>
      <c r="DV27" s="678"/>
      <c r="DW27" s="646">
        <v>2.4</v>
      </c>
      <c r="DX27" s="674"/>
      <c r="DY27" s="674"/>
      <c r="DZ27" s="674"/>
      <c r="EA27" s="674"/>
      <c r="EB27" s="674"/>
      <c r="EC27" s="675"/>
    </row>
    <row r="28" spans="2:133" ht="11.25" customHeight="1" x14ac:dyDescent="0.15">
      <c r="B28" s="683" t="s">
        <v>302</v>
      </c>
      <c r="C28" s="684"/>
      <c r="D28" s="684"/>
      <c r="E28" s="684"/>
      <c r="F28" s="684"/>
      <c r="G28" s="684"/>
      <c r="H28" s="684"/>
      <c r="I28" s="684"/>
      <c r="J28" s="684"/>
      <c r="K28" s="684"/>
      <c r="L28" s="684"/>
      <c r="M28" s="684"/>
      <c r="N28" s="684"/>
      <c r="O28" s="684"/>
      <c r="P28" s="684"/>
      <c r="Q28" s="685"/>
      <c r="R28" s="641">
        <v>8092</v>
      </c>
      <c r="S28" s="642"/>
      <c r="T28" s="642"/>
      <c r="U28" s="642"/>
      <c r="V28" s="642"/>
      <c r="W28" s="642"/>
      <c r="X28" s="642"/>
      <c r="Y28" s="643"/>
      <c r="Z28" s="644">
        <v>0.2</v>
      </c>
      <c r="AA28" s="644"/>
      <c r="AB28" s="644"/>
      <c r="AC28" s="644"/>
      <c r="AD28" s="645">
        <v>8092</v>
      </c>
      <c r="AE28" s="645"/>
      <c r="AF28" s="645"/>
      <c r="AG28" s="645"/>
      <c r="AH28" s="645"/>
      <c r="AI28" s="645"/>
      <c r="AJ28" s="645"/>
      <c r="AK28" s="645"/>
      <c r="AL28" s="646">
        <v>0.3</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365683</v>
      </c>
      <c r="CS28" s="642"/>
      <c r="CT28" s="642"/>
      <c r="CU28" s="642"/>
      <c r="CV28" s="642"/>
      <c r="CW28" s="642"/>
      <c r="CX28" s="642"/>
      <c r="CY28" s="643"/>
      <c r="CZ28" s="646">
        <v>7.4</v>
      </c>
      <c r="DA28" s="674"/>
      <c r="DB28" s="674"/>
      <c r="DC28" s="679"/>
      <c r="DD28" s="650">
        <v>365683</v>
      </c>
      <c r="DE28" s="642"/>
      <c r="DF28" s="642"/>
      <c r="DG28" s="642"/>
      <c r="DH28" s="642"/>
      <c r="DI28" s="642"/>
      <c r="DJ28" s="642"/>
      <c r="DK28" s="643"/>
      <c r="DL28" s="650">
        <v>342789</v>
      </c>
      <c r="DM28" s="642"/>
      <c r="DN28" s="642"/>
      <c r="DO28" s="642"/>
      <c r="DP28" s="642"/>
      <c r="DQ28" s="642"/>
      <c r="DR28" s="642"/>
      <c r="DS28" s="642"/>
      <c r="DT28" s="642"/>
      <c r="DU28" s="642"/>
      <c r="DV28" s="643"/>
      <c r="DW28" s="646">
        <v>13</v>
      </c>
      <c r="DX28" s="674"/>
      <c r="DY28" s="674"/>
      <c r="DZ28" s="674"/>
      <c r="EA28" s="674"/>
      <c r="EB28" s="674"/>
      <c r="EC28" s="675"/>
    </row>
    <row r="29" spans="2:133" ht="11.25" customHeight="1" x14ac:dyDescent="0.15">
      <c r="B29" s="638" t="s">
        <v>304</v>
      </c>
      <c r="C29" s="639"/>
      <c r="D29" s="639"/>
      <c r="E29" s="639"/>
      <c r="F29" s="639"/>
      <c r="G29" s="639"/>
      <c r="H29" s="639"/>
      <c r="I29" s="639"/>
      <c r="J29" s="639"/>
      <c r="K29" s="639"/>
      <c r="L29" s="639"/>
      <c r="M29" s="639"/>
      <c r="N29" s="639"/>
      <c r="O29" s="639"/>
      <c r="P29" s="639"/>
      <c r="Q29" s="640"/>
      <c r="R29" s="641">
        <v>896529</v>
      </c>
      <c r="S29" s="642"/>
      <c r="T29" s="642"/>
      <c r="U29" s="642"/>
      <c r="V29" s="642"/>
      <c r="W29" s="642"/>
      <c r="X29" s="642"/>
      <c r="Y29" s="643"/>
      <c r="Z29" s="644">
        <v>17.5</v>
      </c>
      <c r="AA29" s="644"/>
      <c r="AB29" s="644"/>
      <c r="AC29" s="644"/>
      <c r="AD29" s="645" t="s">
        <v>229</v>
      </c>
      <c r="AE29" s="645"/>
      <c r="AF29" s="645"/>
      <c r="AG29" s="645"/>
      <c r="AH29" s="645"/>
      <c r="AI29" s="645"/>
      <c r="AJ29" s="645"/>
      <c r="AK29" s="645"/>
      <c r="AL29" s="646" t="s">
        <v>229</v>
      </c>
      <c r="AM29" s="647"/>
      <c r="AN29" s="647"/>
      <c r="AO29" s="648"/>
      <c r="AP29" s="620" t="s">
        <v>223</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308</v>
      </c>
      <c r="CG29" s="657"/>
      <c r="CH29" s="657"/>
      <c r="CI29" s="657"/>
      <c r="CJ29" s="657"/>
      <c r="CK29" s="657"/>
      <c r="CL29" s="657"/>
      <c r="CM29" s="657"/>
      <c r="CN29" s="657"/>
      <c r="CO29" s="657"/>
      <c r="CP29" s="657"/>
      <c r="CQ29" s="658"/>
      <c r="CR29" s="641">
        <v>365683</v>
      </c>
      <c r="CS29" s="677"/>
      <c r="CT29" s="677"/>
      <c r="CU29" s="677"/>
      <c r="CV29" s="677"/>
      <c r="CW29" s="677"/>
      <c r="CX29" s="677"/>
      <c r="CY29" s="678"/>
      <c r="CZ29" s="646">
        <v>7.4</v>
      </c>
      <c r="DA29" s="674"/>
      <c r="DB29" s="674"/>
      <c r="DC29" s="679"/>
      <c r="DD29" s="650">
        <v>365683</v>
      </c>
      <c r="DE29" s="677"/>
      <c r="DF29" s="677"/>
      <c r="DG29" s="677"/>
      <c r="DH29" s="677"/>
      <c r="DI29" s="677"/>
      <c r="DJ29" s="677"/>
      <c r="DK29" s="678"/>
      <c r="DL29" s="650">
        <v>342789</v>
      </c>
      <c r="DM29" s="677"/>
      <c r="DN29" s="677"/>
      <c r="DO29" s="677"/>
      <c r="DP29" s="677"/>
      <c r="DQ29" s="677"/>
      <c r="DR29" s="677"/>
      <c r="DS29" s="677"/>
      <c r="DT29" s="677"/>
      <c r="DU29" s="677"/>
      <c r="DV29" s="678"/>
      <c r="DW29" s="646">
        <v>13</v>
      </c>
      <c r="DX29" s="674"/>
      <c r="DY29" s="674"/>
      <c r="DZ29" s="674"/>
      <c r="EA29" s="674"/>
      <c r="EB29" s="674"/>
      <c r="EC29" s="675"/>
    </row>
    <row r="30" spans="2:133" ht="11.25" customHeight="1" x14ac:dyDescent="0.15">
      <c r="B30" s="638" t="s">
        <v>309</v>
      </c>
      <c r="C30" s="639"/>
      <c r="D30" s="639"/>
      <c r="E30" s="639"/>
      <c r="F30" s="639"/>
      <c r="G30" s="639"/>
      <c r="H30" s="639"/>
      <c r="I30" s="639"/>
      <c r="J30" s="639"/>
      <c r="K30" s="639"/>
      <c r="L30" s="639"/>
      <c r="M30" s="639"/>
      <c r="N30" s="639"/>
      <c r="O30" s="639"/>
      <c r="P30" s="639"/>
      <c r="Q30" s="640"/>
      <c r="R30" s="641">
        <v>22176</v>
      </c>
      <c r="S30" s="642"/>
      <c r="T30" s="642"/>
      <c r="U30" s="642"/>
      <c r="V30" s="642"/>
      <c r="W30" s="642"/>
      <c r="X30" s="642"/>
      <c r="Y30" s="643"/>
      <c r="Z30" s="644">
        <v>0.4</v>
      </c>
      <c r="AA30" s="644"/>
      <c r="AB30" s="644"/>
      <c r="AC30" s="644"/>
      <c r="AD30" s="645">
        <v>1131</v>
      </c>
      <c r="AE30" s="645"/>
      <c r="AF30" s="645"/>
      <c r="AG30" s="645"/>
      <c r="AH30" s="645"/>
      <c r="AI30" s="645"/>
      <c r="AJ30" s="645"/>
      <c r="AK30" s="645"/>
      <c r="AL30" s="646">
        <v>0</v>
      </c>
      <c r="AM30" s="647"/>
      <c r="AN30" s="647"/>
      <c r="AO30" s="648"/>
      <c r="AP30" s="689" t="s">
        <v>310</v>
      </c>
      <c r="AQ30" s="690"/>
      <c r="AR30" s="690"/>
      <c r="AS30" s="690"/>
      <c r="AT30" s="695" t="s">
        <v>311</v>
      </c>
      <c r="AU30" s="230"/>
      <c r="AV30" s="230"/>
      <c r="AW30" s="230"/>
      <c r="AX30" s="627" t="s">
        <v>186</v>
      </c>
      <c r="AY30" s="628"/>
      <c r="AZ30" s="628"/>
      <c r="BA30" s="628"/>
      <c r="BB30" s="628"/>
      <c r="BC30" s="628"/>
      <c r="BD30" s="628"/>
      <c r="BE30" s="628"/>
      <c r="BF30" s="629"/>
      <c r="BG30" s="701">
        <v>99.3</v>
      </c>
      <c r="BH30" s="702"/>
      <c r="BI30" s="702"/>
      <c r="BJ30" s="702"/>
      <c r="BK30" s="702"/>
      <c r="BL30" s="702"/>
      <c r="BM30" s="636">
        <v>88.4</v>
      </c>
      <c r="BN30" s="702"/>
      <c r="BO30" s="702"/>
      <c r="BP30" s="702"/>
      <c r="BQ30" s="703"/>
      <c r="BR30" s="701">
        <v>99.2</v>
      </c>
      <c r="BS30" s="702"/>
      <c r="BT30" s="702"/>
      <c r="BU30" s="702"/>
      <c r="BV30" s="702"/>
      <c r="BW30" s="702"/>
      <c r="BX30" s="636">
        <v>88</v>
      </c>
      <c r="BY30" s="702"/>
      <c r="BZ30" s="702"/>
      <c r="CA30" s="702"/>
      <c r="CB30" s="703"/>
      <c r="CD30" s="706"/>
      <c r="CE30" s="707"/>
      <c r="CF30" s="656" t="s">
        <v>312</v>
      </c>
      <c r="CG30" s="657"/>
      <c r="CH30" s="657"/>
      <c r="CI30" s="657"/>
      <c r="CJ30" s="657"/>
      <c r="CK30" s="657"/>
      <c r="CL30" s="657"/>
      <c r="CM30" s="657"/>
      <c r="CN30" s="657"/>
      <c r="CO30" s="657"/>
      <c r="CP30" s="657"/>
      <c r="CQ30" s="658"/>
      <c r="CR30" s="641">
        <v>336181</v>
      </c>
      <c r="CS30" s="642"/>
      <c r="CT30" s="642"/>
      <c r="CU30" s="642"/>
      <c r="CV30" s="642"/>
      <c r="CW30" s="642"/>
      <c r="CX30" s="642"/>
      <c r="CY30" s="643"/>
      <c r="CZ30" s="646">
        <v>6.8</v>
      </c>
      <c r="DA30" s="674"/>
      <c r="DB30" s="674"/>
      <c r="DC30" s="679"/>
      <c r="DD30" s="650">
        <v>336181</v>
      </c>
      <c r="DE30" s="642"/>
      <c r="DF30" s="642"/>
      <c r="DG30" s="642"/>
      <c r="DH30" s="642"/>
      <c r="DI30" s="642"/>
      <c r="DJ30" s="642"/>
      <c r="DK30" s="643"/>
      <c r="DL30" s="650">
        <v>314042</v>
      </c>
      <c r="DM30" s="642"/>
      <c r="DN30" s="642"/>
      <c r="DO30" s="642"/>
      <c r="DP30" s="642"/>
      <c r="DQ30" s="642"/>
      <c r="DR30" s="642"/>
      <c r="DS30" s="642"/>
      <c r="DT30" s="642"/>
      <c r="DU30" s="642"/>
      <c r="DV30" s="643"/>
      <c r="DW30" s="646">
        <v>11.9</v>
      </c>
      <c r="DX30" s="674"/>
      <c r="DY30" s="674"/>
      <c r="DZ30" s="674"/>
      <c r="EA30" s="674"/>
      <c r="EB30" s="674"/>
      <c r="EC30" s="675"/>
    </row>
    <row r="31" spans="2:133" ht="11.25" customHeight="1" x14ac:dyDescent="0.15">
      <c r="B31" s="638" t="s">
        <v>313</v>
      </c>
      <c r="C31" s="639"/>
      <c r="D31" s="639"/>
      <c r="E31" s="639"/>
      <c r="F31" s="639"/>
      <c r="G31" s="639"/>
      <c r="H31" s="639"/>
      <c r="I31" s="639"/>
      <c r="J31" s="639"/>
      <c r="K31" s="639"/>
      <c r="L31" s="639"/>
      <c r="M31" s="639"/>
      <c r="N31" s="639"/>
      <c r="O31" s="639"/>
      <c r="P31" s="639"/>
      <c r="Q31" s="640"/>
      <c r="R31" s="641">
        <v>19480</v>
      </c>
      <c r="S31" s="642"/>
      <c r="T31" s="642"/>
      <c r="U31" s="642"/>
      <c r="V31" s="642"/>
      <c r="W31" s="642"/>
      <c r="X31" s="642"/>
      <c r="Y31" s="643"/>
      <c r="Z31" s="644">
        <v>0.4</v>
      </c>
      <c r="AA31" s="644"/>
      <c r="AB31" s="644"/>
      <c r="AC31" s="644"/>
      <c r="AD31" s="645" t="s">
        <v>229</v>
      </c>
      <c r="AE31" s="645"/>
      <c r="AF31" s="645"/>
      <c r="AG31" s="645"/>
      <c r="AH31" s="645"/>
      <c r="AI31" s="645"/>
      <c r="AJ31" s="645"/>
      <c r="AK31" s="645"/>
      <c r="AL31" s="646" t="s">
        <v>174</v>
      </c>
      <c r="AM31" s="647"/>
      <c r="AN31" s="647"/>
      <c r="AO31" s="648"/>
      <c r="AP31" s="691"/>
      <c r="AQ31" s="692"/>
      <c r="AR31" s="692"/>
      <c r="AS31" s="692"/>
      <c r="AT31" s="696"/>
      <c r="AU31" s="229" t="s">
        <v>314</v>
      </c>
      <c r="AV31" s="229"/>
      <c r="AW31" s="229"/>
      <c r="AX31" s="638" t="s">
        <v>315</v>
      </c>
      <c r="AY31" s="639"/>
      <c r="AZ31" s="639"/>
      <c r="BA31" s="639"/>
      <c r="BB31" s="639"/>
      <c r="BC31" s="639"/>
      <c r="BD31" s="639"/>
      <c r="BE31" s="639"/>
      <c r="BF31" s="640"/>
      <c r="BG31" s="698">
        <v>99.4</v>
      </c>
      <c r="BH31" s="677"/>
      <c r="BI31" s="677"/>
      <c r="BJ31" s="677"/>
      <c r="BK31" s="677"/>
      <c r="BL31" s="677"/>
      <c r="BM31" s="647">
        <v>97.9</v>
      </c>
      <c r="BN31" s="699"/>
      <c r="BO31" s="699"/>
      <c r="BP31" s="699"/>
      <c r="BQ31" s="700"/>
      <c r="BR31" s="698">
        <v>99.4</v>
      </c>
      <c r="BS31" s="677"/>
      <c r="BT31" s="677"/>
      <c r="BU31" s="677"/>
      <c r="BV31" s="677"/>
      <c r="BW31" s="677"/>
      <c r="BX31" s="647">
        <v>97.8</v>
      </c>
      <c r="BY31" s="699"/>
      <c r="BZ31" s="699"/>
      <c r="CA31" s="699"/>
      <c r="CB31" s="700"/>
      <c r="CD31" s="706"/>
      <c r="CE31" s="707"/>
      <c r="CF31" s="656" t="s">
        <v>316</v>
      </c>
      <c r="CG31" s="657"/>
      <c r="CH31" s="657"/>
      <c r="CI31" s="657"/>
      <c r="CJ31" s="657"/>
      <c r="CK31" s="657"/>
      <c r="CL31" s="657"/>
      <c r="CM31" s="657"/>
      <c r="CN31" s="657"/>
      <c r="CO31" s="657"/>
      <c r="CP31" s="657"/>
      <c r="CQ31" s="658"/>
      <c r="CR31" s="641">
        <v>29502</v>
      </c>
      <c r="CS31" s="677"/>
      <c r="CT31" s="677"/>
      <c r="CU31" s="677"/>
      <c r="CV31" s="677"/>
      <c r="CW31" s="677"/>
      <c r="CX31" s="677"/>
      <c r="CY31" s="678"/>
      <c r="CZ31" s="646">
        <v>0.6</v>
      </c>
      <c r="DA31" s="674"/>
      <c r="DB31" s="674"/>
      <c r="DC31" s="679"/>
      <c r="DD31" s="650">
        <v>29502</v>
      </c>
      <c r="DE31" s="677"/>
      <c r="DF31" s="677"/>
      <c r="DG31" s="677"/>
      <c r="DH31" s="677"/>
      <c r="DI31" s="677"/>
      <c r="DJ31" s="677"/>
      <c r="DK31" s="678"/>
      <c r="DL31" s="650">
        <v>28747</v>
      </c>
      <c r="DM31" s="677"/>
      <c r="DN31" s="677"/>
      <c r="DO31" s="677"/>
      <c r="DP31" s="677"/>
      <c r="DQ31" s="677"/>
      <c r="DR31" s="677"/>
      <c r="DS31" s="677"/>
      <c r="DT31" s="677"/>
      <c r="DU31" s="677"/>
      <c r="DV31" s="678"/>
      <c r="DW31" s="646">
        <v>1.1000000000000001</v>
      </c>
      <c r="DX31" s="674"/>
      <c r="DY31" s="674"/>
      <c r="DZ31" s="674"/>
      <c r="EA31" s="674"/>
      <c r="EB31" s="674"/>
      <c r="EC31" s="675"/>
    </row>
    <row r="32" spans="2:133" ht="11.25" customHeight="1" x14ac:dyDescent="0.15">
      <c r="B32" s="638" t="s">
        <v>317</v>
      </c>
      <c r="C32" s="639"/>
      <c r="D32" s="639"/>
      <c r="E32" s="639"/>
      <c r="F32" s="639"/>
      <c r="G32" s="639"/>
      <c r="H32" s="639"/>
      <c r="I32" s="639"/>
      <c r="J32" s="639"/>
      <c r="K32" s="639"/>
      <c r="L32" s="639"/>
      <c r="M32" s="639"/>
      <c r="N32" s="639"/>
      <c r="O32" s="639"/>
      <c r="P32" s="639"/>
      <c r="Q32" s="640"/>
      <c r="R32" s="641">
        <v>341045</v>
      </c>
      <c r="S32" s="642"/>
      <c r="T32" s="642"/>
      <c r="U32" s="642"/>
      <c r="V32" s="642"/>
      <c r="W32" s="642"/>
      <c r="X32" s="642"/>
      <c r="Y32" s="643"/>
      <c r="Z32" s="644">
        <v>6.7</v>
      </c>
      <c r="AA32" s="644"/>
      <c r="AB32" s="644"/>
      <c r="AC32" s="644"/>
      <c r="AD32" s="645" t="s">
        <v>174</v>
      </c>
      <c r="AE32" s="645"/>
      <c r="AF32" s="645"/>
      <c r="AG32" s="645"/>
      <c r="AH32" s="645"/>
      <c r="AI32" s="645"/>
      <c r="AJ32" s="645"/>
      <c r="AK32" s="645"/>
      <c r="AL32" s="646" t="s">
        <v>229</v>
      </c>
      <c r="AM32" s="647"/>
      <c r="AN32" s="647"/>
      <c r="AO32" s="648"/>
      <c r="AP32" s="693"/>
      <c r="AQ32" s="694"/>
      <c r="AR32" s="694"/>
      <c r="AS32" s="694"/>
      <c r="AT32" s="697"/>
      <c r="AU32" s="231"/>
      <c r="AV32" s="231"/>
      <c r="AW32" s="231"/>
      <c r="AX32" s="686" t="s">
        <v>318</v>
      </c>
      <c r="AY32" s="687"/>
      <c r="AZ32" s="687"/>
      <c r="BA32" s="687"/>
      <c r="BB32" s="687"/>
      <c r="BC32" s="687"/>
      <c r="BD32" s="687"/>
      <c r="BE32" s="687"/>
      <c r="BF32" s="688"/>
      <c r="BG32" s="710">
        <v>99.1</v>
      </c>
      <c r="BH32" s="711"/>
      <c r="BI32" s="711"/>
      <c r="BJ32" s="711"/>
      <c r="BK32" s="711"/>
      <c r="BL32" s="711"/>
      <c r="BM32" s="712">
        <v>82.4</v>
      </c>
      <c r="BN32" s="711"/>
      <c r="BO32" s="711"/>
      <c r="BP32" s="711"/>
      <c r="BQ32" s="713"/>
      <c r="BR32" s="710">
        <v>98.9</v>
      </c>
      <c r="BS32" s="711"/>
      <c r="BT32" s="711"/>
      <c r="BU32" s="711"/>
      <c r="BV32" s="711"/>
      <c r="BW32" s="711"/>
      <c r="BX32" s="712">
        <v>81.7</v>
      </c>
      <c r="BY32" s="711"/>
      <c r="BZ32" s="711"/>
      <c r="CA32" s="711"/>
      <c r="CB32" s="713"/>
      <c r="CD32" s="708"/>
      <c r="CE32" s="709"/>
      <c r="CF32" s="656" t="s">
        <v>319</v>
      </c>
      <c r="CG32" s="657"/>
      <c r="CH32" s="657"/>
      <c r="CI32" s="657"/>
      <c r="CJ32" s="657"/>
      <c r="CK32" s="657"/>
      <c r="CL32" s="657"/>
      <c r="CM32" s="657"/>
      <c r="CN32" s="657"/>
      <c r="CO32" s="657"/>
      <c r="CP32" s="657"/>
      <c r="CQ32" s="658"/>
      <c r="CR32" s="641" t="s">
        <v>229</v>
      </c>
      <c r="CS32" s="642"/>
      <c r="CT32" s="642"/>
      <c r="CU32" s="642"/>
      <c r="CV32" s="642"/>
      <c r="CW32" s="642"/>
      <c r="CX32" s="642"/>
      <c r="CY32" s="643"/>
      <c r="CZ32" s="646" t="s">
        <v>137</v>
      </c>
      <c r="DA32" s="674"/>
      <c r="DB32" s="674"/>
      <c r="DC32" s="679"/>
      <c r="DD32" s="650" t="s">
        <v>137</v>
      </c>
      <c r="DE32" s="642"/>
      <c r="DF32" s="642"/>
      <c r="DG32" s="642"/>
      <c r="DH32" s="642"/>
      <c r="DI32" s="642"/>
      <c r="DJ32" s="642"/>
      <c r="DK32" s="643"/>
      <c r="DL32" s="650" t="s">
        <v>174</v>
      </c>
      <c r="DM32" s="642"/>
      <c r="DN32" s="642"/>
      <c r="DO32" s="642"/>
      <c r="DP32" s="642"/>
      <c r="DQ32" s="642"/>
      <c r="DR32" s="642"/>
      <c r="DS32" s="642"/>
      <c r="DT32" s="642"/>
      <c r="DU32" s="642"/>
      <c r="DV32" s="643"/>
      <c r="DW32" s="646" t="s">
        <v>174</v>
      </c>
      <c r="DX32" s="674"/>
      <c r="DY32" s="674"/>
      <c r="DZ32" s="674"/>
      <c r="EA32" s="674"/>
      <c r="EB32" s="674"/>
      <c r="EC32" s="675"/>
    </row>
    <row r="33" spans="2:133" ht="11.25" customHeight="1" x14ac:dyDescent="0.15">
      <c r="B33" s="638" t="s">
        <v>320</v>
      </c>
      <c r="C33" s="639"/>
      <c r="D33" s="639"/>
      <c r="E33" s="639"/>
      <c r="F33" s="639"/>
      <c r="G33" s="639"/>
      <c r="H33" s="639"/>
      <c r="I33" s="639"/>
      <c r="J33" s="639"/>
      <c r="K33" s="639"/>
      <c r="L33" s="639"/>
      <c r="M33" s="639"/>
      <c r="N33" s="639"/>
      <c r="O33" s="639"/>
      <c r="P33" s="639"/>
      <c r="Q33" s="640"/>
      <c r="R33" s="641">
        <v>312661</v>
      </c>
      <c r="S33" s="642"/>
      <c r="T33" s="642"/>
      <c r="U33" s="642"/>
      <c r="V33" s="642"/>
      <c r="W33" s="642"/>
      <c r="X33" s="642"/>
      <c r="Y33" s="643"/>
      <c r="Z33" s="644">
        <v>6.1</v>
      </c>
      <c r="AA33" s="644"/>
      <c r="AB33" s="644"/>
      <c r="AC33" s="644"/>
      <c r="AD33" s="645" t="s">
        <v>174</v>
      </c>
      <c r="AE33" s="645"/>
      <c r="AF33" s="645"/>
      <c r="AG33" s="645"/>
      <c r="AH33" s="645"/>
      <c r="AI33" s="645"/>
      <c r="AJ33" s="645"/>
      <c r="AK33" s="645"/>
      <c r="AL33" s="646" t="s">
        <v>174</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321</v>
      </c>
      <c r="CE33" s="657"/>
      <c r="CF33" s="657"/>
      <c r="CG33" s="657"/>
      <c r="CH33" s="657"/>
      <c r="CI33" s="657"/>
      <c r="CJ33" s="657"/>
      <c r="CK33" s="657"/>
      <c r="CL33" s="657"/>
      <c r="CM33" s="657"/>
      <c r="CN33" s="657"/>
      <c r="CO33" s="657"/>
      <c r="CP33" s="657"/>
      <c r="CQ33" s="658"/>
      <c r="CR33" s="641">
        <v>2370576</v>
      </c>
      <c r="CS33" s="677"/>
      <c r="CT33" s="677"/>
      <c r="CU33" s="677"/>
      <c r="CV33" s="677"/>
      <c r="CW33" s="677"/>
      <c r="CX33" s="677"/>
      <c r="CY33" s="678"/>
      <c r="CZ33" s="646">
        <v>48</v>
      </c>
      <c r="DA33" s="674"/>
      <c r="DB33" s="674"/>
      <c r="DC33" s="679"/>
      <c r="DD33" s="650">
        <v>1856140</v>
      </c>
      <c r="DE33" s="677"/>
      <c r="DF33" s="677"/>
      <c r="DG33" s="677"/>
      <c r="DH33" s="677"/>
      <c r="DI33" s="677"/>
      <c r="DJ33" s="677"/>
      <c r="DK33" s="678"/>
      <c r="DL33" s="650">
        <v>1123601</v>
      </c>
      <c r="DM33" s="677"/>
      <c r="DN33" s="677"/>
      <c r="DO33" s="677"/>
      <c r="DP33" s="677"/>
      <c r="DQ33" s="677"/>
      <c r="DR33" s="677"/>
      <c r="DS33" s="677"/>
      <c r="DT33" s="677"/>
      <c r="DU33" s="677"/>
      <c r="DV33" s="678"/>
      <c r="DW33" s="646">
        <v>42.6</v>
      </c>
      <c r="DX33" s="674"/>
      <c r="DY33" s="674"/>
      <c r="DZ33" s="674"/>
      <c r="EA33" s="674"/>
      <c r="EB33" s="674"/>
      <c r="EC33" s="675"/>
    </row>
    <row r="34" spans="2:133" ht="11.25" customHeight="1" x14ac:dyDescent="0.15">
      <c r="B34" s="638" t="s">
        <v>322</v>
      </c>
      <c r="C34" s="639"/>
      <c r="D34" s="639"/>
      <c r="E34" s="639"/>
      <c r="F34" s="639"/>
      <c r="G34" s="639"/>
      <c r="H34" s="639"/>
      <c r="I34" s="639"/>
      <c r="J34" s="639"/>
      <c r="K34" s="639"/>
      <c r="L34" s="639"/>
      <c r="M34" s="639"/>
      <c r="N34" s="639"/>
      <c r="O34" s="639"/>
      <c r="P34" s="639"/>
      <c r="Q34" s="640"/>
      <c r="R34" s="641">
        <v>35398</v>
      </c>
      <c r="S34" s="642"/>
      <c r="T34" s="642"/>
      <c r="U34" s="642"/>
      <c r="V34" s="642"/>
      <c r="W34" s="642"/>
      <c r="X34" s="642"/>
      <c r="Y34" s="643"/>
      <c r="Z34" s="644">
        <v>0.7</v>
      </c>
      <c r="AA34" s="644"/>
      <c r="AB34" s="644"/>
      <c r="AC34" s="644"/>
      <c r="AD34" s="645">
        <v>8457</v>
      </c>
      <c r="AE34" s="645"/>
      <c r="AF34" s="645"/>
      <c r="AG34" s="645"/>
      <c r="AH34" s="645"/>
      <c r="AI34" s="645"/>
      <c r="AJ34" s="645"/>
      <c r="AK34" s="645"/>
      <c r="AL34" s="646">
        <v>0.3</v>
      </c>
      <c r="AM34" s="647"/>
      <c r="AN34" s="647"/>
      <c r="AO34" s="648"/>
      <c r="AP34" s="234"/>
      <c r="AQ34" s="620" t="s">
        <v>323</v>
      </c>
      <c r="AR34" s="621"/>
      <c r="AS34" s="621"/>
      <c r="AT34" s="621"/>
      <c r="AU34" s="621"/>
      <c r="AV34" s="621"/>
      <c r="AW34" s="621"/>
      <c r="AX34" s="621"/>
      <c r="AY34" s="621"/>
      <c r="AZ34" s="621"/>
      <c r="BA34" s="621"/>
      <c r="BB34" s="621"/>
      <c r="BC34" s="621"/>
      <c r="BD34" s="621"/>
      <c r="BE34" s="621"/>
      <c r="BF34" s="622"/>
      <c r="BG34" s="620" t="s">
        <v>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325</v>
      </c>
      <c r="CE34" s="657"/>
      <c r="CF34" s="657"/>
      <c r="CG34" s="657"/>
      <c r="CH34" s="657"/>
      <c r="CI34" s="657"/>
      <c r="CJ34" s="657"/>
      <c r="CK34" s="657"/>
      <c r="CL34" s="657"/>
      <c r="CM34" s="657"/>
      <c r="CN34" s="657"/>
      <c r="CO34" s="657"/>
      <c r="CP34" s="657"/>
      <c r="CQ34" s="658"/>
      <c r="CR34" s="641">
        <v>902218</v>
      </c>
      <c r="CS34" s="642"/>
      <c r="CT34" s="642"/>
      <c r="CU34" s="642"/>
      <c r="CV34" s="642"/>
      <c r="CW34" s="642"/>
      <c r="CX34" s="642"/>
      <c r="CY34" s="643"/>
      <c r="CZ34" s="646">
        <v>18.3</v>
      </c>
      <c r="DA34" s="674"/>
      <c r="DB34" s="674"/>
      <c r="DC34" s="679"/>
      <c r="DD34" s="650">
        <v>586095</v>
      </c>
      <c r="DE34" s="642"/>
      <c r="DF34" s="642"/>
      <c r="DG34" s="642"/>
      <c r="DH34" s="642"/>
      <c r="DI34" s="642"/>
      <c r="DJ34" s="642"/>
      <c r="DK34" s="643"/>
      <c r="DL34" s="650">
        <v>462709</v>
      </c>
      <c r="DM34" s="642"/>
      <c r="DN34" s="642"/>
      <c r="DO34" s="642"/>
      <c r="DP34" s="642"/>
      <c r="DQ34" s="642"/>
      <c r="DR34" s="642"/>
      <c r="DS34" s="642"/>
      <c r="DT34" s="642"/>
      <c r="DU34" s="642"/>
      <c r="DV34" s="643"/>
      <c r="DW34" s="646">
        <v>17.5</v>
      </c>
      <c r="DX34" s="674"/>
      <c r="DY34" s="674"/>
      <c r="DZ34" s="674"/>
      <c r="EA34" s="674"/>
      <c r="EB34" s="674"/>
      <c r="EC34" s="675"/>
    </row>
    <row r="35" spans="2:133" ht="11.25" customHeight="1" x14ac:dyDescent="0.15">
      <c r="B35" s="638" t="s">
        <v>326</v>
      </c>
      <c r="C35" s="639"/>
      <c r="D35" s="639"/>
      <c r="E35" s="639"/>
      <c r="F35" s="639"/>
      <c r="G35" s="639"/>
      <c r="H35" s="639"/>
      <c r="I35" s="639"/>
      <c r="J35" s="639"/>
      <c r="K35" s="639"/>
      <c r="L35" s="639"/>
      <c r="M35" s="639"/>
      <c r="N35" s="639"/>
      <c r="O35" s="639"/>
      <c r="P35" s="639"/>
      <c r="Q35" s="640"/>
      <c r="R35" s="641">
        <v>158405</v>
      </c>
      <c r="S35" s="642"/>
      <c r="T35" s="642"/>
      <c r="U35" s="642"/>
      <c r="V35" s="642"/>
      <c r="W35" s="642"/>
      <c r="X35" s="642"/>
      <c r="Y35" s="643"/>
      <c r="Z35" s="644">
        <v>3.1</v>
      </c>
      <c r="AA35" s="644"/>
      <c r="AB35" s="644"/>
      <c r="AC35" s="644"/>
      <c r="AD35" s="645" t="s">
        <v>137</v>
      </c>
      <c r="AE35" s="645"/>
      <c r="AF35" s="645"/>
      <c r="AG35" s="645"/>
      <c r="AH35" s="645"/>
      <c r="AI35" s="645"/>
      <c r="AJ35" s="645"/>
      <c r="AK35" s="645"/>
      <c r="AL35" s="646" t="s">
        <v>137</v>
      </c>
      <c r="AM35" s="647"/>
      <c r="AN35" s="647"/>
      <c r="AO35" s="648"/>
      <c r="AP35" s="234"/>
      <c r="AQ35" s="714" t="s">
        <v>327</v>
      </c>
      <c r="AR35" s="715"/>
      <c r="AS35" s="715"/>
      <c r="AT35" s="715"/>
      <c r="AU35" s="715"/>
      <c r="AV35" s="715"/>
      <c r="AW35" s="715"/>
      <c r="AX35" s="715"/>
      <c r="AY35" s="716"/>
      <c r="AZ35" s="630">
        <v>507657</v>
      </c>
      <c r="BA35" s="631"/>
      <c r="BB35" s="631"/>
      <c r="BC35" s="631"/>
      <c r="BD35" s="631"/>
      <c r="BE35" s="631"/>
      <c r="BF35" s="717"/>
      <c r="BG35" s="652" t="s">
        <v>328</v>
      </c>
      <c r="BH35" s="653"/>
      <c r="BI35" s="653"/>
      <c r="BJ35" s="653"/>
      <c r="BK35" s="653"/>
      <c r="BL35" s="653"/>
      <c r="BM35" s="653"/>
      <c r="BN35" s="653"/>
      <c r="BO35" s="653"/>
      <c r="BP35" s="653"/>
      <c r="BQ35" s="653"/>
      <c r="BR35" s="653"/>
      <c r="BS35" s="653"/>
      <c r="BT35" s="653"/>
      <c r="BU35" s="654"/>
      <c r="BV35" s="630">
        <v>46925</v>
      </c>
      <c r="BW35" s="631"/>
      <c r="BX35" s="631"/>
      <c r="BY35" s="631"/>
      <c r="BZ35" s="631"/>
      <c r="CA35" s="631"/>
      <c r="CB35" s="717"/>
      <c r="CD35" s="656" t="s">
        <v>329</v>
      </c>
      <c r="CE35" s="657"/>
      <c r="CF35" s="657"/>
      <c r="CG35" s="657"/>
      <c r="CH35" s="657"/>
      <c r="CI35" s="657"/>
      <c r="CJ35" s="657"/>
      <c r="CK35" s="657"/>
      <c r="CL35" s="657"/>
      <c r="CM35" s="657"/>
      <c r="CN35" s="657"/>
      <c r="CO35" s="657"/>
      <c r="CP35" s="657"/>
      <c r="CQ35" s="658"/>
      <c r="CR35" s="641">
        <v>70959</v>
      </c>
      <c r="CS35" s="677"/>
      <c r="CT35" s="677"/>
      <c r="CU35" s="677"/>
      <c r="CV35" s="677"/>
      <c r="CW35" s="677"/>
      <c r="CX35" s="677"/>
      <c r="CY35" s="678"/>
      <c r="CZ35" s="646">
        <v>1.4</v>
      </c>
      <c r="DA35" s="674"/>
      <c r="DB35" s="674"/>
      <c r="DC35" s="679"/>
      <c r="DD35" s="650">
        <v>58679</v>
      </c>
      <c r="DE35" s="677"/>
      <c r="DF35" s="677"/>
      <c r="DG35" s="677"/>
      <c r="DH35" s="677"/>
      <c r="DI35" s="677"/>
      <c r="DJ35" s="677"/>
      <c r="DK35" s="678"/>
      <c r="DL35" s="650">
        <v>58679</v>
      </c>
      <c r="DM35" s="677"/>
      <c r="DN35" s="677"/>
      <c r="DO35" s="677"/>
      <c r="DP35" s="677"/>
      <c r="DQ35" s="677"/>
      <c r="DR35" s="677"/>
      <c r="DS35" s="677"/>
      <c r="DT35" s="677"/>
      <c r="DU35" s="677"/>
      <c r="DV35" s="678"/>
      <c r="DW35" s="646">
        <v>2.2000000000000002</v>
      </c>
      <c r="DX35" s="674"/>
      <c r="DY35" s="674"/>
      <c r="DZ35" s="674"/>
      <c r="EA35" s="674"/>
      <c r="EB35" s="674"/>
      <c r="EC35" s="675"/>
    </row>
    <row r="36" spans="2:133" ht="11.25" customHeight="1" x14ac:dyDescent="0.15">
      <c r="B36" s="638" t="s">
        <v>330</v>
      </c>
      <c r="C36" s="639"/>
      <c r="D36" s="639"/>
      <c r="E36" s="639"/>
      <c r="F36" s="639"/>
      <c r="G36" s="639"/>
      <c r="H36" s="639"/>
      <c r="I36" s="639"/>
      <c r="J36" s="639"/>
      <c r="K36" s="639"/>
      <c r="L36" s="639"/>
      <c r="M36" s="639"/>
      <c r="N36" s="639"/>
      <c r="O36" s="639"/>
      <c r="P36" s="639"/>
      <c r="Q36" s="640"/>
      <c r="R36" s="641" t="s">
        <v>229</v>
      </c>
      <c r="S36" s="642"/>
      <c r="T36" s="642"/>
      <c r="U36" s="642"/>
      <c r="V36" s="642"/>
      <c r="W36" s="642"/>
      <c r="X36" s="642"/>
      <c r="Y36" s="643"/>
      <c r="Z36" s="644" t="s">
        <v>174</v>
      </c>
      <c r="AA36" s="644"/>
      <c r="AB36" s="644"/>
      <c r="AC36" s="644"/>
      <c r="AD36" s="645" t="s">
        <v>229</v>
      </c>
      <c r="AE36" s="645"/>
      <c r="AF36" s="645"/>
      <c r="AG36" s="645"/>
      <c r="AH36" s="645"/>
      <c r="AI36" s="645"/>
      <c r="AJ36" s="645"/>
      <c r="AK36" s="645"/>
      <c r="AL36" s="646" t="s">
        <v>174</v>
      </c>
      <c r="AM36" s="647"/>
      <c r="AN36" s="647"/>
      <c r="AO36" s="648"/>
      <c r="AQ36" s="718" t="s">
        <v>331</v>
      </c>
      <c r="AR36" s="719"/>
      <c r="AS36" s="719"/>
      <c r="AT36" s="719"/>
      <c r="AU36" s="719"/>
      <c r="AV36" s="719"/>
      <c r="AW36" s="719"/>
      <c r="AX36" s="719"/>
      <c r="AY36" s="720"/>
      <c r="AZ36" s="641">
        <v>141578</v>
      </c>
      <c r="BA36" s="642"/>
      <c r="BB36" s="642"/>
      <c r="BC36" s="642"/>
      <c r="BD36" s="677"/>
      <c r="BE36" s="677"/>
      <c r="BF36" s="700"/>
      <c r="BG36" s="656" t="s">
        <v>332</v>
      </c>
      <c r="BH36" s="657"/>
      <c r="BI36" s="657"/>
      <c r="BJ36" s="657"/>
      <c r="BK36" s="657"/>
      <c r="BL36" s="657"/>
      <c r="BM36" s="657"/>
      <c r="BN36" s="657"/>
      <c r="BO36" s="657"/>
      <c r="BP36" s="657"/>
      <c r="BQ36" s="657"/>
      <c r="BR36" s="657"/>
      <c r="BS36" s="657"/>
      <c r="BT36" s="657"/>
      <c r="BU36" s="658"/>
      <c r="BV36" s="641">
        <v>45192</v>
      </c>
      <c r="BW36" s="642"/>
      <c r="BX36" s="642"/>
      <c r="BY36" s="642"/>
      <c r="BZ36" s="642"/>
      <c r="CA36" s="642"/>
      <c r="CB36" s="651"/>
      <c r="CD36" s="656" t="s">
        <v>333</v>
      </c>
      <c r="CE36" s="657"/>
      <c r="CF36" s="657"/>
      <c r="CG36" s="657"/>
      <c r="CH36" s="657"/>
      <c r="CI36" s="657"/>
      <c r="CJ36" s="657"/>
      <c r="CK36" s="657"/>
      <c r="CL36" s="657"/>
      <c r="CM36" s="657"/>
      <c r="CN36" s="657"/>
      <c r="CO36" s="657"/>
      <c r="CP36" s="657"/>
      <c r="CQ36" s="658"/>
      <c r="CR36" s="641">
        <v>734726</v>
      </c>
      <c r="CS36" s="642"/>
      <c r="CT36" s="642"/>
      <c r="CU36" s="642"/>
      <c r="CV36" s="642"/>
      <c r="CW36" s="642"/>
      <c r="CX36" s="642"/>
      <c r="CY36" s="643"/>
      <c r="CZ36" s="646">
        <v>14.9</v>
      </c>
      <c r="DA36" s="674"/>
      <c r="DB36" s="674"/>
      <c r="DC36" s="679"/>
      <c r="DD36" s="650">
        <v>607308</v>
      </c>
      <c r="DE36" s="642"/>
      <c r="DF36" s="642"/>
      <c r="DG36" s="642"/>
      <c r="DH36" s="642"/>
      <c r="DI36" s="642"/>
      <c r="DJ36" s="642"/>
      <c r="DK36" s="643"/>
      <c r="DL36" s="650">
        <v>241291</v>
      </c>
      <c r="DM36" s="642"/>
      <c r="DN36" s="642"/>
      <c r="DO36" s="642"/>
      <c r="DP36" s="642"/>
      <c r="DQ36" s="642"/>
      <c r="DR36" s="642"/>
      <c r="DS36" s="642"/>
      <c r="DT36" s="642"/>
      <c r="DU36" s="642"/>
      <c r="DV36" s="643"/>
      <c r="DW36" s="646">
        <v>9.1999999999999993</v>
      </c>
      <c r="DX36" s="674"/>
      <c r="DY36" s="674"/>
      <c r="DZ36" s="674"/>
      <c r="EA36" s="674"/>
      <c r="EB36" s="674"/>
      <c r="EC36" s="675"/>
    </row>
    <row r="37" spans="2:133" ht="11.25" customHeight="1" x14ac:dyDescent="0.15">
      <c r="B37" s="638" t="s">
        <v>334</v>
      </c>
      <c r="C37" s="639"/>
      <c r="D37" s="639"/>
      <c r="E37" s="639"/>
      <c r="F37" s="639"/>
      <c r="G37" s="639"/>
      <c r="H37" s="639"/>
      <c r="I37" s="639"/>
      <c r="J37" s="639"/>
      <c r="K37" s="639"/>
      <c r="L37" s="639"/>
      <c r="M37" s="639"/>
      <c r="N37" s="639"/>
      <c r="O37" s="639"/>
      <c r="P37" s="639"/>
      <c r="Q37" s="640"/>
      <c r="R37" s="641">
        <v>112605</v>
      </c>
      <c r="S37" s="642"/>
      <c r="T37" s="642"/>
      <c r="U37" s="642"/>
      <c r="V37" s="642"/>
      <c r="W37" s="642"/>
      <c r="X37" s="642"/>
      <c r="Y37" s="643"/>
      <c r="Z37" s="644">
        <v>2.2000000000000002</v>
      </c>
      <c r="AA37" s="644"/>
      <c r="AB37" s="644"/>
      <c r="AC37" s="644"/>
      <c r="AD37" s="645" t="s">
        <v>174</v>
      </c>
      <c r="AE37" s="645"/>
      <c r="AF37" s="645"/>
      <c r="AG37" s="645"/>
      <c r="AH37" s="645"/>
      <c r="AI37" s="645"/>
      <c r="AJ37" s="645"/>
      <c r="AK37" s="645"/>
      <c r="AL37" s="646" t="s">
        <v>174</v>
      </c>
      <c r="AM37" s="647"/>
      <c r="AN37" s="647"/>
      <c r="AO37" s="648"/>
      <c r="AQ37" s="718" t="s">
        <v>335</v>
      </c>
      <c r="AR37" s="719"/>
      <c r="AS37" s="719"/>
      <c r="AT37" s="719"/>
      <c r="AU37" s="719"/>
      <c r="AV37" s="719"/>
      <c r="AW37" s="719"/>
      <c r="AX37" s="719"/>
      <c r="AY37" s="720"/>
      <c r="AZ37" s="641">
        <v>89667</v>
      </c>
      <c r="BA37" s="642"/>
      <c r="BB37" s="642"/>
      <c r="BC37" s="642"/>
      <c r="BD37" s="677"/>
      <c r="BE37" s="677"/>
      <c r="BF37" s="700"/>
      <c r="BG37" s="656" t="s">
        <v>336</v>
      </c>
      <c r="BH37" s="657"/>
      <c r="BI37" s="657"/>
      <c r="BJ37" s="657"/>
      <c r="BK37" s="657"/>
      <c r="BL37" s="657"/>
      <c r="BM37" s="657"/>
      <c r="BN37" s="657"/>
      <c r="BO37" s="657"/>
      <c r="BP37" s="657"/>
      <c r="BQ37" s="657"/>
      <c r="BR37" s="657"/>
      <c r="BS37" s="657"/>
      <c r="BT37" s="657"/>
      <c r="BU37" s="658"/>
      <c r="BV37" s="641">
        <v>772</v>
      </c>
      <c r="BW37" s="642"/>
      <c r="BX37" s="642"/>
      <c r="BY37" s="642"/>
      <c r="BZ37" s="642"/>
      <c r="CA37" s="642"/>
      <c r="CB37" s="651"/>
      <c r="CD37" s="656" t="s">
        <v>337</v>
      </c>
      <c r="CE37" s="657"/>
      <c r="CF37" s="657"/>
      <c r="CG37" s="657"/>
      <c r="CH37" s="657"/>
      <c r="CI37" s="657"/>
      <c r="CJ37" s="657"/>
      <c r="CK37" s="657"/>
      <c r="CL37" s="657"/>
      <c r="CM37" s="657"/>
      <c r="CN37" s="657"/>
      <c r="CO37" s="657"/>
      <c r="CP37" s="657"/>
      <c r="CQ37" s="658"/>
      <c r="CR37" s="641">
        <v>345946</v>
      </c>
      <c r="CS37" s="677"/>
      <c r="CT37" s="677"/>
      <c r="CU37" s="677"/>
      <c r="CV37" s="677"/>
      <c r="CW37" s="677"/>
      <c r="CX37" s="677"/>
      <c r="CY37" s="678"/>
      <c r="CZ37" s="646">
        <v>7</v>
      </c>
      <c r="DA37" s="674"/>
      <c r="DB37" s="674"/>
      <c r="DC37" s="679"/>
      <c r="DD37" s="650">
        <v>345946</v>
      </c>
      <c r="DE37" s="677"/>
      <c r="DF37" s="677"/>
      <c r="DG37" s="677"/>
      <c r="DH37" s="677"/>
      <c r="DI37" s="677"/>
      <c r="DJ37" s="677"/>
      <c r="DK37" s="678"/>
      <c r="DL37" s="650">
        <v>124172</v>
      </c>
      <c r="DM37" s="677"/>
      <c r="DN37" s="677"/>
      <c r="DO37" s="677"/>
      <c r="DP37" s="677"/>
      <c r="DQ37" s="677"/>
      <c r="DR37" s="677"/>
      <c r="DS37" s="677"/>
      <c r="DT37" s="677"/>
      <c r="DU37" s="677"/>
      <c r="DV37" s="678"/>
      <c r="DW37" s="646">
        <v>4.7</v>
      </c>
      <c r="DX37" s="674"/>
      <c r="DY37" s="674"/>
      <c r="DZ37" s="674"/>
      <c r="EA37" s="674"/>
      <c r="EB37" s="674"/>
      <c r="EC37" s="675"/>
    </row>
    <row r="38" spans="2:133" ht="11.25" customHeight="1" x14ac:dyDescent="0.15">
      <c r="B38" s="686" t="s">
        <v>338</v>
      </c>
      <c r="C38" s="687"/>
      <c r="D38" s="687"/>
      <c r="E38" s="687"/>
      <c r="F38" s="687"/>
      <c r="G38" s="687"/>
      <c r="H38" s="687"/>
      <c r="I38" s="687"/>
      <c r="J38" s="687"/>
      <c r="K38" s="687"/>
      <c r="L38" s="687"/>
      <c r="M38" s="687"/>
      <c r="N38" s="687"/>
      <c r="O38" s="687"/>
      <c r="P38" s="687"/>
      <c r="Q38" s="688"/>
      <c r="R38" s="721">
        <v>5117167</v>
      </c>
      <c r="S38" s="722"/>
      <c r="T38" s="722"/>
      <c r="U38" s="722"/>
      <c r="V38" s="722"/>
      <c r="W38" s="722"/>
      <c r="X38" s="722"/>
      <c r="Y38" s="723"/>
      <c r="Z38" s="724">
        <v>100</v>
      </c>
      <c r="AA38" s="724"/>
      <c r="AB38" s="724"/>
      <c r="AC38" s="724"/>
      <c r="AD38" s="725">
        <v>2524336</v>
      </c>
      <c r="AE38" s="725"/>
      <c r="AF38" s="725"/>
      <c r="AG38" s="725"/>
      <c r="AH38" s="725"/>
      <c r="AI38" s="725"/>
      <c r="AJ38" s="725"/>
      <c r="AK38" s="725"/>
      <c r="AL38" s="726">
        <v>100</v>
      </c>
      <c r="AM38" s="712"/>
      <c r="AN38" s="712"/>
      <c r="AO38" s="727"/>
      <c r="AQ38" s="718" t="s">
        <v>339</v>
      </c>
      <c r="AR38" s="719"/>
      <c r="AS38" s="719"/>
      <c r="AT38" s="719"/>
      <c r="AU38" s="719"/>
      <c r="AV38" s="719"/>
      <c r="AW38" s="719"/>
      <c r="AX38" s="719"/>
      <c r="AY38" s="720"/>
      <c r="AZ38" s="641">
        <v>8193</v>
      </c>
      <c r="BA38" s="642"/>
      <c r="BB38" s="642"/>
      <c r="BC38" s="642"/>
      <c r="BD38" s="677"/>
      <c r="BE38" s="677"/>
      <c r="BF38" s="700"/>
      <c r="BG38" s="656" t="s">
        <v>340</v>
      </c>
      <c r="BH38" s="657"/>
      <c r="BI38" s="657"/>
      <c r="BJ38" s="657"/>
      <c r="BK38" s="657"/>
      <c r="BL38" s="657"/>
      <c r="BM38" s="657"/>
      <c r="BN38" s="657"/>
      <c r="BO38" s="657"/>
      <c r="BP38" s="657"/>
      <c r="BQ38" s="657"/>
      <c r="BR38" s="657"/>
      <c r="BS38" s="657"/>
      <c r="BT38" s="657"/>
      <c r="BU38" s="658"/>
      <c r="BV38" s="641">
        <v>1376</v>
      </c>
      <c r="BW38" s="642"/>
      <c r="BX38" s="642"/>
      <c r="BY38" s="642"/>
      <c r="BZ38" s="642"/>
      <c r="CA38" s="642"/>
      <c r="CB38" s="651"/>
      <c r="CD38" s="656" t="s">
        <v>341</v>
      </c>
      <c r="CE38" s="657"/>
      <c r="CF38" s="657"/>
      <c r="CG38" s="657"/>
      <c r="CH38" s="657"/>
      <c r="CI38" s="657"/>
      <c r="CJ38" s="657"/>
      <c r="CK38" s="657"/>
      <c r="CL38" s="657"/>
      <c r="CM38" s="657"/>
      <c r="CN38" s="657"/>
      <c r="CO38" s="657"/>
      <c r="CP38" s="657"/>
      <c r="CQ38" s="658"/>
      <c r="CR38" s="641">
        <v>409797</v>
      </c>
      <c r="CS38" s="642"/>
      <c r="CT38" s="642"/>
      <c r="CU38" s="642"/>
      <c r="CV38" s="642"/>
      <c r="CW38" s="642"/>
      <c r="CX38" s="642"/>
      <c r="CY38" s="643"/>
      <c r="CZ38" s="646">
        <v>8.3000000000000007</v>
      </c>
      <c r="DA38" s="674"/>
      <c r="DB38" s="674"/>
      <c r="DC38" s="679"/>
      <c r="DD38" s="650">
        <v>371406</v>
      </c>
      <c r="DE38" s="642"/>
      <c r="DF38" s="642"/>
      <c r="DG38" s="642"/>
      <c r="DH38" s="642"/>
      <c r="DI38" s="642"/>
      <c r="DJ38" s="642"/>
      <c r="DK38" s="643"/>
      <c r="DL38" s="650">
        <v>360922</v>
      </c>
      <c r="DM38" s="642"/>
      <c r="DN38" s="642"/>
      <c r="DO38" s="642"/>
      <c r="DP38" s="642"/>
      <c r="DQ38" s="642"/>
      <c r="DR38" s="642"/>
      <c r="DS38" s="642"/>
      <c r="DT38" s="642"/>
      <c r="DU38" s="642"/>
      <c r="DV38" s="643"/>
      <c r="DW38" s="646">
        <v>13.7</v>
      </c>
      <c r="DX38" s="674"/>
      <c r="DY38" s="674"/>
      <c r="DZ38" s="674"/>
      <c r="EA38" s="674"/>
      <c r="EB38" s="674"/>
      <c r="EC38" s="675"/>
    </row>
    <row r="39" spans="2:133" ht="11.25" customHeight="1" x14ac:dyDescent="0.15">
      <c r="AQ39" s="718" t="s">
        <v>342</v>
      </c>
      <c r="AR39" s="719"/>
      <c r="AS39" s="719"/>
      <c r="AT39" s="719"/>
      <c r="AU39" s="719"/>
      <c r="AV39" s="719"/>
      <c r="AW39" s="719"/>
      <c r="AX39" s="719"/>
      <c r="AY39" s="720"/>
      <c r="AZ39" s="641">
        <v>878</v>
      </c>
      <c r="BA39" s="642"/>
      <c r="BB39" s="642"/>
      <c r="BC39" s="642"/>
      <c r="BD39" s="677"/>
      <c r="BE39" s="677"/>
      <c r="BF39" s="700"/>
      <c r="BG39" s="732" t="s">
        <v>343</v>
      </c>
      <c r="BH39" s="733"/>
      <c r="BI39" s="733"/>
      <c r="BJ39" s="733"/>
      <c r="BK39" s="733"/>
      <c r="BL39" s="235"/>
      <c r="BM39" s="657" t="s">
        <v>344</v>
      </c>
      <c r="BN39" s="657"/>
      <c r="BO39" s="657"/>
      <c r="BP39" s="657"/>
      <c r="BQ39" s="657"/>
      <c r="BR39" s="657"/>
      <c r="BS39" s="657"/>
      <c r="BT39" s="657"/>
      <c r="BU39" s="658"/>
      <c r="BV39" s="641">
        <v>91</v>
      </c>
      <c r="BW39" s="642"/>
      <c r="BX39" s="642"/>
      <c r="BY39" s="642"/>
      <c r="BZ39" s="642"/>
      <c r="CA39" s="642"/>
      <c r="CB39" s="651"/>
      <c r="CD39" s="656" t="s">
        <v>345</v>
      </c>
      <c r="CE39" s="657"/>
      <c r="CF39" s="657"/>
      <c r="CG39" s="657"/>
      <c r="CH39" s="657"/>
      <c r="CI39" s="657"/>
      <c r="CJ39" s="657"/>
      <c r="CK39" s="657"/>
      <c r="CL39" s="657"/>
      <c r="CM39" s="657"/>
      <c r="CN39" s="657"/>
      <c r="CO39" s="657"/>
      <c r="CP39" s="657"/>
      <c r="CQ39" s="658"/>
      <c r="CR39" s="641">
        <v>196586</v>
      </c>
      <c r="CS39" s="677"/>
      <c r="CT39" s="677"/>
      <c r="CU39" s="677"/>
      <c r="CV39" s="677"/>
      <c r="CW39" s="677"/>
      <c r="CX39" s="677"/>
      <c r="CY39" s="678"/>
      <c r="CZ39" s="646">
        <v>4</v>
      </c>
      <c r="DA39" s="674"/>
      <c r="DB39" s="674"/>
      <c r="DC39" s="679"/>
      <c r="DD39" s="650">
        <v>179262</v>
      </c>
      <c r="DE39" s="677"/>
      <c r="DF39" s="677"/>
      <c r="DG39" s="677"/>
      <c r="DH39" s="677"/>
      <c r="DI39" s="677"/>
      <c r="DJ39" s="677"/>
      <c r="DK39" s="678"/>
      <c r="DL39" s="650" t="s">
        <v>174</v>
      </c>
      <c r="DM39" s="677"/>
      <c r="DN39" s="677"/>
      <c r="DO39" s="677"/>
      <c r="DP39" s="677"/>
      <c r="DQ39" s="677"/>
      <c r="DR39" s="677"/>
      <c r="DS39" s="677"/>
      <c r="DT39" s="677"/>
      <c r="DU39" s="677"/>
      <c r="DV39" s="678"/>
      <c r="DW39" s="646" t="s">
        <v>174</v>
      </c>
      <c r="DX39" s="674"/>
      <c r="DY39" s="674"/>
      <c r="DZ39" s="674"/>
      <c r="EA39" s="674"/>
      <c r="EB39" s="674"/>
      <c r="EC39" s="675"/>
    </row>
    <row r="40" spans="2:133" ht="11.25" customHeight="1" x14ac:dyDescent="0.15">
      <c r="AQ40" s="718" t="s">
        <v>346</v>
      </c>
      <c r="AR40" s="719"/>
      <c r="AS40" s="719"/>
      <c r="AT40" s="719"/>
      <c r="AU40" s="719"/>
      <c r="AV40" s="719"/>
      <c r="AW40" s="719"/>
      <c r="AX40" s="719"/>
      <c r="AY40" s="720"/>
      <c r="AZ40" s="641">
        <v>59627</v>
      </c>
      <c r="BA40" s="642"/>
      <c r="BB40" s="642"/>
      <c r="BC40" s="642"/>
      <c r="BD40" s="677"/>
      <c r="BE40" s="677"/>
      <c r="BF40" s="700"/>
      <c r="BG40" s="732"/>
      <c r="BH40" s="733"/>
      <c r="BI40" s="733"/>
      <c r="BJ40" s="733"/>
      <c r="BK40" s="733"/>
      <c r="BL40" s="235"/>
      <c r="BM40" s="657" t="s">
        <v>347</v>
      </c>
      <c r="BN40" s="657"/>
      <c r="BO40" s="657"/>
      <c r="BP40" s="657"/>
      <c r="BQ40" s="657"/>
      <c r="BR40" s="657"/>
      <c r="BS40" s="657"/>
      <c r="BT40" s="657"/>
      <c r="BU40" s="658"/>
      <c r="BV40" s="641" t="s">
        <v>229</v>
      </c>
      <c r="BW40" s="642"/>
      <c r="BX40" s="642"/>
      <c r="BY40" s="642"/>
      <c r="BZ40" s="642"/>
      <c r="CA40" s="642"/>
      <c r="CB40" s="651"/>
      <c r="CD40" s="656" t="s">
        <v>348</v>
      </c>
      <c r="CE40" s="657"/>
      <c r="CF40" s="657"/>
      <c r="CG40" s="657"/>
      <c r="CH40" s="657"/>
      <c r="CI40" s="657"/>
      <c r="CJ40" s="657"/>
      <c r="CK40" s="657"/>
      <c r="CL40" s="657"/>
      <c r="CM40" s="657"/>
      <c r="CN40" s="657"/>
      <c r="CO40" s="657"/>
      <c r="CP40" s="657"/>
      <c r="CQ40" s="658"/>
      <c r="CR40" s="641">
        <v>56290</v>
      </c>
      <c r="CS40" s="642"/>
      <c r="CT40" s="642"/>
      <c r="CU40" s="642"/>
      <c r="CV40" s="642"/>
      <c r="CW40" s="642"/>
      <c r="CX40" s="642"/>
      <c r="CY40" s="643"/>
      <c r="CZ40" s="646">
        <v>1.1000000000000001</v>
      </c>
      <c r="DA40" s="674"/>
      <c r="DB40" s="674"/>
      <c r="DC40" s="679"/>
      <c r="DD40" s="650">
        <v>53390</v>
      </c>
      <c r="DE40" s="642"/>
      <c r="DF40" s="642"/>
      <c r="DG40" s="642"/>
      <c r="DH40" s="642"/>
      <c r="DI40" s="642"/>
      <c r="DJ40" s="642"/>
      <c r="DK40" s="643"/>
      <c r="DL40" s="650" t="s">
        <v>174</v>
      </c>
      <c r="DM40" s="642"/>
      <c r="DN40" s="642"/>
      <c r="DO40" s="642"/>
      <c r="DP40" s="642"/>
      <c r="DQ40" s="642"/>
      <c r="DR40" s="642"/>
      <c r="DS40" s="642"/>
      <c r="DT40" s="642"/>
      <c r="DU40" s="642"/>
      <c r="DV40" s="643"/>
      <c r="DW40" s="646" t="s">
        <v>174</v>
      </c>
      <c r="DX40" s="674"/>
      <c r="DY40" s="674"/>
      <c r="DZ40" s="674"/>
      <c r="EA40" s="674"/>
      <c r="EB40" s="674"/>
      <c r="EC40" s="675"/>
    </row>
    <row r="41" spans="2:133" ht="11.25" customHeight="1" x14ac:dyDescent="0.15">
      <c r="AQ41" s="728" t="s">
        <v>349</v>
      </c>
      <c r="AR41" s="729"/>
      <c r="AS41" s="729"/>
      <c r="AT41" s="729"/>
      <c r="AU41" s="729"/>
      <c r="AV41" s="729"/>
      <c r="AW41" s="729"/>
      <c r="AX41" s="729"/>
      <c r="AY41" s="730"/>
      <c r="AZ41" s="721">
        <v>207714</v>
      </c>
      <c r="BA41" s="722"/>
      <c r="BB41" s="722"/>
      <c r="BC41" s="722"/>
      <c r="BD41" s="711"/>
      <c r="BE41" s="711"/>
      <c r="BF41" s="713"/>
      <c r="BG41" s="734"/>
      <c r="BH41" s="735"/>
      <c r="BI41" s="735"/>
      <c r="BJ41" s="735"/>
      <c r="BK41" s="735"/>
      <c r="BL41" s="236"/>
      <c r="BM41" s="666" t="s">
        <v>350</v>
      </c>
      <c r="BN41" s="666"/>
      <c r="BO41" s="666"/>
      <c r="BP41" s="666"/>
      <c r="BQ41" s="666"/>
      <c r="BR41" s="666"/>
      <c r="BS41" s="666"/>
      <c r="BT41" s="666"/>
      <c r="BU41" s="667"/>
      <c r="BV41" s="721">
        <v>321</v>
      </c>
      <c r="BW41" s="722"/>
      <c r="BX41" s="722"/>
      <c r="BY41" s="722"/>
      <c r="BZ41" s="722"/>
      <c r="CA41" s="722"/>
      <c r="CB41" s="731"/>
      <c r="CD41" s="656" t="s">
        <v>351</v>
      </c>
      <c r="CE41" s="657"/>
      <c r="CF41" s="657"/>
      <c r="CG41" s="657"/>
      <c r="CH41" s="657"/>
      <c r="CI41" s="657"/>
      <c r="CJ41" s="657"/>
      <c r="CK41" s="657"/>
      <c r="CL41" s="657"/>
      <c r="CM41" s="657"/>
      <c r="CN41" s="657"/>
      <c r="CO41" s="657"/>
      <c r="CP41" s="657"/>
      <c r="CQ41" s="658"/>
      <c r="CR41" s="641" t="s">
        <v>174</v>
      </c>
      <c r="CS41" s="677"/>
      <c r="CT41" s="677"/>
      <c r="CU41" s="677"/>
      <c r="CV41" s="677"/>
      <c r="CW41" s="677"/>
      <c r="CX41" s="677"/>
      <c r="CY41" s="678"/>
      <c r="CZ41" s="646" t="s">
        <v>174</v>
      </c>
      <c r="DA41" s="674"/>
      <c r="DB41" s="674"/>
      <c r="DC41" s="679"/>
      <c r="DD41" s="650" t="s">
        <v>174</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353</v>
      </c>
      <c r="CE42" s="639"/>
      <c r="CF42" s="639"/>
      <c r="CG42" s="639"/>
      <c r="CH42" s="639"/>
      <c r="CI42" s="639"/>
      <c r="CJ42" s="639"/>
      <c r="CK42" s="639"/>
      <c r="CL42" s="639"/>
      <c r="CM42" s="639"/>
      <c r="CN42" s="639"/>
      <c r="CO42" s="639"/>
      <c r="CP42" s="639"/>
      <c r="CQ42" s="640"/>
      <c r="CR42" s="641">
        <v>1247861</v>
      </c>
      <c r="CS42" s="642"/>
      <c r="CT42" s="642"/>
      <c r="CU42" s="642"/>
      <c r="CV42" s="642"/>
      <c r="CW42" s="642"/>
      <c r="CX42" s="642"/>
      <c r="CY42" s="643"/>
      <c r="CZ42" s="646">
        <v>25.3</v>
      </c>
      <c r="DA42" s="647"/>
      <c r="DB42" s="647"/>
      <c r="DC42" s="742"/>
      <c r="DD42" s="650">
        <v>419962</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355</v>
      </c>
      <c r="CE43" s="639"/>
      <c r="CF43" s="639"/>
      <c r="CG43" s="639"/>
      <c r="CH43" s="639"/>
      <c r="CI43" s="639"/>
      <c r="CJ43" s="639"/>
      <c r="CK43" s="639"/>
      <c r="CL43" s="639"/>
      <c r="CM43" s="639"/>
      <c r="CN43" s="639"/>
      <c r="CO43" s="639"/>
      <c r="CP43" s="639"/>
      <c r="CQ43" s="640"/>
      <c r="CR43" s="641">
        <v>45041</v>
      </c>
      <c r="CS43" s="677"/>
      <c r="CT43" s="677"/>
      <c r="CU43" s="677"/>
      <c r="CV43" s="677"/>
      <c r="CW43" s="677"/>
      <c r="CX43" s="677"/>
      <c r="CY43" s="678"/>
      <c r="CZ43" s="646">
        <v>0.9</v>
      </c>
      <c r="DA43" s="674"/>
      <c r="DB43" s="674"/>
      <c r="DC43" s="679"/>
      <c r="DD43" s="650">
        <v>45041</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356</v>
      </c>
      <c r="CD44" s="753" t="s">
        <v>307</v>
      </c>
      <c r="CE44" s="754"/>
      <c r="CF44" s="638" t="s">
        <v>357</v>
      </c>
      <c r="CG44" s="639"/>
      <c r="CH44" s="639"/>
      <c r="CI44" s="639"/>
      <c r="CJ44" s="639"/>
      <c r="CK44" s="639"/>
      <c r="CL44" s="639"/>
      <c r="CM44" s="639"/>
      <c r="CN44" s="639"/>
      <c r="CO44" s="639"/>
      <c r="CP44" s="639"/>
      <c r="CQ44" s="640"/>
      <c r="CR44" s="641">
        <v>1247861</v>
      </c>
      <c r="CS44" s="642"/>
      <c r="CT44" s="642"/>
      <c r="CU44" s="642"/>
      <c r="CV44" s="642"/>
      <c r="CW44" s="642"/>
      <c r="CX44" s="642"/>
      <c r="CY44" s="643"/>
      <c r="CZ44" s="646">
        <v>25.3</v>
      </c>
      <c r="DA44" s="647"/>
      <c r="DB44" s="647"/>
      <c r="DC44" s="742"/>
      <c r="DD44" s="650">
        <v>419962</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358</v>
      </c>
      <c r="CG45" s="639"/>
      <c r="CH45" s="639"/>
      <c r="CI45" s="639"/>
      <c r="CJ45" s="639"/>
      <c r="CK45" s="639"/>
      <c r="CL45" s="639"/>
      <c r="CM45" s="639"/>
      <c r="CN45" s="639"/>
      <c r="CO45" s="639"/>
      <c r="CP45" s="639"/>
      <c r="CQ45" s="640"/>
      <c r="CR45" s="641">
        <v>829469</v>
      </c>
      <c r="CS45" s="677"/>
      <c r="CT45" s="677"/>
      <c r="CU45" s="677"/>
      <c r="CV45" s="677"/>
      <c r="CW45" s="677"/>
      <c r="CX45" s="677"/>
      <c r="CY45" s="678"/>
      <c r="CZ45" s="646">
        <v>16.8</v>
      </c>
      <c r="DA45" s="674"/>
      <c r="DB45" s="674"/>
      <c r="DC45" s="679"/>
      <c r="DD45" s="650">
        <v>60390</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359</v>
      </c>
      <c r="CG46" s="639"/>
      <c r="CH46" s="639"/>
      <c r="CI46" s="639"/>
      <c r="CJ46" s="639"/>
      <c r="CK46" s="639"/>
      <c r="CL46" s="639"/>
      <c r="CM46" s="639"/>
      <c r="CN46" s="639"/>
      <c r="CO46" s="639"/>
      <c r="CP46" s="639"/>
      <c r="CQ46" s="640"/>
      <c r="CR46" s="641">
        <v>410392</v>
      </c>
      <c r="CS46" s="642"/>
      <c r="CT46" s="642"/>
      <c r="CU46" s="642"/>
      <c r="CV46" s="642"/>
      <c r="CW46" s="642"/>
      <c r="CX46" s="642"/>
      <c r="CY46" s="643"/>
      <c r="CZ46" s="646">
        <v>8.3000000000000007</v>
      </c>
      <c r="DA46" s="647"/>
      <c r="DB46" s="647"/>
      <c r="DC46" s="742"/>
      <c r="DD46" s="650">
        <v>351572</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360</v>
      </c>
      <c r="CG47" s="639"/>
      <c r="CH47" s="639"/>
      <c r="CI47" s="639"/>
      <c r="CJ47" s="639"/>
      <c r="CK47" s="639"/>
      <c r="CL47" s="639"/>
      <c r="CM47" s="639"/>
      <c r="CN47" s="639"/>
      <c r="CO47" s="639"/>
      <c r="CP47" s="639"/>
      <c r="CQ47" s="640"/>
      <c r="CR47" s="641" t="s">
        <v>174</v>
      </c>
      <c r="CS47" s="677"/>
      <c r="CT47" s="677"/>
      <c r="CU47" s="677"/>
      <c r="CV47" s="677"/>
      <c r="CW47" s="677"/>
      <c r="CX47" s="677"/>
      <c r="CY47" s="678"/>
      <c r="CZ47" s="646" t="s">
        <v>174</v>
      </c>
      <c r="DA47" s="674"/>
      <c r="DB47" s="674"/>
      <c r="DC47" s="679"/>
      <c r="DD47" s="650" t="s">
        <v>174</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361</v>
      </c>
      <c r="CG48" s="639"/>
      <c r="CH48" s="639"/>
      <c r="CI48" s="639"/>
      <c r="CJ48" s="639"/>
      <c r="CK48" s="639"/>
      <c r="CL48" s="639"/>
      <c r="CM48" s="639"/>
      <c r="CN48" s="639"/>
      <c r="CO48" s="639"/>
      <c r="CP48" s="639"/>
      <c r="CQ48" s="640"/>
      <c r="CR48" s="641" t="s">
        <v>229</v>
      </c>
      <c r="CS48" s="642"/>
      <c r="CT48" s="642"/>
      <c r="CU48" s="642"/>
      <c r="CV48" s="642"/>
      <c r="CW48" s="642"/>
      <c r="CX48" s="642"/>
      <c r="CY48" s="643"/>
      <c r="CZ48" s="646" t="s">
        <v>174</v>
      </c>
      <c r="DA48" s="647"/>
      <c r="DB48" s="647"/>
      <c r="DC48" s="742"/>
      <c r="DD48" s="650" t="s">
        <v>174</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362</v>
      </c>
      <c r="CE49" s="687"/>
      <c r="CF49" s="687"/>
      <c r="CG49" s="687"/>
      <c r="CH49" s="687"/>
      <c r="CI49" s="687"/>
      <c r="CJ49" s="687"/>
      <c r="CK49" s="687"/>
      <c r="CL49" s="687"/>
      <c r="CM49" s="687"/>
      <c r="CN49" s="687"/>
      <c r="CO49" s="687"/>
      <c r="CP49" s="687"/>
      <c r="CQ49" s="688"/>
      <c r="CR49" s="721">
        <v>4934297</v>
      </c>
      <c r="CS49" s="711"/>
      <c r="CT49" s="711"/>
      <c r="CU49" s="711"/>
      <c r="CV49" s="711"/>
      <c r="CW49" s="711"/>
      <c r="CX49" s="711"/>
      <c r="CY49" s="743"/>
      <c r="CZ49" s="726">
        <v>100</v>
      </c>
      <c r="DA49" s="744"/>
      <c r="DB49" s="744"/>
      <c r="DC49" s="745"/>
      <c r="DD49" s="746">
        <v>3407838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jJduFvRXfLnIly98y9toHzm4UhJoFvVzPSVHmEw3WfMzoSa3s4M8ICZeSwf+Rpe2eE4c0PueJF5/plxg5hEfmw==" saltValue="ZuX4s0tiAsgdV4QuGgpTU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EA136"/>
  <sheetViews>
    <sheetView zoomScale="70" zoomScaleNormal="25" zoomScaleSheetLayoutView="70" workbookViewId="0">
      <selection activeCell="B1" sqref="B1:DI1"/>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364</v>
      </c>
      <c r="DK2" s="789"/>
      <c r="DL2" s="789"/>
      <c r="DM2" s="789"/>
      <c r="DN2" s="789"/>
      <c r="DO2" s="790"/>
      <c r="DP2" s="249"/>
      <c r="DQ2" s="788" t="s">
        <v>365</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368</v>
      </c>
      <c r="B5" s="783"/>
      <c r="C5" s="783"/>
      <c r="D5" s="783"/>
      <c r="E5" s="783"/>
      <c r="F5" s="783"/>
      <c r="G5" s="783"/>
      <c r="H5" s="783"/>
      <c r="I5" s="783"/>
      <c r="J5" s="783"/>
      <c r="K5" s="783"/>
      <c r="L5" s="783"/>
      <c r="M5" s="783"/>
      <c r="N5" s="783"/>
      <c r="O5" s="783"/>
      <c r="P5" s="784"/>
      <c r="Q5" s="759" t="s">
        <v>369</v>
      </c>
      <c r="R5" s="760"/>
      <c r="S5" s="760"/>
      <c r="T5" s="760"/>
      <c r="U5" s="761"/>
      <c r="V5" s="759" t="s">
        <v>370</v>
      </c>
      <c r="W5" s="760"/>
      <c r="X5" s="760"/>
      <c r="Y5" s="760"/>
      <c r="Z5" s="761"/>
      <c r="AA5" s="759" t="s">
        <v>371</v>
      </c>
      <c r="AB5" s="760"/>
      <c r="AC5" s="760"/>
      <c r="AD5" s="760"/>
      <c r="AE5" s="760"/>
      <c r="AF5" s="792" t="s">
        <v>372</v>
      </c>
      <c r="AG5" s="760"/>
      <c r="AH5" s="760"/>
      <c r="AI5" s="760"/>
      <c r="AJ5" s="771"/>
      <c r="AK5" s="760" t="s">
        <v>373</v>
      </c>
      <c r="AL5" s="760"/>
      <c r="AM5" s="760"/>
      <c r="AN5" s="760"/>
      <c r="AO5" s="761"/>
      <c r="AP5" s="759" t="s">
        <v>374</v>
      </c>
      <c r="AQ5" s="760"/>
      <c r="AR5" s="760"/>
      <c r="AS5" s="760"/>
      <c r="AT5" s="761"/>
      <c r="AU5" s="759" t="s">
        <v>375</v>
      </c>
      <c r="AV5" s="760"/>
      <c r="AW5" s="760"/>
      <c r="AX5" s="760"/>
      <c r="AY5" s="771"/>
      <c r="AZ5" s="256"/>
      <c r="BA5" s="256"/>
      <c r="BB5" s="256"/>
      <c r="BC5" s="256"/>
      <c r="BD5" s="256"/>
      <c r="BE5" s="257"/>
      <c r="BF5" s="257"/>
      <c r="BG5" s="257"/>
      <c r="BH5" s="257"/>
      <c r="BI5" s="257"/>
      <c r="BJ5" s="257"/>
      <c r="BK5" s="257"/>
      <c r="BL5" s="257"/>
      <c r="BM5" s="257"/>
      <c r="BN5" s="257"/>
      <c r="BO5" s="257"/>
      <c r="BP5" s="257"/>
      <c r="BQ5" s="782" t="s">
        <v>376</v>
      </c>
      <c r="BR5" s="783"/>
      <c r="BS5" s="783"/>
      <c r="BT5" s="783"/>
      <c r="BU5" s="783"/>
      <c r="BV5" s="783"/>
      <c r="BW5" s="783"/>
      <c r="BX5" s="783"/>
      <c r="BY5" s="783"/>
      <c r="BZ5" s="783"/>
      <c r="CA5" s="783"/>
      <c r="CB5" s="783"/>
      <c r="CC5" s="783"/>
      <c r="CD5" s="783"/>
      <c r="CE5" s="783"/>
      <c r="CF5" s="783"/>
      <c r="CG5" s="784"/>
      <c r="CH5" s="759" t="s">
        <v>377</v>
      </c>
      <c r="CI5" s="760"/>
      <c r="CJ5" s="760"/>
      <c r="CK5" s="760"/>
      <c r="CL5" s="761"/>
      <c r="CM5" s="759" t="s">
        <v>378</v>
      </c>
      <c r="CN5" s="760"/>
      <c r="CO5" s="760"/>
      <c r="CP5" s="760"/>
      <c r="CQ5" s="761"/>
      <c r="CR5" s="759" t="s">
        <v>379</v>
      </c>
      <c r="CS5" s="760"/>
      <c r="CT5" s="760"/>
      <c r="CU5" s="760"/>
      <c r="CV5" s="761"/>
      <c r="CW5" s="759" t="s">
        <v>380</v>
      </c>
      <c r="CX5" s="760"/>
      <c r="CY5" s="760"/>
      <c r="CZ5" s="760"/>
      <c r="DA5" s="761"/>
      <c r="DB5" s="759" t="s">
        <v>381</v>
      </c>
      <c r="DC5" s="760"/>
      <c r="DD5" s="760"/>
      <c r="DE5" s="760"/>
      <c r="DF5" s="761"/>
      <c r="DG5" s="765" t="s">
        <v>382</v>
      </c>
      <c r="DH5" s="766"/>
      <c r="DI5" s="766"/>
      <c r="DJ5" s="766"/>
      <c r="DK5" s="767"/>
      <c r="DL5" s="765" t="s">
        <v>383</v>
      </c>
      <c r="DM5" s="766"/>
      <c r="DN5" s="766"/>
      <c r="DO5" s="766"/>
      <c r="DP5" s="767"/>
      <c r="DQ5" s="759" t="s">
        <v>384</v>
      </c>
      <c r="DR5" s="760"/>
      <c r="DS5" s="760"/>
      <c r="DT5" s="760"/>
      <c r="DU5" s="761"/>
      <c r="DV5" s="759" t="s">
        <v>375</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385</v>
      </c>
      <c r="C7" s="774"/>
      <c r="D7" s="774"/>
      <c r="E7" s="774"/>
      <c r="F7" s="774"/>
      <c r="G7" s="774"/>
      <c r="H7" s="774"/>
      <c r="I7" s="774"/>
      <c r="J7" s="774"/>
      <c r="K7" s="774"/>
      <c r="L7" s="774"/>
      <c r="M7" s="774"/>
      <c r="N7" s="774"/>
      <c r="O7" s="774"/>
      <c r="P7" s="775"/>
      <c r="Q7" s="776">
        <v>5117</v>
      </c>
      <c r="R7" s="777"/>
      <c r="S7" s="777"/>
      <c r="T7" s="777"/>
      <c r="U7" s="777"/>
      <c r="V7" s="777">
        <v>4934</v>
      </c>
      <c r="W7" s="777"/>
      <c r="X7" s="777"/>
      <c r="Y7" s="777"/>
      <c r="Z7" s="777"/>
      <c r="AA7" s="777">
        <v>183</v>
      </c>
      <c r="AB7" s="777"/>
      <c r="AC7" s="777"/>
      <c r="AD7" s="777"/>
      <c r="AE7" s="778"/>
      <c r="AF7" s="779">
        <v>152</v>
      </c>
      <c r="AG7" s="780"/>
      <c r="AH7" s="780"/>
      <c r="AI7" s="780"/>
      <c r="AJ7" s="781"/>
      <c r="AK7" s="816">
        <v>340</v>
      </c>
      <c r="AL7" s="817"/>
      <c r="AM7" s="817"/>
      <c r="AN7" s="817"/>
      <c r="AO7" s="817"/>
      <c r="AP7" s="817">
        <v>3607</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603</v>
      </c>
      <c r="BT7" s="821"/>
      <c r="BU7" s="821"/>
      <c r="BV7" s="821"/>
      <c r="BW7" s="821"/>
      <c r="BX7" s="821"/>
      <c r="BY7" s="821"/>
      <c r="BZ7" s="821"/>
      <c r="CA7" s="821"/>
      <c r="CB7" s="821"/>
      <c r="CC7" s="821"/>
      <c r="CD7" s="821"/>
      <c r="CE7" s="821"/>
      <c r="CF7" s="821"/>
      <c r="CG7" s="822"/>
      <c r="CH7" s="813">
        <v>-6</v>
      </c>
      <c r="CI7" s="814"/>
      <c r="CJ7" s="814"/>
      <c r="CK7" s="814"/>
      <c r="CL7" s="815"/>
      <c r="CM7" s="813">
        <v>12</v>
      </c>
      <c r="CN7" s="814"/>
      <c r="CO7" s="814"/>
      <c r="CP7" s="814"/>
      <c r="CQ7" s="815"/>
      <c r="CR7" s="813">
        <v>30</v>
      </c>
      <c r="CS7" s="814"/>
      <c r="CT7" s="814"/>
      <c r="CU7" s="814"/>
      <c r="CV7" s="815"/>
      <c r="CW7" s="813" t="s">
        <v>591</v>
      </c>
      <c r="CX7" s="814"/>
      <c r="CY7" s="814"/>
      <c r="CZ7" s="814"/>
      <c r="DA7" s="815"/>
      <c r="DB7" s="813" t="s">
        <v>591</v>
      </c>
      <c r="DC7" s="814"/>
      <c r="DD7" s="814"/>
      <c r="DE7" s="814"/>
      <c r="DF7" s="815"/>
      <c r="DG7" s="813" t="s">
        <v>591</v>
      </c>
      <c r="DH7" s="814"/>
      <c r="DI7" s="814"/>
      <c r="DJ7" s="814"/>
      <c r="DK7" s="815"/>
      <c r="DL7" s="813" t="s">
        <v>591</v>
      </c>
      <c r="DM7" s="814"/>
      <c r="DN7" s="814"/>
      <c r="DO7" s="814"/>
      <c r="DP7" s="815"/>
      <c r="DQ7" s="813" t="s">
        <v>591</v>
      </c>
      <c r="DR7" s="814"/>
      <c r="DS7" s="814"/>
      <c r="DT7" s="814"/>
      <c r="DU7" s="815"/>
      <c r="DV7" s="794" t="s">
        <v>604</v>
      </c>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386</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387</v>
      </c>
      <c r="B23" s="832" t="s">
        <v>388</v>
      </c>
      <c r="C23" s="833"/>
      <c r="D23" s="833"/>
      <c r="E23" s="833"/>
      <c r="F23" s="833"/>
      <c r="G23" s="833"/>
      <c r="H23" s="833"/>
      <c r="I23" s="833"/>
      <c r="J23" s="833"/>
      <c r="K23" s="833"/>
      <c r="L23" s="833"/>
      <c r="M23" s="833"/>
      <c r="N23" s="833"/>
      <c r="O23" s="833"/>
      <c r="P23" s="834"/>
      <c r="Q23" s="835">
        <v>5117</v>
      </c>
      <c r="R23" s="836"/>
      <c r="S23" s="836"/>
      <c r="T23" s="836"/>
      <c r="U23" s="836"/>
      <c r="V23" s="836">
        <v>4934</v>
      </c>
      <c r="W23" s="836"/>
      <c r="X23" s="836"/>
      <c r="Y23" s="836"/>
      <c r="Z23" s="836"/>
      <c r="AA23" s="836">
        <v>183</v>
      </c>
      <c r="AB23" s="836"/>
      <c r="AC23" s="836"/>
      <c r="AD23" s="836"/>
      <c r="AE23" s="837"/>
      <c r="AF23" s="838">
        <v>152</v>
      </c>
      <c r="AG23" s="836"/>
      <c r="AH23" s="836"/>
      <c r="AI23" s="836"/>
      <c r="AJ23" s="839"/>
      <c r="AK23" s="840"/>
      <c r="AL23" s="841"/>
      <c r="AM23" s="841"/>
      <c r="AN23" s="841"/>
      <c r="AO23" s="841"/>
      <c r="AP23" s="836">
        <v>3607</v>
      </c>
      <c r="AQ23" s="836"/>
      <c r="AR23" s="836"/>
      <c r="AS23" s="836"/>
      <c r="AT23" s="836"/>
      <c r="AU23" s="842"/>
      <c r="AV23" s="842"/>
      <c r="AW23" s="842"/>
      <c r="AX23" s="842"/>
      <c r="AY23" s="843"/>
      <c r="AZ23" s="851" t="s">
        <v>389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368</v>
      </c>
      <c r="B26" s="783"/>
      <c r="C26" s="783"/>
      <c r="D26" s="783"/>
      <c r="E26" s="783"/>
      <c r="F26" s="783"/>
      <c r="G26" s="783"/>
      <c r="H26" s="783"/>
      <c r="I26" s="783"/>
      <c r="J26" s="783"/>
      <c r="K26" s="783"/>
      <c r="L26" s="783"/>
      <c r="M26" s="783"/>
      <c r="N26" s="783"/>
      <c r="O26" s="783"/>
      <c r="P26" s="784"/>
      <c r="Q26" s="759" t="s">
        <v>392</v>
      </c>
      <c r="R26" s="760"/>
      <c r="S26" s="760"/>
      <c r="T26" s="760"/>
      <c r="U26" s="761"/>
      <c r="V26" s="759" t="s">
        <v>393</v>
      </c>
      <c r="W26" s="760"/>
      <c r="X26" s="760"/>
      <c r="Y26" s="760"/>
      <c r="Z26" s="761"/>
      <c r="AA26" s="759" t="s">
        <v>394</v>
      </c>
      <c r="AB26" s="760"/>
      <c r="AC26" s="760"/>
      <c r="AD26" s="760"/>
      <c r="AE26" s="760"/>
      <c r="AF26" s="854" t="s">
        <v>395</v>
      </c>
      <c r="AG26" s="855"/>
      <c r="AH26" s="855"/>
      <c r="AI26" s="855"/>
      <c r="AJ26" s="856"/>
      <c r="AK26" s="760" t="s">
        <v>396</v>
      </c>
      <c r="AL26" s="760"/>
      <c r="AM26" s="760"/>
      <c r="AN26" s="760"/>
      <c r="AO26" s="761"/>
      <c r="AP26" s="759" t="s">
        <v>397</v>
      </c>
      <c r="AQ26" s="760"/>
      <c r="AR26" s="760"/>
      <c r="AS26" s="760"/>
      <c r="AT26" s="761"/>
      <c r="AU26" s="759" t="s">
        <v>398</v>
      </c>
      <c r="AV26" s="760"/>
      <c r="AW26" s="760"/>
      <c r="AX26" s="760"/>
      <c r="AY26" s="761"/>
      <c r="AZ26" s="759" t="s">
        <v>399</v>
      </c>
      <c r="BA26" s="760"/>
      <c r="BB26" s="760"/>
      <c r="BC26" s="760"/>
      <c r="BD26" s="761"/>
      <c r="BE26" s="759" t="s">
        <v>375</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400</v>
      </c>
      <c r="C28" s="774"/>
      <c r="D28" s="774"/>
      <c r="E28" s="774"/>
      <c r="F28" s="774"/>
      <c r="G28" s="774"/>
      <c r="H28" s="774"/>
      <c r="I28" s="774"/>
      <c r="J28" s="774"/>
      <c r="K28" s="774"/>
      <c r="L28" s="774"/>
      <c r="M28" s="774"/>
      <c r="N28" s="774"/>
      <c r="O28" s="774"/>
      <c r="P28" s="775"/>
      <c r="Q28" s="864">
        <v>697</v>
      </c>
      <c r="R28" s="865"/>
      <c r="S28" s="865"/>
      <c r="T28" s="865"/>
      <c r="U28" s="865"/>
      <c r="V28" s="865">
        <v>650</v>
      </c>
      <c r="W28" s="865"/>
      <c r="X28" s="865"/>
      <c r="Y28" s="865"/>
      <c r="Z28" s="865"/>
      <c r="AA28" s="865">
        <v>47</v>
      </c>
      <c r="AB28" s="865"/>
      <c r="AC28" s="865"/>
      <c r="AD28" s="865"/>
      <c r="AE28" s="866"/>
      <c r="AF28" s="867">
        <v>47</v>
      </c>
      <c r="AG28" s="865"/>
      <c r="AH28" s="865"/>
      <c r="AI28" s="865"/>
      <c r="AJ28" s="868"/>
      <c r="AK28" s="869">
        <v>43</v>
      </c>
      <c r="AL28" s="860"/>
      <c r="AM28" s="860"/>
      <c r="AN28" s="860"/>
      <c r="AO28" s="860"/>
      <c r="AP28" s="860" t="s">
        <v>591</v>
      </c>
      <c r="AQ28" s="860"/>
      <c r="AR28" s="860"/>
      <c r="AS28" s="860"/>
      <c r="AT28" s="860"/>
      <c r="AU28" s="860" t="s">
        <v>591</v>
      </c>
      <c r="AV28" s="860"/>
      <c r="AW28" s="860"/>
      <c r="AX28" s="860"/>
      <c r="AY28" s="860"/>
      <c r="AZ28" s="861" t="s">
        <v>591</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401</v>
      </c>
      <c r="C29" s="798"/>
      <c r="D29" s="798"/>
      <c r="E29" s="798"/>
      <c r="F29" s="798"/>
      <c r="G29" s="798"/>
      <c r="H29" s="798"/>
      <c r="I29" s="798"/>
      <c r="J29" s="798"/>
      <c r="K29" s="798"/>
      <c r="L29" s="798"/>
      <c r="M29" s="798"/>
      <c r="N29" s="798"/>
      <c r="O29" s="798"/>
      <c r="P29" s="799"/>
      <c r="Q29" s="800">
        <v>47</v>
      </c>
      <c r="R29" s="801"/>
      <c r="S29" s="801"/>
      <c r="T29" s="801"/>
      <c r="U29" s="801"/>
      <c r="V29" s="801">
        <v>43</v>
      </c>
      <c r="W29" s="801"/>
      <c r="X29" s="801"/>
      <c r="Y29" s="801"/>
      <c r="Z29" s="801"/>
      <c r="AA29" s="801">
        <v>4</v>
      </c>
      <c r="AB29" s="801"/>
      <c r="AC29" s="801"/>
      <c r="AD29" s="801"/>
      <c r="AE29" s="802"/>
      <c r="AF29" s="803">
        <v>4</v>
      </c>
      <c r="AG29" s="804"/>
      <c r="AH29" s="804"/>
      <c r="AI29" s="804"/>
      <c r="AJ29" s="805"/>
      <c r="AK29" s="872">
        <v>22</v>
      </c>
      <c r="AL29" s="873"/>
      <c r="AM29" s="873"/>
      <c r="AN29" s="873"/>
      <c r="AO29" s="873"/>
      <c r="AP29" s="873" t="s">
        <v>591</v>
      </c>
      <c r="AQ29" s="873"/>
      <c r="AR29" s="873"/>
      <c r="AS29" s="873"/>
      <c r="AT29" s="873"/>
      <c r="AU29" s="873" t="s">
        <v>591</v>
      </c>
      <c r="AV29" s="873"/>
      <c r="AW29" s="873"/>
      <c r="AX29" s="873"/>
      <c r="AY29" s="873"/>
      <c r="AZ29" s="874" t="s">
        <v>591</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402</v>
      </c>
      <c r="C30" s="798"/>
      <c r="D30" s="798"/>
      <c r="E30" s="798"/>
      <c r="F30" s="798"/>
      <c r="G30" s="798"/>
      <c r="H30" s="798"/>
      <c r="I30" s="798"/>
      <c r="J30" s="798"/>
      <c r="K30" s="798"/>
      <c r="L30" s="798"/>
      <c r="M30" s="798"/>
      <c r="N30" s="798"/>
      <c r="O30" s="798"/>
      <c r="P30" s="799"/>
      <c r="Q30" s="800">
        <v>691</v>
      </c>
      <c r="R30" s="801"/>
      <c r="S30" s="801"/>
      <c r="T30" s="801"/>
      <c r="U30" s="801"/>
      <c r="V30" s="801">
        <v>679</v>
      </c>
      <c r="W30" s="801"/>
      <c r="X30" s="801"/>
      <c r="Y30" s="801"/>
      <c r="Z30" s="801"/>
      <c r="AA30" s="801">
        <v>12</v>
      </c>
      <c r="AB30" s="801"/>
      <c r="AC30" s="801"/>
      <c r="AD30" s="801"/>
      <c r="AE30" s="802"/>
      <c r="AF30" s="803">
        <v>12</v>
      </c>
      <c r="AG30" s="804"/>
      <c r="AH30" s="804"/>
      <c r="AI30" s="804"/>
      <c r="AJ30" s="805"/>
      <c r="AK30" s="872">
        <v>106</v>
      </c>
      <c r="AL30" s="873"/>
      <c r="AM30" s="873"/>
      <c r="AN30" s="873"/>
      <c r="AO30" s="873"/>
      <c r="AP30" s="873" t="s">
        <v>591</v>
      </c>
      <c r="AQ30" s="873"/>
      <c r="AR30" s="873"/>
      <c r="AS30" s="873"/>
      <c r="AT30" s="873"/>
      <c r="AU30" s="873" t="s">
        <v>591</v>
      </c>
      <c r="AV30" s="873"/>
      <c r="AW30" s="873"/>
      <c r="AX30" s="873"/>
      <c r="AY30" s="873"/>
      <c r="AZ30" s="874" t="s">
        <v>591</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403</v>
      </c>
      <c r="C31" s="798"/>
      <c r="D31" s="798"/>
      <c r="E31" s="798"/>
      <c r="F31" s="798"/>
      <c r="G31" s="798"/>
      <c r="H31" s="798"/>
      <c r="I31" s="798"/>
      <c r="J31" s="798"/>
      <c r="K31" s="798"/>
      <c r="L31" s="798"/>
      <c r="M31" s="798"/>
      <c r="N31" s="798"/>
      <c r="O31" s="798"/>
      <c r="P31" s="799"/>
      <c r="Q31" s="800">
        <v>54</v>
      </c>
      <c r="R31" s="801"/>
      <c r="S31" s="801"/>
      <c r="T31" s="801"/>
      <c r="U31" s="801"/>
      <c r="V31" s="801">
        <v>54</v>
      </c>
      <c r="W31" s="801"/>
      <c r="X31" s="801"/>
      <c r="Y31" s="801"/>
      <c r="Z31" s="801"/>
      <c r="AA31" s="801">
        <v>0</v>
      </c>
      <c r="AB31" s="801"/>
      <c r="AC31" s="801"/>
      <c r="AD31" s="801"/>
      <c r="AE31" s="802"/>
      <c r="AF31" s="803">
        <v>0</v>
      </c>
      <c r="AG31" s="804"/>
      <c r="AH31" s="804"/>
      <c r="AI31" s="804"/>
      <c r="AJ31" s="805"/>
      <c r="AK31" s="872">
        <v>19</v>
      </c>
      <c r="AL31" s="873"/>
      <c r="AM31" s="873"/>
      <c r="AN31" s="873"/>
      <c r="AO31" s="873"/>
      <c r="AP31" s="873" t="s">
        <v>591</v>
      </c>
      <c r="AQ31" s="873"/>
      <c r="AR31" s="873"/>
      <c r="AS31" s="873"/>
      <c r="AT31" s="873"/>
      <c r="AU31" s="873" t="s">
        <v>591</v>
      </c>
      <c r="AV31" s="873"/>
      <c r="AW31" s="873"/>
      <c r="AX31" s="873"/>
      <c r="AY31" s="873"/>
      <c r="AZ31" s="874" t="s">
        <v>591</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404</v>
      </c>
      <c r="C32" s="798"/>
      <c r="D32" s="798"/>
      <c r="E32" s="798"/>
      <c r="F32" s="798"/>
      <c r="G32" s="798"/>
      <c r="H32" s="798"/>
      <c r="I32" s="798"/>
      <c r="J32" s="798"/>
      <c r="K32" s="798"/>
      <c r="L32" s="798"/>
      <c r="M32" s="798"/>
      <c r="N32" s="798"/>
      <c r="O32" s="798"/>
      <c r="P32" s="799"/>
      <c r="Q32" s="800">
        <v>137</v>
      </c>
      <c r="R32" s="801"/>
      <c r="S32" s="801"/>
      <c r="T32" s="801"/>
      <c r="U32" s="801"/>
      <c r="V32" s="801">
        <v>130</v>
      </c>
      <c r="W32" s="801"/>
      <c r="X32" s="801"/>
      <c r="Y32" s="801"/>
      <c r="Z32" s="801"/>
      <c r="AA32" s="801">
        <v>8</v>
      </c>
      <c r="AB32" s="801"/>
      <c r="AC32" s="801"/>
      <c r="AD32" s="801"/>
      <c r="AE32" s="802"/>
      <c r="AF32" s="803">
        <v>126</v>
      </c>
      <c r="AG32" s="804"/>
      <c r="AH32" s="804"/>
      <c r="AI32" s="804"/>
      <c r="AJ32" s="805"/>
      <c r="AK32" s="872">
        <v>90</v>
      </c>
      <c r="AL32" s="873"/>
      <c r="AM32" s="873"/>
      <c r="AN32" s="873"/>
      <c r="AO32" s="873"/>
      <c r="AP32" s="873">
        <v>842</v>
      </c>
      <c r="AQ32" s="873"/>
      <c r="AR32" s="873"/>
      <c r="AS32" s="873"/>
      <c r="AT32" s="873"/>
      <c r="AU32" s="873">
        <v>195</v>
      </c>
      <c r="AV32" s="873"/>
      <c r="AW32" s="873"/>
      <c r="AX32" s="873"/>
      <c r="AY32" s="873"/>
      <c r="AZ32" s="874" t="s">
        <v>591</v>
      </c>
      <c r="BA32" s="874"/>
      <c r="BB32" s="874"/>
      <c r="BC32" s="874"/>
      <c r="BD32" s="874"/>
      <c r="BE32" s="870" t="s">
        <v>405</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406</v>
      </c>
      <c r="C33" s="798"/>
      <c r="D33" s="798"/>
      <c r="E33" s="798"/>
      <c r="F33" s="798"/>
      <c r="G33" s="798"/>
      <c r="H33" s="798"/>
      <c r="I33" s="798"/>
      <c r="J33" s="798"/>
      <c r="K33" s="798"/>
      <c r="L33" s="798"/>
      <c r="M33" s="798"/>
      <c r="N33" s="798"/>
      <c r="O33" s="798"/>
      <c r="P33" s="799"/>
      <c r="Q33" s="800">
        <v>14</v>
      </c>
      <c r="R33" s="801"/>
      <c r="S33" s="801"/>
      <c r="T33" s="801"/>
      <c r="U33" s="801"/>
      <c r="V33" s="801">
        <v>11</v>
      </c>
      <c r="W33" s="801"/>
      <c r="X33" s="801"/>
      <c r="Y33" s="801"/>
      <c r="Z33" s="801"/>
      <c r="AA33" s="801">
        <v>3</v>
      </c>
      <c r="AB33" s="801"/>
      <c r="AC33" s="801"/>
      <c r="AD33" s="801"/>
      <c r="AE33" s="802"/>
      <c r="AF33" s="803">
        <v>3</v>
      </c>
      <c r="AG33" s="804"/>
      <c r="AH33" s="804"/>
      <c r="AI33" s="804"/>
      <c r="AJ33" s="805"/>
      <c r="AK33" s="872" t="s">
        <v>591</v>
      </c>
      <c r="AL33" s="873"/>
      <c r="AM33" s="873"/>
      <c r="AN33" s="873"/>
      <c r="AO33" s="873"/>
      <c r="AP33" s="873" t="s">
        <v>591</v>
      </c>
      <c r="AQ33" s="873"/>
      <c r="AR33" s="873"/>
      <c r="AS33" s="873"/>
      <c r="AT33" s="873"/>
      <c r="AU33" s="873" t="s">
        <v>591</v>
      </c>
      <c r="AV33" s="873"/>
      <c r="AW33" s="873"/>
      <c r="AX33" s="873"/>
      <c r="AY33" s="873"/>
      <c r="AZ33" s="874" t="s">
        <v>591</v>
      </c>
      <c r="BA33" s="874"/>
      <c r="BB33" s="874"/>
      <c r="BC33" s="874"/>
      <c r="BD33" s="874"/>
      <c r="BE33" s="870" t="s">
        <v>407</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408</v>
      </c>
      <c r="C34" s="798"/>
      <c r="D34" s="798"/>
      <c r="E34" s="798"/>
      <c r="F34" s="798"/>
      <c r="G34" s="798"/>
      <c r="H34" s="798"/>
      <c r="I34" s="798"/>
      <c r="J34" s="798"/>
      <c r="K34" s="798"/>
      <c r="L34" s="798"/>
      <c r="M34" s="798"/>
      <c r="N34" s="798"/>
      <c r="O34" s="798"/>
      <c r="P34" s="799"/>
      <c r="Q34" s="800">
        <v>218</v>
      </c>
      <c r="R34" s="801"/>
      <c r="S34" s="801"/>
      <c r="T34" s="801"/>
      <c r="U34" s="801"/>
      <c r="V34" s="801">
        <v>203</v>
      </c>
      <c r="W34" s="801"/>
      <c r="X34" s="801"/>
      <c r="Y34" s="801"/>
      <c r="Z34" s="801"/>
      <c r="AA34" s="801">
        <v>14</v>
      </c>
      <c r="AB34" s="801"/>
      <c r="AC34" s="801"/>
      <c r="AD34" s="801"/>
      <c r="AE34" s="802"/>
      <c r="AF34" s="803">
        <v>14</v>
      </c>
      <c r="AG34" s="804"/>
      <c r="AH34" s="804"/>
      <c r="AI34" s="804"/>
      <c r="AJ34" s="805"/>
      <c r="AK34" s="872">
        <v>142</v>
      </c>
      <c r="AL34" s="873"/>
      <c r="AM34" s="873"/>
      <c r="AN34" s="873"/>
      <c r="AO34" s="873"/>
      <c r="AP34" s="873">
        <v>1090</v>
      </c>
      <c r="AQ34" s="873"/>
      <c r="AR34" s="873"/>
      <c r="AS34" s="873"/>
      <c r="AT34" s="873"/>
      <c r="AU34" s="873">
        <v>1033</v>
      </c>
      <c r="AV34" s="873"/>
      <c r="AW34" s="873"/>
      <c r="AX34" s="873"/>
      <c r="AY34" s="873"/>
      <c r="AZ34" s="874" t="s">
        <v>591</v>
      </c>
      <c r="BA34" s="874"/>
      <c r="BB34" s="874"/>
      <c r="BC34" s="874"/>
      <c r="BD34" s="874"/>
      <c r="BE34" s="870" t="s">
        <v>409</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410</v>
      </c>
      <c r="C35" s="798"/>
      <c r="D35" s="798"/>
      <c r="E35" s="798"/>
      <c r="F35" s="798"/>
      <c r="G35" s="798"/>
      <c r="H35" s="798"/>
      <c r="I35" s="798"/>
      <c r="J35" s="798"/>
      <c r="K35" s="798"/>
      <c r="L35" s="798"/>
      <c r="M35" s="798"/>
      <c r="N35" s="798"/>
      <c r="O35" s="798"/>
      <c r="P35" s="799"/>
      <c r="Q35" s="800">
        <v>2</v>
      </c>
      <c r="R35" s="801"/>
      <c r="S35" s="801"/>
      <c r="T35" s="801"/>
      <c r="U35" s="801"/>
      <c r="V35" s="801">
        <v>1</v>
      </c>
      <c r="W35" s="801"/>
      <c r="X35" s="801"/>
      <c r="Y35" s="801"/>
      <c r="Z35" s="801"/>
      <c r="AA35" s="801">
        <v>1</v>
      </c>
      <c r="AB35" s="801"/>
      <c r="AC35" s="801"/>
      <c r="AD35" s="801"/>
      <c r="AE35" s="802"/>
      <c r="AF35" s="803">
        <v>1</v>
      </c>
      <c r="AG35" s="804"/>
      <c r="AH35" s="804"/>
      <c r="AI35" s="804"/>
      <c r="AJ35" s="805"/>
      <c r="AK35" s="872">
        <v>1</v>
      </c>
      <c r="AL35" s="873"/>
      <c r="AM35" s="873"/>
      <c r="AN35" s="873"/>
      <c r="AO35" s="873"/>
      <c r="AP35" s="873" t="s">
        <v>591</v>
      </c>
      <c r="AQ35" s="873"/>
      <c r="AR35" s="873"/>
      <c r="AS35" s="873"/>
      <c r="AT35" s="873"/>
      <c r="AU35" s="873" t="s">
        <v>591</v>
      </c>
      <c r="AV35" s="873"/>
      <c r="AW35" s="873"/>
      <c r="AX35" s="873"/>
      <c r="AY35" s="873"/>
      <c r="AZ35" s="874" t="s">
        <v>591</v>
      </c>
      <c r="BA35" s="874"/>
      <c r="BB35" s="874"/>
      <c r="BC35" s="874"/>
      <c r="BD35" s="874"/>
      <c r="BE35" s="870" t="s">
        <v>409</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411</v>
      </c>
      <c r="C36" s="798"/>
      <c r="D36" s="798"/>
      <c r="E36" s="798"/>
      <c r="F36" s="798"/>
      <c r="G36" s="798"/>
      <c r="H36" s="798"/>
      <c r="I36" s="798"/>
      <c r="J36" s="798"/>
      <c r="K36" s="798"/>
      <c r="L36" s="798"/>
      <c r="M36" s="798"/>
      <c r="N36" s="798"/>
      <c r="O36" s="798"/>
      <c r="P36" s="799"/>
      <c r="Q36" s="800">
        <v>13</v>
      </c>
      <c r="R36" s="801"/>
      <c r="S36" s="801"/>
      <c r="T36" s="801"/>
      <c r="U36" s="801"/>
      <c r="V36" s="801">
        <v>6</v>
      </c>
      <c r="W36" s="801"/>
      <c r="X36" s="801"/>
      <c r="Y36" s="801"/>
      <c r="Z36" s="801"/>
      <c r="AA36" s="801">
        <v>7</v>
      </c>
      <c r="AB36" s="801"/>
      <c r="AC36" s="801"/>
      <c r="AD36" s="801"/>
      <c r="AE36" s="802"/>
      <c r="AF36" s="803">
        <v>7</v>
      </c>
      <c r="AG36" s="804"/>
      <c r="AH36" s="804"/>
      <c r="AI36" s="804"/>
      <c r="AJ36" s="805"/>
      <c r="AK36" s="872">
        <v>0</v>
      </c>
      <c r="AL36" s="873"/>
      <c r="AM36" s="873"/>
      <c r="AN36" s="873"/>
      <c r="AO36" s="873"/>
      <c r="AP36" s="873">
        <v>62</v>
      </c>
      <c r="AQ36" s="873"/>
      <c r="AR36" s="873"/>
      <c r="AS36" s="873"/>
      <c r="AT36" s="873"/>
      <c r="AU36" s="873">
        <v>31</v>
      </c>
      <c r="AV36" s="873"/>
      <c r="AW36" s="873"/>
      <c r="AX36" s="873"/>
      <c r="AY36" s="873"/>
      <c r="AZ36" s="874" t="s">
        <v>591</v>
      </c>
      <c r="BA36" s="874"/>
      <c r="BB36" s="874"/>
      <c r="BC36" s="874"/>
      <c r="BD36" s="874"/>
      <c r="BE36" s="870" t="s">
        <v>409</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t="s">
        <v>412</v>
      </c>
      <c r="C37" s="798"/>
      <c r="D37" s="798"/>
      <c r="E37" s="798"/>
      <c r="F37" s="798"/>
      <c r="G37" s="798"/>
      <c r="H37" s="798"/>
      <c r="I37" s="798"/>
      <c r="J37" s="798"/>
      <c r="K37" s="798"/>
      <c r="L37" s="798"/>
      <c r="M37" s="798"/>
      <c r="N37" s="798"/>
      <c r="O37" s="798"/>
      <c r="P37" s="799"/>
      <c r="Q37" s="800">
        <v>2</v>
      </c>
      <c r="R37" s="801"/>
      <c r="S37" s="801"/>
      <c r="T37" s="801"/>
      <c r="U37" s="801"/>
      <c r="V37" s="801">
        <v>1</v>
      </c>
      <c r="W37" s="801"/>
      <c r="X37" s="801"/>
      <c r="Y37" s="801"/>
      <c r="Z37" s="801"/>
      <c r="AA37" s="801">
        <v>1</v>
      </c>
      <c r="AB37" s="801"/>
      <c r="AC37" s="801"/>
      <c r="AD37" s="801"/>
      <c r="AE37" s="802"/>
      <c r="AF37" s="803">
        <v>1</v>
      </c>
      <c r="AG37" s="804"/>
      <c r="AH37" s="804"/>
      <c r="AI37" s="804"/>
      <c r="AJ37" s="805"/>
      <c r="AK37" s="872">
        <v>1</v>
      </c>
      <c r="AL37" s="873"/>
      <c r="AM37" s="873"/>
      <c r="AN37" s="873"/>
      <c r="AO37" s="873"/>
      <c r="AP37" s="873" t="s">
        <v>591</v>
      </c>
      <c r="AQ37" s="873"/>
      <c r="AR37" s="873"/>
      <c r="AS37" s="873"/>
      <c r="AT37" s="873"/>
      <c r="AU37" s="873" t="s">
        <v>591</v>
      </c>
      <c r="AV37" s="873"/>
      <c r="AW37" s="873"/>
      <c r="AX37" s="873"/>
      <c r="AY37" s="873"/>
      <c r="AZ37" s="874" t="s">
        <v>591</v>
      </c>
      <c r="BA37" s="874"/>
      <c r="BB37" s="874"/>
      <c r="BC37" s="874"/>
      <c r="BD37" s="874"/>
      <c r="BE37" s="870" t="s">
        <v>413</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t="s">
        <v>414</v>
      </c>
      <c r="C38" s="798"/>
      <c r="D38" s="798"/>
      <c r="E38" s="798"/>
      <c r="F38" s="798"/>
      <c r="G38" s="798"/>
      <c r="H38" s="798"/>
      <c r="I38" s="798"/>
      <c r="J38" s="798"/>
      <c r="K38" s="798"/>
      <c r="L38" s="798"/>
      <c r="M38" s="798"/>
      <c r="N38" s="798"/>
      <c r="O38" s="798"/>
      <c r="P38" s="799"/>
      <c r="Q38" s="800">
        <v>84</v>
      </c>
      <c r="R38" s="801"/>
      <c r="S38" s="801"/>
      <c r="T38" s="801"/>
      <c r="U38" s="801"/>
      <c r="V38" s="801">
        <v>75</v>
      </c>
      <c r="W38" s="801"/>
      <c r="X38" s="801"/>
      <c r="Y38" s="801"/>
      <c r="Z38" s="801"/>
      <c r="AA38" s="801">
        <v>9</v>
      </c>
      <c r="AB38" s="801"/>
      <c r="AC38" s="801"/>
      <c r="AD38" s="801"/>
      <c r="AE38" s="802"/>
      <c r="AF38" s="803">
        <v>9</v>
      </c>
      <c r="AG38" s="804"/>
      <c r="AH38" s="804"/>
      <c r="AI38" s="804"/>
      <c r="AJ38" s="805"/>
      <c r="AK38" s="872" t="s">
        <v>591</v>
      </c>
      <c r="AL38" s="873"/>
      <c r="AM38" s="873"/>
      <c r="AN38" s="873"/>
      <c r="AO38" s="873"/>
      <c r="AP38" s="873" t="s">
        <v>591</v>
      </c>
      <c r="AQ38" s="873"/>
      <c r="AR38" s="873"/>
      <c r="AS38" s="873"/>
      <c r="AT38" s="873"/>
      <c r="AU38" s="873" t="s">
        <v>591</v>
      </c>
      <c r="AV38" s="873"/>
      <c r="AW38" s="873"/>
      <c r="AX38" s="873"/>
      <c r="AY38" s="873"/>
      <c r="AZ38" s="874" t="s">
        <v>591</v>
      </c>
      <c r="BA38" s="874"/>
      <c r="BB38" s="874"/>
      <c r="BC38" s="874"/>
      <c r="BD38" s="874"/>
      <c r="BE38" s="870" t="s">
        <v>407</v>
      </c>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t="s">
        <v>415</v>
      </c>
      <c r="C39" s="798"/>
      <c r="D39" s="798"/>
      <c r="E39" s="798"/>
      <c r="F39" s="798"/>
      <c r="G39" s="798"/>
      <c r="H39" s="798"/>
      <c r="I39" s="798"/>
      <c r="J39" s="798"/>
      <c r="K39" s="798"/>
      <c r="L39" s="798"/>
      <c r="M39" s="798"/>
      <c r="N39" s="798"/>
      <c r="O39" s="798"/>
      <c r="P39" s="799"/>
      <c r="Q39" s="800">
        <v>35</v>
      </c>
      <c r="R39" s="801"/>
      <c r="S39" s="801"/>
      <c r="T39" s="801"/>
      <c r="U39" s="801"/>
      <c r="V39" s="801">
        <v>29</v>
      </c>
      <c r="W39" s="801"/>
      <c r="X39" s="801"/>
      <c r="Y39" s="801"/>
      <c r="Z39" s="801"/>
      <c r="AA39" s="801">
        <v>6</v>
      </c>
      <c r="AB39" s="801"/>
      <c r="AC39" s="801"/>
      <c r="AD39" s="801"/>
      <c r="AE39" s="802"/>
      <c r="AF39" s="803">
        <v>262</v>
      </c>
      <c r="AG39" s="804"/>
      <c r="AH39" s="804"/>
      <c r="AI39" s="804"/>
      <c r="AJ39" s="805"/>
      <c r="AK39" s="872" t="s">
        <v>591</v>
      </c>
      <c r="AL39" s="873"/>
      <c r="AM39" s="873"/>
      <c r="AN39" s="873"/>
      <c r="AO39" s="873"/>
      <c r="AP39" s="873" t="s">
        <v>591</v>
      </c>
      <c r="AQ39" s="873"/>
      <c r="AR39" s="873"/>
      <c r="AS39" s="873"/>
      <c r="AT39" s="873"/>
      <c r="AU39" s="873" t="s">
        <v>591</v>
      </c>
      <c r="AV39" s="873"/>
      <c r="AW39" s="873"/>
      <c r="AX39" s="873"/>
      <c r="AY39" s="873"/>
      <c r="AZ39" s="874" t="s">
        <v>591</v>
      </c>
      <c r="BA39" s="874"/>
      <c r="BB39" s="874"/>
      <c r="BC39" s="874"/>
      <c r="BD39" s="874"/>
      <c r="BE39" s="870" t="s">
        <v>416</v>
      </c>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417</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387</v>
      </c>
      <c r="B63" s="832" t="s">
        <v>418</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487</v>
      </c>
      <c r="AG63" s="884"/>
      <c r="AH63" s="884"/>
      <c r="AI63" s="884"/>
      <c r="AJ63" s="885"/>
      <c r="AK63" s="886"/>
      <c r="AL63" s="881"/>
      <c r="AM63" s="881"/>
      <c r="AN63" s="881"/>
      <c r="AO63" s="881"/>
      <c r="AP63" s="884">
        <v>1995</v>
      </c>
      <c r="AQ63" s="884"/>
      <c r="AR63" s="884"/>
      <c r="AS63" s="884"/>
      <c r="AT63" s="884"/>
      <c r="AU63" s="884">
        <v>1259</v>
      </c>
      <c r="AV63" s="884"/>
      <c r="AW63" s="884"/>
      <c r="AX63" s="884"/>
      <c r="AY63" s="884"/>
      <c r="AZ63" s="888"/>
      <c r="BA63" s="888"/>
      <c r="BB63" s="888"/>
      <c r="BC63" s="888"/>
      <c r="BD63" s="888"/>
      <c r="BE63" s="889"/>
      <c r="BF63" s="889"/>
      <c r="BG63" s="889"/>
      <c r="BH63" s="889"/>
      <c r="BI63" s="890"/>
      <c r="BJ63" s="891" t="s">
        <v>419</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421</v>
      </c>
      <c r="B66" s="783"/>
      <c r="C66" s="783"/>
      <c r="D66" s="783"/>
      <c r="E66" s="783"/>
      <c r="F66" s="783"/>
      <c r="G66" s="783"/>
      <c r="H66" s="783"/>
      <c r="I66" s="783"/>
      <c r="J66" s="783"/>
      <c r="K66" s="783"/>
      <c r="L66" s="783"/>
      <c r="M66" s="783"/>
      <c r="N66" s="783"/>
      <c r="O66" s="783"/>
      <c r="P66" s="784"/>
      <c r="Q66" s="759" t="s">
        <v>392</v>
      </c>
      <c r="R66" s="760"/>
      <c r="S66" s="760"/>
      <c r="T66" s="760"/>
      <c r="U66" s="761"/>
      <c r="V66" s="759" t="s">
        <v>393</v>
      </c>
      <c r="W66" s="760"/>
      <c r="X66" s="760"/>
      <c r="Y66" s="760"/>
      <c r="Z66" s="761"/>
      <c r="AA66" s="759" t="s">
        <v>422</v>
      </c>
      <c r="AB66" s="760"/>
      <c r="AC66" s="760"/>
      <c r="AD66" s="760"/>
      <c r="AE66" s="761"/>
      <c r="AF66" s="894" t="s">
        <v>423</v>
      </c>
      <c r="AG66" s="855"/>
      <c r="AH66" s="855"/>
      <c r="AI66" s="855"/>
      <c r="AJ66" s="895"/>
      <c r="AK66" s="759" t="s">
        <v>424</v>
      </c>
      <c r="AL66" s="783"/>
      <c r="AM66" s="783"/>
      <c r="AN66" s="783"/>
      <c r="AO66" s="784"/>
      <c r="AP66" s="759" t="s">
        <v>425</v>
      </c>
      <c r="AQ66" s="760"/>
      <c r="AR66" s="760"/>
      <c r="AS66" s="760"/>
      <c r="AT66" s="761"/>
      <c r="AU66" s="759" t="s">
        <v>426</v>
      </c>
      <c r="AV66" s="760"/>
      <c r="AW66" s="760"/>
      <c r="AX66" s="760"/>
      <c r="AY66" s="761"/>
      <c r="AZ66" s="759" t="s">
        <v>375</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592</v>
      </c>
      <c r="C68" s="912"/>
      <c r="D68" s="912"/>
      <c r="E68" s="912"/>
      <c r="F68" s="912"/>
      <c r="G68" s="912"/>
      <c r="H68" s="912"/>
      <c r="I68" s="912"/>
      <c r="J68" s="912"/>
      <c r="K68" s="912"/>
      <c r="L68" s="912"/>
      <c r="M68" s="912"/>
      <c r="N68" s="912"/>
      <c r="O68" s="912"/>
      <c r="P68" s="913"/>
      <c r="Q68" s="914">
        <v>6245</v>
      </c>
      <c r="R68" s="908"/>
      <c r="S68" s="908"/>
      <c r="T68" s="908"/>
      <c r="U68" s="908"/>
      <c r="V68" s="908">
        <v>6178</v>
      </c>
      <c r="W68" s="908"/>
      <c r="X68" s="908"/>
      <c r="Y68" s="908"/>
      <c r="Z68" s="908"/>
      <c r="AA68" s="908">
        <v>67</v>
      </c>
      <c r="AB68" s="908"/>
      <c r="AC68" s="908"/>
      <c r="AD68" s="908"/>
      <c r="AE68" s="908"/>
      <c r="AF68" s="908">
        <v>595</v>
      </c>
      <c r="AG68" s="908"/>
      <c r="AH68" s="908"/>
      <c r="AI68" s="908"/>
      <c r="AJ68" s="908"/>
      <c r="AK68" s="908">
        <v>571</v>
      </c>
      <c r="AL68" s="908"/>
      <c r="AM68" s="908"/>
      <c r="AN68" s="908"/>
      <c r="AO68" s="908"/>
      <c r="AP68" s="908">
        <v>5475</v>
      </c>
      <c r="AQ68" s="908"/>
      <c r="AR68" s="908"/>
      <c r="AS68" s="908"/>
      <c r="AT68" s="908"/>
      <c r="AU68" s="908">
        <v>38</v>
      </c>
      <c r="AV68" s="908"/>
      <c r="AW68" s="908"/>
      <c r="AX68" s="908"/>
      <c r="AY68" s="908"/>
      <c r="AZ68" s="909" t="s">
        <v>602</v>
      </c>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593</v>
      </c>
      <c r="C69" s="916"/>
      <c r="D69" s="916"/>
      <c r="E69" s="916"/>
      <c r="F69" s="916"/>
      <c r="G69" s="916"/>
      <c r="H69" s="916"/>
      <c r="I69" s="916"/>
      <c r="J69" s="916"/>
      <c r="K69" s="916"/>
      <c r="L69" s="916"/>
      <c r="M69" s="916"/>
      <c r="N69" s="916"/>
      <c r="O69" s="916"/>
      <c r="P69" s="917"/>
      <c r="Q69" s="918">
        <v>2316</v>
      </c>
      <c r="R69" s="873"/>
      <c r="S69" s="873"/>
      <c r="T69" s="873"/>
      <c r="U69" s="873"/>
      <c r="V69" s="873">
        <v>2292</v>
      </c>
      <c r="W69" s="873"/>
      <c r="X69" s="873"/>
      <c r="Y69" s="873"/>
      <c r="Z69" s="873"/>
      <c r="AA69" s="873">
        <v>24</v>
      </c>
      <c r="AB69" s="873"/>
      <c r="AC69" s="873"/>
      <c r="AD69" s="873"/>
      <c r="AE69" s="873"/>
      <c r="AF69" s="873">
        <v>24</v>
      </c>
      <c r="AG69" s="873"/>
      <c r="AH69" s="873"/>
      <c r="AI69" s="873"/>
      <c r="AJ69" s="873"/>
      <c r="AK69" s="873" t="s">
        <v>591</v>
      </c>
      <c r="AL69" s="873"/>
      <c r="AM69" s="873"/>
      <c r="AN69" s="873"/>
      <c r="AO69" s="873"/>
      <c r="AP69" s="873">
        <v>732</v>
      </c>
      <c r="AQ69" s="873"/>
      <c r="AR69" s="873"/>
      <c r="AS69" s="873"/>
      <c r="AT69" s="873"/>
      <c r="AU69" s="873">
        <v>47</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594</v>
      </c>
      <c r="C70" s="916"/>
      <c r="D70" s="916"/>
      <c r="E70" s="916"/>
      <c r="F70" s="916"/>
      <c r="G70" s="916"/>
      <c r="H70" s="916"/>
      <c r="I70" s="916"/>
      <c r="J70" s="916"/>
      <c r="K70" s="916"/>
      <c r="L70" s="916"/>
      <c r="M70" s="916"/>
      <c r="N70" s="916"/>
      <c r="O70" s="916"/>
      <c r="P70" s="917"/>
      <c r="Q70" s="918">
        <v>8756</v>
      </c>
      <c r="R70" s="873"/>
      <c r="S70" s="873"/>
      <c r="T70" s="873"/>
      <c r="U70" s="873"/>
      <c r="V70" s="873">
        <v>8025</v>
      </c>
      <c r="W70" s="873"/>
      <c r="X70" s="873"/>
      <c r="Y70" s="873"/>
      <c r="Z70" s="873"/>
      <c r="AA70" s="873">
        <v>731</v>
      </c>
      <c r="AB70" s="873"/>
      <c r="AC70" s="873"/>
      <c r="AD70" s="873"/>
      <c r="AE70" s="873"/>
      <c r="AF70" s="873">
        <v>400</v>
      </c>
      <c r="AG70" s="873"/>
      <c r="AH70" s="873"/>
      <c r="AI70" s="873"/>
      <c r="AJ70" s="873"/>
      <c r="AK70" s="873">
        <v>595</v>
      </c>
      <c r="AL70" s="873"/>
      <c r="AM70" s="873"/>
      <c r="AN70" s="873"/>
      <c r="AO70" s="873"/>
      <c r="AP70" s="873">
        <v>1185</v>
      </c>
      <c r="AQ70" s="873"/>
      <c r="AR70" s="873"/>
      <c r="AS70" s="873"/>
      <c r="AT70" s="873"/>
      <c r="AU70" s="873">
        <v>71</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595</v>
      </c>
      <c r="C71" s="916"/>
      <c r="D71" s="916"/>
      <c r="E71" s="916"/>
      <c r="F71" s="916"/>
      <c r="G71" s="916"/>
      <c r="H71" s="916"/>
      <c r="I71" s="916"/>
      <c r="J71" s="916"/>
      <c r="K71" s="916"/>
      <c r="L71" s="916"/>
      <c r="M71" s="916"/>
      <c r="N71" s="916"/>
      <c r="O71" s="916"/>
      <c r="P71" s="917"/>
      <c r="Q71" s="918">
        <v>1174</v>
      </c>
      <c r="R71" s="873"/>
      <c r="S71" s="873"/>
      <c r="T71" s="873"/>
      <c r="U71" s="873"/>
      <c r="V71" s="873">
        <v>1130</v>
      </c>
      <c r="W71" s="873"/>
      <c r="X71" s="873"/>
      <c r="Y71" s="873"/>
      <c r="Z71" s="873"/>
      <c r="AA71" s="873">
        <v>44</v>
      </c>
      <c r="AB71" s="873"/>
      <c r="AC71" s="873"/>
      <c r="AD71" s="873"/>
      <c r="AE71" s="873"/>
      <c r="AF71" s="873">
        <v>44</v>
      </c>
      <c r="AG71" s="873"/>
      <c r="AH71" s="873"/>
      <c r="AI71" s="873"/>
      <c r="AJ71" s="873"/>
      <c r="AK71" s="873">
        <v>0</v>
      </c>
      <c r="AL71" s="873"/>
      <c r="AM71" s="873"/>
      <c r="AN71" s="873"/>
      <c r="AO71" s="873"/>
      <c r="AP71" s="873" t="s">
        <v>591</v>
      </c>
      <c r="AQ71" s="873"/>
      <c r="AR71" s="873"/>
      <c r="AS71" s="873"/>
      <c r="AT71" s="873"/>
      <c r="AU71" s="873" t="s">
        <v>591</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596</v>
      </c>
      <c r="C72" s="916"/>
      <c r="D72" s="916"/>
      <c r="E72" s="916"/>
      <c r="F72" s="916"/>
      <c r="G72" s="916"/>
      <c r="H72" s="916"/>
      <c r="I72" s="916"/>
      <c r="J72" s="916"/>
      <c r="K72" s="916"/>
      <c r="L72" s="916"/>
      <c r="M72" s="916"/>
      <c r="N72" s="916"/>
      <c r="O72" s="916"/>
      <c r="P72" s="917"/>
      <c r="Q72" s="918">
        <v>250623</v>
      </c>
      <c r="R72" s="873"/>
      <c r="S72" s="873"/>
      <c r="T72" s="873"/>
      <c r="U72" s="873"/>
      <c r="V72" s="873">
        <v>237946</v>
      </c>
      <c r="W72" s="873"/>
      <c r="X72" s="873"/>
      <c r="Y72" s="873"/>
      <c r="Z72" s="873"/>
      <c r="AA72" s="873">
        <v>12677</v>
      </c>
      <c r="AB72" s="873"/>
      <c r="AC72" s="873"/>
      <c r="AD72" s="873"/>
      <c r="AE72" s="873"/>
      <c r="AF72" s="873">
        <v>12677</v>
      </c>
      <c r="AG72" s="873"/>
      <c r="AH72" s="873"/>
      <c r="AI72" s="873"/>
      <c r="AJ72" s="873"/>
      <c r="AK72" s="873">
        <v>923</v>
      </c>
      <c r="AL72" s="873"/>
      <c r="AM72" s="873"/>
      <c r="AN72" s="873"/>
      <c r="AO72" s="873"/>
      <c r="AP72" s="873" t="s">
        <v>591</v>
      </c>
      <c r="AQ72" s="873"/>
      <c r="AR72" s="873"/>
      <c r="AS72" s="873"/>
      <c r="AT72" s="873"/>
      <c r="AU72" s="873" t="s">
        <v>591</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597</v>
      </c>
      <c r="C73" s="916"/>
      <c r="D73" s="916"/>
      <c r="E73" s="916"/>
      <c r="F73" s="916"/>
      <c r="G73" s="916"/>
      <c r="H73" s="916"/>
      <c r="I73" s="916"/>
      <c r="J73" s="916"/>
      <c r="K73" s="916"/>
      <c r="L73" s="916"/>
      <c r="M73" s="916"/>
      <c r="N73" s="916"/>
      <c r="O73" s="916"/>
      <c r="P73" s="917"/>
      <c r="Q73" s="918">
        <v>9184</v>
      </c>
      <c r="R73" s="873"/>
      <c r="S73" s="873"/>
      <c r="T73" s="873"/>
      <c r="U73" s="873"/>
      <c r="V73" s="873">
        <v>9066</v>
      </c>
      <c r="W73" s="873"/>
      <c r="X73" s="873"/>
      <c r="Y73" s="873"/>
      <c r="Z73" s="873"/>
      <c r="AA73" s="873">
        <v>118</v>
      </c>
      <c r="AB73" s="873"/>
      <c r="AC73" s="873"/>
      <c r="AD73" s="873"/>
      <c r="AE73" s="873"/>
      <c r="AF73" s="873">
        <v>118</v>
      </c>
      <c r="AG73" s="873"/>
      <c r="AH73" s="873"/>
      <c r="AI73" s="873"/>
      <c r="AJ73" s="873"/>
      <c r="AK73" s="873">
        <v>15</v>
      </c>
      <c r="AL73" s="873"/>
      <c r="AM73" s="873"/>
      <c r="AN73" s="873"/>
      <c r="AO73" s="873"/>
      <c r="AP73" s="873" t="s">
        <v>591</v>
      </c>
      <c r="AQ73" s="873"/>
      <c r="AR73" s="873"/>
      <c r="AS73" s="873"/>
      <c r="AT73" s="873"/>
      <c r="AU73" s="873" t="s">
        <v>591</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598</v>
      </c>
      <c r="C74" s="916"/>
      <c r="D74" s="916"/>
      <c r="E74" s="916"/>
      <c r="F74" s="916"/>
      <c r="G74" s="916"/>
      <c r="H74" s="916"/>
      <c r="I74" s="916"/>
      <c r="J74" s="916"/>
      <c r="K74" s="916"/>
      <c r="L74" s="916"/>
      <c r="M74" s="916"/>
      <c r="N74" s="916"/>
      <c r="O74" s="916"/>
      <c r="P74" s="917"/>
      <c r="Q74" s="918">
        <v>1536</v>
      </c>
      <c r="R74" s="873"/>
      <c r="S74" s="873"/>
      <c r="T74" s="873"/>
      <c r="U74" s="873"/>
      <c r="V74" s="873">
        <v>1535</v>
      </c>
      <c r="W74" s="873"/>
      <c r="X74" s="873"/>
      <c r="Y74" s="873"/>
      <c r="Z74" s="873"/>
      <c r="AA74" s="873">
        <v>1</v>
      </c>
      <c r="AB74" s="873"/>
      <c r="AC74" s="873"/>
      <c r="AD74" s="873"/>
      <c r="AE74" s="873"/>
      <c r="AF74" s="873">
        <v>1</v>
      </c>
      <c r="AG74" s="873"/>
      <c r="AH74" s="873"/>
      <c r="AI74" s="873"/>
      <c r="AJ74" s="873"/>
      <c r="AK74" s="873" t="s">
        <v>591</v>
      </c>
      <c r="AL74" s="873"/>
      <c r="AM74" s="873"/>
      <c r="AN74" s="873"/>
      <c r="AO74" s="873"/>
      <c r="AP74" s="873" t="s">
        <v>591</v>
      </c>
      <c r="AQ74" s="873"/>
      <c r="AR74" s="873"/>
      <c r="AS74" s="873"/>
      <c r="AT74" s="873"/>
      <c r="AU74" s="873" t="s">
        <v>591</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599</v>
      </c>
      <c r="C75" s="916"/>
      <c r="D75" s="916"/>
      <c r="E75" s="916"/>
      <c r="F75" s="916"/>
      <c r="G75" s="916"/>
      <c r="H75" s="916"/>
      <c r="I75" s="916"/>
      <c r="J75" s="916"/>
      <c r="K75" s="916"/>
      <c r="L75" s="916"/>
      <c r="M75" s="916"/>
      <c r="N75" s="916"/>
      <c r="O75" s="916"/>
      <c r="P75" s="917"/>
      <c r="Q75" s="921">
        <v>1</v>
      </c>
      <c r="R75" s="922"/>
      <c r="S75" s="922"/>
      <c r="T75" s="922"/>
      <c r="U75" s="872"/>
      <c r="V75" s="923">
        <v>1</v>
      </c>
      <c r="W75" s="922"/>
      <c r="X75" s="922"/>
      <c r="Y75" s="922"/>
      <c r="Z75" s="872"/>
      <c r="AA75" s="923">
        <v>0</v>
      </c>
      <c r="AB75" s="922"/>
      <c r="AC75" s="922"/>
      <c r="AD75" s="922"/>
      <c r="AE75" s="872"/>
      <c r="AF75" s="923">
        <v>0</v>
      </c>
      <c r="AG75" s="922"/>
      <c r="AH75" s="922"/>
      <c r="AI75" s="922"/>
      <c r="AJ75" s="872"/>
      <c r="AK75" s="923" t="s">
        <v>591</v>
      </c>
      <c r="AL75" s="922"/>
      <c r="AM75" s="922"/>
      <c r="AN75" s="922"/>
      <c r="AO75" s="872"/>
      <c r="AP75" s="923" t="s">
        <v>591</v>
      </c>
      <c r="AQ75" s="922"/>
      <c r="AR75" s="922"/>
      <c r="AS75" s="922"/>
      <c r="AT75" s="872"/>
      <c r="AU75" s="923" t="s">
        <v>591</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600</v>
      </c>
      <c r="C76" s="916"/>
      <c r="D76" s="916"/>
      <c r="E76" s="916"/>
      <c r="F76" s="916"/>
      <c r="G76" s="916"/>
      <c r="H76" s="916"/>
      <c r="I76" s="916"/>
      <c r="J76" s="916"/>
      <c r="K76" s="916"/>
      <c r="L76" s="916"/>
      <c r="M76" s="916"/>
      <c r="N76" s="916"/>
      <c r="O76" s="916"/>
      <c r="P76" s="917"/>
      <c r="Q76" s="921">
        <v>60</v>
      </c>
      <c r="R76" s="922"/>
      <c r="S76" s="922"/>
      <c r="T76" s="922"/>
      <c r="U76" s="872"/>
      <c r="V76" s="923">
        <v>59</v>
      </c>
      <c r="W76" s="922"/>
      <c r="X76" s="922"/>
      <c r="Y76" s="922"/>
      <c r="Z76" s="872"/>
      <c r="AA76" s="923">
        <v>1</v>
      </c>
      <c r="AB76" s="922"/>
      <c r="AC76" s="922"/>
      <c r="AD76" s="922"/>
      <c r="AE76" s="872"/>
      <c r="AF76" s="923">
        <v>1</v>
      </c>
      <c r="AG76" s="922"/>
      <c r="AH76" s="922"/>
      <c r="AI76" s="922"/>
      <c r="AJ76" s="872"/>
      <c r="AK76" s="923">
        <v>24</v>
      </c>
      <c r="AL76" s="922"/>
      <c r="AM76" s="922"/>
      <c r="AN76" s="922"/>
      <c r="AO76" s="872"/>
      <c r="AP76" s="923" t="s">
        <v>591</v>
      </c>
      <c r="AQ76" s="922"/>
      <c r="AR76" s="922"/>
      <c r="AS76" s="922"/>
      <c r="AT76" s="872"/>
      <c r="AU76" s="923" t="s">
        <v>591</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601</v>
      </c>
      <c r="C77" s="916"/>
      <c r="D77" s="916"/>
      <c r="E77" s="916"/>
      <c r="F77" s="916"/>
      <c r="G77" s="916"/>
      <c r="H77" s="916"/>
      <c r="I77" s="916"/>
      <c r="J77" s="916"/>
      <c r="K77" s="916"/>
      <c r="L77" s="916"/>
      <c r="M77" s="916"/>
      <c r="N77" s="916"/>
      <c r="O77" s="916"/>
      <c r="P77" s="917"/>
      <c r="Q77" s="921">
        <v>39</v>
      </c>
      <c r="R77" s="922"/>
      <c r="S77" s="922"/>
      <c r="T77" s="922"/>
      <c r="U77" s="872"/>
      <c r="V77" s="923">
        <v>37</v>
      </c>
      <c r="W77" s="922"/>
      <c r="X77" s="922"/>
      <c r="Y77" s="922"/>
      <c r="Z77" s="872"/>
      <c r="AA77" s="923">
        <v>2</v>
      </c>
      <c r="AB77" s="922"/>
      <c r="AC77" s="922"/>
      <c r="AD77" s="922"/>
      <c r="AE77" s="872"/>
      <c r="AF77" s="923">
        <v>2</v>
      </c>
      <c r="AG77" s="922"/>
      <c r="AH77" s="922"/>
      <c r="AI77" s="922"/>
      <c r="AJ77" s="872"/>
      <c r="AK77" s="923" t="s">
        <v>591</v>
      </c>
      <c r="AL77" s="922"/>
      <c r="AM77" s="922"/>
      <c r="AN77" s="922"/>
      <c r="AO77" s="872"/>
      <c r="AP77" s="923" t="s">
        <v>591</v>
      </c>
      <c r="AQ77" s="922"/>
      <c r="AR77" s="922"/>
      <c r="AS77" s="922"/>
      <c r="AT77" s="872"/>
      <c r="AU77" s="923" t="s">
        <v>591</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387</v>
      </c>
      <c r="B88" s="832" t="s">
        <v>427</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13863</v>
      </c>
      <c r="AG88" s="884"/>
      <c r="AH88" s="884"/>
      <c r="AI88" s="884"/>
      <c r="AJ88" s="884"/>
      <c r="AK88" s="881"/>
      <c r="AL88" s="881"/>
      <c r="AM88" s="881"/>
      <c r="AN88" s="881"/>
      <c r="AO88" s="881"/>
      <c r="AP88" s="884">
        <v>7392</v>
      </c>
      <c r="AQ88" s="884"/>
      <c r="AR88" s="884"/>
      <c r="AS88" s="884"/>
      <c r="AT88" s="884"/>
      <c r="AU88" s="884">
        <v>156</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32" t="s">
        <v>428</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30</v>
      </c>
      <c r="CS102" s="892"/>
      <c r="CT102" s="892"/>
      <c r="CU102" s="892"/>
      <c r="CV102" s="935"/>
      <c r="CW102" s="934" t="s">
        <v>591</v>
      </c>
      <c r="CX102" s="892"/>
      <c r="CY102" s="892"/>
      <c r="CZ102" s="892"/>
      <c r="DA102" s="935"/>
      <c r="DB102" s="934" t="s">
        <v>591</v>
      </c>
      <c r="DC102" s="892"/>
      <c r="DD102" s="892"/>
      <c r="DE102" s="892"/>
      <c r="DF102" s="935"/>
      <c r="DG102" s="934" t="s">
        <v>591</v>
      </c>
      <c r="DH102" s="892"/>
      <c r="DI102" s="892"/>
      <c r="DJ102" s="892"/>
      <c r="DK102" s="935"/>
      <c r="DL102" s="934" t="s">
        <v>591</v>
      </c>
      <c r="DM102" s="892"/>
      <c r="DN102" s="892"/>
      <c r="DO102" s="892"/>
      <c r="DP102" s="935"/>
      <c r="DQ102" s="934" t="s">
        <v>591</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429</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430</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433</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434</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435</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436</v>
      </c>
      <c r="AB109" s="937"/>
      <c r="AC109" s="937"/>
      <c r="AD109" s="937"/>
      <c r="AE109" s="938"/>
      <c r="AF109" s="936" t="s">
        <v>306</v>
      </c>
      <c r="AG109" s="937"/>
      <c r="AH109" s="937"/>
      <c r="AI109" s="937"/>
      <c r="AJ109" s="938"/>
      <c r="AK109" s="936" t="s">
        <v>305</v>
      </c>
      <c r="AL109" s="937"/>
      <c r="AM109" s="937"/>
      <c r="AN109" s="937"/>
      <c r="AO109" s="938"/>
      <c r="AP109" s="936" t="s">
        <v>437</v>
      </c>
      <c r="AQ109" s="937"/>
      <c r="AR109" s="937"/>
      <c r="AS109" s="937"/>
      <c r="AT109" s="939"/>
      <c r="AU109" s="956" t="s">
        <v>435</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436</v>
      </c>
      <c r="BR109" s="937"/>
      <c r="BS109" s="937"/>
      <c r="BT109" s="937"/>
      <c r="BU109" s="938"/>
      <c r="BV109" s="936" t="s">
        <v>306</v>
      </c>
      <c r="BW109" s="937"/>
      <c r="BX109" s="937"/>
      <c r="BY109" s="937"/>
      <c r="BZ109" s="938"/>
      <c r="CA109" s="936" t="s">
        <v>305</v>
      </c>
      <c r="CB109" s="937"/>
      <c r="CC109" s="937"/>
      <c r="CD109" s="937"/>
      <c r="CE109" s="938"/>
      <c r="CF109" s="957" t="s">
        <v>437</v>
      </c>
      <c r="CG109" s="957"/>
      <c r="CH109" s="957"/>
      <c r="CI109" s="957"/>
      <c r="CJ109" s="957"/>
      <c r="CK109" s="936" t="s">
        <v>438</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436</v>
      </c>
      <c r="DH109" s="937"/>
      <c r="DI109" s="937"/>
      <c r="DJ109" s="937"/>
      <c r="DK109" s="938"/>
      <c r="DL109" s="936" t="s">
        <v>306</v>
      </c>
      <c r="DM109" s="937"/>
      <c r="DN109" s="937"/>
      <c r="DO109" s="937"/>
      <c r="DP109" s="938"/>
      <c r="DQ109" s="936" t="s">
        <v>305</v>
      </c>
      <c r="DR109" s="937"/>
      <c r="DS109" s="937"/>
      <c r="DT109" s="937"/>
      <c r="DU109" s="938"/>
      <c r="DV109" s="936" t="s">
        <v>437</v>
      </c>
      <c r="DW109" s="937"/>
      <c r="DX109" s="937"/>
      <c r="DY109" s="937"/>
      <c r="DZ109" s="939"/>
    </row>
    <row r="110" spans="1:131" s="246" customFormat="1" ht="26.25" customHeight="1" x14ac:dyDescent="0.15">
      <c r="A110" s="940" t="s">
        <v>439</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396358</v>
      </c>
      <c r="AB110" s="944"/>
      <c r="AC110" s="944"/>
      <c r="AD110" s="944"/>
      <c r="AE110" s="945"/>
      <c r="AF110" s="946">
        <v>388364</v>
      </c>
      <c r="AG110" s="944"/>
      <c r="AH110" s="944"/>
      <c r="AI110" s="944"/>
      <c r="AJ110" s="945"/>
      <c r="AK110" s="946">
        <v>365683</v>
      </c>
      <c r="AL110" s="944"/>
      <c r="AM110" s="944"/>
      <c r="AN110" s="944"/>
      <c r="AO110" s="945"/>
      <c r="AP110" s="947">
        <v>16.3</v>
      </c>
      <c r="AQ110" s="948"/>
      <c r="AR110" s="948"/>
      <c r="AS110" s="948"/>
      <c r="AT110" s="949"/>
      <c r="AU110" s="950" t="s">
        <v>73</v>
      </c>
      <c r="AV110" s="951"/>
      <c r="AW110" s="951"/>
      <c r="AX110" s="951"/>
      <c r="AY110" s="951"/>
      <c r="AZ110" s="992" t="s">
        <v>440</v>
      </c>
      <c r="BA110" s="941"/>
      <c r="BB110" s="941"/>
      <c r="BC110" s="941"/>
      <c r="BD110" s="941"/>
      <c r="BE110" s="941"/>
      <c r="BF110" s="941"/>
      <c r="BG110" s="941"/>
      <c r="BH110" s="941"/>
      <c r="BI110" s="941"/>
      <c r="BJ110" s="941"/>
      <c r="BK110" s="941"/>
      <c r="BL110" s="941"/>
      <c r="BM110" s="941"/>
      <c r="BN110" s="941"/>
      <c r="BO110" s="941"/>
      <c r="BP110" s="942"/>
      <c r="BQ110" s="978">
        <v>3924574</v>
      </c>
      <c r="BR110" s="979"/>
      <c r="BS110" s="979"/>
      <c r="BT110" s="979"/>
      <c r="BU110" s="979"/>
      <c r="BV110" s="979">
        <v>3785208</v>
      </c>
      <c r="BW110" s="979"/>
      <c r="BX110" s="979"/>
      <c r="BY110" s="979"/>
      <c r="BZ110" s="979"/>
      <c r="CA110" s="979">
        <v>3607432</v>
      </c>
      <c r="CB110" s="979"/>
      <c r="CC110" s="979"/>
      <c r="CD110" s="979"/>
      <c r="CE110" s="979"/>
      <c r="CF110" s="993">
        <v>160.80000000000001</v>
      </c>
      <c r="CG110" s="994"/>
      <c r="CH110" s="994"/>
      <c r="CI110" s="994"/>
      <c r="CJ110" s="994"/>
      <c r="CK110" s="995" t="s">
        <v>441</v>
      </c>
      <c r="CL110" s="996"/>
      <c r="CM110" s="975" t="s">
        <v>442</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443</v>
      </c>
      <c r="DH110" s="979"/>
      <c r="DI110" s="979"/>
      <c r="DJ110" s="979"/>
      <c r="DK110" s="979"/>
      <c r="DL110" s="979" t="s">
        <v>174</v>
      </c>
      <c r="DM110" s="979"/>
      <c r="DN110" s="979"/>
      <c r="DO110" s="979"/>
      <c r="DP110" s="979"/>
      <c r="DQ110" s="979" t="s">
        <v>174</v>
      </c>
      <c r="DR110" s="979"/>
      <c r="DS110" s="979"/>
      <c r="DT110" s="979"/>
      <c r="DU110" s="979"/>
      <c r="DV110" s="980" t="s">
        <v>444</v>
      </c>
      <c r="DW110" s="980"/>
      <c r="DX110" s="980"/>
      <c r="DY110" s="980"/>
      <c r="DZ110" s="981"/>
    </row>
    <row r="111" spans="1:131" s="246" customFormat="1" ht="26.25" customHeight="1" x14ac:dyDescent="0.15">
      <c r="A111" s="982" t="s">
        <v>445</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446</v>
      </c>
      <c r="AB111" s="986"/>
      <c r="AC111" s="986"/>
      <c r="AD111" s="986"/>
      <c r="AE111" s="987"/>
      <c r="AF111" s="988" t="s">
        <v>174</v>
      </c>
      <c r="AG111" s="986"/>
      <c r="AH111" s="986"/>
      <c r="AI111" s="986"/>
      <c r="AJ111" s="987"/>
      <c r="AK111" s="988" t="s">
        <v>174</v>
      </c>
      <c r="AL111" s="986"/>
      <c r="AM111" s="986"/>
      <c r="AN111" s="986"/>
      <c r="AO111" s="987"/>
      <c r="AP111" s="989" t="s">
        <v>174</v>
      </c>
      <c r="AQ111" s="990"/>
      <c r="AR111" s="990"/>
      <c r="AS111" s="990"/>
      <c r="AT111" s="991"/>
      <c r="AU111" s="952"/>
      <c r="AV111" s="953"/>
      <c r="AW111" s="953"/>
      <c r="AX111" s="953"/>
      <c r="AY111" s="953"/>
      <c r="AZ111" s="1001" t="s">
        <v>447</v>
      </c>
      <c r="BA111" s="1002"/>
      <c r="BB111" s="1002"/>
      <c r="BC111" s="1002"/>
      <c r="BD111" s="1002"/>
      <c r="BE111" s="1002"/>
      <c r="BF111" s="1002"/>
      <c r="BG111" s="1002"/>
      <c r="BH111" s="1002"/>
      <c r="BI111" s="1002"/>
      <c r="BJ111" s="1002"/>
      <c r="BK111" s="1002"/>
      <c r="BL111" s="1002"/>
      <c r="BM111" s="1002"/>
      <c r="BN111" s="1002"/>
      <c r="BO111" s="1002"/>
      <c r="BP111" s="1003"/>
      <c r="BQ111" s="971">
        <v>110940</v>
      </c>
      <c r="BR111" s="972"/>
      <c r="BS111" s="972"/>
      <c r="BT111" s="972"/>
      <c r="BU111" s="972"/>
      <c r="BV111" s="972">
        <v>79247</v>
      </c>
      <c r="BW111" s="972"/>
      <c r="BX111" s="972"/>
      <c r="BY111" s="972"/>
      <c r="BZ111" s="972"/>
      <c r="CA111" s="972">
        <v>50745</v>
      </c>
      <c r="CB111" s="972"/>
      <c r="CC111" s="972"/>
      <c r="CD111" s="972"/>
      <c r="CE111" s="972"/>
      <c r="CF111" s="966">
        <v>2.2999999999999998</v>
      </c>
      <c r="CG111" s="967"/>
      <c r="CH111" s="967"/>
      <c r="CI111" s="967"/>
      <c r="CJ111" s="967"/>
      <c r="CK111" s="997"/>
      <c r="CL111" s="998"/>
      <c r="CM111" s="968" t="s">
        <v>448</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174</v>
      </c>
      <c r="DH111" s="972"/>
      <c r="DI111" s="972"/>
      <c r="DJ111" s="972"/>
      <c r="DK111" s="972"/>
      <c r="DL111" s="972" t="s">
        <v>174</v>
      </c>
      <c r="DM111" s="972"/>
      <c r="DN111" s="972"/>
      <c r="DO111" s="972"/>
      <c r="DP111" s="972"/>
      <c r="DQ111" s="972" t="s">
        <v>174</v>
      </c>
      <c r="DR111" s="972"/>
      <c r="DS111" s="972"/>
      <c r="DT111" s="972"/>
      <c r="DU111" s="972"/>
      <c r="DV111" s="973" t="s">
        <v>174</v>
      </c>
      <c r="DW111" s="973"/>
      <c r="DX111" s="973"/>
      <c r="DY111" s="973"/>
      <c r="DZ111" s="974"/>
    </row>
    <row r="112" spans="1:131" s="246" customFormat="1" ht="26.25" customHeight="1" x14ac:dyDescent="0.15">
      <c r="A112" s="1004" t="s">
        <v>449</v>
      </c>
      <c r="B112" s="1005"/>
      <c r="C112" s="1002" t="s">
        <v>450</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451</v>
      </c>
      <c r="AB112" s="1011"/>
      <c r="AC112" s="1011"/>
      <c r="AD112" s="1011"/>
      <c r="AE112" s="1012"/>
      <c r="AF112" s="1013" t="s">
        <v>174</v>
      </c>
      <c r="AG112" s="1011"/>
      <c r="AH112" s="1011"/>
      <c r="AI112" s="1011"/>
      <c r="AJ112" s="1012"/>
      <c r="AK112" s="1013" t="s">
        <v>174</v>
      </c>
      <c r="AL112" s="1011"/>
      <c r="AM112" s="1011"/>
      <c r="AN112" s="1011"/>
      <c r="AO112" s="1012"/>
      <c r="AP112" s="1014" t="s">
        <v>174</v>
      </c>
      <c r="AQ112" s="1015"/>
      <c r="AR112" s="1015"/>
      <c r="AS112" s="1015"/>
      <c r="AT112" s="1016"/>
      <c r="AU112" s="952"/>
      <c r="AV112" s="953"/>
      <c r="AW112" s="953"/>
      <c r="AX112" s="953"/>
      <c r="AY112" s="953"/>
      <c r="AZ112" s="1001" t="s">
        <v>452</v>
      </c>
      <c r="BA112" s="1002"/>
      <c r="BB112" s="1002"/>
      <c r="BC112" s="1002"/>
      <c r="BD112" s="1002"/>
      <c r="BE112" s="1002"/>
      <c r="BF112" s="1002"/>
      <c r="BG112" s="1002"/>
      <c r="BH112" s="1002"/>
      <c r="BI112" s="1002"/>
      <c r="BJ112" s="1002"/>
      <c r="BK112" s="1002"/>
      <c r="BL112" s="1002"/>
      <c r="BM112" s="1002"/>
      <c r="BN112" s="1002"/>
      <c r="BO112" s="1002"/>
      <c r="BP112" s="1003"/>
      <c r="BQ112" s="971">
        <v>1392684</v>
      </c>
      <c r="BR112" s="972"/>
      <c r="BS112" s="972"/>
      <c r="BT112" s="972"/>
      <c r="BU112" s="972"/>
      <c r="BV112" s="972">
        <v>1322021</v>
      </c>
      <c r="BW112" s="972"/>
      <c r="BX112" s="972"/>
      <c r="BY112" s="972"/>
      <c r="BZ112" s="972"/>
      <c r="CA112" s="972">
        <v>1259383</v>
      </c>
      <c r="CB112" s="972"/>
      <c r="CC112" s="972"/>
      <c r="CD112" s="972"/>
      <c r="CE112" s="972"/>
      <c r="CF112" s="966">
        <v>56.1</v>
      </c>
      <c r="CG112" s="967"/>
      <c r="CH112" s="967"/>
      <c r="CI112" s="967"/>
      <c r="CJ112" s="967"/>
      <c r="CK112" s="997"/>
      <c r="CL112" s="998"/>
      <c r="CM112" s="968" t="s">
        <v>453</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v>42506</v>
      </c>
      <c r="DH112" s="972"/>
      <c r="DI112" s="972"/>
      <c r="DJ112" s="972"/>
      <c r="DK112" s="972"/>
      <c r="DL112" s="972">
        <v>21253</v>
      </c>
      <c r="DM112" s="972"/>
      <c r="DN112" s="972"/>
      <c r="DO112" s="972"/>
      <c r="DP112" s="972"/>
      <c r="DQ112" s="972" t="s">
        <v>174</v>
      </c>
      <c r="DR112" s="972"/>
      <c r="DS112" s="972"/>
      <c r="DT112" s="972"/>
      <c r="DU112" s="972"/>
      <c r="DV112" s="973" t="s">
        <v>454</v>
      </c>
      <c r="DW112" s="973"/>
      <c r="DX112" s="973"/>
      <c r="DY112" s="973"/>
      <c r="DZ112" s="974"/>
    </row>
    <row r="113" spans="1:130" s="246" customFormat="1" ht="26.25" customHeight="1" x14ac:dyDescent="0.15">
      <c r="A113" s="1006"/>
      <c r="B113" s="1007"/>
      <c r="C113" s="1002" t="s">
        <v>455</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141545</v>
      </c>
      <c r="AB113" s="986"/>
      <c r="AC113" s="986"/>
      <c r="AD113" s="986"/>
      <c r="AE113" s="987"/>
      <c r="AF113" s="988">
        <v>157990</v>
      </c>
      <c r="AG113" s="986"/>
      <c r="AH113" s="986"/>
      <c r="AI113" s="986"/>
      <c r="AJ113" s="987"/>
      <c r="AK113" s="988">
        <v>155437</v>
      </c>
      <c r="AL113" s="986"/>
      <c r="AM113" s="986"/>
      <c r="AN113" s="986"/>
      <c r="AO113" s="987"/>
      <c r="AP113" s="989">
        <v>6.9</v>
      </c>
      <c r="AQ113" s="990"/>
      <c r="AR113" s="990"/>
      <c r="AS113" s="990"/>
      <c r="AT113" s="991"/>
      <c r="AU113" s="952"/>
      <c r="AV113" s="953"/>
      <c r="AW113" s="953"/>
      <c r="AX113" s="953"/>
      <c r="AY113" s="953"/>
      <c r="AZ113" s="1001" t="s">
        <v>456</v>
      </c>
      <c r="BA113" s="1002"/>
      <c r="BB113" s="1002"/>
      <c r="BC113" s="1002"/>
      <c r="BD113" s="1002"/>
      <c r="BE113" s="1002"/>
      <c r="BF113" s="1002"/>
      <c r="BG113" s="1002"/>
      <c r="BH113" s="1002"/>
      <c r="BI113" s="1002"/>
      <c r="BJ113" s="1002"/>
      <c r="BK113" s="1002"/>
      <c r="BL113" s="1002"/>
      <c r="BM113" s="1002"/>
      <c r="BN113" s="1002"/>
      <c r="BO113" s="1002"/>
      <c r="BP113" s="1003"/>
      <c r="BQ113" s="971">
        <v>63451</v>
      </c>
      <c r="BR113" s="972"/>
      <c r="BS113" s="972"/>
      <c r="BT113" s="972"/>
      <c r="BU113" s="972"/>
      <c r="BV113" s="972">
        <v>75535</v>
      </c>
      <c r="BW113" s="972"/>
      <c r="BX113" s="972"/>
      <c r="BY113" s="972"/>
      <c r="BZ113" s="972"/>
      <c r="CA113" s="972">
        <v>156257</v>
      </c>
      <c r="CB113" s="972"/>
      <c r="CC113" s="972"/>
      <c r="CD113" s="972"/>
      <c r="CE113" s="972"/>
      <c r="CF113" s="966">
        <v>7</v>
      </c>
      <c r="CG113" s="967"/>
      <c r="CH113" s="967"/>
      <c r="CI113" s="967"/>
      <c r="CJ113" s="967"/>
      <c r="CK113" s="997"/>
      <c r="CL113" s="998"/>
      <c r="CM113" s="968" t="s">
        <v>457</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458</v>
      </c>
      <c r="DH113" s="1011"/>
      <c r="DI113" s="1011"/>
      <c r="DJ113" s="1011"/>
      <c r="DK113" s="1012"/>
      <c r="DL113" s="1013" t="s">
        <v>174</v>
      </c>
      <c r="DM113" s="1011"/>
      <c r="DN113" s="1011"/>
      <c r="DO113" s="1011"/>
      <c r="DP113" s="1012"/>
      <c r="DQ113" s="1013" t="s">
        <v>174</v>
      </c>
      <c r="DR113" s="1011"/>
      <c r="DS113" s="1011"/>
      <c r="DT113" s="1011"/>
      <c r="DU113" s="1012"/>
      <c r="DV113" s="1014" t="s">
        <v>174</v>
      </c>
      <c r="DW113" s="1015"/>
      <c r="DX113" s="1015"/>
      <c r="DY113" s="1015"/>
      <c r="DZ113" s="1016"/>
    </row>
    <row r="114" spans="1:130" s="246" customFormat="1" ht="26.25" customHeight="1" x14ac:dyDescent="0.15">
      <c r="A114" s="1006"/>
      <c r="B114" s="1007"/>
      <c r="C114" s="1002" t="s">
        <v>459</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3048</v>
      </c>
      <c r="AB114" s="1011"/>
      <c r="AC114" s="1011"/>
      <c r="AD114" s="1011"/>
      <c r="AE114" s="1012"/>
      <c r="AF114" s="1013">
        <v>1281</v>
      </c>
      <c r="AG114" s="1011"/>
      <c r="AH114" s="1011"/>
      <c r="AI114" s="1011"/>
      <c r="AJ114" s="1012"/>
      <c r="AK114" s="1013">
        <v>2343</v>
      </c>
      <c r="AL114" s="1011"/>
      <c r="AM114" s="1011"/>
      <c r="AN114" s="1011"/>
      <c r="AO114" s="1012"/>
      <c r="AP114" s="1014">
        <v>0.1</v>
      </c>
      <c r="AQ114" s="1015"/>
      <c r="AR114" s="1015"/>
      <c r="AS114" s="1015"/>
      <c r="AT114" s="1016"/>
      <c r="AU114" s="952"/>
      <c r="AV114" s="953"/>
      <c r="AW114" s="953"/>
      <c r="AX114" s="953"/>
      <c r="AY114" s="953"/>
      <c r="AZ114" s="1001" t="s">
        <v>460</v>
      </c>
      <c r="BA114" s="1002"/>
      <c r="BB114" s="1002"/>
      <c r="BC114" s="1002"/>
      <c r="BD114" s="1002"/>
      <c r="BE114" s="1002"/>
      <c r="BF114" s="1002"/>
      <c r="BG114" s="1002"/>
      <c r="BH114" s="1002"/>
      <c r="BI114" s="1002"/>
      <c r="BJ114" s="1002"/>
      <c r="BK114" s="1002"/>
      <c r="BL114" s="1002"/>
      <c r="BM114" s="1002"/>
      <c r="BN114" s="1002"/>
      <c r="BO114" s="1002"/>
      <c r="BP114" s="1003"/>
      <c r="BQ114" s="971">
        <v>521815</v>
      </c>
      <c r="BR114" s="972"/>
      <c r="BS114" s="972"/>
      <c r="BT114" s="972"/>
      <c r="BU114" s="972"/>
      <c r="BV114" s="972">
        <v>446086</v>
      </c>
      <c r="BW114" s="972"/>
      <c r="BX114" s="972"/>
      <c r="BY114" s="972"/>
      <c r="BZ114" s="972"/>
      <c r="CA114" s="972">
        <v>424848</v>
      </c>
      <c r="CB114" s="972"/>
      <c r="CC114" s="972"/>
      <c r="CD114" s="972"/>
      <c r="CE114" s="972"/>
      <c r="CF114" s="966">
        <v>18.899999999999999</v>
      </c>
      <c r="CG114" s="967"/>
      <c r="CH114" s="967"/>
      <c r="CI114" s="967"/>
      <c r="CJ114" s="967"/>
      <c r="CK114" s="997"/>
      <c r="CL114" s="998"/>
      <c r="CM114" s="968" t="s">
        <v>461</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462</v>
      </c>
      <c r="DH114" s="1011"/>
      <c r="DI114" s="1011"/>
      <c r="DJ114" s="1011"/>
      <c r="DK114" s="1012"/>
      <c r="DL114" s="1013" t="s">
        <v>174</v>
      </c>
      <c r="DM114" s="1011"/>
      <c r="DN114" s="1011"/>
      <c r="DO114" s="1011"/>
      <c r="DP114" s="1012"/>
      <c r="DQ114" s="1013" t="s">
        <v>451</v>
      </c>
      <c r="DR114" s="1011"/>
      <c r="DS114" s="1011"/>
      <c r="DT114" s="1011"/>
      <c r="DU114" s="1012"/>
      <c r="DV114" s="1014" t="s">
        <v>444</v>
      </c>
      <c r="DW114" s="1015"/>
      <c r="DX114" s="1015"/>
      <c r="DY114" s="1015"/>
      <c r="DZ114" s="1016"/>
    </row>
    <row r="115" spans="1:130" s="246" customFormat="1" ht="26.25" customHeight="1" x14ac:dyDescent="0.15">
      <c r="A115" s="1006"/>
      <c r="B115" s="1007"/>
      <c r="C115" s="1002" t="s">
        <v>463</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35980</v>
      </c>
      <c r="AB115" s="986"/>
      <c r="AC115" s="986"/>
      <c r="AD115" s="986"/>
      <c r="AE115" s="987"/>
      <c r="AF115" s="988">
        <v>34748</v>
      </c>
      <c r="AG115" s="986"/>
      <c r="AH115" s="986"/>
      <c r="AI115" s="986"/>
      <c r="AJ115" s="987"/>
      <c r="AK115" s="988">
        <v>30326</v>
      </c>
      <c r="AL115" s="986"/>
      <c r="AM115" s="986"/>
      <c r="AN115" s="986"/>
      <c r="AO115" s="987"/>
      <c r="AP115" s="989">
        <v>1.4</v>
      </c>
      <c r="AQ115" s="990"/>
      <c r="AR115" s="990"/>
      <c r="AS115" s="990"/>
      <c r="AT115" s="991"/>
      <c r="AU115" s="952"/>
      <c r="AV115" s="953"/>
      <c r="AW115" s="953"/>
      <c r="AX115" s="953"/>
      <c r="AY115" s="953"/>
      <c r="AZ115" s="1001" t="s">
        <v>464</v>
      </c>
      <c r="BA115" s="1002"/>
      <c r="BB115" s="1002"/>
      <c r="BC115" s="1002"/>
      <c r="BD115" s="1002"/>
      <c r="BE115" s="1002"/>
      <c r="BF115" s="1002"/>
      <c r="BG115" s="1002"/>
      <c r="BH115" s="1002"/>
      <c r="BI115" s="1002"/>
      <c r="BJ115" s="1002"/>
      <c r="BK115" s="1002"/>
      <c r="BL115" s="1002"/>
      <c r="BM115" s="1002"/>
      <c r="BN115" s="1002"/>
      <c r="BO115" s="1002"/>
      <c r="BP115" s="1003"/>
      <c r="BQ115" s="971" t="s">
        <v>174</v>
      </c>
      <c r="BR115" s="972"/>
      <c r="BS115" s="972"/>
      <c r="BT115" s="972"/>
      <c r="BU115" s="972"/>
      <c r="BV115" s="972" t="s">
        <v>174</v>
      </c>
      <c r="BW115" s="972"/>
      <c r="BX115" s="972"/>
      <c r="BY115" s="972"/>
      <c r="BZ115" s="972"/>
      <c r="CA115" s="972" t="s">
        <v>443</v>
      </c>
      <c r="CB115" s="972"/>
      <c r="CC115" s="972"/>
      <c r="CD115" s="972"/>
      <c r="CE115" s="972"/>
      <c r="CF115" s="966" t="s">
        <v>174</v>
      </c>
      <c r="CG115" s="967"/>
      <c r="CH115" s="967"/>
      <c r="CI115" s="967"/>
      <c r="CJ115" s="967"/>
      <c r="CK115" s="997"/>
      <c r="CL115" s="998"/>
      <c r="CM115" s="1001" t="s">
        <v>465</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174</v>
      </c>
      <c r="DH115" s="1011"/>
      <c r="DI115" s="1011"/>
      <c r="DJ115" s="1011"/>
      <c r="DK115" s="1012"/>
      <c r="DL115" s="1013" t="s">
        <v>444</v>
      </c>
      <c r="DM115" s="1011"/>
      <c r="DN115" s="1011"/>
      <c r="DO115" s="1011"/>
      <c r="DP115" s="1012"/>
      <c r="DQ115" s="1013" t="s">
        <v>462</v>
      </c>
      <c r="DR115" s="1011"/>
      <c r="DS115" s="1011"/>
      <c r="DT115" s="1011"/>
      <c r="DU115" s="1012"/>
      <c r="DV115" s="1014" t="s">
        <v>462</v>
      </c>
      <c r="DW115" s="1015"/>
      <c r="DX115" s="1015"/>
      <c r="DY115" s="1015"/>
      <c r="DZ115" s="1016"/>
    </row>
    <row r="116" spans="1:130" s="246" customFormat="1" ht="26.25" customHeight="1" x14ac:dyDescent="0.15">
      <c r="A116" s="1008"/>
      <c r="B116" s="1009"/>
      <c r="C116" s="1017" t="s">
        <v>466</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137</v>
      </c>
      <c r="AB116" s="1011"/>
      <c r="AC116" s="1011"/>
      <c r="AD116" s="1011"/>
      <c r="AE116" s="1012"/>
      <c r="AF116" s="1013" t="s">
        <v>443</v>
      </c>
      <c r="AG116" s="1011"/>
      <c r="AH116" s="1011"/>
      <c r="AI116" s="1011"/>
      <c r="AJ116" s="1012"/>
      <c r="AK116" s="1013" t="s">
        <v>174</v>
      </c>
      <c r="AL116" s="1011"/>
      <c r="AM116" s="1011"/>
      <c r="AN116" s="1011"/>
      <c r="AO116" s="1012"/>
      <c r="AP116" s="1014" t="s">
        <v>174</v>
      </c>
      <c r="AQ116" s="1015"/>
      <c r="AR116" s="1015"/>
      <c r="AS116" s="1015"/>
      <c r="AT116" s="1016"/>
      <c r="AU116" s="952"/>
      <c r="AV116" s="953"/>
      <c r="AW116" s="953"/>
      <c r="AX116" s="953"/>
      <c r="AY116" s="953"/>
      <c r="AZ116" s="1019" t="s">
        <v>467</v>
      </c>
      <c r="BA116" s="1020"/>
      <c r="BB116" s="1020"/>
      <c r="BC116" s="1020"/>
      <c r="BD116" s="1020"/>
      <c r="BE116" s="1020"/>
      <c r="BF116" s="1020"/>
      <c r="BG116" s="1020"/>
      <c r="BH116" s="1020"/>
      <c r="BI116" s="1020"/>
      <c r="BJ116" s="1020"/>
      <c r="BK116" s="1020"/>
      <c r="BL116" s="1020"/>
      <c r="BM116" s="1020"/>
      <c r="BN116" s="1020"/>
      <c r="BO116" s="1020"/>
      <c r="BP116" s="1021"/>
      <c r="BQ116" s="971" t="s">
        <v>443</v>
      </c>
      <c r="BR116" s="972"/>
      <c r="BS116" s="972"/>
      <c r="BT116" s="972"/>
      <c r="BU116" s="972"/>
      <c r="BV116" s="972" t="s">
        <v>174</v>
      </c>
      <c r="BW116" s="972"/>
      <c r="BX116" s="972"/>
      <c r="BY116" s="972"/>
      <c r="BZ116" s="972"/>
      <c r="CA116" s="972" t="s">
        <v>174</v>
      </c>
      <c r="CB116" s="972"/>
      <c r="CC116" s="972"/>
      <c r="CD116" s="972"/>
      <c r="CE116" s="972"/>
      <c r="CF116" s="966" t="s">
        <v>458</v>
      </c>
      <c r="CG116" s="967"/>
      <c r="CH116" s="967"/>
      <c r="CI116" s="967"/>
      <c r="CJ116" s="967"/>
      <c r="CK116" s="997"/>
      <c r="CL116" s="998"/>
      <c r="CM116" s="968" t="s">
        <v>468</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68434</v>
      </c>
      <c r="DH116" s="1011"/>
      <c r="DI116" s="1011"/>
      <c r="DJ116" s="1011"/>
      <c r="DK116" s="1012"/>
      <c r="DL116" s="1013">
        <v>57994</v>
      </c>
      <c r="DM116" s="1011"/>
      <c r="DN116" s="1011"/>
      <c r="DO116" s="1011"/>
      <c r="DP116" s="1012"/>
      <c r="DQ116" s="1013">
        <v>50745</v>
      </c>
      <c r="DR116" s="1011"/>
      <c r="DS116" s="1011"/>
      <c r="DT116" s="1011"/>
      <c r="DU116" s="1012"/>
      <c r="DV116" s="1014">
        <v>2.2999999999999998</v>
      </c>
      <c r="DW116" s="1015"/>
      <c r="DX116" s="1015"/>
      <c r="DY116" s="1015"/>
      <c r="DZ116" s="1016"/>
    </row>
    <row r="117" spans="1:130" s="246" customFormat="1" ht="26.25" customHeight="1" x14ac:dyDescent="0.15">
      <c r="A117" s="956" t="s">
        <v>186</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469</v>
      </c>
      <c r="Z117" s="938"/>
      <c r="AA117" s="1028">
        <v>577068</v>
      </c>
      <c r="AB117" s="1029"/>
      <c r="AC117" s="1029"/>
      <c r="AD117" s="1029"/>
      <c r="AE117" s="1030"/>
      <c r="AF117" s="1031">
        <v>582383</v>
      </c>
      <c r="AG117" s="1029"/>
      <c r="AH117" s="1029"/>
      <c r="AI117" s="1029"/>
      <c r="AJ117" s="1030"/>
      <c r="AK117" s="1031">
        <v>553789</v>
      </c>
      <c r="AL117" s="1029"/>
      <c r="AM117" s="1029"/>
      <c r="AN117" s="1029"/>
      <c r="AO117" s="1030"/>
      <c r="AP117" s="1032"/>
      <c r="AQ117" s="1033"/>
      <c r="AR117" s="1033"/>
      <c r="AS117" s="1033"/>
      <c r="AT117" s="1034"/>
      <c r="AU117" s="952"/>
      <c r="AV117" s="953"/>
      <c r="AW117" s="953"/>
      <c r="AX117" s="953"/>
      <c r="AY117" s="953"/>
      <c r="AZ117" s="1019" t="s">
        <v>470</v>
      </c>
      <c r="BA117" s="1020"/>
      <c r="BB117" s="1020"/>
      <c r="BC117" s="1020"/>
      <c r="BD117" s="1020"/>
      <c r="BE117" s="1020"/>
      <c r="BF117" s="1020"/>
      <c r="BG117" s="1020"/>
      <c r="BH117" s="1020"/>
      <c r="BI117" s="1020"/>
      <c r="BJ117" s="1020"/>
      <c r="BK117" s="1020"/>
      <c r="BL117" s="1020"/>
      <c r="BM117" s="1020"/>
      <c r="BN117" s="1020"/>
      <c r="BO117" s="1020"/>
      <c r="BP117" s="1021"/>
      <c r="BQ117" s="971" t="s">
        <v>174</v>
      </c>
      <c r="BR117" s="972"/>
      <c r="BS117" s="972"/>
      <c r="BT117" s="972"/>
      <c r="BU117" s="972"/>
      <c r="BV117" s="972" t="s">
        <v>444</v>
      </c>
      <c r="BW117" s="972"/>
      <c r="BX117" s="972"/>
      <c r="BY117" s="972"/>
      <c r="BZ117" s="972"/>
      <c r="CA117" s="972" t="s">
        <v>174</v>
      </c>
      <c r="CB117" s="972"/>
      <c r="CC117" s="972"/>
      <c r="CD117" s="972"/>
      <c r="CE117" s="972"/>
      <c r="CF117" s="966" t="s">
        <v>174</v>
      </c>
      <c r="CG117" s="967"/>
      <c r="CH117" s="967"/>
      <c r="CI117" s="967"/>
      <c r="CJ117" s="967"/>
      <c r="CK117" s="997"/>
      <c r="CL117" s="998"/>
      <c r="CM117" s="968" t="s">
        <v>471</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174</v>
      </c>
      <c r="DH117" s="1011"/>
      <c r="DI117" s="1011"/>
      <c r="DJ117" s="1011"/>
      <c r="DK117" s="1012"/>
      <c r="DL117" s="1013" t="s">
        <v>444</v>
      </c>
      <c r="DM117" s="1011"/>
      <c r="DN117" s="1011"/>
      <c r="DO117" s="1011"/>
      <c r="DP117" s="1012"/>
      <c r="DQ117" s="1013" t="s">
        <v>174</v>
      </c>
      <c r="DR117" s="1011"/>
      <c r="DS117" s="1011"/>
      <c r="DT117" s="1011"/>
      <c r="DU117" s="1012"/>
      <c r="DV117" s="1014" t="s">
        <v>174</v>
      </c>
      <c r="DW117" s="1015"/>
      <c r="DX117" s="1015"/>
      <c r="DY117" s="1015"/>
      <c r="DZ117" s="1016"/>
    </row>
    <row r="118" spans="1:130" s="246" customFormat="1" ht="26.25" customHeight="1" x14ac:dyDescent="0.15">
      <c r="A118" s="956" t="s">
        <v>438</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436</v>
      </c>
      <c r="AB118" s="937"/>
      <c r="AC118" s="937"/>
      <c r="AD118" s="937"/>
      <c r="AE118" s="938"/>
      <c r="AF118" s="936" t="s">
        <v>306</v>
      </c>
      <c r="AG118" s="937"/>
      <c r="AH118" s="937"/>
      <c r="AI118" s="937"/>
      <c r="AJ118" s="938"/>
      <c r="AK118" s="936" t="s">
        <v>305</v>
      </c>
      <c r="AL118" s="937"/>
      <c r="AM118" s="937"/>
      <c r="AN118" s="937"/>
      <c r="AO118" s="938"/>
      <c r="AP118" s="1023" t="s">
        <v>437</v>
      </c>
      <c r="AQ118" s="1024"/>
      <c r="AR118" s="1024"/>
      <c r="AS118" s="1024"/>
      <c r="AT118" s="1025"/>
      <c r="AU118" s="952"/>
      <c r="AV118" s="953"/>
      <c r="AW118" s="953"/>
      <c r="AX118" s="953"/>
      <c r="AY118" s="953"/>
      <c r="AZ118" s="1026" t="s">
        <v>472</v>
      </c>
      <c r="BA118" s="1017"/>
      <c r="BB118" s="1017"/>
      <c r="BC118" s="1017"/>
      <c r="BD118" s="1017"/>
      <c r="BE118" s="1017"/>
      <c r="BF118" s="1017"/>
      <c r="BG118" s="1017"/>
      <c r="BH118" s="1017"/>
      <c r="BI118" s="1017"/>
      <c r="BJ118" s="1017"/>
      <c r="BK118" s="1017"/>
      <c r="BL118" s="1017"/>
      <c r="BM118" s="1017"/>
      <c r="BN118" s="1017"/>
      <c r="BO118" s="1017"/>
      <c r="BP118" s="1018"/>
      <c r="BQ118" s="1049" t="s">
        <v>443</v>
      </c>
      <c r="BR118" s="1050"/>
      <c r="BS118" s="1050"/>
      <c r="BT118" s="1050"/>
      <c r="BU118" s="1050"/>
      <c r="BV118" s="1050" t="s">
        <v>174</v>
      </c>
      <c r="BW118" s="1050"/>
      <c r="BX118" s="1050"/>
      <c r="BY118" s="1050"/>
      <c r="BZ118" s="1050"/>
      <c r="CA118" s="1050" t="s">
        <v>174</v>
      </c>
      <c r="CB118" s="1050"/>
      <c r="CC118" s="1050"/>
      <c r="CD118" s="1050"/>
      <c r="CE118" s="1050"/>
      <c r="CF118" s="966" t="s">
        <v>174</v>
      </c>
      <c r="CG118" s="967"/>
      <c r="CH118" s="967"/>
      <c r="CI118" s="967"/>
      <c r="CJ118" s="967"/>
      <c r="CK118" s="997"/>
      <c r="CL118" s="998"/>
      <c r="CM118" s="968" t="s">
        <v>473</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174</v>
      </c>
      <c r="DH118" s="1011"/>
      <c r="DI118" s="1011"/>
      <c r="DJ118" s="1011"/>
      <c r="DK118" s="1012"/>
      <c r="DL118" s="1013" t="s">
        <v>474</v>
      </c>
      <c r="DM118" s="1011"/>
      <c r="DN118" s="1011"/>
      <c r="DO118" s="1011"/>
      <c r="DP118" s="1012"/>
      <c r="DQ118" s="1013" t="s">
        <v>474</v>
      </c>
      <c r="DR118" s="1011"/>
      <c r="DS118" s="1011"/>
      <c r="DT118" s="1011"/>
      <c r="DU118" s="1012"/>
      <c r="DV118" s="1014" t="s">
        <v>174</v>
      </c>
      <c r="DW118" s="1015"/>
      <c r="DX118" s="1015"/>
      <c r="DY118" s="1015"/>
      <c r="DZ118" s="1016"/>
    </row>
    <row r="119" spans="1:130" s="246" customFormat="1" ht="26.25" customHeight="1" x14ac:dyDescent="0.15">
      <c r="A119" s="1110" t="s">
        <v>441</v>
      </c>
      <c r="B119" s="996"/>
      <c r="C119" s="975" t="s">
        <v>442</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174</v>
      </c>
      <c r="AB119" s="944"/>
      <c r="AC119" s="944"/>
      <c r="AD119" s="944"/>
      <c r="AE119" s="945"/>
      <c r="AF119" s="946" t="s">
        <v>174</v>
      </c>
      <c r="AG119" s="944"/>
      <c r="AH119" s="944"/>
      <c r="AI119" s="944"/>
      <c r="AJ119" s="945"/>
      <c r="AK119" s="946" t="s">
        <v>458</v>
      </c>
      <c r="AL119" s="944"/>
      <c r="AM119" s="944"/>
      <c r="AN119" s="944"/>
      <c r="AO119" s="945"/>
      <c r="AP119" s="947" t="s">
        <v>451</v>
      </c>
      <c r="AQ119" s="948"/>
      <c r="AR119" s="948"/>
      <c r="AS119" s="948"/>
      <c r="AT119" s="949"/>
      <c r="AU119" s="954"/>
      <c r="AV119" s="955"/>
      <c r="AW119" s="955"/>
      <c r="AX119" s="955"/>
      <c r="AY119" s="955"/>
      <c r="AZ119" s="277" t="s">
        <v>186</v>
      </c>
      <c r="BA119" s="277"/>
      <c r="BB119" s="277"/>
      <c r="BC119" s="277"/>
      <c r="BD119" s="277"/>
      <c r="BE119" s="277"/>
      <c r="BF119" s="277"/>
      <c r="BG119" s="277"/>
      <c r="BH119" s="277"/>
      <c r="BI119" s="277"/>
      <c r="BJ119" s="277"/>
      <c r="BK119" s="277"/>
      <c r="BL119" s="277"/>
      <c r="BM119" s="277"/>
      <c r="BN119" s="277"/>
      <c r="BO119" s="1027" t="s">
        <v>475</v>
      </c>
      <c r="BP119" s="1058"/>
      <c r="BQ119" s="1049">
        <v>6013464</v>
      </c>
      <c r="BR119" s="1050"/>
      <c r="BS119" s="1050"/>
      <c r="BT119" s="1050"/>
      <c r="BU119" s="1050"/>
      <c r="BV119" s="1050">
        <v>5708097</v>
      </c>
      <c r="BW119" s="1050"/>
      <c r="BX119" s="1050"/>
      <c r="BY119" s="1050"/>
      <c r="BZ119" s="1050"/>
      <c r="CA119" s="1050">
        <v>5498665</v>
      </c>
      <c r="CB119" s="1050"/>
      <c r="CC119" s="1050"/>
      <c r="CD119" s="1050"/>
      <c r="CE119" s="1050"/>
      <c r="CF119" s="1051"/>
      <c r="CG119" s="1052"/>
      <c r="CH119" s="1052"/>
      <c r="CI119" s="1052"/>
      <c r="CJ119" s="1053"/>
      <c r="CK119" s="999"/>
      <c r="CL119" s="1000"/>
      <c r="CM119" s="1054" t="s">
        <v>476</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174</v>
      </c>
      <c r="DH119" s="1036"/>
      <c r="DI119" s="1036"/>
      <c r="DJ119" s="1036"/>
      <c r="DK119" s="1037"/>
      <c r="DL119" s="1035" t="s">
        <v>458</v>
      </c>
      <c r="DM119" s="1036"/>
      <c r="DN119" s="1036"/>
      <c r="DO119" s="1036"/>
      <c r="DP119" s="1037"/>
      <c r="DQ119" s="1035" t="s">
        <v>174</v>
      </c>
      <c r="DR119" s="1036"/>
      <c r="DS119" s="1036"/>
      <c r="DT119" s="1036"/>
      <c r="DU119" s="1037"/>
      <c r="DV119" s="1038" t="s">
        <v>462</v>
      </c>
      <c r="DW119" s="1039"/>
      <c r="DX119" s="1039"/>
      <c r="DY119" s="1039"/>
      <c r="DZ119" s="1040"/>
    </row>
    <row r="120" spans="1:130" s="246" customFormat="1" ht="26.25" customHeight="1" x14ac:dyDescent="0.15">
      <c r="A120" s="1111"/>
      <c r="B120" s="998"/>
      <c r="C120" s="968" t="s">
        <v>448</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462</v>
      </c>
      <c r="AB120" s="1011"/>
      <c r="AC120" s="1011"/>
      <c r="AD120" s="1011"/>
      <c r="AE120" s="1012"/>
      <c r="AF120" s="1013" t="s">
        <v>474</v>
      </c>
      <c r="AG120" s="1011"/>
      <c r="AH120" s="1011"/>
      <c r="AI120" s="1011"/>
      <c r="AJ120" s="1012"/>
      <c r="AK120" s="1013" t="s">
        <v>451</v>
      </c>
      <c r="AL120" s="1011"/>
      <c r="AM120" s="1011"/>
      <c r="AN120" s="1011"/>
      <c r="AO120" s="1012"/>
      <c r="AP120" s="1014" t="s">
        <v>443</v>
      </c>
      <c r="AQ120" s="1015"/>
      <c r="AR120" s="1015"/>
      <c r="AS120" s="1015"/>
      <c r="AT120" s="1016"/>
      <c r="AU120" s="1041" t="s">
        <v>477</v>
      </c>
      <c r="AV120" s="1042"/>
      <c r="AW120" s="1042"/>
      <c r="AX120" s="1042"/>
      <c r="AY120" s="1043"/>
      <c r="AZ120" s="992" t="s">
        <v>478</v>
      </c>
      <c r="BA120" s="941"/>
      <c r="BB120" s="941"/>
      <c r="BC120" s="941"/>
      <c r="BD120" s="941"/>
      <c r="BE120" s="941"/>
      <c r="BF120" s="941"/>
      <c r="BG120" s="941"/>
      <c r="BH120" s="941"/>
      <c r="BI120" s="941"/>
      <c r="BJ120" s="941"/>
      <c r="BK120" s="941"/>
      <c r="BL120" s="941"/>
      <c r="BM120" s="941"/>
      <c r="BN120" s="941"/>
      <c r="BO120" s="941"/>
      <c r="BP120" s="942"/>
      <c r="BQ120" s="978">
        <v>1838910</v>
      </c>
      <c r="BR120" s="979"/>
      <c r="BS120" s="979"/>
      <c r="BT120" s="979"/>
      <c r="BU120" s="979"/>
      <c r="BV120" s="979">
        <v>1793677</v>
      </c>
      <c r="BW120" s="979"/>
      <c r="BX120" s="979"/>
      <c r="BY120" s="979"/>
      <c r="BZ120" s="979"/>
      <c r="CA120" s="979">
        <v>1759638</v>
      </c>
      <c r="CB120" s="979"/>
      <c r="CC120" s="979"/>
      <c r="CD120" s="979"/>
      <c r="CE120" s="979"/>
      <c r="CF120" s="993">
        <v>78.400000000000006</v>
      </c>
      <c r="CG120" s="994"/>
      <c r="CH120" s="994"/>
      <c r="CI120" s="994"/>
      <c r="CJ120" s="994"/>
      <c r="CK120" s="1059" t="s">
        <v>479</v>
      </c>
      <c r="CL120" s="1060"/>
      <c r="CM120" s="1060"/>
      <c r="CN120" s="1060"/>
      <c r="CO120" s="1061"/>
      <c r="CP120" s="1067" t="s">
        <v>408</v>
      </c>
      <c r="CQ120" s="1068"/>
      <c r="CR120" s="1068"/>
      <c r="CS120" s="1068"/>
      <c r="CT120" s="1068"/>
      <c r="CU120" s="1068"/>
      <c r="CV120" s="1068"/>
      <c r="CW120" s="1068"/>
      <c r="CX120" s="1068"/>
      <c r="CY120" s="1068"/>
      <c r="CZ120" s="1068"/>
      <c r="DA120" s="1068"/>
      <c r="DB120" s="1068"/>
      <c r="DC120" s="1068"/>
      <c r="DD120" s="1068"/>
      <c r="DE120" s="1068"/>
      <c r="DF120" s="1069"/>
      <c r="DG120" s="978">
        <v>1109426</v>
      </c>
      <c r="DH120" s="979"/>
      <c r="DI120" s="979"/>
      <c r="DJ120" s="979"/>
      <c r="DK120" s="979"/>
      <c r="DL120" s="979">
        <v>1070025</v>
      </c>
      <c r="DM120" s="979"/>
      <c r="DN120" s="979"/>
      <c r="DO120" s="979"/>
      <c r="DP120" s="979"/>
      <c r="DQ120" s="979">
        <v>1033052</v>
      </c>
      <c r="DR120" s="979"/>
      <c r="DS120" s="979"/>
      <c r="DT120" s="979"/>
      <c r="DU120" s="979"/>
      <c r="DV120" s="980">
        <v>46</v>
      </c>
      <c r="DW120" s="980"/>
      <c r="DX120" s="980"/>
      <c r="DY120" s="980"/>
      <c r="DZ120" s="981"/>
    </row>
    <row r="121" spans="1:130" s="246" customFormat="1" ht="26.25" customHeight="1" x14ac:dyDescent="0.15">
      <c r="A121" s="1111"/>
      <c r="B121" s="998"/>
      <c r="C121" s="1019" t="s">
        <v>480</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v>24441</v>
      </c>
      <c r="AB121" s="1011"/>
      <c r="AC121" s="1011"/>
      <c r="AD121" s="1011"/>
      <c r="AE121" s="1012"/>
      <c r="AF121" s="1013">
        <v>23378</v>
      </c>
      <c r="AG121" s="1011"/>
      <c r="AH121" s="1011"/>
      <c r="AI121" s="1011"/>
      <c r="AJ121" s="1012"/>
      <c r="AK121" s="1013">
        <v>22315</v>
      </c>
      <c r="AL121" s="1011"/>
      <c r="AM121" s="1011"/>
      <c r="AN121" s="1011"/>
      <c r="AO121" s="1012"/>
      <c r="AP121" s="1014">
        <v>1</v>
      </c>
      <c r="AQ121" s="1015"/>
      <c r="AR121" s="1015"/>
      <c r="AS121" s="1015"/>
      <c r="AT121" s="1016"/>
      <c r="AU121" s="1044"/>
      <c r="AV121" s="1045"/>
      <c r="AW121" s="1045"/>
      <c r="AX121" s="1045"/>
      <c r="AY121" s="1046"/>
      <c r="AZ121" s="1001" t="s">
        <v>481</v>
      </c>
      <c r="BA121" s="1002"/>
      <c r="BB121" s="1002"/>
      <c r="BC121" s="1002"/>
      <c r="BD121" s="1002"/>
      <c r="BE121" s="1002"/>
      <c r="BF121" s="1002"/>
      <c r="BG121" s="1002"/>
      <c r="BH121" s="1002"/>
      <c r="BI121" s="1002"/>
      <c r="BJ121" s="1002"/>
      <c r="BK121" s="1002"/>
      <c r="BL121" s="1002"/>
      <c r="BM121" s="1002"/>
      <c r="BN121" s="1002"/>
      <c r="BO121" s="1002"/>
      <c r="BP121" s="1003"/>
      <c r="BQ121" s="971">
        <v>34900</v>
      </c>
      <c r="BR121" s="972"/>
      <c r="BS121" s="972"/>
      <c r="BT121" s="972"/>
      <c r="BU121" s="972"/>
      <c r="BV121" s="972">
        <v>30529</v>
      </c>
      <c r="BW121" s="972"/>
      <c r="BX121" s="972"/>
      <c r="BY121" s="972"/>
      <c r="BZ121" s="972"/>
      <c r="CA121" s="972">
        <v>25172</v>
      </c>
      <c r="CB121" s="972"/>
      <c r="CC121" s="972"/>
      <c r="CD121" s="972"/>
      <c r="CE121" s="972"/>
      <c r="CF121" s="966">
        <v>1.1000000000000001</v>
      </c>
      <c r="CG121" s="967"/>
      <c r="CH121" s="967"/>
      <c r="CI121" s="967"/>
      <c r="CJ121" s="967"/>
      <c r="CK121" s="1062"/>
      <c r="CL121" s="1063"/>
      <c r="CM121" s="1063"/>
      <c r="CN121" s="1063"/>
      <c r="CO121" s="1064"/>
      <c r="CP121" s="1072" t="s">
        <v>482</v>
      </c>
      <c r="CQ121" s="1073"/>
      <c r="CR121" s="1073"/>
      <c r="CS121" s="1073"/>
      <c r="CT121" s="1073"/>
      <c r="CU121" s="1073"/>
      <c r="CV121" s="1073"/>
      <c r="CW121" s="1073"/>
      <c r="CX121" s="1073"/>
      <c r="CY121" s="1073"/>
      <c r="CZ121" s="1073"/>
      <c r="DA121" s="1073"/>
      <c r="DB121" s="1073"/>
      <c r="DC121" s="1073"/>
      <c r="DD121" s="1073"/>
      <c r="DE121" s="1073"/>
      <c r="DF121" s="1074"/>
      <c r="DG121" s="971">
        <v>283258</v>
      </c>
      <c r="DH121" s="972"/>
      <c r="DI121" s="972"/>
      <c r="DJ121" s="972"/>
      <c r="DK121" s="972"/>
      <c r="DL121" s="972">
        <v>221096</v>
      </c>
      <c r="DM121" s="972"/>
      <c r="DN121" s="972"/>
      <c r="DO121" s="972"/>
      <c r="DP121" s="972"/>
      <c r="DQ121" s="972">
        <v>195431</v>
      </c>
      <c r="DR121" s="972"/>
      <c r="DS121" s="972"/>
      <c r="DT121" s="972"/>
      <c r="DU121" s="972"/>
      <c r="DV121" s="973">
        <v>8.6999999999999993</v>
      </c>
      <c r="DW121" s="973"/>
      <c r="DX121" s="973"/>
      <c r="DY121" s="973"/>
      <c r="DZ121" s="974"/>
    </row>
    <row r="122" spans="1:130" s="246" customFormat="1" ht="26.25" customHeight="1" x14ac:dyDescent="0.15">
      <c r="A122" s="1111"/>
      <c r="B122" s="998"/>
      <c r="C122" s="968" t="s">
        <v>461</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458</v>
      </c>
      <c r="AB122" s="1011"/>
      <c r="AC122" s="1011"/>
      <c r="AD122" s="1011"/>
      <c r="AE122" s="1012"/>
      <c r="AF122" s="1013" t="s">
        <v>174</v>
      </c>
      <c r="AG122" s="1011"/>
      <c r="AH122" s="1011"/>
      <c r="AI122" s="1011"/>
      <c r="AJ122" s="1012"/>
      <c r="AK122" s="1013" t="s">
        <v>174</v>
      </c>
      <c r="AL122" s="1011"/>
      <c r="AM122" s="1011"/>
      <c r="AN122" s="1011"/>
      <c r="AO122" s="1012"/>
      <c r="AP122" s="1014" t="s">
        <v>174</v>
      </c>
      <c r="AQ122" s="1015"/>
      <c r="AR122" s="1015"/>
      <c r="AS122" s="1015"/>
      <c r="AT122" s="1016"/>
      <c r="AU122" s="1044"/>
      <c r="AV122" s="1045"/>
      <c r="AW122" s="1045"/>
      <c r="AX122" s="1045"/>
      <c r="AY122" s="1046"/>
      <c r="AZ122" s="1026" t="s">
        <v>483</v>
      </c>
      <c r="BA122" s="1017"/>
      <c r="BB122" s="1017"/>
      <c r="BC122" s="1017"/>
      <c r="BD122" s="1017"/>
      <c r="BE122" s="1017"/>
      <c r="BF122" s="1017"/>
      <c r="BG122" s="1017"/>
      <c r="BH122" s="1017"/>
      <c r="BI122" s="1017"/>
      <c r="BJ122" s="1017"/>
      <c r="BK122" s="1017"/>
      <c r="BL122" s="1017"/>
      <c r="BM122" s="1017"/>
      <c r="BN122" s="1017"/>
      <c r="BO122" s="1017"/>
      <c r="BP122" s="1018"/>
      <c r="BQ122" s="1049">
        <v>3661476</v>
      </c>
      <c r="BR122" s="1050"/>
      <c r="BS122" s="1050"/>
      <c r="BT122" s="1050"/>
      <c r="BU122" s="1050"/>
      <c r="BV122" s="1050">
        <v>3483186</v>
      </c>
      <c r="BW122" s="1050"/>
      <c r="BX122" s="1050"/>
      <c r="BY122" s="1050"/>
      <c r="BZ122" s="1050"/>
      <c r="CA122" s="1050">
        <v>3355659</v>
      </c>
      <c r="CB122" s="1050"/>
      <c r="CC122" s="1050"/>
      <c r="CD122" s="1050"/>
      <c r="CE122" s="1050"/>
      <c r="CF122" s="1070">
        <v>149.5</v>
      </c>
      <c r="CG122" s="1071"/>
      <c r="CH122" s="1071"/>
      <c r="CI122" s="1071"/>
      <c r="CJ122" s="1071"/>
      <c r="CK122" s="1062"/>
      <c r="CL122" s="1063"/>
      <c r="CM122" s="1063"/>
      <c r="CN122" s="1063"/>
      <c r="CO122" s="1064"/>
      <c r="CP122" s="1072" t="s">
        <v>484</v>
      </c>
      <c r="CQ122" s="1073"/>
      <c r="CR122" s="1073"/>
      <c r="CS122" s="1073"/>
      <c r="CT122" s="1073"/>
      <c r="CU122" s="1073"/>
      <c r="CV122" s="1073"/>
      <c r="CW122" s="1073"/>
      <c r="CX122" s="1073"/>
      <c r="CY122" s="1073"/>
      <c r="CZ122" s="1073"/>
      <c r="DA122" s="1073"/>
      <c r="DB122" s="1073"/>
      <c r="DC122" s="1073"/>
      <c r="DD122" s="1073"/>
      <c r="DE122" s="1073"/>
      <c r="DF122" s="1074"/>
      <c r="DG122" s="971" t="s">
        <v>174</v>
      </c>
      <c r="DH122" s="972"/>
      <c r="DI122" s="972"/>
      <c r="DJ122" s="972"/>
      <c r="DK122" s="972"/>
      <c r="DL122" s="972">
        <v>30900</v>
      </c>
      <c r="DM122" s="972"/>
      <c r="DN122" s="972"/>
      <c r="DO122" s="972"/>
      <c r="DP122" s="972"/>
      <c r="DQ122" s="972">
        <v>30900</v>
      </c>
      <c r="DR122" s="972"/>
      <c r="DS122" s="972"/>
      <c r="DT122" s="972"/>
      <c r="DU122" s="972"/>
      <c r="DV122" s="973">
        <v>1.4</v>
      </c>
      <c r="DW122" s="973"/>
      <c r="DX122" s="973"/>
      <c r="DY122" s="973"/>
      <c r="DZ122" s="974"/>
    </row>
    <row r="123" spans="1:130" s="246" customFormat="1" ht="26.25" customHeight="1" x14ac:dyDescent="0.15">
      <c r="A123" s="1111"/>
      <c r="B123" s="998"/>
      <c r="C123" s="968" t="s">
        <v>468</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11539</v>
      </c>
      <c r="AB123" s="1011"/>
      <c r="AC123" s="1011"/>
      <c r="AD123" s="1011"/>
      <c r="AE123" s="1012"/>
      <c r="AF123" s="1013">
        <v>11370</v>
      </c>
      <c r="AG123" s="1011"/>
      <c r="AH123" s="1011"/>
      <c r="AI123" s="1011"/>
      <c r="AJ123" s="1012"/>
      <c r="AK123" s="1013">
        <v>8011</v>
      </c>
      <c r="AL123" s="1011"/>
      <c r="AM123" s="1011"/>
      <c r="AN123" s="1011"/>
      <c r="AO123" s="1012"/>
      <c r="AP123" s="1014">
        <v>0.4</v>
      </c>
      <c r="AQ123" s="1015"/>
      <c r="AR123" s="1015"/>
      <c r="AS123" s="1015"/>
      <c r="AT123" s="1016"/>
      <c r="AU123" s="1047"/>
      <c r="AV123" s="1048"/>
      <c r="AW123" s="1048"/>
      <c r="AX123" s="1048"/>
      <c r="AY123" s="1048"/>
      <c r="AZ123" s="277" t="s">
        <v>186</v>
      </c>
      <c r="BA123" s="277"/>
      <c r="BB123" s="277"/>
      <c r="BC123" s="277"/>
      <c r="BD123" s="277"/>
      <c r="BE123" s="277"/>
      <c r="BF123" s="277"/>
      <c r="BG123" s="277"/>
      <c r="BH123" s="277"/>
      <c r="BI123" s="277"/>
      <c r="BJ123" s="277"/>
      <c r="BK123" s="277"/>
      <c r="BL123" s="277"/>
      <c r="BM123" s="277"/>
      <c r="BN123" s="277"/>
      <c r="BO123" s="1027" t="s">
        <v>485</v>
      </c>
      <c r="BP123" s="1058"/>
      <c r="BQ123" s="1117">
        <v>5535286</v>
      </c>
      <c r="BR123" s="1118"/>
      <c r="BS123" s="1118"/>
      <c r="BT123" s="1118"/>
      <c r="BU123" s="1118"/>
      <c r="BV123" s="1118">
        <v>5307392</v>
      </c>
      <c r="BW123" s="1118"/>
      <c r="BX123" s="1118"/>
      <c r="BY123" s="1118"/>
      <c r="BZ123" s="1118"/>
      <c r="CA123" s="1118">
        <v>5140469</v>
      </c>
      <c r="CB123" s="1118"/>
      <c r="CC123" s="1118"/>
      <c r="CD123" s="1118"/>
      <c r="CE123" s="1118"/>
      <c r="CF123" s="1051"/>
      <c r="CG123" s="1052"/>
      <c r="CH123" s="1052"/>
      <c r="CI123" s="1052"/>
      <c r="CJ123" s="1053"/>
      <c r="CK123" s="1062"/>
      <c r="CL123" s="1063"/>
      <c r="CM123" s="1063"/>
      <c r="CN123" s="1063"/>
      <c r="CO123" s="1064"/>
      <c r="CP123" s="1072" t="s">
        <v>486</v>
      </c>
      <c r="CQ123" s="1073"/>
      <c r="CR123" s="1073"/>
      <c r="CS123" s="1073"/>
      <c r="CT123" s="1073"/>
      <c r="CU123" s="1073"/>
      <c r="CV123" s="1073"/>
      <c r="CW123" s="1073"/>
      <c r="CX123" s="1073"/>
      <c r="CY123" s="1073"/>
      <c r="CZ123" s="1073"/>
      <c r="DA123" s="1073"/>
      <c r="DB123" s="1073"/>
      <c r="DC123" s="1073"/>
      <c r="DD123" s="1073"/>
      <c r="DE123" s="1073"/>
      <c r="DF123" s="1074"/>
      <c r="DG123" s="1010" t="s">
        <v>474</v>
      </c>
      <c r="DH123" s="1011"/>
      <c r="DI123" s="1011"/>
      <c r="DJ123" s="1011"/>
      <c r="DK123" s="1012"/>
      <c r="DL123" s="1013" t="s">
        <v>454</v>
      </c>
      <c r="DM123" s="1011"/>
      <c r="DN123" s="1011"/>
      <c r="DO123" s="1011"/>
      <c r="DP123" s="1012"/>
      <c r="DQ123" s="1013" t="s">
        <v>174</v>
      </c>
      <c r="DR123" s="1011"/>
      <c r="DS123" s="1011"/>
      <c r="DT123" s="1011"/>
      <c r="DU123" s="1012"/>
      <c r="DV123" s="1014" t="s">
        <v>462</v>
      </c>
      <c r="DW123" s="1015"/>
      <c r="DX123" s="1015"/>
      <c r="DY123" s="1015"/>
      <c r="DZ123" s="1016"/>
    </row>
    <row r="124" spans="1:130" s="246" customFormat="1" ht="26.25" customHeight="1" thickBot="1" x14ac:dyDescent="0.2">
      <c r="A124" s="1111"/>
      <c r="B124" s="998"/>
      <c r="C124" s="968" t="s">
        <v>471</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174</v>
      </c>
      <c r="AB124" s="1011"/>
      <c r="AC124" s="1011"/>
      <c r="AD124" s="1011"/>
      <c r="AE124" s="1012"/>
      <c r="AF124" s="1013" t="s">
        <v>462</v>
      </c>
      <c r="AG124" s="1011"/>
      <c r="AH124" s="1011"/>
      <c r="AI124" s="1011"/>
      <c r="AJ124" s="1012"/>
      <c r="AK124" s="1013" t="s">
        <v>174</v>
      </c>
      <c r="AL124" s="1011"/>
      <c r="AM124" s="1011"/>
      <c r="AN124" s="1011"/>
      <c r="AO124" s="1012"/>
      <c r="AP124" s="1014" t="s">
        <v>174</v>
      </c>
      <c r="AQ124" s="1015"/>
      <c r="AR124" s="1015"/>
      <c r="AS124" s="1015"/>
      <c r="AT124" s="1016"/>
      <c r="AU124" s="1113" t="s">
        <v>487</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20.5</v>
      </c>
      <c r="BR124" s="1080"/>
      <c r="BS124" s="1080"/>
      <c r="BT124" s="1080"/>
      <c r="BU124" s="1080"/>
      <c r="BV124" s="1080">
        <v>17.600000000000001</v>
      </c>
      <c r="BW124" s="1080"/>
      <c r="BX124" s="1080"/>
      <c r="BY124" s="1080"/>
      <c r="BZ124" s="1080"/>
      <c r="CA124" s="1080">
        <v>15.9</v>
      </c>
      <c r="CB124" s="1080"/>
      <c r="CC124" s="1080"/>
      <c r="CD124" s="1080"/>
      <c r="CE124" s="1080"/>
      <c r="CF124" s="1081"/>
      <c r="CG124" s="1082"/>
      <c r="CH124" s="1082"/>
      <c r="CI124" s="1082"/>
      <c r="CJ124" s="1083"/>
      <c r="CK124" s="1065"/>
      <c r="CL124" s="1065"/>
      <c r="CM124" s="1065"/>
      <c r="CN124" s="1065"/>
      <c r="CO124" s="1066"/>
      <c r="CP124" s="1072" t="s">
        <v>488</v>
      </c>
      <c r="CQ124" s="1073"/>
      <c r="CR124" s="1073"/>
      <c r="CS124" s="1073"/>
      <c r="CT124" s="1073"/>
      <c r="CU124" s="1073"/>
      <c r="CV124" s="1073"/>
      <c r="CW124" s="1073"/>
      <c r="CX124" s="1073"/>
      <c r="CY124" s="1073"/>
      <c r="CZ124" s="1073"/>
      <c r="DA124" s="1073"/>
      <c r="DB124" s="1073"/>
      <c r="DC124" s="1073"/>
      <c r="DD124" s="1073"/>
      <c r="DE124" s="1073"/>
      <c r="DF124" s="1074"/>
      <c r="DG124" s="1057" t="s">
        <v>458</v>
      </c>
      <c r="DH124" s="1036"/>
      <c r="DI124" s="1036"/>
      <c r="DJ124" s="1036"/>
      <c r="DK124" s="1037"/>
      <c r="DL124" s="1035" t="s">
        <v>458</v>
      </c>
      <c r="DM124" s="1036"/>
      <c r="DN124" s="1036"/>
      <c r="DO124" s="1036"/>
      <c r="DP124" s="1037"/>
      <c r="DQ124" s="1035" t="s">
        <v>458</v>
      </c>
      <c r="DR124" s="1036"/>
      <c r="DS124" s="1036"/>
      <c r="DT124" s="1036"/>
      <c r="DU124" s="1037"/>
      <c r="DV124" s="1038" t="s">
        <v>174</v>
      </c>
      <c r="DW124" s="1039"/>
      <c r="DX124" s="1039"/>
      <c r="DY124" s="1039"/>
      <c r="DZ124" s="1040"/>
    </row>
    <row r="125" spans="1:130" s="246" customFormat="1" ht="26.25" customHeight="1" x14ac:dyDescent="0.15">
      <c r="A125" s="1111"/>
      <c r="B125" s="998"/>
      <c r="C125" s="968" t="s">
        <v>473</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174</v>
      </c>
      <c r="AB125" s="1011"/>
      <c r="AC125" s="1011"/>
      <c r="AD125" s="1011"/>
      <c r="AE125" s="1012"/>
      <c r="AF125" s="1013" t="s">
        <v>174</v>
      </c>
      <c r="AG125" s="1011"/>
      <c r="AH125" s="1011"/>
      <c r="AI125" s="1011"/>
      <c r="AJ125" s="1012"/>
      <c r="AK125" s="1013" t="s">
        <v>174</v>
      </c>
      <c r="AL125" s="1011"/>
      <c r="AM125" s="1011"/>
      <c r="AN125" s="1011"/>
      <c r="AO125" s="1012"/>
      <c r="AP125" s="1014" t="s">
        <v>174</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489</v>
      </c>
      <c r="CL125" s="1060"/>
      <c r="CM125" s="1060"/>
      <c r="CN125" s="1060"/>
      <c r="CO125" s="1061"/>
      <c r="CP125" s="992" t="s">
        <v>490</v>
      </c>
      <c r="CQ125" s="941"/>
      <c r="CR125" s="941"/>
      <c r="CS125" s="941"/>
      <c r="CT125" s="941"/>
      <c r="CU125" s="941"/>
      <c r="CV125" s="941"/>
      <c r="CW125" s="941"/>
      <c r="CX125" s="941"/>
      <c r="CY125" s="941"/>
      <c r="CZ125" s="941"/>
      <c r="DA125" s="941"/>
      <c r="DB125" s="941"/>
      <c r="DC125" s="941"/>
      <c r="DD125" s="941"/>
      <c r="DE125" s="941"/>
      <c r="DF125" s="942"/>
      <c r="DG125" s="978" t="s">
        <v>174</v>
      </c>
      <c r="DH125" s="979"/>
      <c r="DI125" s="979"/>
      <c r="DJ125" s="979"/>
      <c r="DK125" s="979"/>
      <c r="DL125" s="979" t="s">
        <v>174</v>
      </c>
      <c r="DM125" s="979"/>
      <c r="DN125" s="979"/>
      <c r="DO125" s="979"/>
      <c r="DP125" s="979"/>
      <c r="DQ125" s="979" t="s">
        <v>458</v>
      </c>
      <c r="DR125" s="979"/>
      <c r="DS125" s="979"/>
      <c r="DT125" s="979"/>
      <c r="DU125" s="979"/>
      <c r="DV125" s="980" t="s">
        <v>458</v>
      </c>
      <c r="DW125" s="980"/>
      <c r="DX125" s="980"/>
      <c r="DY125" s="980"/>
      <c r="DZ125" s="981"/>
    </row>
    <row r="126" spans="1:130" s="246" customFormat="1" ht="26.25" customHeight="1" thickBot="1" x14ac:dyDescent="0.2">
      <c r="A126" s="1111"/>
      <c r="B126" s="998"/>
      <c r="C126" s="968" t="s">
        <v>476</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174</v>
      </c>
      <c r="AB126" s="1011"/>
      <c r="AC126" s="1011"/>
      <c r="AD126" s="1011"/>
      <c r="AE126" s="1012"/>
      <c r="AF126" s="1013" t="s">
        <v>462</v>
      </c>
      <c r="AG126" s="1011"/>
      <c r="AH126" s="1011"/>
      <c r="AI126" s="1011"/>
      <c r="AJ126" s="1012"/>
      <c r="AK126" s="1013" t="s">
        <v>174</v>
      </c>
      <c r="AL126" s="1011"/>
      <c r="AM126" s="1011"/>
      <c r="AN126" s="1011"/>
      <c r="AO126" s="1012"/>
      <c r="AP126" s="1014" t="s">
        <v>458</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491</v>
      </c>
      <c r="CQ126" s="1002"/>
      <c r="CR126" s="1002"/>
      <c r="CS126" s="1002"/>
      <c r="CT126" s="1002"/>
      <c r="CU126" s="1002"/>
      <c r="CV126" s="1002"/>
      <c r="CW126" s="1002"/>
      <c r="CX126" s="1002"/>
      <c r="CY126" s="1002"/>
      <c r="CZ126" s="1002"/>
      <c r="DA126" s="1002"/>
      <c r="DB126" s="1002"/>
      <c r="DC126" s="1002"/>
      <c r="DD126" s="1002"/>
      <c r="DE126" s="1002"/>
      <c r="DF126" s="1003"/>
      <c r="DG126" s="971" t="s">
        <v>458</v>
      </c>
      <c r="DH126" s="972"/>
      <c r="DI126" s="972"/>
      <c r="DJ126" s="972"/>
      <c r="DK126" s="972"/>
      <c r="DL126" s="972" t="s">
        <v>174</v>
      </c>
      <c r="DM126" s="972"/>
      <c r="DN126" s="972"/>
      <c r="DO126" s="972"/>
      <c r="DP126" s="972"/>
      <c r="DQ126" s="972" t="s">
        <v>443</v>
      </c>
      <c r="DR126" s="972"/>
      <c r="DS126" s="972"/>
      <c r="DT126" s="972"/>
      <c r="DU126" s="972"/>
      <c r="DV126" s="973" t="s">
        <v>174</v>
      </c>
      <c r="DW126" s="973"/>
      <c r="DX126" s="973"/>
      <c r="DY126" s="973"/>
      <c r="DZ126" s="974"/>
    </row>
    <row r="127" spans="1:130" s="246" customFormat="1" ht="26.25" customHeight="1" x14ac:dyDescent="0.15">
      <c r="A127" s="1112"/>
      <c r="B127" s="1000"/>
      <c r="C127" s="1054" t="s">
        <v>492</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458</v>
      </c>
      <c r="AB127" s="1011"/>
      <c r="AC127" s="1011"/>
      <c r="AD127" s="1011"/>
      <c r="AE127" s="1012"/>
      <c r="AF127" s="1013" t="s">
        <v>458</v>
      </c>
      <c r="AG127" s="1011"/>
      <c r="AH127" s="1011"/>
      <c r="AI127" s="1011"/>
      <c r="AJ127" s="1012"/>
      <c r="AK127" s="1013" t="s">
        <v>458</v>
      </c>
      <c r="AL127" s="1011"/>
      <c r="AM127" s="1011"/>
      <c r="AN127" s="1011"/>
      <c r="AO127" s="1012"/>
      <c r="AP127" s="1014" t="s">
        <v>174</v>
      </c>
      <c r="AQ127" s="1015"/>
      <c r="AR127" s="1015"/>
      <c r="AS127" s="1015"/>
      <c r="AT127" s="1016"/>
      <c r="AU127" s="282"/>
      <c r="AV127" s="282"/>
      <c r="AW127" s="282"/>
      <c r="AX127" s="1084" t="s">
        <v>493</v>
      </c>
      <c r="AY127" s="1085"/>
      <c r="AZ127" s="1085"/>
      <c r="BA127" s="1085"/>
      <c r="BB127" s="1085"/>
      <c r="BC127" s="1085"/>
      <c r="BD127" s="1085"/>
      <c r="BE127" s="1086"/>
      <c r="BF127" s="1087" t="s">
        <v>494</v>
      </c>
      <c r="BG127" s="1085"/>
      <c r="BH127" s="1085"/>
      <c r="BI127" s="1085"/>
      <c r="BJ127" s="1085"/>
      <c r="BK127" s="1085"/>
      <c r="BL127" s="1086"/>
      <c r="BM127" s="1087" t="s">
        <v>495</v>
      </c>
      <c r="BN127" s="1085"/>
      <c r="BO127" s="1085"/>
      <c r="BP127" s="1085"/>
      <c r="BQ127" s="1085"/>
      <c r="BR127" s="1085"/>
      <c r="BS127" s="1086"/>
      <c r="BT127" s="1087" t="s">
        <v>496</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497</v>
      </c>
      <c r="CQ127" s="1002"/>
      <c r="CR127" s="1002"/>
      <c r="CS127" s="1002"/>
      <c r="CT127" s="1002"/>
      <c r="CU127" s="1002"/>
      <c r="CV127" s="1002"/>
      <c r="CW127" s="1002"/>
      <c r="CX127" s="1002"/>
      <c r="CY127" s="1002"/>
      <c r="CZ127" s="1002"/>
      <c r="DA127" s="1002"/>
      <c r="DB127" s="1002"/>
      <c r="DC127" s="1002"/>
      <c r="DD127" s="1002"/>
      <c r="DE127" s="1002"/>
      <c r="DF127" s="1003"/>
      <c r="DG127" s="971" t="s">
        <v>174</v>
      </c>
      <c r="DH127" s="972"/>
      <c r="DI127" s="972"/>
      <c r="DJ127" s="972"/>
      <c r="DK127" s="972"/>
      <c r="DL127" s="972" t="s">
        <v>174</v>
      </c>
      <c r="DM127" s="972"/>
      <c r="DN127" s="972"/>
      <c r="DO127" s="972"/>
      <c r="DP127" s="972"/>
      <c r="DQ127" s="972" t="s">
        <v>174</v>
      </c>
      <c r="DR127" s="972"/>
      <c r="DS127" s="972"/>
      <c r="DT127" s="972"/>
      <c r="DU127" s="972"/>
      <c r="DV127" s="973" t="s">
        <v>174</v>
      </c>
      <c r="DW127" s="973"/>
      <c r="DX127" s="973"/>
      <c r="DY127" s="973"/>
      <c r="DZ127" s="974"/>
    </row>
    <row r="128" spans="1:130" s="246" customFormat="1" ht="26.25" customHeight="1" thickBot="1" x14ac:dyDescent="0.2">
      <c r="A128" s="1095" t="s">
        <v>498</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499</v>
      </c>
      <c r="X128" s="1097"/>
      <c r="Y128" s="1097"/>
      <c r="Z128" s="1098"/>
      <c r="AA128" s="1099" t="s">
        <v>458</v>
      </c>
      <c r="AB128" s="1100"/>
      <c r="AC128" s="1100"/>
      <c r="AD128" s="1100"/>
      <c r="AE128" s="1101"/>
      <c r="AF128" s="1102" t="s">
        <v>458</v>
      </c>
      <c r="AG128" s="1100"/>
      <c r="AH128" s="1100"/>
      <c r="AI128" s="1100"/>
      <c r="AJ128" s="1101"/>
      <c r="AK128" s="1102" t="s">
        <v>174</v>
      </c>
      <c r="AL128" s="1100"/>
      <c r="AM128" s="1100"/>
      <c r="AN128" s="1100"/>
      <c r="AO128" s="1101"/>
      <c r="AP128" s="1103"/>
      <c r="AQ128" s="1104"/>
      <c r="AR128" s="1104"/>
      <c r="AS128" s="1104"/>
      <c r="AT128" s="1105"/>
      <c r="AU128" s="282"/>
      <c r="AV128" s="282"/>
      <c r="AW128" s="282"/>
      <c r="AX128" s="940" t="s">
        <v>500</v>
      </c>
      <c r="AY128" s="941"/>
      <c r="AZ128" s="941"/>
      <c r="BA128" s="941"/>
      <c r="BB128" s="941"/>
      <c r="BC128" s="941"/>
      <c r="BD128" s="941"/>
      <c r="BE128" s="942"/>
      <c r="BF128" s="1106" t="s">
        <v>462</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501</v>
      </c>
      <c r="CQ128" s="1089"/>
      <c r="CR128" s="1089"/>
      <c r="CS128" s="1089"/>
      <c r="CT128" s="1089"/>
      <c r="CU128" s="1089"/>
      <c r="CV128" s="1089"/>
      <c r="CW128" s="1089"/>
      <c r="CX128" s="1089"/>
      <c r="CY128" s="1089"/>
      <c r="CZ128" s="1089"/>
      <c r="DA128" s="1089"/>
      <c r="DB128" s="1089"/>
      <c r="DC128" s="1089"/>
      <c r="DD128" s="1089"/>
      <c r="DE128" s="1089"/>
      <c r="DF128" s="1090"/>
      <c r="DG128" s="1091" t="s">
        <v>174</v>
      </c>
      <c r="DH128" s="1092"/>
      <c r="DI128" s="1092"/>
      <c r="DJ128" s="1092"/>
      <c r="DK128" s="1092"/>
      <c r="DL128" s="1092" t="s">
        <v>462</v>
      </c>
      <c r="DM128" s="1092"/>
      <c r="DN128" s="1092"/>
      <c r="DO128" s="1092"/>
      <c r="DP128" s="1092"/>
      <c r="DQ128" s="1092" t="s">
        <v>462</v>
      </c>
      <c r="DR128" s="1092"/>
      <c r="DS128" s="1092"/>
      <c r="DT128" s="1092"/>
      <c r="DU128" s="1092"/>
      <c r="DV128" s="1093" t="s">
        <v>174</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502</v>
      </c>
      <c r="X129" s="1126"/>
      <c r="Y129" s="1126"/>
      <c r="Z129" s="1127"/>
      <c r="AA129" s="1010">
        <v>2714035</v>
      </c>
      <c r="AB129" s="1011"/>
      <c r="AC129" s="1011"/>
      <c r="AD129" s="1011"/>
      <c r="AE129" s="1012"/>
      <c r="AF129" s="1013">
        <v>2641601</v>
      </c>
      <c r="AG129" s="1011"/>
      <c r="AH129" s="1011"/>
      <c r="AI129" s="1011"/>
      <c r="AJ129" s="1012"/>
      <c r="AK129" s="1013">
        <v>2602887</v>
      </c>
      <c r="AL129" s="1011"/>
      <c r="AM129" s="1011"/>
      <c r="AN129" s="1011"/>
      <c r="AO129" s="1012"/>
      <c r="AP129" s="1128"/>
      <c r="AQ129" s="1129"/>
      <c r="AR129" s="1129"/>
      <c r="AS129" s="1129"/>
      <c r="AT129" s="1130"/>
      <c r="AU129" s="284"/>
      <c r="AV129" s="284"/>
      <c r="AW129" s="284"/>
      <c r="AX129" s="1119" t="s">
        <v>503</v>
      </c>
      <c r="AY129" s="1002"/>
      <c r="AZ129" s="1002"/>
      <c r="BA129" s="1002"/>
      <c r="BB129" s="1002"/>
      <c r="BC129" s="1002"/>
      <c r="BD129" s="1002"/>
      <c r="BE129" s="1003"/>
      <c r="BF129" s="1120" t="s">
        <v>504</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505</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506</v>
      </c>
      <c r="X130" s="1126"/>
      <c r="Y130" s="1126"/>
      <c r="Z130" s="1127"/>
      <c r="AA130" s="1010">
        <v>385308</v>
      </c>
      <c r="AB130" s="1011"/>
      <c r="AC130" s="1011"/>
      <c r="AD130" s="1011"/>
      <c r="AE130" s="1012"/>
      <c r="AF130" s="1013">
        <v>370962</v>
      </c>
      <c r="AG130" s="1011"/>
      <c r="AH130" s="1011"/>
      <c r="AI130" s="1011"/>
      <c r="AJ130" s="1012"/>
      <c r="AK130" s="1013">
        <v>358859</v>
      </c>
      <c r="AL130" s="1011"/>
      <c r="AM130" s="1011"/>
      <c r="AN130" s="1011"/>
      <c r="AO130" s="1012"/>
      <c r="AP130" s="1128"/>
      <c r="AQ130" s="1129"/>
      <c r="AR130" s="1129"/>
      <c r="AS130" s="1129"/>
      <c r="AT130" s="1130"/>
      <c r="AU130" s="284"/>
      <c r="AV130" s="284"/>
      <c r="AW130" s="284"/>
      <c r="AX130" s="1119" t="s">
        <v>507</v>
      </c>
      <c r="AY130" s="1002"/>
      <c r="AZ130" s="1002"/>
      <c r="BA130" s="1002"/>
      <c r="BB130" s="1002"/>
      <c r="BC130" s="1002"/>
      <c r="BD130" s="1002"/>
      <c r="BE130" s="1003"/>
      <c r="BF130" s="1156">
        <v>8.6999999999999993</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508</v>
      </c>
      <c r="X131" s="1164"/>
      <c r="Y131" s="1164"/>
      <c r="Z131" s="1165"/>
      <c r="AA131" s="1057">
        <v>2328727</v>
      </c>
      <c r="AB131" s="1036"/>
      <c r="AC131" s="1036"/>
      <c r="AD131" s="1036"/>
      <c r="AE131" s="1037"/>
      <c r="AF131" s="1035">
        <v>2270639</v>
      </c>
      <c r="AG131" s="1036"/>
      <c r="AH131" s="1036"/>
      <c r="AI131" s="1036"/>
      <c r="AJ131" s="1037"/>
      <c r="AK131" s="1035">
        <v>2244028</v>
      </c>
      <c r="AL131" s="1036"/>
      <c r="AM131" s="1036"/>
      <c r="AN131" s="1036"/>
      <c r="AO131" s="1037"/>
      <c r="AP131" s="1166"/>
      <c r="AQ131" s="1167"/>
      <c r="AR131" s="1167"/>
      <c r="AS131" s="1167"/>
      <c r="AT131" s="1168"/>
      <c r="AU131" s="284"/>
      <c r="AV131" s="284"/>
      <c r="AW131" s="284"/>
      <c r="AX131" s="1138" t="s">
        <v>509</v>
      </c>
      <c r="AY131" s="1089"/>
      <c r="AZ131" s="1089"/>
      <c r="BA131" s="1089"/>
      <c r="BB131" s="1089"/>
      <c r="BC131" s="1089"/>
      <c r="BD131" s="1089"/>
      <c r="BE131" s="1090"/>
      <c r="BF131" s="1139">
        <v>15.9</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510</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511</v>
      </c>
      <c r="W132" s="1149"/>
      <c r="X132" s="1149"/>
      <c r="Y132" s="1149"/>
      <c r="Z132" s="1150"/>
      <c r="AA132" s="1151">
        <v>8.2345418759999998</v>
      </c>
      <c r="AB132" s="1152"/>
      <c r="AC132" s="1152"/>
      <c r="AD132" s="1152"/>
      <c r="AE132" s="1153"/>
      <c r="AF132" s="1154">
        <v>9.3110852939999997</v>
      </c>
      <c r="AG132" s="1152"/>
      <c r="AH132" s="1152"/>
      <c r="AI132" s="1152"/>
      <c r="AJ132" s="1153"/>
      <c r="AK132" s="1154">
        <v>8.6866117539999994</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512</v>
      </c>
      <c r="W133" s="1132"/>
      <c r="X133" s="1132"/>
      <c r="Y133" s="1132"/>
      <c r="Z133" s="1133"/>
      <c r="AA133" s="1134">
        <v>8.5</v>
      </c>
      <c r="AB133" s="1135"/>
      <c r="AC133" s="1135"/>
      <c r="AD133" s="1135"/>
      <c r="AE133" s="1136"/>
      <c r="AF133" s="1134">
        <v>8.6</v>
      </c>
      <c r="AG133" s="1135"/>
      <c r="AH133" s="1135"/>
      <c r="AI133" s="1135"/>
      <c r="AJ133" s="1136"/>
      <c r="AK133" s="1134">
        <v>8.6999999999999993</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PKcRGjhAQfyLJrtSmpTeHPBrSgXRiyA9oCP7FrEnHi0vDUNWhPvC7HCmii22PJW2+7hrsLTzhLkSy/h9lN65w==" saltValue="k4KRbJDHpES9KtkDqISt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J73" zoomScaleNormal="85" zoomScaleSheetLayoutView="100" workbookViewId="0">
      <selection activeCell="B1" sqref="B1:DI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6v7DlaDNfnAYuz5M9X+UnEJtKaAw8gfABtylkQD/j9JnpPyvWWr7NeQfbUVc3T7lW5B2RncPHrG3zoGiisirg==" saltValue="jCKqDqRM/MUzSdOoAf9w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22" zoomScaleNormal="100" zoomScaleSheetLayoutView="55" workbookViewId="0">
      <selection activeCell="B1" sqref="B1:DI1"/>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OLanROFLMZU81HcHuBZJJG2JLyFaFEQxLLhy5aYiv1vOfPeaDk+Wktr7U4UzxejjYzdjl0Bc19grcthOwgu1w==" saltValue="eCdrurhBqxIrg2zdjHtfX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AZ74"/>
  <sheetViews>
    <sheetView showGridLines="0" view="pageBreakPreview" workbookViewId="0">
      <selection activeCell="B1" sqref="B1:DI1"/>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516</v>
      </c>
      <c r="AP7" s="303"/>
      <c r="AQ7" s="304" t="s">
        <v>517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518</v>
      </c>
      <c r="AQ8" s="310" t="s">
        <v>519</v>
      </c>
      <c r="AR8" s="311" t="s">
        <v>520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521</v>
      </c>
      <c r="AL9" s="1175"/>
      <c r="AM9" s="1175"/>
      <c r="AN9" s="1176"/>
      <c r="AO9" s="312">
        <v>723225</v>
      </c>
      <c r="AP9" s="312">
        <v>127060</v>
      </c>
      <c r="AQ9" s="313">
        <v>107683</v>
      </c>
      <c r="AR9" s="314">
        <v>18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522</v>
      </c>
      <c r="AL10" s="1175"/>
      <c r="AM10" s="1175"/>
      <c r="AN10" s="1176"/>
      <c r="AO10" s="315">
        <v>76473</v>
      </c>
      <c r="AP10" s="315">
        <v>13435</v>
      </c>
      <c r="AQ10" s="316">
        <v>13084</v>
      </c>
      <c r="AR10" s="317">
        <v>2.7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523</v>
      </c>
      <c r="AL11" s="1175"/>
      <c r="AM11" s="1175"/>
      <c r="AN11" s="1176"/>
      <c r="AO11" s="315">
        <v>92935</v>
      </c>
      <c r="AP11" s="315">
        <v>16327</v>
      </c>
      <c r="AQ11" s="316">
        <v>13980</v>
      </c>
      <c r="AR11" s="317">
        <v>16.8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524</v>
      </c>
      <c r="AL12" s="1175"/>
      <c r="AM12" s="1175"/>
      <c r="AN12" s="1176"/>
      <c r="AO12" s="315" t="s">
        <v>525</v>
      </c>
      <c r="AP12" s="315" t="s">
        <v>525</v>
      </c>
      <c r="AQ12" s="316">
        <v>1895</v>
      </c>
      <c r="AR12" s="317" t="s">
        <v>525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526</v>
      </c>
      <c r="AL13" s="1175"/>
      <c r="AM13" s="1175"/>
      <c r="AN13" s="1176"/>
      <c r="AO13" s="315" t="s">
        <v>525</v>
      </c>
      <c r="AP13" s="315" t="s">
        <v>525</v>
      </c>
      <c r="AQ13" s="316" t="s">
        <v>525</v>
      </c>
      <c r="AR13" s="317" t="s">
        <v>525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527</v>
      </c>
      <c r="AL14" s="1175"/>
      <c r="AM14" s="1175"/>
      <c r="AN14" s="1176"/>
      <c r="AO14" s="315">
        <v>23918</v>
      </c>
      <c r="AP14" s="315">
        <v>4202</v>
      </c>
      <c r="AQ14" s="316">
        <v>5185</v>
      </c>
      <c r="AR14" s="317">
        <v>-19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528</v>
      </c>
      <c r="AL15" s="1175"/>
      <c r="AM15" s="1175"/>
      <c r="AN15" s="1176"/>
      <c r="AO15" s="315">
        <v>45041</v>
      </c>
      <c r="AP15" s="315">
        <v>7913</v>
      </c>
      <c r="AQ15" s="316">
        <v>2748</v>
      </c>
      <c r="AR15" s="317">
        <v>188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529</v>
      </c>
      <c r="AL16" s="1178"/>
      <c r="AM16" s="1178"/>
      <c r="AN16" s="1179"/>
      <c r="AO16" s="315">
        <v>-79621</v>
      </c>
      <c r="AP16" s="315">
        <v>-13988</v>
      </c>
      <c r="AQ16" s="316">
        <v>-9965</v>
      </c>
      <c r="AR16" s="317">
        <v>40.4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186</v>
      </c>
      <c r="AL17" s="1178"/>
      <c r="AM17" s="1178"/>
      <c r="AN17" s="1179"/>
      <c r="AO17" s="315">
        <v>881971</v>
      </c>
      <c r="AP17" s="315">
        <v>154949</v>
      </c>
      <c r="AQ17" s="316">
        <v>134610</v>
      </c>
      <c r="AR17" s="317">
        <v>15.1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531</v>
      </c>
      <c r="AP20" s="323" t="s">
        <v>532</v>
      </c>
      <c r="AQ20" s="324" t="s">
        <v>533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534</v>
      </c>
      <c r="AL21" s="1170"/>
      <c r="AM21" s="1170"/>
      <c r="AN21" s="1171"/>
      <c r="AO21" s="327">
        <v>14.05</v>
      </c>
      <c r="AP21" s="328">
        <v>12.5</v>
      </c>
      <c r="AQ21" s="329">
        <v>1.55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535</v>
      </c>
      <c r="AL22" s="1170"/>
      <c r="AM22" s="1170"/>
      <c r="AN22" s="1171"/>
      <c r="AO22" s="332">
        <v>101.6</v>
      </c>
      <c r="AP22" s="333">
        <v>95.7</v>
      </c>
      <c r="AQ22" s="334">
        <v>5.9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516</v>
      </c>
      <c r="AP30" s="303"/>
      <c r="AQ30" s="304" t="s">
        <v>517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518</v>
      </c>
      <c r="AQ31" s="310" t="s">
        <v>519</v>
      </c>
      <c r="AR31" s="311" t="s">
        <v>520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539</v>
      </c>
      <c r="AL32" s="1186"/>
      <c r="AM32" s="1186"/>
      <c r="AN32" s="1187"/>
      <c r="AO32" s="342">
        <v>365683</v>
      </c>
      <c r="AP32" s="342">
        <v>64245</v>
      </c>
      <c r="AQ32" s="343">
        <v>66752</v>
      </c>
      <c r="AR32" s="344">
        <v>-3.8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540</v>
      </c>
      <c r="AL33" s="1186"/>
      <c r="AM33" s="1186"/>
      <c r="AN33" s="1187"/>
      <c r="AO33" s="342" t="s">
        <v>525</v>
      </c>
      <c r="AP33" s="342" t="s">
        <v>525</v>
      </c>
      <c r="AQ33" s="343" t="s">
        <v>525</v>
      </c>
      <c r="AR33" s="344" t="s">
        <v>525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541</v>
      </c>
      <c r="AL34" s="1186"/>
      <c r="AM34" s="1186"/>
      <c r="AN34" s="1187"/>
      <c r="AO34" s="342" t="s">
        <v>525</v>
      </c>
      <c r="AP34" s="342" t="s">
        <v>525</v>
      </c>
      <c r="AQ34" s="343" t="s">
        <v>525</v>
      </c>
      <c r="AR34" s="344" t="s">
        <v>525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542</v>
      </c>
      <c r="AL35" s="1186"/>
      <c r="AM35" s="1186"/>
      <c r="AN35" s="1187"/>
      <c r="AO35" s="342">
        <v>155437</v>
      </c>
      <c r="AP35" s="342">
        <v>27308</v>
      </c>
      <c r="AQ35" s="343">
        <v>23231</v>
      </c>
      <c r="AR35" s="344">
        <v>17.5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543</v>
      </c>
      <c r="AL36" s="1186"/>
      <c r="AM36" s="1186"/>
      <c r="AN36" s="1187"/>
      <c r="AO36" s="342">
        <v>2343</v>
      </c>
      <c r="AP36" s="342">
        <v>412</v>
      </c>
      <c r="AQ36" s="343">
        <v>3463</v>
      </c>
      <c r="AR36" s="344">
        <v>-88.1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544</v>
      </c>
      <c r="AL37" s="1186"/>
      <c r="AM37" s="1186"/>
      <c r="AN37" s="1187"/>
      <c r="AO37" s="342">
        <v>30326</v>
      </c>
      <c r="AP37" s="342">
        <v>5328</v>
      </c>
      <c r="AQ37" s="343">
        <v>751</v>
      </c>
      <c r="AR37" s="344">
        <v>609.5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545</v>
      </c>
      <c r="AL38" s="1189"/>
      <c r="AM38" s="1189"/>
      <c r="AN38" s="1190"/>
      <c r="AO38" s="345" t="s">
        <v>525</v>
      </c>
      <c r="AP38" s="345" t="s">
        <v>525</v>
      </c>
      <c r="AQ38" s="346">
        <v>11</v>
      </c>
      <c r="AR38" s="334" t="s">
        <v>525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546</v>
      </c>
      <c r="AL39" s="1189"/>
      <c r="AM39" s="1189"/>
      <c r="AN39" s="1190"/>
      <c r="AO39" s="342" t="s">
        <v>525</v>
      </c>
      <c r="AP39" s="342" t="s">
        <v>525</v>
      </c>
      <c r="AQ39" s="343">
        <v>-2100</v>
      </c>
      <c r="AR39" s="344" t="s">
        <v>525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547</v>
      </c>
      <c r="AL40" s="1186"/>
      <c r="AM40" s="1186"/>
      <c r="AN40" s="1187"/>
      <c r="AO40" s="342">
        <v>-358859</v>
      </c>
      <c r="AP40" s="342">
        <v>-63046</v>
      </c>
      <c r="AQ40" s="343">
        <v>-67233</v>
      </c>
      <c r="AR40" s="344">
        <v>-6.2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300</v>
      </c>
      <c r="AL41" s="1192"/>
      <c r="AM41" s="1192"/>
      <c r="AN41" s="1193"/>
      <c r="AO41" s="342">
        <v>194930</v>
      </c>
      <c r="AP41" s="342">
        <v>34246</v>
      </c>
      <c r="AQ41" s="343">
        <v>24874</v>
      </c>
      <c r="AR41" s="344">
        <v>37.700000000000003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516</v>
      </c>
      <c r="AN49" s="1182" t="s">
        <v>551</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552</v>
      </c>
      <c r="AO50" s="359" t="s">
        <v>553</v>
      </c>
      <c r="AP50" s="360" t="s">
        <v>554</v>
      </c>
      <c r="AQ50" s="361" t="s">
        <v>555</v>
      </c>
      <c r="AR50" s="362" t="s">
        <v>556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557</v>
      </c>
      <c r="AL51" s="355"/>
      <c r="AM51" s="363">
        <v>2010290</v>
      </c>
      <c r="AN51" s="364">
        <v>331458</v>
      </c>
      <c r="AO51" s="365">
        <v>133.4</v>
      </c>
      <c r="AP51" s="366">
        <v>128485</v>
      </c>
      <c r="AQ51" s="367">
        <v>8.6999999999999993</v>
      </c>
      <c r="AR51" s="368">
        <v>124.7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558</v>
      </c>
      <c r="AM52" s="371">
        <v>583683</v>
      </c>
      <c r="AN52" s="372">
        <v>96238</v>
      </c>
      <c r="AO52" s="373">
        <v>64.400000000000006</v>
      </c>
      <c r="AP52" s="374">
        <v>62765</v>
      </c>
      <c r="AQ52" s="375">
        <v>9.9</v>
      </c>
      <c r="AR52" s="376">
        <v>54.5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559</v>
      </c>
      <c r="AL53" s="355"/>
      <c r="AM53" s="363">
        <v>1318510</v>
      </c>
      <c r="AN53" s="364">
        <v>221338</v>
      </c>
      <c r="AO53" s="365">
        <v>-33.200000000000003</v>
      </c>
      <c r="AP53" s="366">
        <v>128611</v>
      </c>
      <c r="AQ53" s="367">
        <v>0.1</v>
      </c>
      <c r="AR53" s="368">
        <v>-33.299999999999997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558</v>
      </c>
      <c r="AM54" s="371">
        <v>795883</v>
      </c>
      <c r="AN54" s="372">
        <v>133605</v>
      </c>
      <c r="AO54" s="373">
        <v>38.799999999999997</v>
      </c>
      <c r="AP54" s="374">
        <v>61552</v>
      </c>
      <c r="AQ54" s="375">
        <v>-1.9</v>
      </c>
      <c r="AR54" s="376">
        <v>40.700000000000003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560</v>
      </c>
      <c r="AL55" s="355"/>
      <c r="AM55" s="363">
        <v>976072</v>
      </c>
      <c r="AN55" s="364">
        <v>165632</v>
      </c>
      <c r="AO55" s="365">
        <v>-25.2</v>
      </c>
      <c r="AP55" s="366">
        <v>138651</v>
      </c>
      <c r="AQ55" s="367">
        <v>7.8</v>
      </c>
      <c r="AR55" s="368">
        <v>-33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558</v>
      </c>
      <c r="AM56" s="371">
        <v>422613</v>
      </c>
      <c r="AN56" s="372">
        <v>71714</v>
      </c>
      <c r="AO56" s="373">
        <v>-46.3</v>
      </c>
      <c r="AP56" s="374">
        <v>71211</v>
      </c>
      <c r="AQ56" s="375">
        <v>15.7</v>
      </c>
      <c r="AR56" s="376">
        <v>-62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561</v>
      </c>
      <c r="AL57" s="355"/>
      <c r="AM57" s="363">
        <v>1341380</v>
      </c>
      <c r="AN57" s="364">
        <v>231992</v>
      </c>
      <c r="AO57" s="365">
        <v>40.1</v>
      </c>
      <c r="AP57" s="366">
        <v>122882</v>
      </c>
      <c r="AQ57" s="367">
        <v>-11.4</v>
      </c>
      <c r="AR57" s="368">
        <v>51.5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558</v>
      </c>
      <c r="AM58" s="371">
        <v>505016</v>
      </c>
      <c r="AN58" s="372">
        <v>87343</v>
      </c>
      <c r="AO58" s="373">
        <v>21.8</v>
      </c>
      <c r="AP58" s="374">
        <v>65785</v>
      </c>
      <c r="AQ58" s="375">
        <v>-7.6</v>
      </c>
      <c r="AR58" s="376">
        <v>29.4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562</v>
      </c>
      <c r="AL59" s="355"/>
      <c r="AM59" s="363">
        <v>1247861</v>
      </c>
      <c r="AN59" s="364">
        <v>219231</v>
      </c>
      <c r="AO59" s="365">
        <v>-5.5</v>
      </c>
      <c r="AP59" s="366">
        <v>114790</v>
      </c>
      <c r="AQ59" s="367">
        <v>-6.6</v>
      </c>
      <c r="AR59" s="368">
        <v>1.1000000000000001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558</v>
      </c>
      <c r="AM60" s="371">
        <v>410392</v>
      </c>
      <c r="AN60" s="372">
        <v>72100</v>
      </c>
      <c r="AO60" s="373">
        <v>-17.5</v>
      </c>
      <c r="AP60" s="374">
        <v>55601</v>
      </c>
      <c r="AQ60" s="375">
        <v>-15.5</v>
      </c>
      <c r="AR60" s="376">
        <v>-2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563</v>
      </c>
      <c r="AL61" s="377"/>
      <c r="AM61" s="378">
        <v>1378823</v>
      </c>
      <c r="AN61" s="379">
        <v>233930</v>
      </c>
      <c r="AO61" s="380">
        <v>21.9</v>
      </c>
      <c r="AP61" s="381">
        <v>126684</v>
      </c>
      <c r="AQ61" s="382">
        <v>-0.3</v>
      </c>
      <c r="AR61" s="368">
        <v>22.2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558</v>
      </c>
      <c r="AM62" s="371">
        <v>543517</v>
      </c>
      <c r="AN62" s="372">
        <v>92200</v>
      </c>
      <c r="AO62" s="373">
        <v>12.2</v>
      </c>
      <c r="AP62" s="374">
        <v>63383</v>
      </c>
      <c r="AQ62" s="375">
        <v>0.1</v>
      </c>
      <c r="AR62" s="376">
        <v>12.1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TnE+7+scvuOcw7bSkEqsf3pH7zEiY9QChhXon/kvDevVouym1rNvuHXafXjDq71KSL9DLVb4MtIjq1uyuU4zA==" saltValue="IwMry1367qD5eaxPyXOv8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DU132"/>
  <sheetViews>
    <sheetView showGridLines="0" topLeftCell="AP95" zoomScaleNormal="100" zoomScaleSheetLayoutView="55" workbookViewId="0">
      <selection activeCell="B1" sqref="B1:DI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b6wV+HyzZA8IloPDdm6cV6fV133Ok0alAt5XPqLY+00UeFFTFr5Xv4hkAwRKHf4Y0c0mz12I8t8saM5s3YYuA==" saltValue="IaQjmQGK0VWollkJqRykh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EL132"/>
  <sheetViews>
    <sheetView showGridLines="0" topLeftCell="AM91" zoomScaleNormal="100" zoomScaleSheetLayoutView="55" workbookViewId="0">
      <selection activeCell="B1" sqref="B1:DI1"/>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dLDWnbLxKdAjWjSMwqmoumsi9H1Xobdtipbs2U3hR2f4LeXOKULVpvQ0vfQFWtCqyCDDXgi0BSA3dZWx9QXhQ==" saltValue="pKdjT6CMQHmTDg2ST7PJx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C000"/>
    <pageSetUpPr fitToPage="1"/>
  </sheetPr>
  <dimension ref="B1:J53"/>
  <sheetViews>
    <sheetView showGridLines="0" zoomScale="70" zoomScaleNormal="70" zoomScaleSheetLayoutView="100" workbookViewId="0">
      <selection activeCell="B1" sqref="B1:DI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94" t="s">
        <v>3</v>
      </c>
      <c r="D47" s="1194"/>
      <c r="E47" s="1195"/>
      <c r="F47" s="11">
        <v>44.96</v>
      </c>
      <c r="G47" s="12">
        <v>41.26</v>
      </c>
      <c r="H47" s="12">
        <v>37.979999999999997</v>
      </c>
      <c r="I47" s="12">
        <v>36.630000000000003</v>
      </c>
      <c r="J47" s="13">
        <v>30.24</v>
      </c>
    </row>
    <row r="48" spans="2:10" ht="57.75" customHeight="1" x14ac:dyDescent="0.15">
      <c r="B48" s="14"/>
      <c r="C48" s="1196" t="s">
        <v>4</v>
      </c>
      <c r="D48" s="1196"/>
      <c r="E48" s="1197"/>
      <c r="F48" s="15">
        <v>4.5999999999999996</v>
      </c>
      <c r="G48" s="16">
        <v>6.47</v>
      </c>
      <c r="H48" s="16">
        <v>5.63</v>
      </c>
      <c r="I48" s="16">
        <v>6.97</v>
      </c>
      <c r="J48" s="17">
        <v>5.84</v>
      </c>
    </row>
    <row r="49" spans="2:10" ht="57.75" customHeight="1" thickBot="1" x14ac:dyDescent="0.2">
      <c r="B49" s="18"/>
      <c r="C49" s="1198" t="s">
        <v>5</v>
      </c>
      <c r="D49" s="1198"/>
      <c r="E49" s="1199"/>
      <c r="F49" s="19" t="s">
        <v>572</v>
      </c>
      <c r="G49" s="20">
        <v>0.11</v>
      </c>
      <c r="H49" s="20" t="s">
        <v>573</v>
      </c>
      <c r="I49" s="20" t="s">
        <v>574</v>
      </c>
      <c r="J49" s="21" t="s">
        <v>575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Je6qSOkxhYZhhep00JcNS9o+rGYHldeFlcuK3roeV/Hvp9AbjFxynKLDqNgQJQTNKeVfiLUrr7mF9LylMxuYw==" saltValue="5QIl1KEhaDDMHoBDVsP2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2020-09-23T06:03:25Z</cp:lastPrinted>
  <dcterms:created xsi:type="dcterms:W3CDTF">2020-02-10T02:39:16Z</dcterms:created>
  <dcterms:modified xsi:type="dcterms:W3CDTF">2020-09-23T06:03:54Z</dcterms:modified>
  <cp:category/>
</cp:coreProperties>
</file>