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50\Desktop\R020925【追加依頼】財政状況資料集の追加分（公会計分）のダウンロードについて\"/>
    </mc:Choice>
  </mc:AlternateContent>
  <bookViews>
    <workbookView xWindow="0" yWindow="0" windowWidth="23040" windowHeight="9096" tabRatio="943"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C35" i="10"/>
  <c r="U34" i="10"/>
  <c r="U35" i="10" s="1"/>
  <c r="C34" i="10"/>
  <c r="U36"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l="1"/>
  <c r="BW36" i="10" s="1"/>
  <c r="BW37" i="10" s="1"/>
  <c r="BW38" i="10" s="1"/>
  <c r="BW39" i="10" s="1"/>
  <c r="BW40" i="10" s="1"/>
  <c r="BW41" i="10" s="1"/>
  <c r="BW42" i="10" s="1"/>
  <c r="CO34" i="10"/>
  <c r="CO35" i="10" s="1"/>
  <c r="CO36" i="10" s="1"/>
</calcChain>
</file>

<file path=xl/sharedStrings.xml><?xml version="1.0" encoding="utf-8"?>
<sst xmlns="http://schemas.openxmlformats.org/spreadsheetml/2006/main" count="1118" uniqueCount="611">
  <si>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</si>
  <si>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</si>
  <si>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</si>
  <si>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</si>
  <si>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</si>
  <si>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</si>
  <si>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</si>
  <si>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</si>
  <si>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</si>
  <si>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</si>
  <si>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</si>
  <si>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</si>
  <si>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</si>
  <si>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</si>
  <si>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</si>
  <si>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</si>
  <si>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</si>
  <si>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</si>
  <si>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</si>
  <si>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</si>
  <si>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</si>
  <si>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</si>
  <si>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</si>
  <si>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</si>
  <si>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</si>
  <si>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</si>
  <si>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</si>
  <si>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</si>
  <si>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</si>
  <si>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</si>
  <si>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</si>
  <si>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</si>
  <si>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</si>
  <si>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</si>
  <si>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</si>
  <si>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</si>
  <si>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</si>
  <si>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</si>
  <si>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</si>
  <si>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</si>
  <si>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</si>
  <si>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</si>
  <si>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</si>
  <si>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</si>
  <si>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</si>
  <si>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</si>
  <si>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</si>
  <si>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</si>
  <si>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</si>
  <si>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</si>
  <si>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</si>
  <si>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</si>
  <si>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</si>
  <si>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</si>
  <si>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</si>
  <si>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</si>
  <si>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</si>
  <si>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</si>
  <si>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</si>
  <si>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</si>
  <si>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</si>
  <si>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</si>
  <si>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</si>
  <si>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</si>
  <si>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</si>
  <si>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</si>
  <si>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</si>
  <si>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</si>
  <si>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</si>
  <si>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</si>
  <si>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</si>
  <si>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</si>
  <si>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</si>
  <si>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</si>
  <si>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</si>
  <si>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</si>
  <si>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</si>
  <si>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</si>
  <si>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</si>
  <si>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</si>
  <si>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</si>
  <si>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</si>
  <si>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</si>
  <si>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</si>
  <si>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</si>
  <si>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</si>
  <si>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</si>
  <si>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</si>
  <si>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</si>
  <si>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</si>
  <si>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</si>
  <si>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</si>
  <si>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</si>
  <si>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</si>
  <si>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</si>
  <si>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</si>
  <si>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</si>
  <si>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</si>
  <si>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西郷村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</si>
  <si>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</si>
  <si>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</si>
  <si>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</si>
  <si>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</si>
  <si>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</si>
  <si>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</si>
  <si>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</si>
  <si>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</si>
  <si>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</si>
  <si>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</si>
  <si>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</si>
  <si>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</si>
  <si>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</si>
  <si>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</si>
  <si>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</si>
  <si>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</si>
  <si>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</si>
  <si>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</si>
  <si>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</si>
  <si>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</si>
  <si>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</si>
  <si>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</si>
  <si>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</si>
  <si>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</si>
  <si>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</si>
  <si>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</si>
  <si>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</si>
  <si>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</si>
  <si>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</si>
  <si>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</si>
  <si>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</si>
  <si>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</si>
  <si>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</si>
  <si>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</si>
  <si>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</si>
  <si>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</si>
  <si>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</si>
  <si>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</si>
  <si>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</si>
  <si>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</si>
  <si>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</si>
  <si>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</si>
  <si>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</si>
  <si>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</si>
  <si>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</si>
  <si>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</si>
  <si>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</si>
  <si>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</si>
  <si>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</si>
  <si>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</si>
  <si>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</si>
  <si>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</si>
  <si>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</si>
  <si>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</si>
  <si>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</si>
  <si>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</si>
  <si>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</si>
  <si>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</si>
  <si>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</si>
  <si>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</si>
  <si>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</si>
  <si>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</si>
  <si>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</si>
  <si>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</si>
  <si>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</si>
  <si>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</si>
  <si>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</si>
  <si>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</si>
  <si>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</si>
  <si>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</si>
  <si>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</si>
  <si>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</si>
  <si>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</si>
  <si>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</si>
  <si>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</si>
  <si>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</si>
  <si>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</si>
  <si>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</si>
  <si>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</si>
  <si>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</si>
  <si>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</si>
  <si>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</si>
  <si>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</si>
  <si>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</si>
  <si>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</si>
  <si>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</si>
  <si>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</si>
  <si>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</si>
  <si>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</si>
  <si>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</si>
  <si>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</si>
  <si>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</si>
  <si>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</si>
  <si>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</si>
  <si>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</si>
  <si>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</si>
  <si>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</si>
  <si>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</si>
  <si>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</si>
  <si>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</si>
  <si>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</si>
  <si>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</si>
  <si>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</si>
  <si>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</si>
  <si>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</si>
  <si>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</si>
  <si>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</si>
  <si>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</si>
  <si>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</si>
  <si>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</si>
  <si>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</si>
  <si>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</si>
  <si>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</si>
  <si>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</si>
  <si>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</si>
  <si>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</si>
  <si>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福島県西郷村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</si>
  <si>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</si>
  <si>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</si>
  <si>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</si>
  <si>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</si>
  <si>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</si>
  <si>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</si>
  <si>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</si>
  <si>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</si>
  <si>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</si>
  <si>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</si>
  <si>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</si>
  <si>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</si>
  <si>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</si>
  <si>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</si>
  <si>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</si>
  <si>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</si>
  <si>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</si>
  <si>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</si>
  <si>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</si>
  <si>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</si>
  <si>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</si>
  <si>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</si>
  <si>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</si>
  <si>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</si>
  <si>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</si>
  <si>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</si>
  <si>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</si>
  <si>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</si>
  <si>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</si>
  <si>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</si>
  <si>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</si>
  <si>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</si>
  <si>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</si>
  <si>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</si>
  <si>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</si>
  <si>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</si>
  <si>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</si>
  <si>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</si>
  <si>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</si>
  <si>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</si>
  <si>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</si>
  <si>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</si>
  <si>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</si>
  <si>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</si>
  <si>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</si>
  <si>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</si>
  <si>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</si>
  <si>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</si>
  <si>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</si>
  <si>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</si>
  <si>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</si>
  <si>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</si>
  <si>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</si>
  <si>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</si>
  <si>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</si>
  <si>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</si>
  <si>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</si>
  <si>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</si>
  <si>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</si>
  <si>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</si>
  <si>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</si>
  <si>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</si>
  <si>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</si>
  <si>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</si>
  <si>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</si>
  <si>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</si>
  <si>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</si>
  <si>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</si>
  <si>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</si>
  <si>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</si>
  <si>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</si>
  <si>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</si>
  <si>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</si>
  <si>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</si>
  <si>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</si>
  <si>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</si>
  <si>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</si>
  <si>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</si>
  <si>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</si>
  <si>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</si>
  <si>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</si>
  <si>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</si>
  <si>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</si>
  <si>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</si>
  <si>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</si>
  <si>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</si>
  <si>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</si>
  <si>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</si>
  <si>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</si>
  <si>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t>
    <phoneticPr fontId="5"/>
  </si>
  <si>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</si>
  <si>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</si>
  <si>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</si>
  <si>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</si>
  <si>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</si>
  <si>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</si>
  <si>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</si>
  <si>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</si>
  <si>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</si>
  <si>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</si>
  <si>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</si>
  <si>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</si>
  <si>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</si>
  <si>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</si>
  <si>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</si>
  <si>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</si>
  <si>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</si>
  <si>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</si>
  <si>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</si>
  <si>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</si>
  <si>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</si>
  <si>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</si>
  <si>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</si>
  <si>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</si>
  <si>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</si>
  <si>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</si>
  <si>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</si>
  <si>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</si>
  <si>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</si>
  <si>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</si>
  <si>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</si>
  <si>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</si>
  <si>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</si>
  <si>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</si>
  <si>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</si>
  <si>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</si>
  <si>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</si>
  <si>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</si>
  <si>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</si>
  <si>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</si>
  <si>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</si>
  <si>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</si>
  <si>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</si>
  <si>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</si>
  <si>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</si>
  <si>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</si>
  <si>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</si>
  <si>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</si>
  <si>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</si>
  <si>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</si>
  <si>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</si>
  <si>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</si>
  <si>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</si>
  <si>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</si>
  <si>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</si>
  <si>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</si>
  <si>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</si>
  <si>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</si>
  <si>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</si>
  <si>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</si>
  <si>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福島県西郷村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</si>
  <si>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</si>
  <si>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</si>
  <si>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</si>
  <si>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</si>
  <si>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</si>
  <si>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</si>
  <si>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</si>
  <si>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</si>
  <si>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</si>
  <si>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</si>
  <si>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</si>
  <si>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</si>
  <si>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</si>
  <si>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</si>
  <si>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</si>
  <si>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</si>
  <si>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</si>
  <si>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</si>
  <si>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</si>
  <si>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</si>
  <si>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</si>
  <si>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</si>
  <si>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</si>
  <si>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</si>
  <si>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</si>
  <si>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</si>
  <si>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</si>
  <si>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</si>
  <si>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</si>
  <si>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</si>
  <si>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</si>
  <si>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</si>
  <si>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</si>
  <si>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</si>
  <si>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</si>
  <si>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</si>
  <si>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</si>
  <si>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t>
    <phoneticPr fontId="5"/>
  </si>
  <si>
    <t>法適用企業</t>
    <phoneticPr fontId="5"/>
  </si>
  <si>
    <t>工業用水道事業</t>
    <phoneticPr fontId="5"/>
  </si>
  <si>
    <t>法適用企業</t>
    <phoneticPr fontId="5"/>
  </si>
  <si>
    <t>公共下水道事業</t>
    <phoneticPr fontId="5"/>
  </si>
  <si>
    <t>法非適用企業</t>
    <phoneticPr fontId="5"/>
  </si>
  <si>
    <t>農業集落排水事業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</si>
  <si>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</si>
  <si>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</si>
  <si>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</si>
  <si>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</si>
  <si>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</si>
  <si>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</si>
  <si>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</si>
  <si>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</si>
  <si>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</si>
  <si>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</si>
  <si>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</si>
  <si>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</si>
  <si>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</si>
  <si>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</si>
  <si>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</si>
  <si>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</si>
  <si>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</si>
  <si>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</si>
  <si>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</si>
  <si>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</si>
  <si>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</si>
  <si>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</si>
  <si>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</si>
  <si>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</si>
  <si>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</si>
  <si>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</si>
  <si>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</si>
  <si>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</si>
  <si>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</si>
  <si>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</si>
  <si>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</si>
  <si>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</si>
  <si>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</si>
  <si>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</si>
  <si>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</si>
  <si>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</si>
  <si>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</si>
  <si>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</si>
  <si>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</si>
  <si>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</si>
  <si>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</si>
  <si>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</si>
  <si>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</si>
  <si>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</si>
  <si>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</si>
  <si>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</si>
  <si>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</si>
  <si>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</si>
  <si>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</si>
  <si>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</si>
  <si>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</si>
  <si>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</si>
  <si>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</si>
  <si>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</si>
  <si>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</si>
  <si>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</si>
  <si>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</si>
  <si>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</si>
  <si>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</si>
  <si>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</si>
  <si>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</si>
  <si>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</si>
  <si>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</si>
  <si>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</si>
  <si>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</si>
  <si>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</si>
  <si>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</si>
  <si>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</si>
  <si>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</si>
  <si>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</si>
  <si>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</si>
  <si>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</si>
  <si>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</si>
  <si>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</si>
  <si>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</si>
  <si>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</si>
  <si>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</si>
  <si>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</si>
  <si>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</si>
  <si>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</si>
  <si>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</si>
  <si>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</si>
  <si>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</si>
  <si>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</si>
  <si>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</si>
  <si>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</si>
  <si>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</si>
  <si>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</si>
  <si>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</si>
  <si>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</si>
  <si>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</si>
  <si>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</si>
  <si>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</si>
  <si>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</si>
  <si>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</si>
  <si>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</si>
  <si>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</si>
  <si>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</si>
  <si>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</si>
  <si>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</si>
  <si>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</si>
  <si>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</si>
  <si>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</si>
  <si>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</si>
  <si>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</si>
  <si>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</si>
  <si>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</si>
  <si>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</si>
  <si>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</si>
  <si>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</si>
  <si>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</si>
  <si>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</si>
  <si>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</si>
  <si>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</si>
  <si>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</si>
  <si>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</si>
  <si>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</si>
  <si>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</si>
  <si>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</si>
  <si>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</si>
  <si>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</si>
  <si>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</si>
  <si>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</si>
  <si>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</si>
  <si>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</si>
  <si>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</si>
  <si>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</si>
  <si>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</si>
  <si>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</si>
  <si>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</si>
  <si>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</si>
  <si>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</si>
  <si>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</si>
  <si>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</si>
  <si>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</si>
  <si>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</si>
  <si>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</si>
  <si>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</si>
  <si>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</si>
  <si>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</si>
  <si>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</si>
  <si>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</si>
  <si>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</si>
  <si>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</si>
  <si>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</si>
  <si>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</si>
  <si>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7.64</t>
  </si>
  <si>
    <t>▲ 5.72</t>
  </si>
  <si>
    <t>工業用水道事業</t>
  </si>
  <si>
    <t>水道事業</t>
  </si>
  <si>
    <t>一般会計</t>
  </si>
  <si>
    <t>介護保険事業特別会計</t>
  </si>
  <si>
    <t>公共下水道事業</t>
  </si>
  <si>
    <t>国民健康保険特別会計</t>
  </si>
  <si>
    <t>農業集落排水事業</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</si>
  <si>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</si>
  <si>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</si>
  <si>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</si>
  <si>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</si>
  <si>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</si>
  <si>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</si>
  <si>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</si>
  <si>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</si>
  <si>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18"/>
  </si>
  <si>
    <t>白河地方土地開発公社</t>
    <rPh sb="0" eb="2">
      <t>シラカワ</t>
    </rPh>
    <rPh sb="2" eb="4">
      <t>チホウ</t>
    </rPh>
    <rPh sb="4" eb="6">
      <t>トチ</t>
    </rPh>
    <rPh sb="6" eb="8">
      <t>カイハツ</t>
    </rPh>
    <rPh sb="8" eb="10">
      <t>コウシャ</t>
    </rPh>
    <phoneticPr fontId="18"/>
  </si>
  <si>
    <t>新甲子温泉開発㈱</t>
    <rPh sb="0" eb="1">
      <t>シン</t>
    </rPh>
    <rPh sb="1" eb="2">
      <t>コウ</t>
    </rPh>
    <rPh sb="2" eb="3">
      <t>コ</t>
    </rPh>
    <rPh sb="3" eb="5">
      <t>オンセン</t>
    </rPh>
    <rPh sb="5" eb="7">
      <t>カイハツ</t>
    </rPh>
    <phoneticPr fontId="18"/>
  </si>
  <si>
    <t>一般社団法人西郷村農業公社</t>
    <rPh sb="0" eb="2">
      <t>イッパン</t>
    </rPh>
    <rPh sb="2" eb="4">
      <t>シャダン</t>
    </rPh>
    <rPh sb="4" eb="6">
      <t>ホウジン</t>
    </rPh>
    <rPh sb="6" eb="9">
      <t>ニシゴウムラ</t>
    </rPh>
    <rPh sb="9" eb="11">
      <t>ノウギョウ</t>
    </rPh>
    <rPh sb="11" eb="13">
      <t>コウシャ</t>
    </rPh>
    <phoneticPr fontId="2"/>
  </si>
  <si>
    <t>福島県後期高齢者連合　一般会計</t>
    <rPh sb="0" eb="3">
      <t>フクシマケン</t>
    </rPh>
    <rPh sb="3" eb="5">
      <t>コウキ</t>
    </rPh>
    <rPh sb="5" eb="8">
      <t>コウレイシャ</t>
    </rPh>
    <rPh sb="8" eb="10">
      <t>レンゴウ</t>
    </rPh>
    <rPh sb="11" eb="13">
      <t>イッパン</t>
    </rPh>
    <rPh sb="13" eb="15">
      <t>カイケイ</t>
    </rPh>
    <phoneticPr fontId="2"/>
  </si>
  <si>
    <t>福島県後期高齢者連合　後期高齢者医療特別会計</t>
    <rPh sb="0" eb="3">
      <t>フクシマケン</t>
    </rPh>
    <rPh sb="3" eb="5">
      <t>コウキ</t>
    </rPh>
    <rPh sb="5" eb="8">
      <t>コウレイシャ</t>
    </rPh>
    <rPh sb="8" eb="10">
      <t>レンゴウ</t>
    </rPh>
    <rPh sb="11" eb="13">
      <t>コウキ</t>
    </rPh>
    <rPh sb="13" eb="16">
      <t>コウレイシャ</t>
    </rPh>
    <rPh sb="16" eb="18">
      <t>イリョウ</t>
    </rPh>
    <rPh sb="18" eb="20">
      <t>トクベツ</t>
    </rPh>
    <rPh sb="20" eb="21">
      <t>カイ</t>
    </rPh>
    <rPh sb="21" eb="22">
      <t>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</si>
  <si>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</si>
  <si>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ホショウナド</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</si>
  <si>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</si>
  <si>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</si>
  <si>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</si>
  <si>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</si>
  <si>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5"/>
  </si>
  <si>
    <t>-</t>
    <phoneticPr fontId="18"/>
  </si>
  <si>
    <t>-</t>
    <phoneticPr fontId="18"/>
  </si>
  <si>
    <t>-</t>
    <phoneticPr fontId="2"/>
  </si>
  <si>
    <t>公共施設整備基金</t>
    <rPh sb="0" eb="2">
      <t>コウキョウ</t>
    </rPh>
    <rPh sb="2" eb="4">
      <t>シセツ</t>
    </rPh>
    <rPh sb="4" eb="6">
      <t>セイビ</t>
    </rPh>
    <rPh sb="6" eb="8">
      <t>キキン</t>
    </rPh>
    <phoneticPr fontId="2"/>
  </si>
  <si>
    <t>子育て基金</t>
    <rPh sb="0" eb="2">
      <t>コソダ</t>
    </rPh>
    <rPh sb="3" eb="5">
      <t>キキン</t>
    </rPh>
    <phoneticPr fontId="2"/>
  </si>
  <si>
    <t>義務教育施設整備基金</t>
    <rPh sb="0" eb="2">
      <t>ギム</t>
    </rPh>
    <rPh sb="2" eb="4">
      <t>キョウイク</t>
    </rPh>
    <rPh sb="4" eb="6">
      <t>シセツ</t>
    </rPh>
    <rPh sb="6" eb="8">
      <t>セイビ</t>
    </rPh>
    <rPh sb="8" eb="10">
      <t>キキン</t>
    </rPh>
    <phoneticPr fontId="2"/>
  </si>
  <si>
    <t>人材育成基金</t>
    <rPh sb="0" eb="2">
      <t>ジンザイ</t>
    </rPh>
    <rPh sb="2" eb="4">
      <t>イクセイ</t>
    </rPh>
    <rPh sb="4" eb="6">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</si>
  <si>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</si>
  <si>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</si>
  <si>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</si>
  <si>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</si>
  <si>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</si>
  <si>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</si>
  <si>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</si>
  <si>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</si>
  <si>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</si>
  <si>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</si>
  <si>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</si>
  <si>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</si>
  <si>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</si>
  <si>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</si>
  <si>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</si>
  <si>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実質公債費比率、将来負担比率ともに類似団体と比較して低くなっている。これは平成25年度以降の財政運営の基本方針として、毎年の地方債の新規発行額を、その年の償還元金を上回らないよう抑制してきたためである。将来負担比率が低下傾向にあるため、実質公債費比率についても、今後、低下してくるものと想定される。</t>
    <phoneticPr fontId="5"/>
  </si>
  <si>
    <t>地方債の新規発行を抑制してきた結果、将来負担比率が低下している。有形固定資産減価償却率は前年度比で上昇したが、類似団体内平均値は下回っている。公共施設総合管理計画に基づき、今後も、老朽化対策に積極的に取り組んでいく。</t>
    <rPh sb="44" eb="45">
      <t>ゼン</t>
    </rPh>
    <rPh sb="45" eb="47">
      <t>ネンド</t>
    </rPh>
    <rPh sb="47" eb="48">
      <t>ヒ</t>
    </rPh>
    <rPh sb="49" eb="51">
      <t>ジョウショウ</t>
    </rPh>
    <rPh sb="59" eb="60">
      <t>ナイ</t>
    </rPh>
    <rPh sb="60" eb="62">
      <t>ヘイキン</t>
    </rPh>
    <rPh sb="62" eb="63">
      <t>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</si>
</sst>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56894</c:v>
                </c:pt>
                <c:pt idx="2">
                  <c:v>57122</c:v>
                </c:pt>
                <c:pt idx="3">
                  <c:v>53655</c:v>
                </c:pt>
                <c:pt idx="4">
                  <c:v>53869</c:v>
                </c:pt>
              </c:numCache>
            </c:numRef>
          </c:val>
          <c:smooth val="0"/>
          <c:extLst>
            <c:ext xmlns:c16="http://schemas.microsoft.com/office/drawing/2014/chart" uri="{C3380CC4-5D6E-409C-BE32-E72D297353CC}">
              <c16:uniqueId val="{00000000-ED98-46FE-BF62-612254B6E2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114752</c:v>
                </c:pt>
                <c:pt idx="1">
                  <c:v>136573</c:v>
                </c:pt>
                <c:pt idx="2">
                  <c:v>94289</c:v>
                </c:pt>
                <c:pt idx="3">
                  <c:v>102772</c:v>
                </c:pt>
                <c:pt idx="4">
                  <c:v>158110</c:v>
                </c:pt>
              </c:numCache>
            </c:numRef>
          </c:val>
          <c:smooth val="0"/>
          <c:extLst>
            <c:ext xmlns:c16="http://schemas.microsoft.com/office/drawing/2014/chart" uri="{C3380CC4-5D6E-409C-BE32-E72D297353CC}">
              <c16:uniqueId val="{00000001-ED98-46FE-BF62-612254B6E25D}"/>
            </c:ext>
          </c:extLst>
        </c:ser>
        <c:dLbls>
          <c:showLegendKey val="0"/>
          <c:showVal val="0"/>
          <c:showCatName val="0"/>
          <c:showSerName val="0"/>
          <c:showPercent val="0"/>
          <c:showBubbleSize val="0"/>
        </c:dLbls>
        <c:marker val="1"/>
        <c:smooth val="0"/>
        <c:axId val="541488768"/>
        <c:axId val="541489552"/>
      </c:lineChart>
      <c:catAx>
        <c:axId val="541488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1489552"/>
        <c:crosses val="autoZero"/>
        <c:auto val="1"/>
        <c:lblAlgn val="ctr"/>
        <c:lblOffset val="100"/>
        <c:tickLblSkip val="1"/>
        <c:tickMarkSkip val="1"/>
        <c:noMultiLvlLbl val="0"/>
      </c:catAx>
      <c:valAx>
        <c:axId val="54148955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1488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4.3899999999999997</c:v>
                </c:pt>
                <c:pt idx="1">
                  <c:v>6.18</c:v>
                </c:pt>
                <c:pt idx="2">
                  <c:v>5.87</c:v>
                </c:pt>
                <c:pt idx="3">
                  <c:v>9.0500000000000007</c:v>
                </c:pt>
                <c:pt idx="4">
                  <c:v>6.24</c:v>
                </c:pt>
              </c:numCache>
            </c:numRef>
          </c:val>
          <c:extLst>
            <c:ext xmlns:c16="http://schemas.microsoft.com/office/drawing/2014/chart" uri="{C3380CC4-5D6E-409C-BE32-E72D297353CC}">
              <c16:uniqueId val="{00000000-BCFF-4108-976B-D5E3F5E728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37.950000000000003</c:v>
                </c:pt>
                <c:pt idx="1">
                  <c:v>42.33</c:v>
                </c:pt>
                <c:pt idx="2">
                  <c:v>37.32</c:v>
                </c:pt>
                <c:pt idx="3">
                  <c:v>40.67</c:v>
                </c:pt>
                <c:pt idx="4">
                  <c:v>44.46</c:v>
                </c:pt>
              </c:numCache>
            </c:numRef>
          </c:val>
          <c:extLst>
            <c:ext xmlns:c16="http://schemas.microsoft.com/office/drawing/2014/chart" uri="{C3380CC4-5D6E-409C-BE32-E72D297353CC}">
              <c16:uniqueId val="{00000001-BCFF-4108-976B-D5E3F5E7287D}"/>
            </c:ext>
          </c:extLst>
        </c:ser>
        <c:dLbls>
          <c:showLegendKey val="0"/>
          <c:showVal val="0"/>
          <c:showCatName val="0"/>
          <c:showSerName val="0"/>
          <c:showPercent val="0"/>
          <c:showBubbleSize val="0"/>
        </c:dLbls>
        <c:gapWidth val="250"/>
        <c:overlap val="100"/>
        <c:axId val="541491120"/>
        <c:axId val="541491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-7.64</c:v>
                </c:pt>
                <c:pt idx="1">
                  <c:v>6.58</c:v>
                </c:pt>
                <c:pt idx="2">
                  <c:v>-5.72</c:v>
                </c:pt>
                <c:pt idx="3">
                  <c:v>6.09</c:v>
                </c:pt>
                <c:pt idx="4">
                  <c:v>1.79</c:v>
                </c:pt>
              </c:numCache>
            </c:numRef>
          </c:val>
          <c:smooth val="0"/>
          <c:extLst>
            <c:ext xmlns:c16="http://schemas.microsoft.com/office/drawing/2014/chart" uri="{C3380CC4-5D6E-409C-BE32-E72D297353CC}">
              <c16:uniqueId val="{00000002-BCFF-4108-976B-D5E3F5E7287D}"/>
            </c:ext>
          </c:extLst>
        </c:ser>
        <c:dLbls>
          <c:showLegendKey val="0"/>
          <c:showVal val="0"/>
          <c:showCatName val="0"/>
          <c:showSerName val="0"/>
          <c:showPercent val="0"/>
          <c:showBubbleSize val="0"/>
        </c:dLbls>
        <c:marker val="1"/>
        <c:smooth val="0"/>
        <c:axId val="541491120"/>
        <c:axId val="541491512"/>
      </c:lineChart>
      <c:catAx>
        <c:axId val="54149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1491512"/>
        <c:crosses val="autoZero"/>
        <c:auto val="1"/>
        <c:lblAlgn val="ctr"/>
        <c:lblOffset val="100"/>
        <c:tickLblSkip val="1"/>
        <c:tickMarkSkip val="1"/>
        <c:noMultiLvlLbl val="0"/>
      </c:catAx>
      <c:valAx>
        <c:axId val="541491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49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29B-4EED-B438-71CFD44B9C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9B-4EED-B438-71CFD44B9CE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2-929B-4EED-B438-71CFD44B9CE2}"/>
            </c:ext>
          </c:extLst>
        </c:ser>
        <c:ser>
          <c:idx val="3"/>
          <c:order val="3"/>
          <c:tx>
            <c:strRef>
              <c:f>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0.1</c:v>
                </c:pt>
                <c:pt idx="6">
                  <c:v>#N/A</c:v>
                </c:pt>
                <c:pt idx="7">
                  <c:v>0.04</c:v>
                </c:pt>
                <c:pt idx="8">
                  <c:v>#N/A</c:v>
                </c:pt>
                <c:pt idx="9">
                  <c:v>0.14000000000000001</c:v>
                </c:pt>
              </c:numCache>
            </c:numRef>
          </c:val>
          <c:extLst>
            <c:ext xmlns:c16="http://schemas.microsoft.com/office/drawing/2014/chart" uri="{C3380CC4-5D6E-409C-BE32-E72D297353CC}">
              <c16:uniqueId val="{00000003-929B-4EED-B438-71CFD44B9CE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1.1399999999999999</c:v>
                </c:pt>
                <c:pt idx="2">
                  <c:v>#N/A</c:v>
                </c:pt>
                <c:pt idx="3">
                  <c:v>1.89</c:v>
                </c:pt>
                <c:pt idx="4">
                  <c:v>#N/A</c:v>
                </c:pt>
                <c:pt idx="5">
                  <c:v>2.94</c:v>
                </c:pt>
                <c:pt idx="6">
                  <c:v>#N/A</c:v>
                </c:pt>
                <c:pt idx="7">
                  <c:v>3.3</c:v>
                </c:pt>
                <c:pt idx="8">
                  <c:v>#N/A</c:v>
                </c:pt>
                <c:pt idx="9">
                  <c:v>0.32</c:v>
                </c:pt>
              </c:numCache>
            </c:numRef>
          </c:val>
          <c:extLst>
            <c:ext xmlns:c16="http://schemas.microsoft.com/office/drawing/2014/chart" uri="{C3380CC4-5D6E-409C-BE32-E72D297353CC}">
              <c16:uniqueId val="{00000004-929B-4EED-B438-71CFD44B9CE2}"/>
            </c:ext>
          </c:extLst>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0.19</c:v>
                </c:pt>
                <c:pt idx="6">
                  <c:v>#N/A</c:v>
                </c:pt>
                <c:pt idx="7">
                  <c:v>0.53</c:v>
                </c:pt>
                <c:pt idx="8">
                  <c:v>#N/A</c:v>
                </c:pt>
                <c:pt idx="9">
                  <c:v>0.33</c:v>
                </c:pt>
              </c:numCache>
            </c:numRef>
          </c:val>
          <c:extLst>
            <c:ext xmlns:c16="http://schemas.microsoft.com/office/drawing/2014/chart" uri="{C3380CC4-5D6E-409C-BE32-E72D297353CC}">
              <c16:uniqueId val="{00000005-929B-4EED-B438-71CFD44B9CE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1.46</c:v>
                </c:pt>
                <c:pt idx="2">
                  <c:v>#N/A</c:v>
                </c:pt>
                <c:pt idx="3">
                  <c:v>0.56000000000000005</c:v>
                </c:pt>
                <c:pt idx="4">
                  <c:v>#N/A</c:v>
                </c:pt>
                <c:pt idx="5">
                  <c:v>1.52</c:v>
                </c:pt>
                <c:pt idx="6">
                  <c:v>#N/A</c:v>
                </c:pt>
                <c:pt idx="7">
                  <c:v>0.71</c:v>
                </c:pt>
                <c:pt idx="8">
                  <c:v>#N/A</c:v>
                </c:pt>
                <c:pt idx="9">
                  <c:v>0.67</c:v>
                </c:pt>
              </c:numCache>
            </c:numRef>
          </c:val>
          <c:extLst>
            <c:ext xmlns:c16="http://schemas.microsoft.com/office/drawing/2014/chart" uri="{C3380CC4-5D6E-409C-BE32-E72D297353CC}">
              <c16:uniqueId val="{00000006-929B-4EED-B438-71CFD44B9CE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4.3899999999999997</c:v>
                </c:pt>
                <c:pt idx="2">
                  <c:v>#N/A</c:v>
                </c:pt>
                <c:pt idx="3">
                  <c:v>6.18</c:v>
                </c:pt>
                <c:pt idx="4">
                  <c:v>#N/A</c:v>
                </c:pt>
                <c:pt idx="5">
                  <c:v>5.86</c:v>
                </c:pt>
                <c:pt idx="6">
                  <c:v>#N/A</c:v>
                </c:pt>
                <c:pt idx="7">
                  <c:v>9.0399999999999991</c:v>
                </c:pt>
                <c:pt idx="8">
                  <c:v>#N/A</c:v>
                </c:pt>
                <c:pt idx="9">
                  <c:v>6.24</c:v>
                </c:pt>
              </c:numCache>
            </c:numRef>
          </c:val>
          <c:extLst>
            <c:ext xmlns:c16="http://schemas.microsoft.com/office/drawing/2014/chart" uri="{C3380CC4-5D6E-409C-BE32-E72D297353CC}">
              <c16:uniqueId val="{00000007-929B-4EED-B438-71CFD44B9CE2}"/>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9.73</c:v>
                </c:pt>
                <c:pt idx="2">
                  <c:v>#N/A</c:v>
                </c:pt>
                <c:pt idx="3">
                  <c:v>9.86</c:v>
                </c:pt>
                <c:pt idx="4">
                  <c:v>#N/A</c:v>
                </c:pt>
                <c:pt idx="5">
                  <c:v>10.31</c:v>
                </c:pt>
                <c:pt idx="6">
                  <c:v>#N/A</c:v>
                </c:pt>
                <c:pt idx="7">
                  <c:v>10.8</c:v>
                </c:pt>
                <c:pt idx="8">
                  <c:v>#N/A</c:v>
                </c:pt>
                <c:pt idx="9">
                  <c:v>11.19</c:v>
                </c:pt>
              </c:numCache>
            </c:numRef>
          </c:val>
          <c:extLst>
            <c:ext xmlns:c16="http://schemas.microsoft.com/office/drawing/2014/chart" uri="{C3380CC4-5D6E-409C-BE32-E72D297353CC}">
              <c16:uniqueId val="{00000008-929B-4EED-B438-71CFD44B9CE2}"/>
            </c:ext>
          </c:extLst>
        </c:ser>
        <c:ser>
          <c:idx val="9"/>
          <c:order val="9"/>
          <c:tx>
            <c:strRef>
              <c:f>データシート!$A$36</c:f>
              <c:strCache>
                <c:ptCount val="1"/>
                <c:pt idx="0">
                  <c:v>工業用水道事業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11.75</c:v>
                </c:pt>
                <c:pt idx="2">
                  <c:v>#N/A</c:v>
                </c:pt>
                <c:pt idx="3">
                  <c:v>12.72</c:v>
                </c:pt>
                <c:pt idx="4">
                  <c:v>#N/A</c:v>
                </c:pt>
                <c:pt idx="5">
                  <c:v>13.72</c:v>
                </c:pt>
                <c:pt idx="6">
                  <c:v>#N/A</c:v>
                </c:pt>
                <c:pt idx="7">
                  <c:v>14.94</c:v>
                </c:pt>
                <c:pt idx="8">
                  <c:v>#N/A</c:v>
                </c:pt>
                <c:pt idx="9">
                  <c:v>14.82</c:v>
                </c:pt>
              </c:numCache>
            </c:numRef>
          </c:val>
          <c:extLst>
            <c:ext xmlns:c16="http://schemas.microsoft.com/office/drawing/2014/chart" uri="{C3380CC4-5D6E-409C-BE32-E72D297353CC}">
              <c16:uniqueId val="{00000009-929B-4EED-B438-71CFD44B9CE2}"/>
            </c:ext>
          </c:extLst>
        </c:ser>
        <c:dLbls>
          <c:showLegendKey val="0"/>
          <c:showVal val="0"/>
          <c:showCatName val="0"/>
          <c:showSerName val="0"/>
          <c:showPercent val="0"/>
          <c:showBubbleSize val="0"/>
        </c:dLbls>
        <c:gapWidth val="150"/>
        <c:overlap val="100"/>
        <c:axId val="542896600"/>
        <c:axId val="542896992"/>
      </c:barChart>
      <c:catAx>
        <c:axId val="542896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2896992"/>
        <c:crosses val="autoZero"/>
        <c:auto val="1"/>
        <c:lblAlgn val="ctr"/>
        <c:lblOffset val="100"/>
        <c:tickLblSkip val="1"/>
        <c:tickMarkSkip val="1"/>
        <c:noMultiLvlLbl val="0"/>
      </c:catAx>
      <c:valAx>
        <c:axId val="54289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896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734</c:v>
                </c:pt>
                <c:pt idx="5">
                  <c:v>754</c:v>
                </c:pt>
                <c:pt idx="8">
                  <c:v>778</c:v>
                </c:pt>
                <c:pt idx="11">
                  <c:v>811</c:v>
                </c:pt>
                <c:pt idx="14">
                  <c:v>807</c:v>
                </c:pt>
              </c:numCache>
            </c:numRef>
          </c:val>
          <c:extLst>
            <c:ext xmlns:c16="http://schemas.microsoft.com/office/drawing/2014/chart" uri="{C3380CC4-5D6E-409C-BE32-E72D297353CC}">
              <c16:uniqueId val="{00000000-6E9F-4AA8-A206-E583B44804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1-6E9F-4AA8-A206-E583B44804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136</c:v>
                </c:pt>
                <c:pt idx="3">
                  <c:v>136</c:v>
                </c:pt>
                <c:pt idx="6">
                  <c:v>136</c:v>
                </c:pt>
                <c:pt idx="9">
                  <c:v>71</c:v>
                </c:pt>
                <c:pt idx="12">
                  <c:v>24</c:v>
                </c:pt>
              </c:numCache>
            </c:numRef>
          </c:val>
          <c:extLst>
            <c:ext xmlns:c16="http://schemas.microsoft.com/office/drawing/2014/chart" uri="{C3380CC4-5D6E-409C-BE32-E72D297353CC}">
              <c16:uniqueId val="{00000002-6E9F-4AA8-A206-E583B44804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34</c:v>
                </c:pt>
                <c:pt idx="3">
                  <c:v>41</c:v>
                </c:pt>
                <c:pt idx="6">
                  <c:v>44</c:v>
                </c:pt>
                <c:pt idx="9">
                  <c:v>44</c:v>
                </c:pt>
                <c:pt idx="12">
                  <c:v>27</c:v>
                </c:pt>
              </c:numCache>
            </c:numRef>
          </c:val>
          <c:extLst>
            <c:ext xmlns:c16="http://schemas.microsoft.com/office/drawing/2014/chart" uri="{C3380CC4-5D6E-409C-BE32-E72D297353CC}">
              <c16:uniqueId val="{00000003-6E9F-4AA8-A206-E583B44804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379</c:v>
                </c:pt>
                <c:pt idx="3">
                  <c:v>370</c:v>
                </c:pt>
                <c:pt idx="6">
                  <c:v>346</c:v>
                </c:pt>
                <c:pt idx="9">
                  <c:v>368</c:v>
                </c:pt>
                <c:pt idx="12">
                  <c:v>380</c:v>
                </c:pt>
              </c:numCache>
            </c:numRef>
          </c:val>
          <c:extLst>
            <c:ext xmlns:c16="http://schemas.microsoft.com/office/drawing/2014/chart" uri="{C3380CC4-5D6E-409C-BE32-E72D297353CC}">
              <c16:uniqueId val="{00000004-6E9F-4AA8-A206-E583B44804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9F-4AA8-A206-E583B44804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9F-4AA8-A206-E583B44804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652</c:v>
                </c:pt>
                <c:pt idx="3">
                  <c:v>630</c:v>
                </c:pt>
                <c:pt idx="6">
                  <c:v>645</c:v>
                </c:pt>
                <c:pt idx="9">
                  <c:v>652</c:v>
                </c:pt>
                <c:pt idx="12">
                  <c:v>624</c:v>
                </c:pt>
              </c:numCache>
            </c:numRef>
          </c:val>
          <c:extLst>
            <c:ext xmlns:c16="http://schemas.microsoft.com/office/drawing/2014/chart" uri="{C3380CC4-5D6E-409C-BE32-E72D297353CC}">
              <c16:uniqueId val="{00000007-6E9F-4AA8-A206-E583B4480427}"/>
            </c:ext>
          </c:extLst>
        </c:ser>
        <c:dLbls>
          <c:showLegendKey val="0"/>
          <c:showVal val="0"/>
          <c:showCatName val="0"/>
          <c:showSerName val="0"/>
          <c:showPercent val="0"/>
          <c:showBubbleSize val="0"/>
        </c:dLbls>
        <c:gapWidth val="100"/>
        <c:overlap val="100"/>
        <c:axId val="542899344"/>
        <c:axId val="542899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467</c:v>
                </c:pt>
                <c:pt idx="2">
                  <c:v>#N/A</c:v>
                </c:pt>
                <c:pt idx="3">
                  <c:v>#N/A</c:v>
                </c:pt>
                <c:pt idx="4">
                  <c:v>425</c:v>
                </c:pt>
                <c:pt idx="5">
                  <c:v>#N/A</c:v>
                </c:pt>
                <c:pt idx="6">
                  <c:v>#N/A</c:v>
                </c:pt>
                <c:pt idx="7">
                  <c:v>393</c:v>
                </c:pt>
                <c:pt idx="8">
                  <c:v>#N/A</c:v>
                </c:pt>
                <c:pt idx="9">
                  <c:v>#N/A</c:v>
                </c:pt>
                <c:pt idx="10">
                  <c:v>324</c:v>
                </c:pt>
                <c:pt idx="11">
                  <c:v>#N/A</c:v>
                </c:pt>
                <c:pt idx="12">
                  <c:v>#N/A</c:v>
                </c:pt>
                <c:pt idx="13">
                  <c:v>248</c:v>
                </c:pt>
                <c:pt idx="14">
                  <c:v>#N/A</c:v>
                </c:pt>
              </c:numCache>
            </c:numRef>
          </c:val>
          <c:smooth val="0"/>
          <c:extLst>
            <c:ext xmlns:c16="http://schemas.microsoft.com/office/drawing/2014/chart" uri="{C3380CC4-5D6E-409C-BE32-E72D297353CC}">
              <c16:uniqueId val="{00000008-6E9F-4AA8-A206-E583B4480427}"/>
            </c:ext>
          </c:extLst>
        </c:ser>
        <c:dLbls>
          <c:showLegendKey val="0"/>
          <c:showVal val="0"/>
          <c:showCatName val="0"/>
          <c:showSerName val="0"/>
          <c:showPercent val="0"/>
          <c:showBubbleSize val="0"/>
        </c:dLbls>
        <c:marker val="1"/>
        <c:smooth val="0"/>
        <c:axId val="542899344"/>
        <c:axId val="542899736"/>
      </c:lineChart>
      <c:catAx>
        <c:axId val="54289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2899736"/>
        <c:crosses val="autoZero"/>
        <c:auto val="1"/>
        <c:lblAlgn val="ctr"/>
        <c:lblOffset val="100"/>
        <c:tickLblSkip val="1"/>
        <c:tickMarkSkip val="1"/>
        <c:noMultiLvlLbl val="0"/>
      </c:catAx>
      <c:valAx>
        <c:axId val="542899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89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9467</c:v>
                </c:pt>
                <c:pt idx="5">
                  <c:v>9269</c:v>
                </c:pt>
                <c:pt idx="8">
                  <c:v>8978</c:v>
                </c:pt>
                <c:pt idx="11">
                  <c:v>8844</c:v>
                </c:pt>
                <c:pt idx="14">
                  <c:v>8646</c:v>
                </c:pt>
              </c:numCache>
            </c:numRef>
          </c:val>
          <c:extLst>
            <c:ext xmlns:c16="http://schemas.microsoft.com/office/drawing/2014/chart" uri="{C3380CC4-5D6E-409C-BE32-E72D297353CC}">
              <c16:uniqueId val="{00000000-8C42-467E-B79B-051A4EF696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84</c:v>
                </c:pt>
                <c:pt idx="5">
                  <c:v>102</c:v>
                </c:pt>
                <c:pt idx="8">
                  <c:v>82</c:v>
                </c:pt>
                <c:pt idx="11">
                  <c:v>70</c:v>
                </c:pt>
                <c:pt idx="14">
                  <c:v>52</c:v>
                </c:pt>
              </c:numCache>
            </c:numRef>
          </c:val>
          <c:extLst>
            <c:ext xmlns:c16="http://schemas.microsoft.com/office/drawing/2014/chart" uri="{C3380CC4-5D6E-409C-BE32-E72D297353CC}">
              <c16:uniqueId val="{00000001-8C42-467E-B79B-051A4EF696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4385</c:v>
                </c:pt>
                <c:pt idx="5">
                  <c:v>4780</c:v>
                </c:pt>
                <c:pt idx="8">
                  <c:v>4471</c:v>
                </c:pt>
                <c:pt idx="11">
                  <c:v>4713</c:v>
                </c:pt>
                <c:pt idx="14">
                  <c:v>5306</c:v>
                </c:pt>
              </c:numCache>
            </c:numRef>
          </c:val>
          <c:extLst>
            <c:ext xmlns:c16="http://schemas.microsoft.com/office/drawing/2014/chart" uri="{C3380CC4-5D6E-409C-BE32-E72D297353CC}">
              <c16:uniqueId val="{00000002-8C42-467E-B79B-051A4EF696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42-467E-B79B-051A4EF696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42-467E-B79B-051A4EF696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60</c:v>
                </c:pt>
                <c:pt idx="9">
                  <c:v>17</c:v>
                </c:pt>
                <c:pt idx="12">
                  <c:v>216</c:v>
                </c:pt>
              </c:numCache>
            </c:numRef>
          </c:val>
          <c:extLst>
            <c:ext xmlns:c16="http://schemas.microsoft.com/office/drawing/2014/chart" uri="{C3380CC4-5D6E-409C-BE32-E72D297353CC}">
              <c16:uniqueId val="{00000005-8C42-467E-B79B-051A4EF696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703</c:v>
                </c:pt>
                <c:pt idx="3">
                  <c:v>625</c:v>
                </c:pt>
                <c:pt idx="6">
                  <c:v>795</c:v>
                </c:pt>
                <c:pt idx="9">
                  <c:v>721</c:v>
                </c:pt>
                <c:pt idx="12">
                  <c:v>571</c:v>
                </c:pt>
              </c:numCache>
            </c:numRef>
          </c:val>
          <c:extLst>
            <c:ext xmlns:c16="http://schemas.microsoft.com/office/drawing/2014/chart" uri="{C3380CC4-5D6E-409C-BE32-E72D297353CC}">
              <c16:uniqueId val="{00000006-8C42-467E-B79B-051A4EF696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164</c:v>
                </c:pt>
                <c:pt idx="3">
                  <c:v>133</c:v>
                </c:pt>
                <c:pt idx="6">
                  <c:v>99</c:v>
                </c:pt>
                <c:pt idx="9">
                  <c:v>60</c:v>
                </c:pt>
                <c:pt idx="12">
                  <c:v>61</c:v>
                </c:pt>
              </c:numCache>
            </c:numRef>
          </c:val>
          <c:extLst>
            <c:ext xmlns:c16="http://schemas.microsoft.com/office/drawing/2014/chart" uri="{C3380CC4-5D6E-409C-BE32-E72D297353CC}">
              <c16:uniqueId val="{00000007-8C42-467E-B79B-051A4EF696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4864</c:v>
                </c:pt>
                <c:pt idx="3">
                  <c:v>4260</c:v>
                </c:pt>
                <c:pt idx="6">
                  <c:v>4110</c:v>
                </c:pt>
                <c:pt idx="9">
                  <c:v>3847</c:v>
                </c:pt>
                <c:pt idx="12">
                  <c:v>3742</c:v>
                </c:pt>
              </c:numCache>
            </c:numRef>
          </c:val>
          <c:extLst>
            <c:ext xmlns:c16="http://schemas.microsoft.com/office/drawing/2014/chart" uri="{C3380CC4-5D6E-409C-BE32-E72D297353CC}">
              <c16:uniqueId val="{00000008-8C42-467E-B79B-051A4EF696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366</c:v>
                </c:pt>
                <c:pt idx="3">
                  <c:v>230</c:v>
                </c:pt>
                <c:pt idx="6">
                  <c:v>95</c:v>
                </c:pt>
                <c:pt idx="9">
                  <c:v>24</c:v>
                </c:pt>
                <c:pt idx="12">
                  <c:v>0</c:v>
                </c:pt>
              </c:numCache>
            </c:numRef>
          </c:val>
          <c:extLst>
            <c:ext xmlns:c16="http://schemas.microsoft.com/office/drawing/2014/chart" uri="{C3380CC4-5D6E-409C-BE32-E72D297353CC}">
              <c16:uniqueId val="{00000009-8C42-467E-B79B-051A4EF696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7441</c:v>
                </c:pt>
                <c:pt idx="3">
                  <c:v>7087</c:v>
                </c:pt>
                <c:pt idx="6">
                  <c:v>6772</c:v>
                </c:pt>
                <c:pt idx="9">
                  <c:v>6894</c:v>
                </c:pt>
                <c:pt idx="12">
                  <c:v>6872</c:v>
                </c:pt>
              </c:numCache>
            </c:numRef>
          </c:val>
          <c:extLst>
            <c:ext xmlns:c16="http://schemas.microsoft.com/office/drawing/2014/chart" uri="{C3380CC4-5D6E-409C-BE32-E72D297353CC}">
              <c16:uniqueId val="{0000000A-8C42-467E-B79B-051A4EF696B5}"/>
            </c:ext>
          </c:extLst>
        </c:ser>
        <c:dLbls>
          <c:showLegendKey val="0"/>
          <c:showVal val="0"/>
          <c:showCatName val="0"/>
          <c:showSerName val="0"/>
          <c:showPercent val="0"/>
          <c:showBubbleSize val="0"/>
        </c:dLbls>
        <c:gapWidth val="100"/>
        <c:overlap val="100"/>
        <c:axId val="550404624"/>
        <c:axId val="550405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C42-467E-B79B-051A4EF696B5}"/>
            </c:ext>
          </c:extLst>
        </c:ser>
        <c:dLbls>
          <c:showLegendKey val="0"/>
          <c:showVal val="0"/>
          <c:showCatName val="0"/>
          <c:showSerName val="0"/>
          <c:showPercent val="0"/>
          <c:showBubbleSize val="0"/>
        </c:dLbls>
        <c:marker val="1"/>
        <c:smooth val="0"/>
        <c:axId val="550404624"/>
        <c:axId val="550405016"/>
      </c:lineChart>
      <c:catAx>
        <c:axId val="55040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0405016"/>
        <c:crosses val="autoZero"/>
        <c:auto val="1"/>
        <c:lblAlgn val="ctr"/>
        <c:lblOffset val="100"/>
        <c:tickLblSkip val="1"/>
        <c:tickMarkSkip val="1"/>
        <c:noMultiLvlLbl val="0"/>
      </c:catAx>
      <c:valAx>
        <c:axId val="550405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40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2010</c:v>
                </c:pt>
                <c:pt idx="1">
                  <c:v>2168</c:v>
                </c:pt>
                <c:pt idx="2">
                  <c:v>2410</c:v>
                </c:pt>
              </c:numCache>
            </c:numRef>
          </c:val>
          <c:extLst>
            <c:ext xmlns:c16="http://schemas.microsoft.com/office/drawing/2014/chart" uri="{C3380CC4-5D6E-409C-BE32-E72D297353CC}">
              <c16:uniqueId val="{00000000-B3DE-4264-8D0D-ED1241102D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58</c:v>
                </c:pt>
                <c:pt idx="1">
                  <c:v>58</c:v>
                </c:pt>
                <c:pt idx="2">
                  <c:v>58</c:v>
                </c:pt>
              </c:numCache>
            </c:numRef>
          </c:val>
          <c:extLst>
            <c:ext xmlns:c16="http://schemas.microsoft.com/office/drawing/2014/chart" uri="{C3380CC4-5D6E-409C-BE32-E72D297353CC}">
              <c16:uniqueId val="{00000001-B3DE-4264-8D0D-ED1241102D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1990</c:v>
                </c:pt>
                <c:pt idx="1">
                  <c:v>2024</c:v>
                </c:pt>
                <c:pt idx="2">
                  <c:v>2223</c:v>
                </c:pt>
              </c:numCache>
            </c:numRef>
          </c:val>
          <c:extLst>
            <c:ext xmlns:c16="http://schemas.microsoft.com/office/drawing/2014/chart" uri="{C3380CC4-5D6E-409C-BE32-E72D297353CC}">
              <c16:uniqueId val="{00000002-B3DE-4264-8D0D-ED1241102D4A}"/>
            </c:ext>
          </c:extLst>
        </c:ser>
        <c:dLbls>
          <c:showLegendKey val="0"/>
          <c:showVal val="0"/>
          <c:showCatName val="0"/>
          <c:showSerName val="0"/>
          <c:showPercent val="0"/>
          <c:showBubbleSize val="0"/>
        </c:dLbls>
        <c:gapWidth val="120"/>
        <c:overlap val="100"/>
        <c:axId val="550406192"/>
        <c:axId val="550406584"/>
      </c:barChart>
      <c:catAx>
        <c:axId val="55040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0406584"/>
        <c:crosses val="autoZero"/>
        <c:auto val="1"/>
        <c:lblAlgn val="ctr"/>
        <c:lblOffset val="100"/>
        <c:tickLblSkip val="1"/>
        <c:tickMarkSkip val="1"/>
        <c:noMultiLvlLbl val="0"/>
      </c:catAx>
      <c:valAx>
        <c:axId val="550406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040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{699E8404-B2BA-482C-8A3E-8616A5384683}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156-4BD1-890A-39337922D3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{40C51885-7A18-48B9-82F7-6F0E556D1B8E}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56-4BD1-890A-39337922D3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{893C2E0E-FE38-4938-8ACF-688C6385C67C}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56-4BD1-890A-39337922D3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{6E37E60F-887C-4EC0-B1DA-7584FD383276}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56-4BD1-890A-39337922D3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{E508DCA5-CD9D-401A-9ED3-0D04861076AF}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56-4BD1-890A-39337922D35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{87CDD12E-AC6A-43D9-B968-A5C8D3012981}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156-4BD1-890A-39337922D35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{1D1CFA63-4F88-4FC8-BD33-4C30C269F68C}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156-4BD1-890A-39337922D35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{E4EDF8AC-6FE8-4C5C-B172-890A7D36F507}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156-4BD1-890A-39337922D35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{0FAAC271-6B0B-43FD-BEB6-FB4F1B582388}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156-4BD1-890A-39337922D3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51.6</c:v>
                </c:pt>
                <c:pt idx="32">
                  <c:v>53.2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156-4BD1-890A-39337922D3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{812D611E-3ED3-4A4B-B5C6-9E1DDF647CCA}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156-4BD1-890A-39337922D3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{07E498FF-0919-4579-8870-AF9CA23F6043}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56-4BD1-890A-39337922D3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{798F0C78-FFD3-4A7F-B210-645F7FF6998C}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56-4BD1-890A-39337922D3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{78AF982D-4EB9-49AC-820B-141C71136669}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56-4BD1-890A-39337922D3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{34A38D41-C7E8-4395-A7FB-429D17AB0D8B}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56-4BD1-890A-39337922D35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{1753701F-C5B8-49C1-927E-4AEEBA2545CA}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156-4BD1-890A-39337922D35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{BABC8845-770D-4E93-AA89-6EE2B368EAE0}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156-4BD1-890A-39337922D35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{26FCE8D7-BFDD-4DF7-8099-49EA6D3C5999}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156-4BD1-890A-39337922D35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{A850902C-5D5E-4C0E-AF9D-5F9101062F79}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156-4BD1-890A-39337922D3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57.8</c:v>
                </c:pt>
                <c:pt idx="32">
                  <c:v>59.2</c:v>
                </c:pt>
              </c:numCache>
            </c:numRef>
          </c:xVal>
          <c:yVal>
            <c:numRef>
              <c:f>公会計指標分析・財政指標組合せ分析表!$BP$55:$DC$55</c:f>
              <c:numCache>
                <c:formatCode>#,##0.0;"▲ "#,##0.0</c:formatCode>
                <c:ptCount val="40"/>
                <c:pt idx="24">
                  <c:v>14</c:v>
                </c:pt>
                <c:pt idx="32">
                  <c:v>11.4</c:v>
                </c:pt>
              </c:numCache>
            </c:numRef>
          </c:yVal>
          <c:smooth val="0"/>
          <c:extLst>
            <c:ext xmlns:c16="http://schemas.microsoft.com/office/drawing/2014/chart" uri="{C3380CC4-5D6E-409C-BE32-E72D297353CC}">
              <c16:uniqueId val="{00000013-F156-4BD1-890A-39337922D359}"/>
            </c:ext>
          </c:extLst>
        </c:ser>
        <c:dLbls>
          <c:showLegendKey val="0"/>
          <c:showVal val="1"/>
          <c:showCatName val="0"/>
          <c:showSerName val="0"/>
          <c:showPercent val="0"/>
          <c:showBubbleSize val="0"/>
        </c:dLbls>
        <c:axId val="46179840"/>
        <c:axId val="46181760"/>
      </c:scatterChart>
      <c:valAx>
        <c:axId val="46179840"/>
        <c:scaling>
          <c:orientation val="minMax"/>
          <c:max val="59.4"/>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{4B25C9B4-8FA6-4971-BC69-5F29D11F5D15}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A2B-4F6A-99E3-E4CF045788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{E6405259-3166-4819-9A1B-0CB88AC11E16}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2B-4F6A-99E3-E4CF045788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{E8E99CB8-D3A7-4732-9E2E-B4F13F84BC70}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2B-4F6A-99E3-E4CF045788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{72F35589-43FD-40F5-A606-E9D6C5A1A968}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2B-4F6A-99E3-E4CF045788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{C048C8B3-AAFA-458B-8B5A-C5AFA431329E}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2B-4F6A-99E3-E4CF045788A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{9203D7A9-EE04-4597-AD3A-ACBAA911125C}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A2B-4F6A-99E3-E4CF045788A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{2A072808-2ABA-4380-A1D8-1B82BE8628D7}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A2B-4F6A-99E3-E4CF045788A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{F7588854-6424-425E-991F-7F21C08D692D}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A2B-4F6A-99E3-E4CF045788A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{3D208B9C-A8CE-4235-B302-B1817A34DC9D}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A2B-4F6A-99E3-E4CF045788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10.1</c:v>
                </c:pt>
                <c:pt idx="16">
                  <c:v>9.1</c:v>
                </c:pt>
                <c:pt idx="24">
                  <c:v>8.1999999999999993</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A2B-4F6A-99E3-E4CF045788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{1E127E2E-C389-4304-B707-F848970BDDDB}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A2B-4F6A-99E3-E4CF045788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{AF7EB5F4-9BE1-401B-B297-C568D2469F03}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2B-4F6A-99E3-E4CF045788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{64818FC2-2C97-4BB4-A36B-F6CF2005B1BB}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2B-4F6A-99E3-E4CF045788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{E2B7B611-8629-4DB9-9650-873EA25AF3A2}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2B-4F6A-99E3-E4CF045788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{837B7C34-3EE7-4A9C-9BA7-F107E34E4D5F}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2B-4F6A-99E3-E4CF045788A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{026EE72E-6DF3-41ED-A09C-3C4E3AD59685}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A2B-4F6A-99E3-E4CF045788A3}"/>
                </c:ext>
              </c:extLst>
            </c:dLbl>
            <c:dLbl>
              <c:idx val="16"/>
              <c:layout>
                <c:manualLayout>
                  <c:x val="-2.938738869131313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{E893B273-A163-42A4-AAA1-684C4E1633B5}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A2B-4F6A-99E3-E4CF045788A3}"/>
                </c:ext>
              </c:extLst>
            </c:dLbl>
            <c:dLbl>
              <c:idx val="24"/>
              <c:layout>
                <c:manualLayout>
                  <c:x val="-3.4008594546908154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{B433AC95-A31A-414A-B88D-E05BD6786320}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A2B-4F6A-99E3-E4CF045788A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{F6C99107-005E-461D-841F-989CFDF52887}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A2B-4F6A-99E3-E4CF045788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7.1</c:v>
                </c:pt>
                <c:pt idx="16">
                  <c:v>6.6</c:v>
                </c:pt>
                <c:pt idx="24">
                  <c:v>6.5</c:v>
                </c:pt>
                <c:pt idx="32">
                  <c:v>6.7</c:v>
                </c:pt>
              </c:numCache>
            </c:numRef>
          </c:xVal>
          <c:yVal>
            <c:numRef>
              <c:f>公会計指標分析・財政指標組合せ分析表!$BP$77:$DC$77</c:f>
              <c:numCache>
                <c:formatCode>#,##0.0;"▲ "#,##0.0</c:formatCode>
                <c:ptCount val="40"/>
                <c:pt idx="0">
                  <c:v>40.299999999999997</c:v>
                </c:pt>
                <c:pt idx="8">
                  <c:v>20.2</c:v>
                </c:pt>
                <c:pt idx="16">
                  <c:v>15.5</c:v>
                </c:pt>
                <c:pt idx="24">
                  <c:v>14</c:v>
                </c:pt>
                <c:pt idx="32">
                  <c:v>11.4</c:v>
                </c:pt>
              </c:numCache>
            </c:numRef>
          </c:yVal>
          <c:smooth val="0"/>
          <c:extLst>
            <c:ext xmlns:c16="http://schemas.microsoft.com/office/drawing/2014/chart" uri="{C3380CC4-5D6E-409C-BE32-E72D297353CC}">
              <c16:uniqueId val="{00000013-8A2B-4F6A-99E3-E4CF045788A3}"/>
            </c:ext>
          </c:extLst>
        </c:ser>
        <c:dLbls>
          <c:showLegendKey val="0"/>
          <c:showVal val="1"/>
          <c:showCatName val="0"/>
          <c:showSerName val="0"/>
          <c:showPercent val="0"/>
          <c:showBubbleSize val="0"/>
        </c:dLbls>
        <c:axId val="84219776"/>
        <c:axId val="84234240"/>
      </c:scatterChart>
      <c:valAx>
        <c:axId val="84219776"/>
        <c:scaling>
          <c:orientation val="minMax"/>
          <c:max val="10.1"/>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実質公債費比率については低下</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現在は、</a:t>
          </a:r>
          <a:r>
            <a:rPr lang="ja-JP" altLang="ja-JP" sz="1100" b="0" i="0" baseline="0">
              <a:solidFill>
                <a:schemeClr val="dk1"/>
              </a:solidFill>
              <a:effectLst/>
              <a:latin typeface="+mn-lt"/>
              <a:ea typeface="+mn-ea"/>
              <a:cs typeface="+mn-cs"/>
            </a:rPr>
            <a:t>償還元金額と借入額圧縮のプライマリーバランスの結果、減少傾向にある。</a:t>
          </a:r>
          <a:endParaRPr lang="en-US" altLang="ja-JP" sz="1100" b="0" i="0" baseline="0">
            <a:solidFill>
              <a:schemeClr val="dk1"/>
            </a:solidFill>
            <a:effectLst/>
            <a:latin typeface="+mn-lt"/>
            <a:ea typeface="+mn-ea"/>
            <a:cs typeface="+mn-cs"/>
          </a:endParaRPr>
        </a:p>
        <a:p>
          <a:pPr rtl="0" eaLnBrk="1" fontAlgn="base" latinLnBrk="0" hangingPunct="1"/>
          <a:r>
            <a:rPr lang="ja-JP" altLang="en-US" sz="1100" b="0" i="0" baseline="0">
              <a:solidFill>
                <a:schemeClr val="dk1"/>
              </a:solidFill>
              <a:effectLst/>
              <a:latin typeface="+mn-lt"/>
              <a:ea typeface="+mn-ea"/>
              <a:cs typeface="+mn-cs"/>
            </a:rPr>
            <a:t>　しかし、令和２</a:t>
          </a:r>
          <a:r>
            <a:rPr lang="ja-JP" altLang="ja-JP" sz="1100" b="0" i="0" baseline="0">
              <a:solidFill>
                <a:schemeClr val="dk1"/>
              </a:solidFill>
              <a:effectLst/>
              <a:latin typeface="+mn-lt"/>
              <a:ea typeface="+mn-ea"/>
              <a:cs typeface="+mn-cs"/>
            </a:rPr>
            <a:t>年度以降、大型公共事業の計画が控えており、新規借入額が</a:t>
          </a:r>
          <a:r>
            <a:rPr lang="ja-JP" altLang="en-US" sz="1100" b="0" i="0" baseline="0">
              <a:solidFill>
                <a:schemeClr val="dk1"/>
              </a:solidFill>
              <a:effectLst/>
              <a:latin typeface="+mn-lt"/>
              <a:ea typeface="+mn-ea"/>
              <a:cs typeface="+mn-cs"/>
            </a:rPr>
            <a:t>増加が見込まれる。</a:t>
          </a:r>
          <a:endParaRPr lang="en-US" altLang="ja-JP" sz="1100" b="0" i="0" baseline="0">
            <a:solidFill>
              <a:schemeClr val="dk1"/>
            </a:solidFill>
            <a:effectLst/>
            <a:latin typeface="+mn-lt"/>
            <a:ea typeface="+mn-ea"/>
            <a:cs typeface="+mn-cs"/>
          </a:endParaRPr>
        </a:p>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基本的には起債借入額の圧縮を前提に予算編成を行い、実質公債費率の低下に努め</a:t>
          </a:r>
          <a:r>
            <a:rPr lang="ja-JP" altLang="en-US" sz="1100" b="0" i="0" baseline="0">
              <a:solidFill>
                <a:schemeClr val="dk1"/>
              </a:solidFill>
              <a:effectLst/>
              <a:latin typeface="+mn-lt"/>
              <a:ea typeface="+mn-ea"/>
              <a:cs typeface="+mn-cs"/>
            </a:rPr>
            <a:t>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t>満期一括償還地方債を利用していない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年度の将来負担比率は前年度に引き続き</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（マイナス）であった。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主な要因としては、債務負担行為に基づく白河土地開発公社への未収土地代の</a:t>
          </a:r>
          <a:r>
            <a:rPr lang="ja-JP" altLang="en-US" sz="1100" b="0" i="0" baseline="0">
              <a:solidFill>
                <a:schemeClr val="dk1"/>
              </a:solidFill>
              <a:effectLst/>
              <a:latin typeface="+mn-lt"/>
              <a:ea typeface="+mn-ea"/>
              <a:cs typeface="+mn-cs"/>
            </a:rPr>
            <a:t>すべて償還完了したこと</a:t>
          </a:r>
          <a:r>
            <a:rPr lang="ja-JP" altLang="ja-JP" sz="1100" b="0" i="0" baseline="0">
              <a:solidFill>
                <a:schemeClr val="dk1"/>
              </a:solidFill>
              <a:effectLst/>
              <a:latin typeface="+mn-lt"/>
              <a:ea typeface="+mn-ea"/>
              <a:cs typeface="+mn-cs"/>
            </a:rPr>
            <a:t>、地方債残高</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したこと</a:t>
          </a:r>
          <a:r>
            <a:rPr lang="ja-JP" altLang="ja-JP" sz="1100" b="0" i="0" baseline="0">
              <a:solidFill>
                <a:schemeClr val="dk1"/>
              </a:solidFill>
              <a:effectLst/>
              <a:latin typeface="+mn-lt"/>
              <a:ea typeface="+mn-ea"/>
              <a:cs typeface="+mn-cs"/>
            </a:rPr>
            <a:t>、充当可能基金残高の増加</a:t>
          </a:r>
          <a:r>
            <a:rPr lang="ja-JP" altLang="en-US" sz="1100" b="0" i="0" baseline="0">
              <a:solidFill>
                <a:schemeClr val="dk1"/>
              </a:solidFill>
              <a:effectLst/>
              <a:latin typeface="+mn-lt"/>
              <a:ea typeface="+mn-ea"/>
              <a:cs typeface="+mn-cs"/>
            </a:rPr>
            <a:t>したこと</a:t>
          </a:r>
          <a:r>
            <a:rPr lang="ja-JP" altLang="ja-JP" sz="1100" b="0" i="0" baseline="0">
              <a:solidFill>
                <a:schemeClr val="dk1"/>
              </a:solidFill>
              <a:effectLst/>
              <a:latin typeface="+mn-lt"/>
              <a:ea typeface="+mn-ea"/>
              <a:cs typeface="+mn-cs"/>
            </a:rPr>
            <a:t>によるものである。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年度以降、予定されている大型公共事業による、起債借入増、基金取崩が控えており、将来負担比率の若干の悪化が見込まれる。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財政状況を見つつ、繰上償還を実施、事業債の起債を抑制するなど、地方債残高の圧縮を図る必要がある。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財政調整基金に歳計剰余金の</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の</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4,120</a:t>
          </a:r>
          <a:r>
            <a:rPr kumimoji="1" lang="ja-JP" altLang="en-US" sz="1400">
              <a:solidFill>
                <a:schemeClr val="dk1"/>
              </a:solidFill>
              <a:effectLst/>
              <a:latin typeface="+mn-lt"/>
              <a:ea typeface="+mn-ea"/>
              <a:cs typeface="+mn-cs"/>
            </a:rPr>
            <a:t>万</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公共施設整備基金に</a:t>
          </a:r>
          <a:r>
            <a:rPr kumimoji="1" lang="en-US" altLang="ja-JP" sz="1400">
              <a:solidFill>
                <a:schemeClr val="dk1"/>
              </a:solidFill>
              <a:effectLst/>
              <a:latin typeface="+mn-lt"/>
              <a:ea typeface="+mn-ea"/>
              <a:cs typeface="+mn-cs"/>
            </a:rPr>
            <a:t>2</a:t>
          </a:r>
          <a:r>
            <a:rPr kumimoji="1" lang="ja-JP" altLang="en-US" sz="1400">
              <a:solidFill>
                <a:schemeClr val="dk1"/>
              </a:solidFill>
              <a:effectLst/>
              <a:latin typeface="+mn-lt"/>
              <a:ea typeface="+mn-ea"/>
              <a:cs typeface="+mn-cs"/>
            </a:rPr>
            <a:t>億円、子育て基金に</a:t>
          </a:r>
          <a:r>
            <a:rPr kumimoji="1" lang="en-US" altLang="ja-JP" sz="1400">
              <a:solidFill>
                <a:schemeClr val="dk1"/>
              </a:solidFill>
              <a:effectLst/>
              <a:latin typeface="+mn-lt"/>
              <a:ea typeface="+mn-ea"/>
              <a:cs typeface="+mn-cs"/>
            </a:rPr>
            <a:t>2,621</a:t>
          </a:r>
          <a:r>
            <a:rPr kumimoji="1" lang="ja-JP" altLang="en-US" sz="1400">
              <a:solidFill>
                <a:schemeClr val="dk1"/>
              </a:solidFill>
              <a:effectLst/>
              <a:latin typeface="+mn-lt"/>
              <a:ea typeface="+mn-ea"/>
              <a:cs typeface="+mn-cs"/>
            </a:rPr>
            <a:t>万円、新設された西郷村奨学金返還支援基金に</a:t>
          </a:r>
          <a:r>
            <a:rPr kumimoji="1" lang="en-US" altLang="ja-JP" sz="1400">
              <a:solidFill>
                <a:schemeClr val="dk1"/>
              </a:solidFill>
              <a:effectLst/>
              <a:latin typeface="+mn-lt"/>
              <a:ea typeface="+mn-ea"/>
              <a:cs typeface="+mn-cs"/>
            </a:rPr>
            <a:t>400</a:t>
          </a:r>
          <a:r>
            <a:rPr kumimoji="1" lang="ja-JP" altLang="en-US"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6</a:t>
          </a:r>
          <a:r>
            <a:rPr kumimoji="1" lang="ja-JP" altLang="en-US" sz="1400">
              <a:solidFill>
                <a:schemeClr val="dk1"/>
              </a:solidFill>
              <a:effectLst/>
              <a:latin typeface="+mn-lt"/>
              <a:ea typeface="+mn-ea"/>
              <a:cs typeface="+mn-cs"/>
            </a:rPr>
            <a:t>千円それぞれ積立した。取崩しについては</a:t>
          </a:r>
          <a:r>
            <a:rPr kumimoji="1" lang="ja-JP" altLang="ja-JP" sz="1400">
              <a:solidFill>
                <a:schemeClr val="dk1"/>
              </a:solidFill>
              <a:effectLst/>
              <a:latin typeface="+mn-lt"/>
              <a:ea typeface="+mn-ea"/>
              <a:cs typeface="+mn-cs"/>
            </a:rPr>
            <a:t>法人税の増収等により</a:t>
          </a:r>
          <a:r>
            <a:rPr kumimoji="1" lang="ja-JP" altLang="en-US" sz="1400">
              <a:solidFill>
                <a:schemeClr val="dk1"/>
              </a:solidFill>
              <a:effectLst/>
              <a:latin typeface="+mn-lt"/>
              <a:ea typeface="+mn-ea"/>
              <a:cs typeface="+mn-cs"/>
            </a:rPr>
            <a:t>全体で</a:t>
          </a:r>
          <a:r>
            <a:rPr kumimoji="1" lang="en-US" altLang="ja-JP" sz="1400">
              <a:solidFill>
                <a:schemeClr val="dk1"/>
              </a:solidFill>
              <a:effectLst/>
              <a:latin typeface="+mn-lt"/>
              <a:ea typeface="+mn-ea"/>
              <a:cs typeface="+mn-cs"/>
            </a:rPr>
            <a:t>4,027</a:t>
          </a:r>
          <a:r>
            <a:rPr kumimoji="1" lang="ja-JP" altLang="en-US"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3</a:t>
          </a:r>
          <a:r>
            <a:rPr kumimoji="1" lang="ja-JP" altLang="en-US" sz="1400">
              <a:solidFill>
                <a:schemeClr val="dk1"/>
              </a:solidFill>
              <a:effectLst/>
              <a:latin typeface="+mn-lt"/>
              <a:ea typeface="+mn-ea"/>
              <a:cs typeface="+mn-cs"/>
            </a:rPr>
            <a:t>千円に圧縮したため</a:t>
          </a:r>
          <a:r>
            <a:rPr kumimoji="1" lang="ja-JP" altLang="ja-JP" sz="1400">
              <a:solidFill>
                <a:schemeClr val="dk1"/>
              </a:solidFill>
              <a:effectLst/>
              <a:latin typeface="+mn-lt"/>
              <a:ea typeface="+mn-ea"/>
              <a:cs typeface="+mn-cs"/>
            </a:rPr>
            <a:t>、全体では</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4,023</a:t>
          </a:r>
          <a:r>
            <a:rPr kumimoji="1" lang="ja-JP" altLang="ja-JP"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千円の増となった。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年度以降</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、庁舎整備、道の駅整備、給食センター建替えなどの大型公共事業が控えており、</a:t>
          </a:r>
          <a:r>
            <a:rPr kumimoji="1" lang="ja-JP" altLang="en-US" sz="1400">
              <a:solidFill>
                <a:schemeClr val="dk1"/>
              </a:solidFill>
              <a:effectLst/>
              <a:latin typeface="+mn-lt"/>
              <a:ea typeface="+mn-ea"/>
              <a:cs typeface="+mn-cs"/>
            </a:rPr>
            <a:t>基金を活用し事業を行うため、なるべく基金を温存した形で事業を進めていく。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　公共施設整備基金</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公共施設の整備に要する資金</a:t>
          </a:r>
          <a:endParaRPr lang="ja-JP" altLang="ja-JP" sz="1400">
            <a:effectLst/>
          </a:endParaRPr>
        </a:p>
        <a:p>
          <a:r>
            <a:rPr kumimoji="1" lang="ja-JP" altLang="ja-JP" sz="1400">
              <a:solidFill>
                <a:schemeClr val="dk1"/>
              </a:solidFill>
              <a:effectLst/>
              <a:latin typeface="+mn-lt"/>
              <a:ea typeface="+mn-ea"/>
              <a:cs typeface="+mn-cs"/>
            </a:rPr>
            <a:t>　人材育成基金　</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村民の人材育成に関する幅広い分野の活動の促進に要する事業資金</a:t>
          </a:r>
          <a:endParaRPr lang="ja-JP" altLang="ja-JP" sz="1400">
            <a:effectLst/>
          </a:endParaRPr>
        </a:p>
        <a:p>
          <a:r>
            <a:rPr kumimoji="1" lang="ja-JP" altLang="ja-JP" sz="1400">
              <a:solidFill>
                <a:schemeClr val="dk1"/>
              </a:solidFill>
              <a:effectLst/>
              <a:latin typeface="+mn-lt"/>
              <a:ea typeface="+mn-ea"/>
              <a:cs typeface="+mn-cs"/>
            </a:rPr>
            <a:t>　子育て基金　　　</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子供が健やかに生まれ育つ環境づくりの推進</a:t>
          </a:r>
          <a:endParaRPr lang="ja-JP" altLang="ja-JP" sz="1400">
            <a:effectLst/>
          </a:endParaRPr>
        </a:p>
        <a:p>
          <a:r>
            <a:rPr kumimoji="1" lang="ja-JP" altLang="ja-JP" sz="1400">
              <a:solidFill>
                <a:schemeClr val="dk1"/>
              </a:solidFill>
              <a:effectLst/>
              <a:latin typeface="+mn-lt"/>
              <a:ea typeface="+mn-ea"/>
              <a:cs typeface="+mn-cs"/>
            </a:rPr>
            <a:t>　教育施設整備基金</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教育施設の整備に要する資金</a:t>
          </a:r>
          <a:endParaRPr lang="ja-JP" altLang="ja-JP" sz="1400">
            <a:effectLst/>
          </a:endParaRPr>
        </a:p>
        <a:p>
          <a:r>
            <a:rPr kumimoji="1" lang="ja-JP" altLang="ja-JP" sz="1400">
              <a:solidFill>
                <a:schemeClr val="dk1"/>
              </a:solidFill>
              <a:effectLst/>
              <a:latin typeface="+mn-lt"/>
              <a:ea typeface="+mn-ea"/>
              <a:cs typeface="+mn-cs"/>
            </a:rPr>
            <a:t>　地域福祉基金　　</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本格的な高齢化社会の到来に備え、地域における福祉活動の促進、快適な社会環境の形成その他、高齢者等の保健　　　</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福祉の増進を図る</a:t>
          </a:r>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公共施設整備基金</a:t>
          </a: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a:t>
          </a:r>
          <a:r>
            <a:rPr kumimoji="1" lang="ja-JP" altLang="en-US" sz="1400" b="0" i="0" baseline="0">
              <a:solidFill>
                <a:schemeClr val="dk1"/>
              </a:solidFill>
              <a:effectLst/>
              <a:latin typeface="+mn-lt"/>
              <a:ea typeface="+mn-ea"/>
              <a:cs typeface="+mn-cs"/>
            </a:rPr>
            <a:t>　</a:t>
          </a:r>
          <a:r>
            <a:rPr kumimoji="1" lang="en-US" altLang="ja-JP" sz="1400" b="0" i="0" baseline="0">
              <a:solidFill>
                <a:schemeClr val="dk1"/>
              </a:solidFill>
              <a:effectLst/>
              <a:latin typeface="+mn-lt"/>
              <a:ea typeface="+mn-ea"/>
              <a:cs typeface="+mn-cs"/>
            </a:rPr>
            <a:t>2</a:t>
          </a:r>
          <a:r>
            <a:rPr kumimoji="1" lang="ja-JP" altLang="en-US" sz="1400" b="0" i="0" baseline="0">
              <a:solidFill>
                <a:schemeClr val="dk1"/>
              </a:solidFill>
              <a:effectLst/>
              <a:latin typeface="+mn-lt"/>
              <a:ea typeface="+mn-ea"/>
              <a:cs typeface="+mn-cs"/>
            </a:rPr>
            <a:t>億円と</a:t>
          </a:r>
          <a:r>
            <a:rPr kumimoji="1" lang="ja-JP" altLang="ja-JP" sz="1400" b="0" i="0" baseline="0">
              <a:solidFill>
                <a:schemeClr val="dk1"/>
              </a:solidFill>
              <a:effectLst/>
              <a:latin typeface="+mn-lt"/>
              <a:ea typeface="+mn-ea"/>
              <a:cs typeface="+mn-cs"/>
            </a:rPr>
            <a:t>利子発生分の積み増し</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人材育成基金　</a:t>
          </a: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中学生海外派遣事業、中学生異文化交流事業への充当のため</a:t>
          </a:r>
          <a:r>
            <a:rPr kumimoji="1" lang="en-US" altLang="ja-JP" sz="1400" b="0" i="0" baseline="0">
              <a:solidFill>
                <a:schemeClr val="dk1"/>
              </a:solidFill>
              <a:effectLst/>
              <a:latin typeface="+mn-lt"/>
              <a:ea typeface="+mn-ea"/>
              <a:cs typeface="+mn-cs"/>
            </a:rPr>
            <a:t>1,388</a:t>
          </a:r>
          <a:r>
            <a:rPr kumimoji="1" lang="ja-JP" altLang="ja-JP" sz="1400" b="0" i="0" baseline="0">
              <a:solidFill>
                <a:schemeClr val="dk1"/>
              </a:solidFill>
              <a:effectLst/>
              <a:latin typeface="+mn-lt"/>
              <a:ea typeface="+mn-ea"/>
              <a:cs typeface="+mn-cs"/>
            </a:rPr>
            <a:t>万</a:t>
          </a:r>
          <a:r>
            <a:rPr kumimoji="1" lang="en-US" altLang="ja-JP" sz="1400" b="0" i="0" baseline="0">
              <a:solidFill>
                <a:schemeClr val="dk1"/>
              </a:solidFill>
              <a:effectLst/>
              <a:latin typeface="+mn-lt"/>
              <a:ea typeface="+mn-ea"/>
              <a:cs typeface="+mn-cs"/>
            </a:rPr>
            <a:t>2</a:t>
          </a:r>
          <a:r>
            <a:rPr kumimoji="1" lang="ja-JP" altLang="ja-JP" sz="1400" b="0" i="0" baseline="0">
              <a:solidFill>
                <a:schemeClr val="dk1"/>
              </a:solidFill>
              <a:effectLst/>
              <a:latin typeface="+mn-lt"/>
              <a:ea typeface="+mn-ea"/>
              <a:cs typeface="+mn-cs"/>
            </a:rPr>
            <a:t>千円取崩し</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子育て基金　　</a:t>
          </a: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一般財源確保に伴う</a:t>
          </a:r>
          <a:r>
            <a:rPr kumimoji="1" lang="en-US" altLang="ja-JP" sz="1400" b="0" i="0" baseline="0">
              <a:solidFill>
                <a:schemeClr val="dk1"/>
              </a:solidFill>
              <a:effectLst/>
              <a:latin typeface="+mn-lt"/>
              <a:ea typeface="+mn-ea"/>
              <a:cs typeface="+mn-cs"/>
            </a:rPr>
            <a:t>2,621</a:t>
          </a:r>
          <a:r>
            <a:rPr kumimoji="1" lang="ja-JP" altLang="ja-JP" sz="1400" b="0" i="0" baseline="0">
              <a:solidFill>
                <a:schemeClr val="dk1"/>
              </a:solidFill>
              <a:effectLst/>
              <a:latin typeface="+mn-lt"/>
              <a:ea typeface="+mn-ea"/>
              <a:cs typeface="+mn-cs"/>
            </a:rPr>
            <a:t>万円の積み増し</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教育施設整備基金</a:t>
          </a: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a:t>
          </a: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利子発生分の積み増し</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地域福祉基金　</a:t>
          </a: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利子発生分の積み増し</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全体的には、</a:t>
          </a:r>
          <a:r>
            <a:rPr kumimoji="1" lang="en-US" altLang="ja-JP" sz="1400">
              <a:solidFill>
                <a:schemeClr val="dk1"/>
              </a:solidFill>
              <a:effectLst/>
              <a:latin typeface="+mn-lt"/>
              <a:ea typeface="+mn-ea"/>
              <a:cs typeface="+mn-cs"/>
            </a:rPr>
            <a:t>13</a:t>
          </a:r>
          <a:r>
            <a:rPr kumimoji="1" lang="ja-JP" altLang="ja-JP" sz="1400">
              <a:solidFill>
                <a:schemeClr val="dk1"/>
              </a:solidFill>
              <a:effectLst/>
              <a:latin typeface="+mn-lt"/>
              <a:ea typeface="+mn-ea"/>
              <a:cs typeface="+mn-cs"/>
            </a:rPr>
            <a:t>ある目的基金の統廃合を目指す。</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公共施設整備基金については、令和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年度以降に、庁舎整備、道の駅整備、給食センター建替えなどの大型公共事業が控えており、基金を活用し事業を行うため、なるべく基金を温存した形で事業を進めていく。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b="0" i="0" baseline="0">
              <a:solidFill>
                <a:schemeClr val="dk1"/>
              </a:solidFill>
              <a:effectLst/>
              <a:latin typeface="+mn-lt"/>
              <a:ea typeface="+mn-ea"/>
              <a:cs typeface="+mn-cs"/>
            </a:rPr>
            <a:t>　歳計剰余金の</a:t>
          </a:r>
          <a:r>
            <a:rPr kumimoji="1" lang="en-US" altLang="ja-JP" sz="1400" b="0" i="0" baseline="0">
              <a:solidFill>
                <a:schemeClr val="dk1"/>
              </a:solidFill>
              <a:effectLst/>
              <a:latin typeface="+mn-lt"/>
              <a:ea typeface="+mn-ea"/>
              <a:cs typeface="+mn-cs"/>
            </a:rPr>
            <a:t>1/2</a:t>
          </a:r>
          <a:r>
            <a:rPr kumimoji="1" lang="ja-JP" altLang="ja-JP" sz="1400" b="0" i="0" baseline="0">
              <a:solidFill>
                <a:schemeClr val="dk1"/>
              </a:solidFill>
              <a:effectLst/>
              <a:latin typeface="+mn-lt"/>
              <a:ea typeface="+mn-ea"/>
              <a:cs typeface="+mn-cs"/>
            </a:rPr>
            <a:t>の</a:t>
          </a:r>
          <a:r>
            <a:rPr kumimoji="1" lang="en-US" altLang="ja-JP" sz="1400" b="0" i="0" baseline="0">
              <a:solidFill>
                <a:schemeClr val="dk1"/>
              </a:solidFill>
              <a:effectLst/>
              <a:latin typeface="+mn-lt"/>
              <a:ea typeface="+mn-ea"/>
              <a:cs typeface="+mn-cs"/>
            </a:rPr>
            <a:t>2</a:t>
          </a:r>
          <a:r>
            <a:rPr kumimoji="1" lang="ja-JP" altLang="ja-JP" sz="1400" b="0" i="0" baseline="0">
              <a:solidFill>
                <a:schemeClr val="dk1"/>
              </a:solidFill>
              <a:effectLst/>
              <a:latin typeface="+mn-lt"/>
              <a:ea typeface="+mn-ea"/>
              <a:cs typeface="+mn-cs"/>
            </a:rPr>
            <a:t>億</a:t>
          </a:r>
          <a:r>
            <a:rPr kumimoji="1" lang="en-US" altLang="ja-JP" sz="1400" b="0" i="0" baseline="0">
              <a:solidFill>
                <a:schemeClr val="dk1"/>
              </a:solidFill>
              <a:effectLst/>
              <a:latin typeface="+mn-lt"/>
              <a:ea typeface="+mn-ea"/>
              <a:cs typeface="+mn-cs"/>
            </a:rPr>
            <a:t>4,120</a:t>
          </a:r>
          <a:r>
            <a:rPr kumimoji="1" lang="ja-JP" altLang="ja-JP" sz="1400" b="0" i="0" baseline="0">
              <a:solidFill>
                <a:schemeClr val="dk1"/>
              </a:solidFill>
              <a:effectLst/>
              <a:latin typeface="+mn-lt"/>
              <a:ea typeface="+mn-ea"/>
              <a:cs typeface="+mn-cs"/>
            </a:rPr>
            <a:t>万円を財政調整基金に積み立てたため</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年度以降に、庁舎整備、道の駅整備、給食センター建替えなどの大型公共事業が控えており、基金を活用し事業を行うため、なるべく基金を温存した形で事業を進めていく。</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増減については利子発生分の積み立てのみとなっている。</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現在、減債基金の積み増しは予定していない。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20,165
19,907
192.06
11,354,881
10,974,405
338,322
5,420,263
6,871,620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月に西郷村公共施設等総合管理計画、平成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西郷村個別施設計画を策定し、老朽化した施設の計画的な更新、集約化・複合化を進めている。有形固定資産原価償却率については、上昇傾向にはあるものの、類似団体平均は下回っており、これまでの取組の効果が表れている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1" name="直線コネクタ 70"/>
        <xdr:cNvCxnSpPr/>
      </xdr:nvCxnSpPr>
      <xdr:spPr>
        <a:xfrm flipV="1">
          <a:off x="4206240" y="5315162"/>
          <a:ext cx="127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2" name="有形固定資産減価償却率最小値テキスト"/>
        <xdr:cNvSpPr txBox="1"/>
      </xdr:nvSpPr>
      <xdr:spPr>
        <a:xfrm>
          <a:off x="4258945" y="63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3" name="直線コネクタ 72"/>
        <xdr:cNvCxnSpPr/>
      </xdr:nvCxnSpPr>
      <xdr:spPr>
        <a:xfrm>
          <a:off x="4119245" y="63933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4" name="有形固定資産減価償却率最大値テキスト"/>
        <xdr:cNvSpPr txBox="1"/>
      </xdr:nvSpPr>
      <xdr:spPr>
        <a:xfrm>
          <a:off x="4258945" y="5098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5" name="直線コネクタ 74"/>
        <xdr:cNvCxnSpPr/>
      </xdr:nvCxnSpPr>
      <xdr:spPr>
        <a:xfrm>
          <a:off x="4119245" y="53151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76" name="有形固定資産減価償却率平均値テキスト"/>
        <xdr:cNvSpPr txBox="1"/>
      </xdr:nvSpPr>
      <xdr:spPr>
        <a:xfrm>
          <a:off x="4258945" y="57342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7" name="フローチャート: 判断 76"/>
        <xdr:cNvSpPr/>
      </xdr:nvSpPr>
      <xdr:spPr>
        <a:xfrm>
          <a:off x="4157345" y="5879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8" name="フローチャート: 判断 77"/>
        <xdr:cNvSpPr/>
      </xdr:nvSpPr>
      <xdr:spPr>
        <a:xfrm>
          <a:off x="3537585" y="5929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9" name="フローチャート: 判断 78"/>
        <xdr:cNvSpPr/>
      </xdr:nvSpPr>
      <xdr:spPr>
        <a:xfrm>
          <a:off x="2867025" y="5933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80" name="フローチャート: 判断 79"/>
        <xdr:cNvSpPr/>
      </xdr:nvSpPr>
      <xdr:spPr>
        <a:xfrm>
          <a:off x="2196465" y="6044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139912</xdr:rowOff>
    </xdr:from>
    <xdr:to>
      <xdr:col>23</xdr:col>
      <xdr:colOff>136525</xdr:colOff>
      <xdr:row>32</xdr:row>
      <xdr:rowOff>70062</xdr:rowOff>
    </xdr:to>
    <xdr:sp macro="" textlink="">
      <xdr:nvSpPr>
        <xdr:cNvPr id="86" name="楕円 85"/>
        <xdr:cNvSpPr/>
      </xdr:nvSpPr>
      <xdr:spPr>
        <a:xfrm>
          <a:off x="4157345" y="60911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118339</xdr:rowOff>
    </xdr:from>
    <xdr:ext cx="405111" cy="259045"/>
    <xdr:sp macro="" textlink="">
      <xdr:nvSpPr>
        <xdr:cNvPr id="87" name="有形固定資産減価償却率該当値テキスト"/>
        <xdr:cNvSpPr txBox="1"/>
      </xdr:nvSpPr>
      <xdr:spPr>
        <a:xfrm>
          <a:off x="4258945" y="606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8" name="楕円 87"/>
        <xdr:cNvSpPr/>
      </xdr:nvSpPr>
      <xdr:spPr>
        <a:xfrm>
          <a:off x="3537585" y="61448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19262</xdr:rowOff>
    </xdr:from>
    <xdr:to>
      <xdr:col>23</xdr:col>
      <xdr:colOff>85725</xdr:colOff>
      <xdr:row>32</xdr:row>
      <xdr:rowOff>76835</xdr:rowOff>
    </xdr:to>
    <xdr:cxnSp macro="">
      <xdr:nvCxnSpPr>
        <xdr:cNvPr id="89" name="直線コネクタ 88"/>
        <xdr:cNvCxnSpPr/>
      </xdr:nvCxnSpPr>
      <xdr:spPr>
        <a:xfrm flipV="1">
          <a:off x="3588385" y="6138122"/>
          <a:ext cx="61976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90" name="n_1aveValue有形固定資産減価償却率"/>
        <xdr:cNvSpPr txBox="1"/>
      </xdr:nvSpPr>
      <xdr:spPr>
        <a:xfrm>
          <a:off x="3395989" y="570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1" name="n_2aveValue有形固定資産減価償却率"/>
        <xdr:cNvSpPr txBox="1"/>
      </xdr:nvSpPr>
      <xdr:spPr>
        <a:xfrm>
          <a:off x="2738129" y="571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92" name="n_3aveValue有形固定資産減価償却率"/>
        <xdr:cNvSpPr txBox="1"/>
      </xdr:nvSpPr>
      <xdr:spPr>
        <a:xfrm>
          <a:off x="2067569" y="58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3" name="n_1mainValue有形固定資産減価償却率"/>
        <xdr:cNvSpPr txBox="1"/>
      </xdr:nvSpPr>
      <xdr:spPr>
        <a:xfrm>
          <a:off x="3395989"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債務償還可能年数は類似団体平均を下回っており、前年度比で減少している。主な要因としては平成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年度以降、地方債発行額の圧縮を行ってきたこと、景気の回復による法人税の増加による業務収入の増加が考えられる。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4" name="直線コネクタ 123"/>
        <xdr:cNvCxnSpPr/>
      </xdr:nvCxnSpPr>
      <xdr:spPr>
        <a:xfrm flipV="1">
          <a:off x="13027660" y="5187170"/>
          <a:ext cx="1269" cy="1465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比率最小値テキスト"/>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7" name="債務償還比率最大値テキスト"/>
        <xdr:cNvSpPr txBox="1"/>
      </xdr:nvSpPr>
      <xdr:spPr>
        <a:xfrm>
          <a:off x="13080365" y="4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8" name="直線コネクタ 127"/>
        <xdr:cNvCxnSpPr/>
      </xdr:nvCxnSpPr>
      <xdr:spPr>
        <a:xfrm>
          <a:off x="12963525" y="5187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29" name="債務償還比率平均値テキスト"/>
        <xdr:cNvSpPr txBox="1"/>
      </xdr:nvSpPr>
      <xdr:spPr>
        <a:xfrm>
          <a:off x="13080365" y="5709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0" name="フローチャート: 判断 129"/>
        <xdr:cNvSpPr/>
      </xdr:nvSpPr>
      <xdr:spPr>
        <a:xfrm>
          <a:off x="13001625" y="58545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1" name="フローチャート: 判断 130"/>
        <xdr:cNvSpPr/>
      </xdr:nvSpPr>
      <xdr:spPr>
        <a:xfrm>
          <a:off x="12359005" y="583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130093</xdr:rowOff>
    </xdr:from>
    <xdr:to>
      <xdr:col>76</xdr:col>
      <xdr:colOff>73025</xdr:colOff>
      <xdr:row>32</xdr:row>
      <xdr:rowOff>60243</xdr:rowOff>
    </xdr:to>
    <xdr:sp macro="" textlink="">
      <xdr:nvSpPr>
        <xdr:cNvPr id="137" name="楕円 136"/>
        <xdr:cNvSpPr/>
      </xdr:nvSpPr>
      <xdr:spPr>
        <a:xfrm>
          <a:off x="13001625" y="6081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108520</xdr:rowOff>
    </xdr:from>
    <xdr:ext cx="469744" cy="259045"/>
    <xdr:sp macro="" textlink="">
      <xdr:nvSpPr>
        <xdr:cNvPr id="138" name="債務償還比率該当値テキスト"/>
        <xdr:cNvSpPr txBox="1"/>
      </xdr:nvSpPr>
      <xdr:spPr>
        <a:xfrm>
          <a:off x="13080365" y="605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79820</xdr:rowOff>
    </xdr:from>
    <xdr:to>
      <xdr:col>72</xdr:col>
      <xdr:colOff>123825</xdr:colOff>
      <xdr:row>32</xdr:row>
      <xdr:rowOff>9970</xdr:rowOff>
    </xdr:to>
    <xdr:sp macro="" textlink="">
      <xdr:nvSpPr>
        <xdr:cNvPr id="139" name="楕円 138"/>
        <xdr:cNvSpPr/>
      </xdr:nvSpPr>
      <xdr:spPr>
        <a:xfrm>
          <a:off x="12359005" y="6031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130620</xdr:rowOff>
    </xdr:from>
    <xdr:to>
      <xdr:col>76</xdr:col>
      <xdr:colOff>22225</xdr:colOff>
      <xdr:row>32</xdr:row>
      <xdr:rowOff>9443</xdr:rowOff>
    </xdr:to>
    <xdr:cxnSp macro="">
      <xdr:nvCxnSpPr>
        <xdr:cNvPr id="140" name="直線コネクタ 139"/>
        <xdr:cNvCxnSpPr/>
      </xdr:nvCxnSpPr>
      <xdr:spPr>
        <a:xfrm>
          <a:off x="12409805" y="6081840"/>
          <a:ext cx="619760" cy="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1" name="n_1aveValue債務償還比率"/>
        <xdr:cNvSpPr txBox="1"/>
      </xdr:nvSpPr>
      <xdr:spPr>
        <a:xfrm>
          <a:off x="12185092" y="561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1097</xdr:rowOff>
    </xdr:from>
    <xdr:ext cx="469744" cy="259045"/>
    <xdr:sp macro="" textlink="">
      <xdr:nvSpPr>
        <xdr:cNvPr id="142" name="n_1mainValue債務償還比率"/>
        <xdr:cNvSpPr txBox="1"/>
      </xdr:nvSpPr>
      <xdr:spPr>
        <a:xfrm>
          <a:off x="12185092" y="611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20,165
19,907
192.06
11,354,881
10,974,405
338,322
5,420,263
6,871,620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086225" y="562546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12496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020820" y="7111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124960" y="540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020820" y="562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xdr:cNvSpPr txBox="1"/>
      </xdr:nvSpPr>
      <xdr:spPr>
        <a:xfrm>
          <a:off x="412496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036060" y="627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31216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51460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73990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71" name="楕円 70"/>
        <xdr:cNvSpPr/>
      </xdr:nvSpPr>
      <xdr:spPr>
        <a:xfrm>
          <a:off x="403606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40022</xdr:rowOff>
    </xdr:from>
    <xdr:ext cx="405111" cy="259045"/>
    <xdr:sp macro="" textlink="">
      <xdr:nvSpPr>
        <xdr:cNvPr id="72" name="【道路】&#10;有形固定資産減価償却率該当値テキスト"/>
        <xdr:cNvSpPr txBox="1"/>
      </xdr:nvSpPr>
      <xdr:spPr>
        <a:xfrm>
          <a:off x="4124960"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92075</xdr:rowOff>
    </xdr:from>
    <xdr:to>
      <xdr:col>20</xdr:col>
      <xdr:colOff>38100</xdr:colOff>
      <xdr:row>39</xdr:row>
      <xdr:rowOff>22225</xdr:rowOff>
    </xdr:to>
    <xdr:sp macro="" textlink="">
      <xdr:nvSpPr>
        <xdr:cNvPr id="73" name="楕円 72"/>
        <xdr:cNvSpPr/>
      </xdr:nvSpPr>
      <xdr:spPr>
        <a:xfrm>
          <a:off x="3312160" y="64623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142875</xdr:rowOff>
    </xdr:to>
    <xdr:cxnSp macro="">
      <xdr:nvCxnSpPr>
        <xdr:cNvPr id="74" name="直線コネクタ 73"/>
        <xdr:cNvCxnSpPr/>
      </xdr:nvCxnSpPr>
      <xdr:spPr>
        <a:xfrm flipV="1">
          <a:off x="3355340" y="6482715"/>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5" name="n_1aveValue【道路】&#10;有形固定資産減価償却率"/>
        <xdr:cNvSpPr txBox="1"/>
      </xdr:nvSpPr>
      <xdr:spPr>
        <a:xfrm>
          <a:off x="317056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76" name="n_2aveValue【道路】&#10;有形固定資産減価償却率"/>
        <xdr:cNvSpPr txBox="1"/>
      </xdr:nvSpPr>
      <xdr:spPr>
        <a:xfrm>
          <a:off x="238570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7" name="n_3aveValue【道路】&#10;有形固定資産減価償却率"/>
        <xdr:cNvSpPr txBox="1"/>
      </xdr:nvSpPr>
      <xdr:spPr>
        <a:xfrm>
          <a:off x="161100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13352</xdr:rowOff>
    </xdr:from>
    <xdr:ext cx="405111" cy="259045"/>
    <xdr:sp macro="" textlink="">
      <xdr:nvSpPr>
        <xdr:cNvPr id="78" name="n_1mainValue【道路】&#10;有形固定資産減価償却率"/>
        <xdr:cNvSpPr txBox="1"/>
      </xdr:nvSpPr>
      <xdr:spPr>
        <a:xfrm>
          <a:off x="317056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8" name="テキスト ボックス 97"/>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2" name="直線コネクタ 101"/>
        <xdr:cNvCxnSpPr/>
      </xdr:nvCxnSpPr>
      <xdr:spPr>
        <a:xfrm flipV="1">
          <a:off x="9219565" y="5594541"/>
          <a:ext cx="0" cy="14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3" name="【道路】&#10;一人当たり延長最小値テキスト"/>
        <xdr:cNvSpPr txBox="1"/>
      </xdr:nvSpPr>
      <xdr:spPr>
        <a:xfrm>
          <a:off x="9258300" y="701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4" name="直線コネクタ 103"/>
        <xdr:cNvCxnSpPr/>
      </xdr:nvCxnSpPr>
      <xdr:spPr>
        <a:xfrm>
          <a:off x="9154160" y="7011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5" name="【道路】&#10;一人当たり延長最大値テキスト"/>
        <xdr:cNvSpPr txBox="1"/>
      </xdr:nvSpPr>
      <xdr:spPr>
        <a:xfrm>
          <a:off x="9258300" y="53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6" name="直線コネクタ 105"/>
        <xdr:cNvCxnSpPr/>
      </xdr:nvCxnSpPr>
      <xdr:spPr>
        <a:xfrm>
          <a:off x="9154160" y="5594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07" name="【道路】&#10;一人当たり延長平均値テキスト"/>
        <xdr:cNvSpPr txBox="1"/>
      </xdr:nvSpPr>
      <xdr:spPr>
        <a:xfrm>
          <a:off x="9258300" y="676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08" name="フローチャート: 判断 107"/>
        <xdr:cNvSpPr/>
      </xdr:nvSpPr>
      <xdr:spPr>
        <a:xfrm>
          <a:off x="9192260" y="67884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09" name="フローチャート: 判断 108"/>
        <xdr:cNvSpPr/>
      </xdr:nvSpPr>
      <xdr:spPr>
        <a:xfrm>
          <a:off x="844550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0" name="フローチャート: 判断 109"/>
        <xdr:cNvSpPr/>
      </xdr:nvSpPr>
      <xdr:spPr>
        <a:xfrm>
          <a:off x="7670800" y="6818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1" name="フローチャート: 判断 110"/>
        <xdr:cNvSpPr/>
      </xdr:nvSpPr>
      <xdr:spPr>
        <a:xfrm>
          <a:off x="6873240" y="6825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68314</xdr:rowOff>
    </xdr:from>
    <xdr:to>
      <xdr:col>55</xdr:col>
      <xdr:colOff>50800</xdr:colOff>
      <xdr:row>40</xdr:row>
      <xdr:rowOff>169914</xdr:rowOff>
    </xdr:to>
    <xdr:sp macro="" textlink="">
      <xdr:nvSpPr>
        <xdr:cNvPr id="117" name="楕円 116"/>
        <xdr:cNvSpPr/>
      </xdr:nvSpPr>
      <xdr:spPr>
        <a:xfrm>
          <a:off x="9192260" y="67739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91191</xdr:rowOff>
    </xdr:from>
    <xdr:ext cx="534377" cy="259045"/>
    <xdr:sp macro="" textlink="">
      <xdr:nvSpPr>
        <xdr:cNvPr id="118" name="【道路】&#10;一人当たり延長該当値テキスト"/>
        <xdr:cNvSpPr txBox="1"/>
      </xdr:nvSpPr>
      <xdr:spPr>
        <a:xfrm>
          <a:off x="9258300" y="662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67666</xdr:rowOff>
    </xdr:from>
    <xdr:to>
      <xdr:col>50</xdr:col>
      <xdr:colOff>165100</xdr:colOff>
      <xdr:row>40</xdr:row>
      <xdr:rowOff>169266</xdr:rowOff>
    </xdr:to>
    <xdr:sp macro="" textlink="">
      <xdr:nvSpPr>
        <xdr:cNvPr id="119" name="楕円 118"/>
        <xdr:cNvSpPr/>
      </xdr:nvSpPr>
      <xdr:spPr>
        <a:xfrm>
          <a:off x="8445500" y="67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118466</xdr:rowOff>
    </xdr:from>
    <xdr:to>
      <xdr:col>55</xdr:col>
      <xdr:colOff>0</xdr:colOff>
      <xdr:row>40</xdr:row>
      <xdr:rowOff>119114</xdr:rowOff>
    </xdr:to>
    <xdr:cxnSp macro="">
      <xdr:nvCxnSpPr>
        <xdr:cNvPr id="120" name="直線コネクタ 119"/>
        <xdr:cNvCxnSpPr/>
      </xdr:nvCxnSpPr>
      <xdr:spPr>
        <a:xfrm>
          <a:off x="8496300" y="6824066"/>
          <a:ext cx="7239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21" name="n_1aveValue【道路】&#10;一人当たり延長"/>
        <xdr:cNvSpPr txBox="1"/>
      </xdr:nvSpPr>
      <xdr:spPr>
        <a:xfrm>
          <a:off x="8239271" y="68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2" name="n_2aveValue【道路】&#10;一人当たり延長"/>
        <xdr:cNvSpPr txBox="1"/>
      </xdr:nvSpPr>
      <xdr:spPr>
        <a:xfrm>
          <a:off x="747727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3" name="n_3aveValue【道路】&#10;一人当たり延長"/>
        <xdr:cNvSpPr txBox="1"/>
      </xdr:nvSpPr>
      <xdr:spPr>
        <a:xfrm>
          <a:off x="6702571" y="66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14343</xdr:rowOff>
    </xdr:from>
    <xdr:ext cx="534377" cy="259045"/>
    <xdr:sp macro="" textlink="">
      <xdr:nvSpPr>
        <xdr:cNvPr id="124" name="n_1mainValue【道路】&#10;一人当たり延長"/>
        <xdr:cNvSpPr txBox="1"/>
      </xdr:nvSpPr>
      <xdr:spPr>
        <a:xfrm>
          <a:off x="8239271" y="65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48" name="直線コネクタ 147"/>
        <xdr:cNvCxnSpPr/>
      </xdr:nvCxnSpPr>
      <xdr:spPr>
        <a:xfrm flipV="1">
          <a:off x="4086225" y="935926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49" name="【橋りょう・トンネル】&#10;有形固定資産減価償却率最小値テキスト"/>
        <xdr:cNvSpPr txBox="1"/>
      </xdr:nvSpPr>
      <xdr:spPr>
        <a:xfrm>
          <a:off x="4124960" y="107308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0" name="直線コネクタ 149"/>
        <xdr:cNvCxnSpPr/>
      </xdr:nvCxnSpPr>
      <xdr:spPr>
        <a:xfrm>
          <a:off x="4020820" y="10727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1" name="【橋りょう・トンネル】&#10;有形固定資産減価償却率最大値テキスト"/>
        <xdr:cNvSpPr txBox="1"/>
      </xdr:nvSpPr>
      <xdr:spPr>
        <a:xfrm>
          <a:off x="4124960" y="913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2" name="直線コネクタ 151"/>
        <xdr:cNvCxnSpPr/>
      </xdr:nvCxnSpPr>
      <xdr:spPr>
        <a:xfrm>
          <a:off x="4020820" y="935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53" name="【橋りょう・トンネル】&#10;有形固定資産減価償却率平均値テキスト"/>
        <xdr:cNvSpPr txBox="1"/>
      </xdr:nvSpPr>
      <xdr:spPr>
        <a:xfrm>
          <a:off x="4124960" y="9565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54" name="フローチャート: 判断 153"/>
        <xdr:cNvSpPr/>
      </xdr:nvSpPr>
      <xdr:spPr>
        <a:xfrm>
          <a:off x="4036060" y="971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55" name="フローチャート: 判断 154"/>
        <xdr:cNvSpPr/>
      </xdr:nvSpPr>
      <xdr:spPr>
        <a:xfrm>
          <a:off x="3312160" y="9738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56" name="フローチャート: 判断 155"/>
        <xdr:cNvSpPr/>
      </xdr:nvSpPr>
      <xdr:spPr>
        <a:xfrm>
          <a:off x="25146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57" name="フローチャート: 判断 156"/>
        <xdr:cNvSpPr/>
      </xdr:nvSpPr>
      <xdr:spPr>
        <a:xfrm>
          <a:off x="17399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73025</xdr:rowOff>
    </xdr:from>
    <xdr:to>
      <xdr:col>24</xdr:col>
      <xdr:colOff>114300</xdr:colOff>
      <xdr:row>59</xdr:row>
      <xdr:rowOff>3175</xdr:rowOff>
    </xdr:to>
    <xdr:sp macro="" textlink="">
      <xdr:nvSpPr>
        <xdr:cNvPr id="163" name="楕円 162"/>
        <xdr:cNvSpPr/>
      </xdr:nvSpPr>
      <xdr:spPr>
        <a:xfrm>
          <a:off x="4036060" y="9796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51452</xdr:rowOff>
    </xdr:from>
    <xdr:ext cx="405111" cy="259045"/>
    <xdr:sp macro="" textlink="">
      <xdr:nvSpPr>
        <xdr:cNvPr id="164" name="【橋りょう・トンネル】&#10;有形固定資産減価償却率該当値テキスト"/>
        <xdr:cNvSpPr txBox="1"/>
      </xdr:nvSpPr>
      <xdr:spPr>
        <a:xfrm>
          <a:off x="4124960" y="977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101600</xdr:rowOff>
    </xdr:from>
    <xdr:to>
      <xdr:col>20</xdr:col>
      <xdr:colOff>38100</xdr:colOff>
      <xdr:row>59</xdr:row>
      <xdr:rowOff>31750</xdr:rowOff>
    </xdr:to>
    <xdr:sp macro="" textlink="">
      <xdr:nvSpPr>
        <xdr:cNvPr id="165" name="楕円 164"/>
        <xdr:cNvSpPr/>
      </xdr:nvSpPr>
      <xdr:spPr>
        <a:xfrm>
          <a:off x="3312160" y="9824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123825</xdr:rowOff>
    </xdr:from>
    <xdr:to>
      <xdr:col>24</xdr:col>
      <xdr:colOff>63500</xdr:colOff>
      <xdr:row>58</xdr:row>
      <xdr:rowOff>152400</xdr:rowOff>
    </xdr:to>
    <xdr:cxnSp macro="">
      <xdr:nvCxnSpPr>
        <xdr:cNvPr id="166" name="直線コネクタ 165"/>
        <xdr:cNvCxnSpPr/>
      </xdr:nvCxnSpPr>
      <xdr:spPr>
        <a:xfrm flipV="1">
          <a:off x="3355340" y="984694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67" name="n_1aveValue【橋りょう・トンネル】&#10;有形固定資産減価償却率"/>
        <xdr:cNvSpPr txBox="1"/>
      </xdr:nvSpPr>
      <xdr:spPr>
        <a:xfrm>
          <a:off x="317056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68" name="n_2aveValue【橋りょう・トンネル】&#10;有形固定資産減価償却率"/>
        <xdr:cNvSpPr txBox="1"/>
      </xdr:nvSpPr>
      <xdr:spPr>
        <a:xfrm>
          <a:off x="238570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69" name="n_3aveValue【橋りょう・トンネル】&#10;有形固定資産減価償却率"/>
        <xdr:cNvSpPr txBox="1"/>
      </xdr:nvSpPr>
      <xdr:spPr>
        <a:xfrm>
          <a:off x="161100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22877</xdr:rowOff>
    </xdr:from>
    <xdr:ext cx="405111" cy="259045"/>
    <xdr:sp macro="" textlink="">
      <xdr:nvSpPr>
        <xdr:cNvPr id="170" name="n_1mainValue【橋りょう・トンネル】&#10;有形固定資産減価償却率"/>
        <xdr:cNvSpPr txBox="1"/>
      </xdr:nvSpPr>
      <xdr:spPr>
        <a:xfrm>
          <a:off x="3170564"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192" name="直線コネクタ 191"/>
        <xdr:cNvCxnSpPr/>
      </xdr:nvCxnSpPr>
      <xdr:spPr>
        <a:xfrm flipV="1">
          <a:off x="9219565" y="9557496"/>
          <a:ext cx="0" cy="117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193" name="【橋りょう・トンネル】&#10;一人当たり有形固定資産（償却資産）額最小値テキスト"/>
        <xdr:cNvSpPr txBox="1"/>
      </xdr:nvSpPr>
      <xdr:spPr>
        <a:xfrm>
          <a:off x="9258300" y="107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194" name="直線コネクタ 193"/>
        <xdr:cNvCxnSpPr/>
      </xdr:nvCxnSpPr>
      <xdr:spPr>
        <a:xfrm>
          <a:off x="9154160" y="10727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195" name="【橋りょう・トンネル】&#10;一人当たり有形固定資産（償却資産）額最大値テキスト"/>
        <xdr:cNvSpPr txBox="1"/>
      </xdr:nvSpPr>
      <xdr:spPr>
        <a:xfrm>
          <a:off x="9258300" y="933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196" name="直線コネクタ 195"/>
        <xdr:cNvCxnSpPr/>
      </xdr:nvCxnSpPr>
      <xdr:spPr>
        <a:xfrm>
          <a:off x="9154160" y="9557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197" name="【橋りょう・トンネル】&#10;一人当たり有形固定資産（償却資産）額平均値テキスト"/>
        <xdr:cNvSpPr txBox="1"/>
      </xdr:nvSpPr>
      <xdr:spPr>
        <a:xfrm>
          <a:off x="9258300" y="1025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198" name="フローチャート: 判断 197"/>
        <xdr:cNvSpPr/>
      </xdr:nvSpPr>
      <xdr:spPr>
        <a:xfrm>
          <a:off x="9192260" y="102779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199" name="フローチャート: 判断 198"/>
        <xdr:cNvSpPr/>
      </xdr:nvSpPr>
      <xdr:spPr>
        <a:xfrm>
          <a:off x="844550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0" name="フローチャート: 判断 199"/>
        <xdr:cNvSpPr/>
      </xdr:nvSpPr>
      <xdr:spPr>
        <a:xfrm>
          <a:off x="7670800" y="102887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01" name="フローチャート: 判断 200"/>
        <xdr:cNvSpPr/>
      </xdr:nvSpPr>
      <xdr:spPr>
        <a:xfrm>
          <a:off x="6873240" y="10325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131060</xdr:rowOff>
    </xdr:from>
    <xdr:to>
      <xdr:col>55</xdr:col>
      <xdr:colOff>50800</xdr:colOff>
      <xdr:row>59</xdr:row>
      <xdr:rowOff>61210</xdr:rowOff>
    </xdr:to>
    <xdr:sp macro="" textlink="">
      <xdr:nvSpPr>
        <xdr:cNvPr id="207" name="楕円 206"/>
        <xdr:cNvSpPr/>
      </xdr:nvSpPr>
      <xdr:spPr>
        <a:xfrm>
          <a:off x="9192260" y="9854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153937</xdr:rowOff>
    </xdr:from>
    <xdr:ext cx="599010" cy="259045"/>
    <xdr:sp macro="" textlink="">
      <xdr:nvSpPr>
        <xdr:cNvPr id="208" name="【橋りょう・トンネル】&#10;一人当たり有形固定資産（償却資産）額該当値テキスト"/>
        <xdr:cNvSpPr txBox="1"/>
      </xdr:nvSpPr>
      <xdr:spPr>
        <a:xfrm>
          <a:off x="9258300" y="970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132462</xdr:rowOff>
    </xdr:from>
    <xdr:to>
      <xdr:col>50</xdr:col>
      <xdr:colOff>165100</xdr:colOff>
      <xdr:row>59</xdr:row>
      <xdr:rowOff>62612</xdr:rowOff>
    </xdr:to>
    <xdr:sp macro="" textlink="">
      <xdr:nvSpPr>
        <xdr:cNvPr id="209" name="楕円 208"/>
        <xdr:cNvSpPr/>
      </xdr:nvSpPr>
      <xdr:spPr>
        <a:xfrm>
          <a:off x="8445500" y="9855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10410</xdr:rowOff>
    </xdr:from>
    <xdr:to>
      <xdr:col>55</xdr:col>
      <xdr:colOff>0</xdr:colOff>
      <xdr:row>59</xdr:row>
      <xdr:rowOff>11812</xdr:rowOff>
    </xdr:to>
    <xdr:cxnSp macro="">
      <xdr:nvCxnSpPr>
        <xdr:cNvPr id="210" name="直線コネクタ 209"/>
        <xdr:cNvCxnSpPr/>
      </xdr:nvCxnSpPr>
      <xdr:spPr>
        <a:xfrm flipV="1">
          <a:off x="8496300" y="9901170"/>
          <a:ext cx="7239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11" name="n_1aveValue【橋りょう・トンネル】&#10;一人当たり有形固定資産（償却資産）額"/>
        <xdr:cNvSpPr txBox="1"/>
      </xdr:nvSpPr>
      <xdr:spPr>
        <a:xfrm>
          <a:off x="8214575" y="1035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12" name="n_2aveValue【橋りょう・トンネル】&#10;一人当たり有形固定資産（償却資産）額"/>
        <xdr:cNvSpPr txBox="1"/>
      </xdr:nvSpPr>
      <xdr:spPr>
        <a:xfrm>
          <a:off x="744495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13" name="n_3aveValue【橋りょう・トンネル】&#10;一人当たり有形固定資産（償却資産）額"/>
        <xdr:cNvSpPr txBox="1"/>
      </xdr:nvSpPr>
      <xdr:spPr>
        <a:xfrm>
          <a:off x="6670255" y="1010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79139</xdr:rowOff>
    </xdr:from>
    <xdr:ext cx="599010" cy="259045"/>
    <xdr:sp macro="" textlink="">
      <xdr:nvSpPr>
        <xdr:cNvPr id="214" name="n_1mainValue【橋りょう・トンネル】&#10;一人当たり有形固定資産（償却資産）額"/>
        <xdr:cNvSpPr txBox="1"/>
      </xdr:nvSpPr>
      <xdr:spPr>
        <a:xfrm>
          <a:off x="8214575" y="963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5" name="テキスト ボックス 234"/>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39" name="直線コネクタ 238"/>
        <xdr:cNvCxnSpPr/>
      </xdr:nvCxnSpPr>
      <xdr:spPr>
        <a:xfrm flipV="1">
          <a:off x="4086225" y="13119734"/>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40" name="【公営住宅】&#10;有形固定資産減価償却率最小値テキスト"/>
        <xdr:cNvSpPr txBox="1"/>
      </xdr:nvSpPr>
      <xdr:spPr>
        <a:xfrm>
          <a:off x="412496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41" name="直線コネクタ 240"/>
        <xdr:cNvCxnSpPr/>
      </xdr:nvCxnSpPr>
      <xdr:spPr>
        <a:xfrm>
          <a:off x="4020820" y="1436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42" name="【公営住宅】&#10;有形固定資産減価償却率最大値テキスト"/>
        <xdr:cNvSpPr txBox="1"/>
      </xdr:nvSpPr>
      <xdr:spPr>
        <a:xfrm>
          <a:off x="4124960" y="1290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43" name="直線コネクタ 242"/>
        <xdr:cNvCxnSpPr/>
      </xdr:nvCxnSpPr>
      <xdr:spPr>
        <a:xfrm>
          <a:off x="4020820" y="13119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44" name="【公営住宅】&#10;有形固定資産減価償却率平均値テキスト"/>
        <xdr:cNvSpPr txBox="1"/>
      </xdr:nvSpPr>
      <xdr:spPr>
        <a:xfrm>
          <a:off x="4124960" y="1357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45" name="フローチャート: 判断 244"/>
        <xdr:cNvSpPr/>
      </xdr:nvSpPr>
      <xdr:spPr>
        <a:xfrm>
          <a:off x="403606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46" name="フローチャート: 判断 245"/>
        <xdr:cNvSpPr/>
      </xdr:nvSpPr>
      <xdr:spPr>
        <a:xfrm>
          <a:off x="3312160" y="13604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47" name="フローチャート: 判断 246"/>
        <xdr:cNvSpPr/>
      </xdr:nvSpPr>
      <xdr:spPr>
        <a:xfrm>
          <a:off x="251460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48" name="フローチャート: 判断 247"/>
        <xdr:cNvSpPr/>
      </xdr:nvSpPr>
      <xdr:spPr>
        <a:xfrm>
          <a:off x="17399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57786</xdr:rowOff>
    </xdr:from>
    <xdr:to>
      <xdr:col>24</xdr:col>
      <xdr:colOff>114300</xdr:colOff>
      <xdr:row>79</xdr:row>
      <xdr:rowOff>159386</xdr:rowOff>
    </xdr:to>
    <xdr:sp macro="" textlink="">
      <xdr:nvSpPr>
        <xdr:cNvPr id="254" name="楕円 253"/>
        <xdr:cNvSpPr/>
      </xdr:nvSpPr>
      <xdr:spPr>
        <a:xfrm>
          <a:off x="4036060" y="133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80663</xdr:rowOff>
    </xdr:from>
    <xdr:ext cx="405111" cy="259045"/>
    <xdr:sp macro="" textlink="">
      <xdr:nvSpPr>
        <xdr:cNvPr id="255" name="【公営住宅】&#10;有形固定資産減価償却率該当値テキスト"/>
        <xdr:cNvSpPr txBox="1"/>
      </xdr:nvSpPr>
      <xdr:spPr>
        <a:xfrm>
          <a:off x="4124960" y="1315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25400</xdr:rowOff>
    </xdr:from>
    <xdr:to>
      <xdr:col>20</xdr:col>
      <xdr:colOff>38100</xdr:colOff>
      <xdr:row>79</xdr:row>
      <xdr:rowOff>127000</xdr:rowOff>
    </xdr:to>
    <xdr:sp macro="" textlink="">
      <xdr:nvSpPr>
        <xdr:cNvPr id="256" name="楕円 255"/>
        <xdr:cNvSpPr/>
      </xdr:nvSpPr>
      <xdr:spPr>
        <a:xfrm>
          <a:off x="3312160" y="13268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76200</xdr:rowOff>
    </xdr:from>
    <xdr:to>
      <xdr:col>24</xdr:col>
      <xdr:colOff>63500</xdr:colOff>
      <xdr:row>79</xdr:row>
      <xdr:rowOff>108586</xdr:rowOff>
    </xdr:to>
    <xdr:cxnSp macro="">
      <xdr:nvCxnSpPr>
        <xdr:cNvPr id="257" name="直線コネクタ 256"/>
        <xdr:cNvCxnSpPr/>
      </xdr:nvCxnSpPr>
      <xdr:spPr>
        <a:xfrm>
          <a:off x="3355340" y="13319760"/>
          <a:ext cx="7315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58" name="n_1aveValue【公営住宅】&#10;有形固定資産減価償却率"/>
        <xdr:cNvSpPr txBox="1"/>
      </xdr:nvSpPr>
      <xdr:spPr>
        <a:xfrm>
          <a:off x="3170564" y="1369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59" name="n_2aveValue【公営住宅】&#10;有形固定資産減価償却率"/>
        <xdr:cNvSpPr txBox="1"/>
      </xdr:nvSpPr>
      <xdr:spPr>
        <a:xfrm>
          <a:off x="238570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60" name="n_3aveValue【公営住宅】&#10;有形固定資産減価償却率"/>
        <xdr:cNvSpPr txBox="1"/>
      </xdr:nvSpPr>
      <xdr:spPr>
        <a:xfrm>
          <a:off x="161100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143527</xdr:rowOff>
    </xdr:from>
    <xdr:ext cx="405111" cy="259045"/>
    <xdr:sp macro="" textlink="">
      <xdr:nvSpPr>
        <xdr:cNvPr id="261" name="n_1mainValue【公営住宅】&#10;有形固定資産減価償却率"/>
        <xdr:cNvSpPr txBox="1"/>
      </xdr:nvSpPr>
      <xdr:spPr>
        <a:xfrm>
          <a:off x="317056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2" name="直線コネクタ 271"/>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3" name="テキスト ボックス 272"/>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6" name="直線コネクタ 275"/>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7" name="テキスト ボックス 276"/>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81" name="直線コネクタ 280"/>
        <xdr:cNvCxnSpPr/>
      </xdr:nvCxnSpPr>
      <xdr:spPr>
        <a:xfrm flipV="1">
          <a:off x="9219565" y="13079539"/>
          <a:ext cx="0" cy="125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82" name="【公営住宅】&#10;一人当たり面積最小値テキスト"/>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83" name="直線コネクタ 282"/>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84" name="【公営住宅】&#10;一人当たり面積最大値テキスト"/>
        <xdr:cNvSpPr txBox="1"/>
      </xdr:nvSpPr>
      <xdr:spPr>
        <a:xfrm>
          <a:off x="9258300" y="1285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285" name="直線コネクタ 284"/>
        <xdr:cNvCxnSpPr/>
      </xdr:nvCxnSpPr>
      <xdr:spPr>
        <a:xfrm>
          <a:off x="9154160" y="13079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286" name="【公営住宅】&#10;一人当たり面積平均値テキスト"/>
        <xdr:cNvSpPr txBox="1"/>
      </xdr:nvSpPr>
      <xdr:spPr>
        <a:xfrm>
          <a:off x="9258300" y="13968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287" name="フローチャート: 判断 286"/>
        <xdr:cNvSpPr/>
      </xdr:nvSpPr>
      <xdr:spPr>
        <a:xfrm>
          <a:off x="9192260" y="13990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288" name="フローチャート: 判断 287"/>
        <xdr:cNvSpPr/>
      </xdr:nvSpPr>
      <xdr:spPr>
        <a:xfrm>
          <a:off x="8445500" y="13984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289" name="フローチャート: 判断 288"/>
        <xdr:cNvSpPr/>
      </xdr:nvSpPr>
      <xdr:spPr>
        <a:xfrm>
          <a:off x="7670800" y="139980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290" name="フローチャート: 判断 289"/>
        <xdr:cNvSpPr/>
      </xdr:nvSpPr>
      <xdr:spPr>
        <a:xfrm>
          <a:off x="6873240" y="1398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70168</xdr:rowOff>
    </xdr:from>
    <xdr:to>
      <xdr:col>55</xdr:col>
      <xdr:colOff>50800</xdr:colOff>
      <xdr:row>84</xdr:row>
      <xdr:rowOff>318</xdr:rowOff>
    </xdr:to>
    <xdr:sp macro="" textlink="">
      <xdr:nvSpPr>
        <xdr:cNvPr id="296" name="楕円 295"/>
        <xdr:cNvSpPr/>
      </xdr:nvSpPr>
      <xdr:spPr>
        <a:xfrm>
          <a:off x="9192260" y="139842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93045</xdr:rowOff>
    </xdr:from>
    <xdr:ext cx="469744" cy="259045"/>
    <xdr:sp macro="" textlink="">
      <xdr:nvSpPr>
        <xdr:cNvPr id="297" name="【公営住宅】&#10;一人当たり面積該当値テキスト"/>
        <xdr:cNvSpPr txBox="1"/>
      </xdr:nvSpPr>
      <xdr:spPr>
        <a:xfrm>
          <a:off x="9258300" y="1383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69025</xdr:rowOff>
    </xdr:from>
    <xdr:to>
      <xdr:col>50</xdr:col>
      <xdr:colOff>165100</xdr:colOff>
      <xdr:row>83</xdr:row>
      <xdr:rowOff>170625</xdr:rowOff>
    </xdr:to>
    <xdr:sp macro="" textlink="">
      <xdr:nvSpPr>
        <xdr:cNvPr id="298" name="楕円 297"/>
        <xdr:cNvSpPr/>
      </xdr:nvSpPr>
      <xdr:spPr>
        <a:xfrm>
          <a:off x="8445500" y="1398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119825</xdr:rowOff>
    </xdr:from>
    <xdr:to>
      <xdr:col>55</xdr:col>
      <xdr:colOff>0</xdr:colOff>
      <xdr:row>83</xdr:row>
      <xdr:rowOff>120968</xdr:rowOff>
    </xdr:to>
    <xdr:cxnSp macro="">
      <xdr:nvCxnSpPr>
        <xdr:cNvPr id="299" name="直線コネクタ 298"/>
        <xdr:cNvCxnSpPr/>
      </xdr:nvCxnSpPr>
      <xdr:spPr>
        <a:xfrm>
          <a:off x="8496300" y="14033945"/>
          <a:ext cx="7239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00" name="n_1aveValue【公営住宅】&#10;一人当たり面積"/>
        <xdr:cNvSpPr txBox="1"/>
      </xdr:nvSpPr>
      <xdr:spPr>
        <a:xfrm>
          <a:off x="8271587" y="1407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01" name="n_2aveValue【公営住宅】&#10;一人当たり面積"/>
        <xdr:cNvSpPr txBox="1"/>
      </xdr:nvSpPr>
      <xdr:spPr>
        <a:xfrm>
          <a:off x="7509587" y="137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02" name="n_3aveValue【公営住宅】&#10;一人当たり面積"/>
        <xdr:cNvSpPr txBox="1"/>
      </xdr:nvSpPr>
      <xdr:spPr>
        <a:xfrm>
          <a:off x="6712027" y="137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15702</xdr:rowOff>
    </xdr:from>
    <xdr:ext cx="469744" cy="259045"/>
    <xdr:sp macro="" textlink="">
      <xdr:nvSpPr>
        <xdr:cNvPr id="303" name="n_1mainValue【公営住宅】&#10;一人当たり面積"/>
        <xdr:cNvSpPr txBox="1"/>
      </xdr:nvSpPr>
      <xdr:spPr>
        <a:xfrm>
          <a:off x="8271587" y="1376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0" name="テキスト ボックス 329"/>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1" name="直線コネクタ 33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2" name="テキスト ボックス 331"/>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3" name="直線コネクタ 33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4" name="テキスト ボックス 33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5" name="直線コネクタ 33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6" name="テキスト ボックス 33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7" name="直線コネクタ 33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8" name="テキスト ボックス 33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9" name="直線コネクタ 33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0" name="テキスト ボックス 339"/>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2" name="テキスト ボックス 341"/>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44" name="直線コネクタ 343"/>
        <xdr:cNvCxnSpPr/>
      </xdr:nvCxnSpPr>
      <xdr:spPr>
        <a:xfrm flipV="1">
          <a:off x="14375764" y="569214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45" name="【認定こども園・幼稚園・保育所】&#10;有形固定資産減価償却率最小値テキスト"/>
        <xdr:cNvSpPr txBox="1"/>
      </xdr:nvSpPr>
      <xdr:spPr>
        <a:xfrm>
          <a:off x="144145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46" name="直線コネクタ 345"/>
        <xdr:cNvCxnSpPr/>
      </xdr:nvCxnSpPr>
      <xdr:spPr>
        <a:xfrm>
          <a:off x="14287500" y="7023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47" name="【認定こども園・幼稚園・保育所】&#10;有形固定資産減価償却率最大値テキスト"/>
        <xdr:cNvSpPr txBox="1"/>
      </xdr:nvSpPr>
      <xdr:spPr>
        <a:xfrm>
          <a:off x="144145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48" name="直線コネクタ 347"/>
        <xdr:cNvCxnSpPr/>
      </xdr:nvCxnSpPr>
      <xdr:spPr>
        <a:xfrm>
          <a:off x="14287500" y="569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49" name="【認定こども園・幼稚園・保育所】&#10;有形固定資産減価償却率平均値テキスト"/>
        <xdr:cNvSpPr txBox="1"/>
      </xdr:nvSpPr>
      <xdr:spPr>
        <a:xfrm>
          <a:off x="144145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50" name="フローチャート: 判断 349"/>
        <xdr:cNvSpPr/>
      </xdr:nvSpPr>
      <xdr:spPr>
        <a:xfrm>
          <a:off x="14325600" y="6350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51" name="フローチャート: 判断 350"/>
        <xdr:cNvSpPr/>
      </xdr:nvSpPr>
      <xdr:spPr>
        <a:xfrm>
          <a:off x="1357884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52" name="フローチャート: 判断 351"/>
        <xdr:cNvSpPr/>
      </xdr:nvSpPr>
      <xdr:spPr>
        <a:xfrm>
          <a:off x="12804140" y="6370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53" name="フローチャート: 判断 352"/>
        <xdr:cNvSpPr/>
      </xdr:nvSpPr>
      <xdr:spPr>
        <a:xfrm>
          <a:off x="12029440" y="6378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359" name="楕円 358"/>
        <xdr:cNvSpPr/>
      </xdr:nvSpPr>
      <xdr:spPr>
        <a:xfrm>
          <a:off x="14325600" y="65214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129557</xdr:rowOff>
    </xdr:from>
    <xdr:ext cx="405111" cy="259045"/>
    <xdr:sp macro="" textlink="">
      <xdr:nvSpPr>
        <xdr:cNvPr id="360" name="【認定こども園・幼稚園・保育所】&#10;有形固定資産減価償却率該当値テキスト"/>
        <xdr:cNvSpPr txBox="1"/>
      </xdr:nvSpPr>
      <xdr:spPr>
        <a:xfrm>
          <a:off x="1441450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23495</xdr:rowOff>
    </xdr:from>
    <xdr:to>
      <xdr:col>81</xdr:col>
      <xdr:colOff>101600</xdr:colOff>
      <xdr:row>39</xdr:row>
      <xdr:rowOff>125095</xdr:rowOff>
    </xdr:to>
    <xdr:sp macro="" textlink="">
      <xdr:nvSpPr>
        <xdr:cNvPr id="361" name="楕円 360"/>
        <xdr:cNvSpPr/>
      </xdr:nvSpPr>
      <xdr:spPr>
        <a:xfrm>
          <a:off x="1357884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74295</xdr:rowOff>
    </xdr:to>
    <xdr:cxnSp macro="">
      <xdr:nvCxnSpPr>
        <xdr:cNvPr id="362" name="直線コネクタ 361"/>
        <xdr:cNvCxnSpPr/>
      </xdr:nvCxnSpPr>
      <xdr:spPr>
        <a:xfrm flipV="1">
          <a:off x="13629640" y="6568440"/>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363" name="n_1aveValue【認定こども園・幼稚園・保育所】&#10;有形固定資産減価償却率"/>
        <xdr:cNvSpPr txBox="1"/>
      </xdr:nvSpPr>
      <xdr:spPr>
        <a:xfrm>
          <a:off x="134372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64" name="n_2aveValue【認定こども園・幼稚園・保育所】&#10;有形固定資産減価償却率"/>
        <xdr:cNvSpPr txBox="1"/>
      </xdr:nvSpPr>
      <xdr:spPr>
        <a:xfrm>
          <a:off x="126752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65" name="n_3aveValue【認定こども園・幼稚園・保育所】&#10;有形固定資産減価償却率"/>
        <xdr:cNvSpPr txBox="1"/>
      </xdr:nvSpPr>
      <xdr:spPr>
        <a:xfrm>
          <a:off x="119005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116222</xdr:rowOff>
    </xdr:from>
    <xdr:ext cx="405111" cy="259045"/>
    <xdr:sp macro="" textlink="">
      <xdr:nvSpPr>
        <xdr:cNvPr id="366" name="n_1mainValue【認定こども園・幼稚園・保育所】&#10;有形固定資産減価償却率"/>
        <xdr:cNvSpPr txBox="1"/>
      </xdr:nvSpPr>
      <xdr:spPr>
        <a:xfrm>
          <a:off x="134372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7" name="直線コネクタ 376"/>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8" name="テキスト ボックス 377"/>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9" name="直線コネクタ 378"/>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0" name="テキスト ボックス 379"/>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1" name="直線コネクタ 380"/>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2" name="テキスト ボックス 381"/>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3" name="直線コネクタ 382"/>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4" name="テキスト ボックス 383"/>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388" name="直線コネクタ 387"/>
        <xdr:cNvCxnSpPr/>
      </xdr:nvCxnSpPr>
      <xdr:spPr>
        <a:xfrm flipV="1">
          <a:off x="19509104" y="5667756"/>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89" name="【認定こども園・幼稚園・保育所】&#10;一人当たり面積最小値テキスト"/>
        <xdr:cNvSpPr txBox="1"/>
      </xdr:nvSpPr>
      <xdr:spPr>
        <a:xfrm>
          <a:off x="1954784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90" name="直線コネクタ 389"/>
        <xdr:cNvCxnSpPr/>
      </xdr:nvCxnSpPr>
      <xdr:spPr>
        <a:xfrm>
          <a:off x="19443700" y="694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391" name="【認定こども園・幼稚園・保育所】&#10;一人当たり面積最大値テキスト"/>
        <xdr:cNvSpPr txBox="1"/>
      </xdr:nvSpPr>
      <xdr:spPr>
        <a:xfrm>
          <a:off x="19547840" y="544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392" name="直線コネクタ 391"/>
        <xdr:cNvCxnSpPr/>
      </xdr:nvCxnSpPr>
      <xdr:spPr>
        <a:xfrm>
          <a:off x="19443700" y="5667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393" name="【認定こども園・幼稚園・保育所】&#10;一人当たり面積平均値テキスト"/>
        <xdr:cNvSpPr txBox="1"/>
      </xdr:nvSpPr>
      <xdr:spPr>
        <a:xfrm>
          <a:off x="19547840" y="634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94" name="フローチャート: 判断 393"/>
        <xdr:cNvSpPr/>
      </xdr:nvSpPr>
      <xdr:spPr>
        <a:xfrm>
          <a:off x="19458940" y="6484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95" name="フローチャート: 判断 394"/>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96" name="フローチャート: 判断 395"/>
        <xdr:cNvSpPr/>
      </xdr:nvSpPr>
      <xdr:spPr>
        <a:xfrm>
          <a:off x="1793748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397" name="フローチャート: 判断 396"/>
        <xdr:cNvSpPr/>
      </xdr:nvSpPr>
      <xdr:spPr>
        <a:xfrm>
          <a:off x="17162780" y="6496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8" name="テキスト ボックス 39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39116</xdr:rowOff>
    </xdr:from>
    <xdr:to>
      <xdr:col>116</xdr:col>
      <xdr:colOff>114300</xdr:colOff>
      <xdr:row>40</xdr:row>
      <xdr:rowOff>140716</xdr:rowOff>
    </xdr:to>
    <xdr:sp macro="" textlink="">
      <xdr:nvSpPr>
        <xdr:cNvPr id="403" name="楕円 402"/>
        <xdr:cNvSpPr/>
      </xdr:nvSpPr>
      <xdr:spPr>
        <a:xfrm>
          <a:off x="19458940" y="67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17543</xdr:rowOff>
    </xdr:from>
    <xdr:ext cx="469744" cy="259045"/>
    <xdr:sp macro="" textlink="">
      <xdr:nvSpPr>
        <xdr:cNvPr id="404" name="【認定こども園・幼稚園・保育所】&#10;一人当たり面積該当値テキスト"/>
        <xdr:cNvSpPr txBox="1"/>
      </xdr:nvSpPr>
      <xdr:spPr>
        <a:xfrm>
          <a:off x="19547840" y="67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405" name="楕円 404"/>
        <xdr:cNvSpPr/>
      </xdr:nvSpPr>
      <xdr:spPr>
        <a:xfrm>
          <a:off x="18735040" y="67447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89916</xdr:rowOff>
    </xdr:to>
    <xdr:cxnSp macro="">
      <xdr:nvCxnSpPr>
        <xdr:cNvPr id="406" name="直線コネクタ 405"/>
        <xdr:cNvCxnSpPr/>
      </xdr:nvCxnSpPr>
      <xdr:spPr>
        <a:xfrm>
          <a:off x="18778220" y="679551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07" name="n_1aveValue【認定こども園・幼稚園・保育所】&#10;一人当たり面積"/>
        <xdr:cNvSpPr txBox="1"/>
      </xdr:nvSpPr>
      <xdr:spPr>
        <a:xfrm>
          <a:off x="1856112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08" name="n_2aveValue【認定こども園・幼稚園・保育所】&#10;一人当たり面積"/>
        <xdr:cNvSpPr txBox="1"/>
      </xdr:nvSpPr>
      <xdr:spPr>
        <a:xfrm>
          <a:off x="1777626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09" name="n_3aveValue【認定こども園・幼稚園・保育所】&#10;一人当たり面積"/>
        <xdr:cNvSpPr txBox="1"/>
      </xdr:nvSpPr>
      <xdr:spPr>
        <a:xfrm>
          <a:off x="1700156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410" name="n_1mainValue【認定こども園・幼稚園・保育所】&#10;一人当たり面積"/>
        <xdr:cNvSpPr txBox="1"/>
      </xdr:nvSpPr>
      <xdr:spPr>
        <a:xfrm>
          <a:off x="18561127" y="683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1" name="テキスト ボックス 420"/>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3" name="テキスト ボックス 422"/>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3" name="テキスト ボックス 432"/>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35" name="直線コネクタ 434"/>
        <xdr:cNvCxnSpPr/>
      </xdr:nvCxnSpPr>
      <xdr:spPr>
        <a:xfrm flipV="1">
          <a:off x="14375764" y="928497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36" name="【学校施設】&#10;有形固定資産減価償却率最小値テキスト"/>
        <xdr:cNvSpPr txBox="1"/>
      </xdr:nvSpPr>
      <xdr:spPr>
        <a:xfrm>
          <a:off x="144145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37" name="直線コネクタ 436"/>
        <xdr:cNvCxnSpPr/>
      </xdr:nvCxnSpPr>
      <xdr:spPr>
        <a:xfrm>
          <a:off x="14287500" y="1088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8" name="【学校施設】&#10;有形固定資産減価償却率最大値テキスト"/>
        <xdr:cNvSpPr txBox="1"/>
      </xdr:nvSpPr>
      <xdr:spPr>
        <a:xfrm>
          <a:off x="14414500" y="906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9" name="直線コネクタ 438"/>
        <xdr:cNvCxnSpPr/>
      </xdr:nvCxnSpPr>
      <xdr:spPr>
        <a:xfrm>
          <a:off x="14287500" y="928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158767</xdr:rowOff>
    </xdr:from>
    <xdr:ext cx="405111" cy="259045"/>
    <xdr:sp macro="" textlink="">
      <xdr:nvSpPr>
        <xdr:cNvPr id="440" name="【学校施設】&#10;有形固定資産減価償却率平均値テキスト"/>
        <xdr:cNvSpPr txBox="1"/>
      </xdr:nvSpPr>
      <xdr:spPr>
        <a:xfrm>
          <a:off x="14414500" y="1004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41" name="フローチャート: 判断 440"/>
        <xdr:cNvSpPr/>
      </xdr:nvSpPr>
      <xdr:spPr>
        <a:xfrm>
          <a:off x="14325600" y="101942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42" name="フローチャート: 判断 441"/>
        <xdr:cNvSpPr/>
      </xdr:nvSpPr>
      <xdr:spPr>
        <a:xfrm>
          <a:off x="1357884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43" name="フローチャート: 判断 442"/>
        <xdr:cNvSpPr/>
      </xdr:nvSpPr>
      <xdr:spPr>
        <a:xfrm>
          <a:off x="1280414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44" name="フローチャート: 判断 443"/>
        <xdr:cNvSpPr/>
      </xdr:nvSpPr>
      <xdr:spPr>
        <a:xfrm>
          <a:off x="1202944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55880</xdr:rowOff>
    </xdr:from>
    <xdr:to>
      <xdr:col>85</xdr:col>
      <xdr:colOff>177800</xdr:colOff>
      <xdr:row>62</xdr:row>
      <xdr:rowOff>157480</xdr:rowOff>
    </xdr:to>
    <xdr:sp macro="" textlink="">
      <xdr:nvSpPr>
        <xdr:cNvPr id="450" name="楕円 449"/>
        <xdr:cNvSpPr/>
      </xdr:nvSpPr>
      <xdr:spPr>
        <a:xfrm>
          <a:off x="14325600" y="104495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34307</xdr:rowOff>
    </xdr:from>
    <xdr:ext cx="405111" cy="259045"/>
    <xdr:sp macro="" textlink="">
      <xdr:nvSpPr>
        <xdr:cNvPr id="451" name="【学校施設】&#10;有形固定資産減価償却率該当値テキスト"/>
        <xdr:cNvSpPr txBox="1"/>
      </xdr:nvSpPr>
      <xdr:spPr>
        <a:xfrm>
          <a:off x="144145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124460</xdr:rowOff>
    </xdr:from>
    <xdr:to>
      <xdr:col>81</xdr:col>
      <xdr:colOff>101600</xdr:colOff>
      <xdr:row>63</xdr:row>
      <xdr:rowOff>54610</xdr:rowOff>
    </xdr:to>
    <xdr:sp macro="" textlink="">
      <xdr:nvSpPr>
        <xdr:cNvPr id="452" name="楕円 451"/>
        <xdr:cNvSpPr/>
      </xdr:nvSpPr>
      <xdr:spPr>
        <a:xfrm>
          <a:off x="13578840" y="10518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106680</xdr:rowOff>
    </xdr:from>
    <xdr:to>
      <xdr:col>85</xdr:col>
      <xdr:colOff>127000</xdr:colOff>
      <xdr:row>63</xdr:row>
      <xdr:rowOff>3810</xdr:rowOff>
    </xdr:to>
    <xdr:cxnSp macro="">
      <xdr:nvCxnSpPr>
        <xdr:cNvPr id="453" name="直線コネクタ 452"/>
        <xdr:cNvCxnSpPr/>
      </xdr:nvCxnSpPr>
      <xdr:spPr>
        <a:xfrm flipV="1">
          <a:off x="13629640" y="10500360"/>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454" name="n_1aveValue【学校施設】&#10;有形固定資産減価償却率"/>
        <xdr:cNvSpPr txBox="1"/>
      </xdr:nvSpPr>
      <xdr:spPr>
        <a:xfrm>
          <a:off x="134372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455" name="n_2aveValue【学校施設】&#10;有形固定資産減価償却率"/>
        <xdr:cNvSpPr txBox="1"/>
      </xdr:nvSpPr>
      <xdr:spPr>
        <a:xfrm>
          <a:off x="126752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456" name="n_3aveValue【学校施設】&#10;有形固定資産減価償却率"/>
        <xdr:cNvSpPr txBox="1"/>
      </xdr:nvSpPr>
      <xdr:spPr>
        <a:xfrm>
          <a:off x="119005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45737</xdr:rowOff>
    </xdr:from>
    <xdr:ext cx="405111" cy="259045"/>
    <xdr:sp macro="" textlink="">
      <xdr:nvSpPr>
        <xdr:cNvPr id="457" name="n_1mainValue【学校施設】&#10;有形固定資産減価償却率"/>
        <xdr:cNvSpPr txBox="1"/>
      </xdr:nvSpPr>
      <xdr:spPr>
        <a:xfrm>
          <a:off x="134372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8" name="テキスト ボックス 46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69" name="直線コネクタ 468"/>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0" name="テキスト ボックス 469"/>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1" name="直線コネクタ 47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2" name="テキスト ボックス 47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3" name="直線コネクタ 472"/>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4" name="テキスト ボックス 473"/>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78" name="直線コネクタ 477"/>
        <xdr:cNvCxnSpPr/>
      </xdr:nvCxnSpPr>
      <xdr:spPr>
        <a:xfrm flipV="1">
          <a:off x="19509104" y="9499283"/>
          <a:ext cx="0" cy="1150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79" name="【学校施設】&#10;一人当たり面積最小値テキスト"/>
        <xdr:cNvSpPr txBox="1"/>
      </xdr:nvSpPr>
      <xdr:spPr>
        <a:xfrm>
          <a:off x="19547840" y="1065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80" name="直線コネクタ 479"/>
        <xdr:cNvCxnSpPr/>
      </xdr:nvCxnSpPr>
      <xdr:spPr>
        <a:xfrm>
          <a:off x="19443700" y="10649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481" name="【学校施設】&#10;一人当たり面積最大値テキスト"/>
        <xdr:cNvSpPr txBox="1"/>
      </xdr:nvSpPr>
      <xdr:spPr>
        <a:xfrm>
          <a:off x="19547840" y="92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482" name="直線コネクタ 481"/>
        <xdr:cNvCxnSpPr/>
      </xdr:nvCxnSpPr>
      <xdr:spPr>
        <a:xfrm>
          <a:off x="19443700" y="9499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483" name="【学校施設】&#10;一人当たり面積平均値テキスト"/>
        <xdr:cNvSpPr txBox="1"/>
      </xdr:nvSpPr>
      <xdr:spPr>
        <a:xfrm>
          <a:off x="19547840" y="1015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484" name="フローチャート: 判断 483"/>
        <xdr:cNvSpPr/>
      </xdr:nvSpPr>
      <xdr:spPr>
        <a:xfrm>
          <a:off x="19458940" y="101761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485" name="フローチャート: 判断 484"/>
        <xdr:cNvSpPr/>
      </xdr:nvSpPr>
      <xdr:spPr>
        <a:xfrm>
          <a:off x="18735040" y="101687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486" name="フローチャート: 判断 485"/>
        <xdr:cNvSpPr/>
      </xdr:nvSpPr>
      <xdr:spPr>
        <a:xfrm>
          <a:off x="17937480" y="10199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487" name="フローチャート: 判断 486"/>
        <xdr:cNvSpPr/>
      </xdr:nvSpPr>
      <xdr:spPr>
        <a:xfrm>
          <a:off x="17162780" y="10215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40069</xdr:rowOff>
    </xdr:from>
    <xdr:to>
      <xdr:col>116</xdr:col>
      <xdr:colOff>114300</xdr:colOff>
      <xdr:row>60</xdr:row>
      <xdr:rowOff>141669</xdr:rowOff>
    </xdr:to>
    <xdr:sp macro="" textlink="">
      <xdr:nvSpPr>
        <xdr:cNvPr id="493" name="楕円 492"/>
        <xdr:cNvSpPr/>
      </xdr:nvSpPr>
      <xdr:spPr>
        <a:xfrm>
          <a:off x="19458940" y="100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62946</xdr:rowOff>
    </xdr:from>
    <xdr:ext cx="469744" cy="259045"/>
    <xdr:sp macro="" textlink="">
      <xdr:nvSpPr>
        <xdr:cNvPr id="494" name="【学校施設】&#10;一人当たり面積該当値テキスト"/>
        <xdr:cNvSpPr txBox="1"/>
      </xdr:nvSpPr>
      <xdr:spPr>
        <a:xfrm>
          <a:off x="19547840" y="995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37782</xdr:rowOff>
    </xdr:from>
    <xdr:to>
      <xdr:col>112</xdr:col>
      <xdr:colOff>38100</xdr:colOff>
      <xdr:row>60</xdr:row>
      <xdr:rowOff>139382</xdr:rowOff>
    </xdr:to>
    <xdr:sp macro="" textlink="">
      <xdr:nvSpPr>
        <xdr:cNvPr id="495" name="楕円 494"/>
        <xdr:cNvSpPr/>
      </xdr:nvSpPr>
      <xdr:spPr>
        <a:xfrm>
          <a:off x="18735040" y="100961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88582</xdr:rowOff>
    </xdr:from>
    <xdr:to>
      <xdr:col>116</xdr:col>
      <xdr:colOff>63500</xdr:colOff>
      <xdr:row>60</xdr:row>
      <xdr:rowOff>90869</xdr:rowOff>
    </xdr:to>
    <xdr:cxnSp macro="">
      <xdr:nvCxnSpPr>
        <xdr:cNvPr id="496" name="直線コネクタ 495"/>
        <xdr:cNvCxnSpPr/>
      </xdr:nvCxnSpPr>
      <xdr:spPr>
        <a:xfrm>
          <a:off x="18778220" y="10146982"/>
          <a:ext cx="7315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497" name="n_1aveValue【学校施設】&#10;一人当たり面積"/>
        <xdr:cNvSpPr txBox="1"/>
      </xdr:nvSpPr>
      <xdr:spPr>
        <a:xfrm>
          <a:off x="18561127" y="102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498" name="n_2aveValue【学校施設】&#10;一人当たり面積"/>
        <xdr:cNvSpPr txBox="1"/>
      </xdr:nvSpPr>
      <xdr:spPr>
        <a:xfrm>
          <a:off x="17776267" y="997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499" name="n_3aveValue【学校施設】&#10;一人当たり面積"/>
        <xdr:cNvSpPr txBox="1"/>
      </xdr:nvSpPr>
      <xdr:spPr>
        <a:xfrm>
          <a:off x="17001567" y="99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155909</xdr:rowOff>
    </xdr:from>
    <xdr:ext cx="469744" cy="259045"/>
    <xdr:sp macro="" textlink="">
      <xdr:nvSpPr>
        <xdr:cNvPr id="500" name="n_1mainValue【学校施設】&#10;一人当たり面積"/>
        <xdr:cNvSpPr txBox="1"/>
      </xdr:nvSpPr>
      <xdr:spPr>
        <a:xfrm>
          <a:off x="18561127" y="987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11" name="テキスト ボックス 51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3" name="テキスト ボックス 512"/>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5" name="テキスト ボックス 51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7" name="テキスト ボックス 51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9" name="テキスト ボックス 51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21" name="テキスト ボックス 520"/>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3" name="テキスト ボックス 52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25" name="直線コネクタ 524"/>
        <xdr:cNvCxnSpPr/>
      </xdr:nvCxnSpPr>
      <xdr:spPr>
        <a:xfrm flipV="1">
          <a:off x="14375764" y="1309115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26" name="【児童館】&#10;有形固定資産減価償却率最小値テキスト"/>
        <xdr:cNvSpPr txBox="1"/>
      </xdr:nvSpPr>
      <xdr:spPr>
        <a:xfrm>
          <a:off x="14414500" y="1453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7" name="直線コネクタ 526"/>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28" name="【児童館】&#10;有形固定資産減価償却率最大値テキスト"/>
        <xdr:cNvSpPr txBox="1"/>
      </xdr:nvSpPr>
      <xdr:spPr>
        <a:xfrm>
          <a:off x="14414500" y="12874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29" name="直線コネクタ 528"/>
        <xdr:cNvCxnSpPr/>
      </xdr:nvCxnSpPr>
      <xdr:spPr>
        <a:xfrm>
          <a:off x="1428750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30" name="【児童館】&#10;有形固定資産減価償却率平均値テキスト"/>
        <xdr:cNvSpPr txBox="1"/>
      </xdr:nvSpPr>
      <xdr:spPr>
        <a:xfrm>
          <a:off x="14414500" y="13642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31" name="フローチャート: 判断 530"/>
        <xdr:cNvSpPr/>
      </xdr:nvSpPr>
      <xdr:spPr>
        <a:xfrm>
          <a:off x="14325600" y="1378711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32" name="フローチャート: 判断 531"/>
        <xdr:cNvSpPr/>
      </xdr:nvSpPr>
      <xdr:spPr>
        <a:xfrm>
          <a:off x="135788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33" name="フローチャート: 判断 532"/>
        <xdr:cNvSpPr/>
      </xdr:nvSpPr>
      <xdr:spPr>
        <a:xfrm>
          <a:off x="128041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34" name="フローチャート: 判断 533"/>
        <xdr:cNvSpPr/>
      </xdr:nvSpPr>
      <xdr:spPr>
        <a:xfrm>
          <a:off x="1202944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52070</xdr:rowOff>
    </xdr:from>
    <xdr:to>
      <xdr:col>85</xdr:col>
      <xdr:colOff>177800</xdr:colOff>
      <xdr:row>84</xdr:row>
      <xdr:rowOff>153670</xdr:rowOff>
    </xdr:to>
    <xdr:sp macro="" textlink="">
      <xdr:nvSpPr>
        <xdr:cNvPr id="540" name="楕円 539"/>
        <xdr:cNvSpPr/>
      </xdr:nvSpPr>
      <xdr:spPr>
        <a:xfrm>
          <a:off x="14325600" y="14133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30497</xdr:rowOff>
    </xdr:from>
    <xdr:ext cx="405111" cy="259045"/>
    <xdr:sp macro="" textlink="">
      <xdr:nvSpPr>
        <xdr:cNvPr id="541" name="【児童館】&#10;有形固定資産減価償却率該当値テキスト"/>
        <xdr:cNvSpPr txBox="1"/>
      </xdr:nvSpPr>
      <xdr:spPr>
        <a:xfrm>
          <a:off x="144145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65405</xdr:rowOff>
    </xdr:from>
    <xdr:to>
      <xdr:col>81</xdr:col>
      <xdr:colOff>101600</xdr:colOff>
      <xdr:row>84</xdr:row>
      <xdr:rowOff>167005</xdr:rowOff>
    </xdr:to>
    <xdr:sp macro="" textlink="">
      <xdr:nvSpPr>
        <xdr:cNvPr id="542" name="楕円 541"/>
        <xdr:cNvSpPr/>
      </xdr:nvSpPr>
      <xdr:spPr>
        <a:xfrm>
          <a:off x="13578840" y="141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102870</xdr:rowOff>
    </xdr:from>
    <xdr:to>
      <xdr:col>85</xdr:col>
      <xdr:colOff>127000</xdr:colOff>
      <xdr:row>84</xdr:row>
      <xdr:rowOff>116205</xdr:rowOff>
    </xdr:to>
    <xdr:cxnSp macro="">
      <xdr:nvCxnSpPr>
        <xdr:cNvPr id="543" name="直線コネクタ 542"/>
        <xdr:cNvCxnSpPr/>
      </xdr:nvCxnSpPr>
      <xdr:spPr>
        <a:xfrm flipV="1">
          <a:off x="13629640" y="14184630"/>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544" name="n_1aveValue【児童館】&#10;有形固定資産減価償却率"/>
        <xdr:cNvSpPr txBox="1"/>
      </xdr:nvSpPr>
      <xdr:spPr>
        <a:xfrm>
          <a:off x="1343724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545" name="n_2aveValue【児童館】&#10;有形固定資産減価償却率"/>
        <xdr:cNvSpPr txBox="1"/>
      </xdr:nvSpPr>
      <xdr:spPr>
        <a:xfrm>
          <a:off x="1267524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46" name="n_3aveValue【児童館】&#10;有形固定資産減価償却率"/>
        <xdr:cNvSpPr txBox="1"/>
      </xdr:nvSpPr>
      <xdr:spPr>
        <a:xfrm>
          <a:off x="1190054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158132</xdr:rowOff>
    </xdr:from>
    <xdr:ext cx="405111" cy="259045"/>
    <xdr:sp macro="" textlink="">
      <xdr:nvSpPr>
        <xdr:cNvPr id="547" name="n_1mainValue【児童館】&#10;有形固定資産減価償却率"/>
        <xdr:cNvSpPr txBox="1"/>
      </xdr:nvSpPr>
      <xdr:spPr>
        <a:xfrm>
          <a:off x="13437244" y="1423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6" name="テキスト ボックス 55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7" name="直線コネクタ 55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8" name="直線コネクタ 55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9" name="テキスト ボックス 55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0" name="直線コネクタ 55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1" name="テキスト ボックス 56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2" name="直線コネクタ 56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3" name="テキスト ボックス 56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4" name="直線コネクタ 56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5" name="テキスト ボックス 56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6" name="直線コネクタ 56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7" name="テキスト ボックス 56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8" name="直線コネクタ 56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9" name="テキスト ボックス 56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0"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571" name="直線コネクタ 570"/>
        <xdr:cNvCxnSpPr/>
      </xdr:nvCxnSpPr>
      <xdr:spPr>
        <a:xfrm flipV="1">
          <a:off x="19509104" y="132029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572" name="【児童館】&#10;一人当たり面積最小値テキスト"/>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573" name="直線コネクタ 572"/>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74" name="【児童館】&#10;一人当たり面積最大値テキスト"/>
        <xdr:cNvSpPr txBox="1"/>
      </xdr:nvSpPr>
      <xdr:spPr>
        <a:xfrm>
          <a:off x="19547840" y="1298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75" name="直線コネクタ 574"/>
        <xdr:cNvCxnSpPr/>
      </xdr:nvCxnSpPr>
      <xdr:spPr>
        <a:xfrm>
          <a:off x="19443700" y="13202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76" name="【児童館】&#10;一人当たり面積平均値テキスト"/>
        <xdr:cNvSpPr txBox="1"/>
      </xdr:nvSpPr>
      <xdr:spPr>
        <a:xfrm>
          <a:off x="1954784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77" name="フローチャート: 判断 576"/>
        <xdr:cNvSpPr/>
      </xdr:nvSpPr>
      <xdr:spPr>
        <a:xfrm>
          <a:off x="1945894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78" name="フローチャート: 判断 577"/>
        <xdr:cNvSpPr/>
      </xdr:nvSpPr>
      <xdr:spPr>
        <a:xfrm>
          <a:off x="1873504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9" name="フローチャート: 判断 578"/>
        <xdr:cNvSpPr/>
      </xdr:nvSpPr>
      <xdr:spPr>
        <a:xfrm>
          <a:off x="179374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580" name="フローチャート: 判断 579"/>
        <xdr:cNvSpPr/>
      </xdr:nvSpPr>
      <xdr:spPr>
        <a:xfrm>
          <a:off x="1716278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76200</xdr:rowOff>
    </xdr:from>
    <xdr:to>
      <xdr:col>116</xdr:col>
      <xdr:colOff>114300</xdr:colOff>
      <xdr:row>79</xdr:row>
      <xdr:rowOff>6350</xdr:rowOff>
    </xdr:to>
    <xdr:sp macro="" textlink="">
      <xdr:nvSpPr>
        <xdr:cNvPr id="586" name="楕円 585"/>
        <xdr:cNvSpPr/>
      </xdr:nvSpPr>
      <xdr:spPr>
        <a:xfrm>
          <a:off x="19458940" y="13152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29227</xdr:rowOff>
    </xdr:from>
    <xdr:ext cx="469744" cy="259045"/>
    <xdr:sp macro="" textlink="">
      <xdr:nvSpPr>
        <xdr:cNvPr id="587" name="【児童館】&#10;一人当たり面積該当値テキスト"/>
        <xdr:cNvSpPr txBox="1"/>
      </xdr:nvSpPr>
      <xdr:spPr>
        <a:xfrm>
          <a:off x="19547840"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76200</xdr:rowOff>
    </xdr:from>
    <xdr:to>
      <xdr:col>112</xdr:col>
      <xdr:colOff>38100</xdr:colOff>
      <xdr:row>79</xdr:row>
      <xdr:rowOff>6350</xdr:rowOff>
    </xdr:to>
    <xdr:sp macro="" textlink="">
      <xdr:nvSpPr>
        <xdr:cNvPr id="588" name="楕円 587"/>
        <xdr:cNvSpPr/>
      </xdr:nvSpPr>
      <xdr:spPr>
        <a:xfrm>
          <a:off x="18735040" y="13152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127000</xdr:rowOff>
    </xdr:from>
    <xdr:to>
      <xdr:col>116</xdr:col>
      <xdr:colOff>63500</xdr:colOff>
      <xdr:row>78</xdr:row>
      <xdr:rowOff>127000</xdr:rowOff>
    </xdr:to>
    <xdr:cxnSp macro="">
      <xdr:nvCxnSpPr>
        <xdr:cNvPr id="589" name="直線コネクタ 588"/>
        <xdr:cNvCxnSpPr/>
      </xdr:nvCxnSpPr>
      <xdr:spPr>
        <a:xfrm>
          <a:off x="18778220" y="132029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590" name="n_1aveValue【児童館】&#10;一人当たり面積"/>
        <xdr:cNvSpPr txBox="1"/>
      </xdr:nvSpPr>
      <xdr:spPr>
        <a:xfrm>
          <a:off x="185611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91" name="n_2aveValue【児童館】&#10;一人当たり面積"/>
        <xdr:cNvSpPr txBox="1"/>
      </xdr:nvSpPr>
      <xdr:spPr>
        <a:xfrm>
          <a:off x="177762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592" name="n_3aveValue【児童館】&#10;一人当たり面積"/>
        <xdr:cNvSpPr txBox="1"/>
      </xdr:nvSpPr>
      <xdr:spPr>
        <a:xfrm>
          <a:off x="17001567"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22877</xdr:rowOff>
    </xdr:from>
    <xdr:ext cx="469744" cy="259045"/>
    <xdr:sp macro="" textlink="">
      <xdr:nvSpPr>
        <xdr:cNvPr id="593" name="n_1mainValue【児童館】&#10;一人当たり面積"/>
        <xdr:cNvSpPr txBox="1"/>
      </xdr:nvSpPr>
      <xdr:spPr>
        <a:xfrm>
          <a:off x="18561127" y="1293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5" name="直線コネクタ 604"/>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6" name="テキスト ボックス 605"/>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7" name="直線コネクタ 606"/>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8" name="テキスト ボックス 607"/>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9" name="直線コネクタ 608"/>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0" name="テキスト ボックス 609"/>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1" name="直線コネクタ 610"/>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2" name="テキスト ボックス 611"/>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16" name="直線コネクタ 615"/>
        <xdr:cNvCxnSpPr/>
      </xdr:nvCxnSpPr>
      <xdr:spPr>
        <a:xfrm flipV="1">
          <a:off x="14375764" y="169316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17" name="【公民館】&#10;有形固定資産減価償却率最小値テキスト"/>
        <xdr:cNvSpPr txBox="1"/>
      </xdr:nvSpPr>
      <xdr:spPr>
        <a:xfrm>
          <a:off x="144145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18" name="直線コネクタ 617"/>
        <xdr:cNvCxnSpPr/>
      </xdr:nvCxnSpPr>
      <xdr:spPr>
        <a:xfrm>
          <a:off x="142875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19" name="【公民館】&#10;有形固定資産減価償却率最大値テキスト"/>
        <xdr:cNvSpPr txBox="1"/>
      </xdr:nvSpPr>
      <xdr:spPr>
        <a:xfrm>
          <a:off x="14414500" y="167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20" name="直線コネクタ 619"/>
        <xdr:cNvCxnSpPr/>
      </xdr:nvCxnSpPr>
      <xdr:spPr>
        <a:xfrm>
          <a:off x="1428750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21" name="【公民館】&#10;有形固定資産減価償却率平均値テキスト"/>
        <xdr:cNvSpPr txBox="1"/>
      </xdr:nvSpPr>
      <xdr:spPr>
        <a:xfrm>
          <a:off x="14414500" y="17649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22" name="フローチャート: 判断 621"/>
        <xdr:cNvSpPr/>
      </xdr:nvSpPr>
      <xdr:spPr>
        <a:xfrm>
          <a:off x="14325600" y="176710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23" name="フローチャート: 判断 622"/>
        <xdr:cNvSpPr/>
      </xdr:nvSpPr>
      <xdr:spPr>
        <a:xfrm>
          <a:off x="13578840" y="1766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24" name="フローチャート: 判断 623"/>
        <xdr:cNvSpPr/>
      </xdr:nvSpPr>
      <xdr:spPr>
        <a:xfrm>
          <a:off x="12804140" y="17712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25" name="フローチャート: 判断 624"/>
        <xdr:cNvSpPr/>
      </xdr:nvSpPr>
      <xdr:spPr>
        <a:xfrm>
          <a:off x="1202944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153415</xdr:rowOff>
    </xdr:from>
    <xdr:to>
      <xdr:col>85</xdr:col>
      <xdr:colOff>177800</xdr:colOff>
      <xdr:row>104</xdr:row>
      <xdr:rowOff>83565</xdr:rowOff>
    </xdr:to>
    <xdr:sp macro="" textlink="">
      <xdr:nvSpPr>
        <xdr:cNvPr id="631" name="楕円 630"/>
        <xdr:cNvSpPr/>
      </xdr:nvSpPr>
      <xdr:spPr>
        <a:xfrm>
          <a:off x="14325600" y="174203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4842</xdr:rowOff>
    </xdr:from>
    <xdr:ext cx="405111" cy="259045"/>
    <xdr:sp macro="" textlink="">
      <xdr:nvSpPr>
        <xdr:cNvPr id="632" name="【公民館】&#10;有形固定資産減価償却率該当値テキスト"/>
        <xdr:cNvSpPr txBox="1"/>
      </xdr:nvSpPr>
      <xdr:spPr>
        <a:xfrm>
          <a:off x="14414500" y="172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39115</xdr:rowOff>
    </xdr:from>
    <xdr:to>
      <xdr:col>81</xdr:col>
      <xdr:colOff>101600</xdr:colOff>
      <xdr:row>104</xdr:row>
      <xdr:rowOff>140715</xdr:rowOff>
    </xdr:to>
    <xdr:sp macro="" textlink="">
      <xdr:nvSpPr>
        <xdr:cNvPr id="633" name="楕円 632"/>
        <xdr:cNvSpPr/>
      </xdr:nvSpPr>
      <xdr:spPr>
        <a:xfrm>
          <a:off x="13578840" y="174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32765</xdr:rowOff>
    </xdr:from>
    <xdr:to>
      <xdr:col>85</xdr:col>
      <xdr:colOff>127000</xdr:colOff>
      <xdr:row>104</xdr:row>
      <xdr:rowOff>89915</xdr:rowOff>
    </xdr:to>
    <xdr:cxnSp macro="">
      <xdr:nvCxnSpPr>
        <xdr:cNvPr id="634" name="直線コネクタ 633"/>
        <xdr:cNvCxnSpPr/>
      </xdr:nvCxnSpPr>
      <xdr:spPr>
        <a:xfrm flipV="1">
          <a:off x="13629640" y="17467325"/>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635" name="n_1aveValue【公民館】&#10;有形固定資産減価償却率"/>
        <xdr:cNvSpPr txBox="1"/>
      </xdr:nvSpPr>
      <xdr:spPr>
        <a:xfrm>
          <a:off x="13437244" y="1776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636" name="n_2aveValue【公民館】&#10;有形固定資産減価償却率"/>
        <xdr:cNvSpPr txBox="1"/>
      </xdr:nvSpPr>
      <xdr:spPr>
        <a:xfrm>
          <a:off x="12675244" y="1749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37" name="n_3aveValue【公民館】&#10;有形固定資産減価償却率"/>
        <xdr:cNvSpPr txBox="1"/>
      </xdr:nvSpPr>
      <xdr:spPr>
        <a:xfrm>
          <a:off x="1190054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157242</xdr:rowOff>
    </xdr:from>
    <xdr:ext cx="405111" cy="259045"/>
    <xdr:sp macro="" textlink="">
      <xdr:nvSpPr>
        <xdr:cNvPr id="638" name="n_1mainValue【公民館】&#10;有形固定資産減価償却率"/>
        <xdr:cNvSpPr txBox="1"/>
      </xdr:nvSpPr>
      <xdr:spPr>
        <a:xfrm>
          <a:off x="13437244" y="1725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9" name="直線コネクタ 648"/>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0" name="テキスト ボックス 649"/>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1" name="直線コネクタ 650"/>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2" name="テキスト ボックス 651"/>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3" name="直線コネクタ 652"/>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4" name="テキスト ボックス 653"/>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5" name="直線コネクタ 654"/>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6" name="テキスト ボックス 655"/>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7" name="直線コネクタ 656"/>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8" name="テキスト ボックス 657"/>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9" name="直線コネクタ 658"/>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0" name="テキスト ボックス 659"/>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64" name="直線コネクタ 663"/>
        <xdr:cNvCxnSpPr/>
      </xdr:nvCxnSpPr>
      <xdr:spPr>
        <a:xfrm flipV="1">
          <a:off x="19509104" y="16703584"/>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65" name="【公民館】&#10;一人当たり面積最小値テキスト"/>
        <xdr:cNvSpPr txBox="1"/>
      </xdr:nvSpPr>
      <xdr:spPr>
        <a:xfrm>
          <a:off x="19547840" y="182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66" name="直線コネクタ 665"/>
        <xdr:cNvCxnSpPr/>
      </xdr:nvCxnSpPr>
      <xdr:spPr>
        <a:xfrm>
          <a:off x="194437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67" name="【公民館】&#10;一人当たり面積最大値テキスト"/>
        <xdr:cNvSpPr txBox="1"/>
      </xdr:nvSpPr>
      <xdr:spPr>
        <a:xfrm>
          <a:off x="19547840" y="1648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68" name="直線コネクタ 667"/>
        <xdr:cNvCxnSpPr/>
      </xdr:nvCxnSpPr>
      <xdr:spPr>
        <a:xfrm>
          <a:off x="19443700" y="16703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669" name="【公民館】&#10;一人当たり面積平均値テキスト"/>
        <xdr:cNvSpPr txBox="1"/>
      </xdr:nvSpPr>
      <xdr:spPr>
        <a:xfrm>
          <a:off x="19547840" y="17530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70" name="フローチャート: 判断 669"/>
        <xdr:cNvSpPr/>
      </xdr:nvSpPr>
      <xdr:spPr>
        <a:xfrm>
          <a:off x="19458940" y="17674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71" name="フローチャート: 判断 670"/>
        <xdr:cNvSpPr/>
      </xdr:nvSpPr>
      <xdr:spPr>
        <a:xfrm>
          <a:off x="18735040" y="17089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72" name="フローチャート: 判断 671"/>
        <xdr:cNvSpPr/>
      </xdr:nvSpPr>
      <xdr:spPr>
        <a:xfrm>
          <a:off x="179374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73" name="フローチャート: 判断 672"/>
        <xdr:cNvSpPr/>
      </xdr:nvSpPr>
      <xdr:spPr>
        <a:xfrm>
          <a:off x="1716278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679" name="楕円 678"/>
        <xdr:cNvSpPr/>
      </xdr:nvSpPr>
      <xdr:spPr>
        <a:xfrm>
          <a:off x="19458940" y="17876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85470</xdr:rowOff>
    </xdr:from>
    <xdr:ext cx="469744" cy="259045"/>
    <xdr:sp macro="" textlink="">
      <xdr:nvSpPr>
        <xdr:cNvPr id="680" name="【公民館】&#10;一人当たり面積該当値テキスト"/>
        <xdr:cNvSpPr txBox="1"/>
      </xdr:nvSpPr>
      <xdr:spPr>
        <a:xfrm>
          <a:off x="19547840" y="178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681" name="楕円 680"/>
        <xdr:cNvSpPr/>
      </xdr:nvSpPr>
      <xdr:spPr>
        <a:xfrm>
          <a:off x="18735040" y="178768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106</xdr:row>
      <xdr:rowOff>157843</xdr:rowOff>
    </xdr:to>
    <xdr:cxnSp macro="">
      <xdr:nvCxnSpPr>
        <xdr:cNvPr id="682" name="直線コネクタ 681"/>
        <xdr:cNvCxnSpPr/>
      </xdr:nvCxnSpPr>
      <xdr:spPr>
        <a:xfrm>
          <a:off x="18778220" y="1792768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83" name="n_1aveValue【公民館】&#10;一人当たり面積"/>
        <xdr:cNvSpPr txBox="1"/>
      </xdr:nvSpPr>
      <xdr:spPr>
        <a:xfrm>
          <a:off x="1856112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684" name="n_2aveValue【公民館】&#10;一人当たり面積"/>
        <xdr:cNvSpPr txBox="1"/>
      </xdr:nvSpPr>
      <xdr:spPr>
        <a:xfrm>
          <a:off x="177762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85" name="n_3aveValue【公民館】&#10;一人当たり面積"/>
        <xdr:cNvSpPr txBox="1"/>
      </xdr:nvSpPr>
      <xdr:spPr>
        <a:xfrm>
          <a:off x="170015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686" name="n_1mainValue【公民館】&#10;一人当たり面積"/>
        <xdr:cNvSpPr txBox="1"/>
      </xdr:nvSpPr>
      <xdr:spPr>
        <a:xfrm>
          <a:off x="1856112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類似団体と比較して特に有形固定資産償却費率が高くなっている施設は、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ある。公営住宅については、</a:t>
          </a:r>
          <a:r>
            <a:rPr kumimoji="1" lang="en-US" altLang="ja-JP" sz="1100">
              <a:solidFill>
                <a:schemeClr val="dk1"/>
              </a:solidFill>
              <a:effectLst/>
              <a:latin typeface="+mn-lt"/>
              <a:ea typeface="+mn-ea"/>
              <a:cs typeface="+mn-cs"/>
            </a:rPr>
            <a:t>83.3%</a:t>
          </a:r>
          <a:r>
            <a:rPr kumimoji="1" lang="ja-JP" altLang="en-US" sz="1100">
              <a:solidFill>
                <a:schemeClr val="dk1"/>
              </a:solidFill>
              <a:effectLst/>
              <a:latin typeface="+mn-lt"/>
              <a:ea typeface="+mn-ea"/>
              <a:cs typeface="+mn-cs"/>
            </a:rPr>
            <a:t>、公民館については</a:t>
          </a:r>
          <a:r>
            <a:rPr kumimoji="1" lang="en-US" altLang="ja-JP" sz="1100">
              <a:solidFill>
                <a:schemeClr val="dk1"/>
              </a:solidFill>
              <a:effectLst/>
              <a:latin typeface="+mn-lt"/>
              <a:ea typeface="+mn-ea"/>
              <a:cs typeface="+mn-cs"/>
            </a:rPr>
            <a:t>71.9%</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以前</a:t>
          </a:r>
          <a:r>
            <a:rPr kumimoji="1" lang="ja-JP" altLang="ja-JP" sz="1100">
              <a:solidFill>
                <a:schemeClr val="dk1"/>
              </a:solidFill>
              <a:effectLst/>
              <a:latin typeface="+mn-lt"/>
              <a:ea typeface="+mn-ea"/>
              <a:cs typeface="+mn-cs"/>
            </a:rPr>
            <a:t>高く、公共施設総合管理計画及び個別施設計画に基づく、施設の集約化・複合化に取り組んでいくこととなる。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20,165
19,907
192.06
11,354,881
10,974,405
338,322
5,420,263
6,871,620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72" name="直線コネクタ 71"/>
        <xdr:cNvCxnSpPr/>
      </xdr:nvCxnSpPr>
      <xdr:spPr>
        <a:xfrm flipV="1">
          <a:off x="4086225" y="938403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73" name="【体育館・プール】&#10;有形固定資産減価償却率最小値テキスト"/>
        <xdr:cNvSpPr txBox="1"/>
      </xdr:nvSpPr>
      <xdr:spPr>
        <a:xfrm>
          <a:off x="4124960"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74" name="直線コネクタ 73"/>
        <xdr:cNvCxnSpPr/>
      </xdr:nvCxnSpPr>
      <xdr:spPr>
        <a:xfrm>
          <a:off x="4020820" y="1071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75" name="【体育館・プール】&#10;有形固定資産減価償却率最大値テキスト"/>
        <xdr:cNvSpPr txBox="1"/>
      </xdr:nvSpPr>
      <xdr:spPr>
        <a:xfrm>
          <a:off x="4124960" y="916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76" name="直線コネクタ 75"/>
        <xdr:cNvCxnSpPr/>
      </xdr:nvCxnSpPr>
      <xdr:spPr>
        <a:xfrm>
          <a:off x="4020820" y="938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77" name="【体育館・プール】&#10;有形固定資産減価償却率平均値テキスト"/>
        <xdr:cNvSpPr txBox="1"/>
      </xdr:nvSpPr>
      <xdr:spPr>
        <a:xfrm>
          <a:off x="4124960" y="9796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78" name="フローチャート: 判断 77"/>
        <xdr:cNvSpPr/>
      </xdr:nvSpPr>
      <xdr:spPr>
        <a:xfrm>
          <a:off x="403606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79" name="フローチャート: 判断 78"/>
        <xdr:cNvSpPr/>
      </xdr:nvSpPr>
      <xdr:spPr>
        <a:xfrm>
          <a:off x="3312160" y="996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21607</xdr:rowOff>
    </xdr:from>
    <xdr:ext cx="405111" cy="259045"/>
    <xdr:sp macro="" textlink="">
      <xdr:nvSpPr>
        <xdr:cNvPr id="80" name="n_1aveValue【体育館・プール】&#10;有形固定資産減価償却率"/>
        <xdr:cNvSpPr txBox="1"/>
      </xdr:nvSpPr>
      <xdr:spPr>
        <a:xfrm>
          <a:off x="317056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81" name="フローチャート: 判断 80"/>
        <xdr:cNvSpPr/>
      </xdr:nvSpPr>
      <xdr:spPr>
        <a:xfrm>
          <a:off x="2514600" y="997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29227</xdr:rowOff>
    </xdr:from>
    <xdr:ext cx="405111" cy="259045"/>
    <xdr:sp macro="" textlink="">
      <xdr:nvSpPr>
        <xdr:cNvPr id="82" name="n_2aveValue【体育館・プール】&#10;有形固定資産減価償却率"/>
        <xdr:cNvSpPr txBox="1"/>
      </xdr:nvSpPr>
      <xdr:spPr>
        <a:xfrm>
          <a:off x="238570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83" name="フローチャート: 判断 82"/>
        <xdr:cNvSpPr/>
      </xdr:nvSpPr>
      <xdr:spPr>
        <a:xfrm>
          <a:off x="173990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74947</xdr:rowOff>
    </xdr:from>
    <xdr:ext cx="405111" cy="259045"/>
    <xdr:sp macro="" textlink="">
      <xdr:nvSpPr>
        <xdr:cNvPr id="84" name="n_3aveValue【体育館・プール】&#10;有形固定資産減価償却率"/>
        <xdr:cNvSpPr txBox="1"/>
      </xdr:nvSpPr>
      <xdr:spPr>
        <a:xfrm>
          <a:off x="161100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10160</xdr:rowOff>
    </xdr:from>
    <xdr:to>
      <xdr:col>24</xdr:col>
      <xdr:colOff>114300</xdr:colOff>
      <xdr:row>63</xdr:row>
      <xdr:rowOff>111760</xdr:rowOff>
    </xdr:to>
    <xdr:sp macro="" textlink="">
      <xdr:nvSpPr>
        <xdr:cNvPr id="90" name="楕円 89"/>
        <xdr:cNvSpPr/>
      </xdr:nvSpPr>
      <xdr:spPr>
        <a:xfrm>
          <a:off x="403606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96537</xdr:rowOff>
    </xdr:from>
    <xdr:ext cx="405111" cy="259045"/>
    <xdr:sp macro="" textlink="">
      <xdr:nvSpPr>
        <xdr:cNvPr id="91" name="【体育館・プール】&#10;有形固定資産減価償却率該当値テキスト"/>
        <xdr:cNvSpPr txBox="1"/>
      </xdr:nvSpPr>
      <xdr:spPr>
        <a:xfrm>
          <a:off x="4124960" y="1049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57785</xdr:rowOff>
    </xdr:from>
    <xdr:to>
      <xdr:col>20</xdr:col>
      <xdr:colOff>38100</xdr:colOff>
      <xdr:row>63</xdr:row>
      <xdr:rowOff>159385</xdr:rowOff>
    </xdr:to>
    <xdr:sp macro="" textlink="">
      <xdr:nvSpPr>
        <xdr:cNvPr id="92" name="楕円 91"/>
        <xdr:cNvSpPr/>
      </xdr:nvSpPr>
      <xdr:spPr>
        <a:xfrm>
          <a:off x="3312160" y="10619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60960</xdr:rowOff>
    </xdr:from>
    <xdr:to>
      <xdr:col>24</xdr:col>
      <xdr:colOff>63500</xdr:colOff>
      <xdr:row>63</xdr:row>
      <xdr:rowOff>108585</xdr:rowOff>
    </xdr:to>
    <xdr:cxnSp macro="">
      <xdr:nvCxnSpPr>
        <xdr:cNvPr id="93" name="直線コネクタ 92"/>
        <xdr:cNvCxnSpPr/>
      </xdr:nvCxnSpPr>
      <xdr:spPr>
        <a:xfrm flipV="1">
          <a:off x="3355340" y="10622280"/>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150512</xdr:rowOff>
    </xdr:from>
    <xdr:ext cx="405111" cy="259045"/>
    <xdr:sp macro="" textlink="">
      <xdr:nvSpPr>
        <xdr:cNvPr id="94" name="n_1mainValue【体育館・プール】&#10;有形固定資産減価償却率"/>
        <xdr:cNvSpPr txBox="1"/>
      </xdr:nvSpPr>
      <xdr:spPr>
        <a:xfrm>
          <a:off x="317056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6" name="テキスト ボックス 115"/>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120" name="直線コネクタ 119"/>
        <xdr:cNvCxnSpPr/>
      </xdr:nvCxnSpPr>
      <xdr:spPr>
        <a:xfrm flipV="1">
          <a:off x="9219565" y="9212580"/>
          <a:ext cx="0" cy="157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121" name="【体育館・プール】&#10;一人当たり面積最小値テキスト"/>
        <xdr:cNvSpPr txBox="1"/>
      </xdr:nvSpPr>
      <xdr:spPr>
        <a:xfrm>
          <a:off x="9258300" y="1078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122" name="直線コネクタ 121"/>
        <xdr:cNvCxnSpPr/>
      </xdr:nvCxnSpPr>
      <xdr:spPr>
        <a:xfrm>
          <a:off x="9154160" y="107844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123" name="【体育館・プール】&#10;一人当たり面積最大値テキスト"/>
        <xdr:cNvSpPr txBox="1"/>
      </xdr:nvSpPr>
      <xdr:spPr>
        <a:xfrm>
          <a:off x="9258300" y="899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124" name="直線コネクタ 123"/>
        <xdr:cNvCxnSpPr/>
      </xdr:nvCxnSpPr>
      <xdr:spPr>
        <a:xfrm>
          <a:off x="9154160" y="921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125" name="【体育館・プール】&#10;一人当たり面積平均値テキスト"/>
        <xdr:cNvSpPr txBox="1"/>
      </xdr:nvSpPr>
      <xdr:spPr>
        <a:xfrm>
          <a:off x="9258300" y="10260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126" name="フローチャート: 判断 125"/>
        <xdr:cNvSpPr/>
      </xdr:nvSpPr>
      <xdr:spPr>
        <a:xfrm>
          <a:off x="9192260" y="104049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127" name="フローチャート: 判断 126"/>
        <xdr:cNvSpPr/>
      </xdr:nvSpPr>
      <xdr:spPr>
        <a:xfrm>
          <a:off x="8445500" y="10392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113047</xdr:rowOff>
    </xdr:from>
    <xdr:ext cx="469744" cy="259045"/>
    <xdr:sp macro="" textlink="">
      <xdr:nvSpPr>
        <xdr:cNvPr id="128" name="n_1aveValue【体育館・プール】&#10;一人当たり面積"/>
        <xdr:cNvSpPr txBox="1"/>
      </xdr:nvSpPr>
      <xdr:spPr>
        <a:xfrm>
          <a:off x="827158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154940</xdr:rowOff>
    </xdr:from>
    <xdr:to>
      <xdr:col>46</xdr:col>
      <xdr:colOff>38100</xdr:colOff>
      <xdr:row>62</xdr:row>
      <xdr:rowOff>85090</xdr:rowOff>
    </xdr:to>
    <xdr:sp macro="" textlink="">
      <xdr:nvSpPr>
        <xdr:cNvPr id="129" name="フローチャート: 判断 128"/>
        <xdr:cNvSpPr/>
      </xdr:nvSpPr>
      <xdr:spPr>
        <a:xfrm>
          <a:off x="7670800" y="10380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101617</xdr:rowOff>
    </xdr:from>
    <xdr:ext cx="469744" cy="259045"/>
    <xdr:sp macro="" textlink="">
      <xdr:nvSpPr>
        <xdr:cNvPr id="130" name="n_2aveValue【体育館・プール】&#10;一人当たり面積"/>
        <xdr:cNvSpPr txBox="1"/>
      </xdr:nvSpPr>
      <xdr:spPr>
        <a:xfrm>
          <a:off x="750958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131" name="フローチャート: 判断 130"/>
        <xdr:cNvSpPr/>
      </xdr:nvSpPr>
      <xdr:spPr>
        <a:xfrm>
          <a:off x="687324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170197</xdr:rowOff>
    </xdr:from>
    <xdr:ext cx="469744" cy="259045"/>
    <xdr:sp macro="" textlink="">
      <xdr:nvSpPr>
        <xdr:cNvPr id="132" name="n_3aveValue【体育館・プール】&#10;一人当たり面積"/>
        <xdr:cNvSpPr txBox="1"/>
      </xdr:nvSpPr>
      <xdr:spPr>
        <a:xfrm>
          <a:off x="67120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76563</xdr:rowOff>
    </xdr:from>
    <xdr:to>
      <xdr:col>55</xdr:col>
      <xdr:colOff>50800</xdr:colOff>
      <xdr:row>63</xdr:row>
      <xdr:rowOff>6713</xdr:rowOff>
    </xdr:to>
    <xdr:sp macro="" textlink="">
      <xdr:nvSpPr>
        <xdr:cNvPr id="138" name="楕円 137"/>
        <xdr:cNvSpPr/>
      </xdr:nvSpPr>
      <xdr:spPr>
        <a:xfrm>
          <a:off x="9192260" y="104702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54990</xdr:rowOff>
    </xdr:from>
    <xdr:ext cx="469744" cy="259045"/>
    <xdr:sp macro="" textlink="">
      <xdr:nvSpPr>
        <xdr:cNvPr id="139" name="【体育館・プール】&#10;一人当たり面積該当値テキスト"/>
        <xdr:cNvSpPr txBox="1"/>
      </xdr:nvSpPr>
      <xdr:spPr>
        <a:xfrm>
          <a:off x="9258300" y="1044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76563</xdr:rowOff>
    </xdr:from>
    <xdr:to>
      <xdr:col>50</xdr:col>
      <xdr:colOff>165100</xdr:colOff>
      <xdr:row>63</xdr:row>
      <xdr:rowOff>6713</xdr:rowOff>
    </xdr:to>
    <xdr:sp macro="" textlink="">
      <xdr:nvSpPr>
        <xdr:cNvPr id="140" name="楕円 139"/>
        <xdr:cNvSpPr/>
      </xdr:nvSpPr>
      <xdr:spPr>
        <a:xfrm>
          <a:off x="8445500" y="10470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127363</xdr:rowOff>
    </xdr:from>
    <xdr:to>
      <xdr:col>55</xdr:col>
      <xdr:colOff>0</xdr:colOff>
      <xdr:row>62</xdr:row>
      <xdr:rowOff>127363</xdr:rowOff>
    </xdr:to>
    <xdr:cxnSp macro="">
      <xdr:nvCxnSpPr>
        <xdr:cNvPr id="141" name="直線コネクタ 140"/>
        <xdr:cNvCxnSpPr/>
      </xdr:nvCxnSpPr>
      <xdr:spPr>
        <a:xfrm>
          <a:off x="8496300" y="1052104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169290</xdr:rowOff>
    </xdr:from>
    <xdr:ext cx="469744" cy="259045"/>
    <xdr:sp macro="" textlink="">
      <xdr:nvSpPr>
        <xdr:cNvPr id="142" name="n_1mainValue【体育館・プール】&#10;一人当たり面積"/>
        <xdr:cNvSpPr txBox="1"/>
      </xdr:nvSpPr>
      <xdr:spPr>
        <a:xfrm>
          <a:off x="8271587" y="1056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167" name="直線コネクタ 166"/>
        <xdr:cNvCxnSpPr/>
      </xdr:nvCxnSpPr>
      <xdr:spPr>
        <a:xfrm flipV="1">
          <a:off x="4086225" y="13178790"/>
          <a:ext cx="0" cy="1152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168" name="【福祉施設】&#10;有形固定資産減価償却率最小値テキスト"/>
        <xdr:cNvSpPr txBox="1"/>
      </xdr:nvSpPr>
      <xdr:spPr>
        <a:xfrm>
          <a:off x="412496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169" name="直線コネクタ 168"/>
        <xdr:cNvCxnSpPr/>
      </xdr:nvCxnSpPr>
      <xdr:spPr>
        <a:xfrm>
          <a:off x="4020820" y="14331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170" name="【福祉施設】&#10;有形固定資産減価償却率最大値テキスト"/>
        <xdr:cNvSpPr txBox="1"/>
      </xdr:nvSpPr>
      <xdr:spPr>
        <a:xfrm>
          <a:off x="4124960" y="1295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171" name="直線コネクタ 170"/>
        <xdr:cNvCxnSpPr/>
      </xdr:nvCxnSpPr>
      <xdr:spPr>
        <a:xfrm>
          <a:off x="4020820" y="1317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172" name="【福祉施設】&#10;有形固定資産減価償却率平均値テキスト"/>
        <xdr:cNvSpPr txBox="1"/>
      </xdr:nvSpPr>
      <xdr:spPr>
        <a:xfrm>
          <a:off x="4124960" y="1369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173" name="フローチャート: 判断 172"/>
        <xdr:cNvSpPr/>
      </xdr:nvSpPr>
      <xdr:spPr>
        <a:xfrm>
          <a:off x="4036060" y="138442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174" name="フローチャート: 判断 173"/>
        <xdr:cNvSpPr/>
      </xdr:nvSpPr>
      <xdr:spPr>
        <a:xfrm>
          <a:off x="3312160" y="138614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61613</xdr:rowOff>
    </xdr:from>
    <xdr:ext cx="405111" cy="259045"/>
    <xdr:sp macro="" textlink="">
      <xdr:nvSpPr>
        <xdr:cNvPr id="175" name="n_1aveValue【福祉施設】&#10;有形固定資産減価償却率"/>
        <xdr:cNvSpPr txBox="1"/>
      </xdr:nvSpPr>
      <xdr:spPr>
        <a:xfrm>
          <a:off x="3170564" y="1364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135889</xdr:rowOff>
    </xdr:from>
    <xdr:to>
      <xdr:col>15</xdr:col>
      <xdr:colOff>101600</xdr:colOff>
      <xdr:row>83</xdr:row>
      <xdr:rowOff>66039</xdr:rowOff>
    </xdr:to>
    <xdr:sp macro="" textlink="">
      <xdr:nvSpPr>
        <xdr:cNvPr id="176" name="フローチャート: 判断 175"/>
        <xdr:cNvSpPr/>
      </xdr:nvSpPr>
      <xdr:spPr>
        <a:xfrm>
          <a:off x="2514600" y="13882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82566</xdr:rowOff>
    </xdr:from>
    <xdr:ext cx="405111" cy="259045"/>
    <xdr:sp macro="" textlink="">
      <xdr:nvSpPr>
        <xdr:cNvPr id="177" name="n_2aveValue【福祉施設】&#10;有形固定資産減価償却率"/>
        <xdr:cNvSpPr txBox="1"/>
      </xdr:nvSpPr>
      <xdr:spPr>
        <a:xfrm>
          <a:off x="238570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141605</xdr:rowOff>
    </xdr:from>
    <xdr:to>
      <xdr:col>10</xdr:col>
      <xdr:colOff>165100</xdr:colOff>
      <xdr:row>83</xdr:row>
      <xdr:rowOff>71755</xdr:rowOff>
    </xdr:to>
    <xdr:sp macro="" textlink="">
      <xdr:nvSpPr>
        <xdr:cNvPr id="178" name="フローチャート: 判断 177"/>
        <xdr:cNvSpPr/>
      </xdr:nvSpPr>
      <xdr:spPr>
        <a:xfrm>
          <a:off x="1739900" y="13888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88282</xdr:rowOff>
    </xdr:from>
    <xdr:ext cx="405111" cy="259045"/>
    <xdr:sp macro="" textlink="">
      <xdr:nvSpPr>
        <xdr:cNvPr id="179" name="n_3aveValue【福祉施設】&#10;有形固定資産減価償却率"/>
        <xdr:cNvSpPr txBox="1"/>
      </xdr:nvSpPr>
      <xdr:spPr>
        <a:xfrm>
          <a:off x="161100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0" name="テキスト ボックス 17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31114</xdr:rowOff>
    </xdr:from>
    <xdr:to>
      <xdr:col>24</xdr:col>
      <xdr:colOff>114300</xdr:colOff>
      <xdr:row>84</xdr:row>
      <xdr:rowOff>132714</xdr:rowOff>
    </xdr:to>
    <xdr:sp macro="" textlink="">
      <xdr:nvSpPr>
        <xdr:cNvPr id="185" name="楕円 184"/>
        <xdr:cNvSpPr/>
      </xdr:nvSpPr>
      <xdr:spPr>
        <a:xfrm>
          <a:off x="4036060" y="141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9541</xdr:rowOff>
    </xdr:from>
    <xdr:ext cx="405111" cy="259045"/>
    <xdr:sp macro="" textlink="">
      <xdr:nvSpPr>
        <xdr:cNvPr id="186" name="【福祉施設】&#10;有形固定資産減価償却率該当値テキスト"/>
        <xdr:cNvSpPr txBox="1"/>
      </xdr:nvSpPr>
      <xdr:spPr>
        <a:xfrm>
          <a:off x="4124960" y="1409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71120</xdr:rowOff>
    </xdr:from>
    <xdr:to>
      <xdr:col>20</xdr:col>
      <xdr:colOff>38100</xdr:colOff>
      <xdr:row>85</xdr:row>
      <xdr:rowOff>1270</xdr:rowOff>
    </xdr:to>
    <xdr:sp macro="" textlink="">
      <xdr:nvSpPr>
        <xdr:cNvPr id="187" name="楕円 186"/>
        <xdr:cNvSpPr/>
      </xdr:nvSpPr>
      <xdr:spPr>
        <a:xfrm>
          <a:off x="3312160" y="1415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81914</xdr:rowOff>
    </xdr:from>
    <xdr:to>
      <xdr:col>24</xdr:col>
      <xdr:colOff>63500</xdr:colOff>
      <xdr:row>84</xdr:row>
      <xdr:rowOff>121920</xdr:rowOff>
    </xdr:to>
    <xdr:cxnSp macro="">
      <xdr:nvCxnSpPr>
        <xdr:cNvPr id="188" name="直線コネクタ 187"/>
        <xdr:cNvCxnSpPr/>
      </xdr:nvCxnSpPr>
      <xdr:spPr>
        <a:xfrm flipV="1">
          <a:off x="3355340" y="14163674"/>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163847</xdr:rowOff>
    </xdr:from>
    <xdr:ext cx="405111" cy="259045"/>
    <xdr:sp macro="" textlink="">
      <xdr:nvSpPr>
        <xdr:cNvPr id="189" name="n_1mainValue【福祉施設】&#10;有形固定資産減価償却率"/>
        <xdr:cNvSpPr txBox="1"/>
      </xdr:nvSpPr>
      <xdr:spPr>
        <a:xfrm>
          <a:off x="317056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0" name="直線コネクタ 199"/>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1" name="テキスト ボックス 200"/>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2" name="直線コネクタ 201"/>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3" name="テキスト ボックス 202"/>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4" name="直線コネクタ 203"/>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5" name="テキスト ボックス 204"/>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6" name="直線コネクタ 205"/>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7" name="テキスト ボックス 206"/>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8" name="直線コネクタ 207"/>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9" name="テキスト ボックス 208"/>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213" name="直線コネクタ 212"/>
        <xdr:cNvCxnSpPr/>
      </xdr:nvCxnSpPr>
      <xdr:spPr>
        <a:xfrm flipV="1">
          <a:off x="9219565" y="130530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14" name="【福祉施設】&#10;一人当たり面積最小値テキスト"/>
        <xdr:cNvSpPr txBox="1"/>
      </xdr:nvSpPr>
      <xdr:spPr>
        <a:xfrm>
          <a:off x="9258300"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15" name="直線コネクタ 214"/>
        <xdr:cNvCxnSpPr/>
      </xdr:nvCxnSpPr>
      <xdr:spPr>
        <a:xfrm>
          <a:off x="9154160" y="1446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16" name="【福祉施設】&#10;一人当たり面積最大値テキスト"/>
        <xdr:cNvSpPr txBox="1"/>
      </xdr:nvSpPr>
      <xdr:spPr>
        <a:xfrm>
          <a:off x="9258300" y="1283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17" name="直線コネクタ 216"/>
        <xdr:cNvCxnSpPr/>
      </xdr:nvCxnSpPr>
      <xdr:spPr>
        <a:xfrm>
          <a:off x="915416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218" name="【福祉施設】&#10;一人当たり面積平均値テキスト"/>
        <xdr:cNvSpPr txBox="1"/>
      </xdr:nvSpPr>
      <xdr:spPr>
        <a:xfrm>
          <a:off x="9258300" y="13905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19" name="フローチャート: 判断 218"/>
        <xdr:cNvSpPr/>
      </xdr:nvSpPr>
      <xdr:spPr>
        <a:xfrm>
          <a:off x="919226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220" name="フローチャート: 判断 219"/>
        <xdr:cNvSpPr/>
      </xdr:nvSpPr>
      <xdr:spPr>
        <a:xfrm>
          <a:off x="844550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82566</xdr:rowOff>
    </xdr:from>
    <xdr:ext cx="469744" cy="259045"/>
    <xdr:sp macro="" textlink="">
      <xdr:nvSpPr>
        <xdr:cNvPr id="221" name="n_1aveValue【福祉施設】&#10;一人当たり面積"/>
        <xdr:cNvSpPr txBox="1"/>
      </xdr:nvSpPr>
      <xdr:spPr>
        <a:xfrm>
          <a:off x="827158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116839</xdr:rowOff>
    </xdr:from>
    <xdr:to>
      <xdr:col>46</xdr:col>
      <xdr:colOff>38100</xdr:colOff>
      <xdr:row>84</xdr:row>
      <xdr:rowOff>46989</xdr:rowOff>
    </xdr:to>
    <xdr:sp macro="" textlink="">
      <xdr:nvSpPr>
        <xdr:cNvPr id="222" name="フローチャート: 判断 221"/>
        <xdr:cNvSpPr/>
      </xdr:nvSpPr>
      <xdr:spPr>
        <a:xfrm>
          <a:off x="7670800" y="140309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63516</xdr:rowOff>
    </xdr:from>
    <xdr:ext cx="469744" cy="259045"/>
    <xdr:sp macro="" textlink="">
      <xdr:nvSpPr>
        <xdr:cNvPr id="223" name="n_2aveValue【福祉施設】&#10;一人当たり面積"/>
        <xdr:cNvSpPr txBox="1"/>
      </xdr:nvSpPr>
      <xdr:spPr>
        <a:xfrm>
          <a:off x="7509587" y="1380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44450</xdr:rowOff>
    </xdr:from>
    <xdr:to>
      <xdr:col>41</xdr:col>
      <xdr:colOff>101600</xdr:colOff>
      <xdr:row>84</xdr:row>
      <xdr:rowOff>146050</xdr:rowOff>
    </xdr:to>
    <xdr:sp macro="" textlink="">
      <xdr:nvSpPr>
        <xdr:cNvPr id="224" name="フローチャート: 判断 223"/>
        <xdr:cNvSpPr/>
      </xdr:nvSpPr>
      <xdr:spPr>
        <a:xfrm>
          <a:off x="687324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162577</xdr:rowOff>
    </xdr:from>
    <xdr:ext cx="469744" cy="259045"/>
    <xdr:sp macro="" textlink="">
      <xdr:nvSpPr>
        <xdr:cNvPr id="225" name="n_3aveValue【福祉施設】&#10;一人当たり面積"/>
        <xdr:cNvSpPr txBox="1"/>
      </xdr:nvSpPr>
      <xdr:spPr>
        <a:xfrm>
          <a:off x="67120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6" name="テキスト ボックス 22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7" name="テキスト ボックス 22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8" name="テキスト ボックス 22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9" name="テキスト ボックス 22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0" name="テキスト ボックス 22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113030</xdr:rowOff>
    </xdr:from>
    <xdr:to>
      <xdr:col>55</xdr:col>
      <xdr:colOff>50800</xdr:colOff>
      <xdr:row>85</xdr:row>
      <xdr:rowOff>43180</xdr:rowOff>
    </xdr:to>
    <xdr:sp macro="" textlink="">
      <xdr:nvSpPr>
        <xdr:cNvPr id="231" name="楕円 230"/>
        <xdr:cNvSpPr/>
      </xdr:nvSpPr>
      <xdr:spPr>
        <a:xfrm>
          <a:off x="9192260" y="1419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91457</xdr:rowOff>
    </xdr:from>
    <xdr:ext cx="469744" cy="259045"/>
    <xdr:sp macro="" textlink="">
      <xdr:nvSpPr>
        <xdr:cNvPr id="232" name="【福祉施設】&#10;一人当たり面積該当値テキスト"/>
        <xdr:cNvSpPr txBox="1"/>
      </xdr:nvSpPr>
      <xdr:spPr>
        <a:xfrm>
          <a:off x="9258300" y="141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233" name="楕円 232"/>
        <xdr:cNvSpPr/>
      </xdr:nvSpPr>
      <xdr:spPr>
        <a:xfrm>
          <a:off x="8445500" y="1419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84</xdr:row>
      <xdr:rowOff>163830</xdr:rowOff>
    </xdr:to>
    <xdr:cxnSp macro="">
      <xdr:nvCxnSpPr>
        <xdr:cNvPr id="234" name="直線コネクタ 233"/>
        <xdr:cNvCxnSpPr/>
      </xdr:nvCxnSpPr>
      <xdr:spPr>
        <a:xfrm>
          <a:off x="8496300" y="142455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34307</xdr:rowOff>
    </xdr:from>
    <xdr:ext cx="469744" cy="259045"/>
    <xdr:sp macro="" textlink="">
      <xdr:nvSpPr>
        <xdr:cNvPr id="235" name="n_1mainValue【福祉施設】&#10;一人当たり面積"/>
        <xdr:cNvSpPr txBox="1"/>
      </xdr:nvSpPr>
      <xdr:spPr>
        <a:xfrm>
          <a:off x="827158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4" name="正方形/長方形 24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5" name="正方形/長方形 24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6" name="正方形/長方形 24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7" name="正方形/長方形 24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8" name="正方形/長方形 24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9" name="正方形/長方形 24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0" name="正方形/長方形 24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1" name="正方形/長方形 25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2" name="テキスト ボックス 261"/>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3" name="直線コネクタ 26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4" name="テキスト ボックス 263"/>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5" name="直線コネクタ 26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6" name="テキスト ボックス 26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7" name="直線コネクタ 26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8" name="テキスト ボックス 26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9" name="直線コネクタ 26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0" name="テキスト ボックス 26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1" name="直線コネクタ 27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2" name="テキスト ボックス 271"/>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3" name="直線コネクタ 27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4" name="テキスト ボックス 27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276" name="直線コネクタ 275"/>
        <xdr:cNvCxnSpPr/>
      </xdr:nvCxnSpPr>
      <xdr:spPr>
        <a:xfrm flipV="1">
          <a:off x="14375764" y="574357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277" name="【一般廃棄物処理施設】&#10;有形固定資産減価償却率最小値テキスト"/>
        <xdr:cNvSpPr txBox="1"/>
      </xdr:nvSpPr>
      <xdr:spPr>
        <a:xfrm>
          <a:off x="14414500"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278" name="直線コネクタ 277"/>
        <xdr:cNvCxnSpPr/>
      </xdr:nvCxnSpPr>
      <xdr:spPr>
        <a:xfrm>
          <a:off x="14287500" y="694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279" name="【一般廃棄物処理施設】&#10;有形固定資産減価償却率最大値テキスト"/>
        <xdr:cNvSpPr txBox="1"/>
      </xdr:nvSpPr>
      <xdr:spPr>
        <a:xfrm>
          <a:off x="144145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280" name="直線コネクタ 279"/>
        <xdr:cNvCxnSpPr/>
      </xdr:nvCxnSpPr>
      <xdr:spPr>
        <a:xfrm>
          <a:off x="14287500" y="5743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281" name="【一般廃棄物処理施設】&#10;有形固定資産減価償却率平均値テキスト"/>
        <xdr:cNvSpPr txBox="1"/>
      </xdr:nvSpPr>
      <xdr:spPr>
        <a:xfrm>
          <a:off x="14414500" y="626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282" name="フローチャート: 判断 281"/>
        <xdr:cNvSpPr/>
      </xdr:nvSpPr>
      <xdr:spPr>
        <a:xfrm>
          <a:off x="14325600" y="6285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283" name="フローチャート: 判断 282"/>
        <xdr:cNvSpPr/>
      </xdr:nvSpPr>
      <xdr:spPr>
        <a:xfrm>
          <a:off x="1357884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142892</xdr:rowOff>
    </xdr:from>
    <xdr:ext cx="405111" cy="259045"/>
    <xdr:sp macro="" textlink="">
      <xdr:nvSpPr>
        <xdr:cNvPr id="284" name="n_1aveValue【一般廃棄物処理施設】&#10;有形固定資産減価償却率"/>
        <xdr:cNvSpPr txBox="1"/>
      </xdr:nvSpPr>
      <xdr:spPr>
        <a:xfrm>
          <a:off x="13437244"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285" name="フローチャート: 判断 284"/>
        <xdr:cNvSpPr/>
      </xdr:nvSpPr>
      <xdr:spPr>
        <a:xfrm>
          <a:off x="1280414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23512</xdr:rowOff>
    </xdr:from>
    <xdr:ext cx="405111" cy="259045"/>
    <xdr:sp macro="" textlink="">
      <xdr:nvSpPr>
        <xdr:cNvPr id="286" name="n_2aveValue【一般廃棄物処理施設】&#10;有形固定資産減価償却率"/>
        <xdr:cNvSpPr txBox="1"/>
      </xdr:nvSpPr>
      <xdr:spPr>
        <a:xfrm>
          <a:off x="126752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168275</xdr:rowOff>
    </xdr:from>
    <xdr:to>
      <xdr:col>72</xdr:col>
      <xdr:colOff>38100</xdr:colOff>
      <xdr:row>38</xdr:row>
      <xdr:rowOff>98425</xdr:rowOff>
    </xdr:to>
    <xdr:sp macro="" textlink="">
      <xdr:nvSpPr>
        <xdr:cNvPr id="287" name="フローチャート: 判断 286"/>
        <xdr:cNvSpPr/>
      </xdr:nvSpPr>
      <xdr:spPr>
        <a:xfrm>
          <a:off x="12029440" y="63709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114952</xdr:rowOff>
    </xdr:from>
    <xdr:ext cx="405111" cy="259045"/>
    <xdr:sp macro="" textlink="">
      <xdr:nvSpPr>
        <xdr:cNvPr id="288" name="n_3aveValue【一般廃棄物処理施設】&#10;有形固定資産減価償却率"/>
        <xdr:cNvSpPr txBox="1"/>
      </xdr:nvSpPr>
      <xdr:spPr>
        <a:xfrm>
          <a:off x="119005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9" name="テキスト ボックス 28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0" name="テキスト ボックス 28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1" name="テキスト ボックス 29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2" name="テキスト ボックス 29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3" name="テキスト ボックス 29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116840</xdr:rowOff>
    </xdr:from>
    <xdr:to>
      <xdr:col>85</xdr:col>
      <xdr:colOff>177800</xdr:colOff>
      <xdr:row>35</xdr:row>
      <xdr:rowOff>46990</xdr:rowOff>
    </xdr:to>
    <xdr:sp macro="" textlink="">
      <xdr:nvSpPr>
        <xdr:cNvPr id="294" name="楕円 293"/>
        <xdr:cNvSpPr/>
      </xdr:nvSpPr>
      <xdr:spPr>
        <a:xfrm>
          <a:off x="14325600" y="58166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31767</xdr:rowOff>
    </xdr:from>
    <xdr:ext cx="405111" cy="259045"/>
    <xdr:sp macro="" textlink="">
      <xdr:nvSpPr>
        <xdr:cNvPr id="295" name="【一般廃棄物処理施設】&#10;有形固定資産減価償却率該当値テキスト"/>
        <xdr:cNvSpPr txBox="1"/>
      </xdr:nvSpPr>
      <xdr:spPr>
        <a:xfrm>
          <a:off x="14414500" y="57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149225</xdr:rowOff>
    </xdr:from>
    <xdr:to>
      <xdr:col>81</xdr:col>
      <xdr:colOff>101600</xdr:colOff>
      <xdr:row>35</xdr:row>
      <xdr:rowOff>79375</xdr:rowOff>
    </xdr:to>
    <xdr:sp macro="" textlink="">
      <xdr:nvSpPr>
        <xdr:cNvPr id="296" name="楕円 295"/>
        <xdr:cNvSpPr/>
      </xdr:nvSpPr>
      <xdr:spPr>
        <a:xfrm>
          <a:off x="13578840" y="5848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167640</xdr:rowOff>
    </xdr:from>
    <xdr:to>
      <xdr:col>85</xdr:col>
      <xdr:colOff>127000</xdr:colOff>
      <xdr:row>35</xdr:row>
      <xdr:rowOff>28575</xdr:rowOff>
    </xdr:to>
    <xdr:cxnSp macro="">
      <xdr:nvCxnSpPr>
        <xdr:cNvPr id="297" name="直線コネクタ 296"/>
        <xdr:cNvCxnSpPr/>
      </xdr:nvCxnSpPr>
      <xdr:spPr>
        <a:xfrm flipV="1">
          <a:off x="13629640" y="5867400"/>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95902</xdr:rowOff>
    </xdr:from>
    <xdr:ext cx="405111" cy="259045"/>
    <xdr:sp macro="" textlink="">
      <xdr:nvSpPr>
        <xdr:cNvPr id="298" name="n_1mainValue【一般廃棄物処理施設】&#10;有形固定資産減価償却率"/>
        <xdr:cNvSpPr txBox="1"/>
      </xdr:nvSpPr>
      <xdr:spPr>
        <a:xfrm>
          <a:off x="134372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9" name="直線コネクタ 308"/>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10" name="テキスト ボックス 309"/>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1" name="直線コネクタ 310"/>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2" name="テキスト ボックス 311"/>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3" name="直線コネクタ 312"/>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14" name="テキスト ボックス 313"/>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5" name="直線コネクタ 314"/>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16" name="テキスト ボックス 315"/>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7" name="直線コネクタ 316"/>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18" name="テキスト ボックス 317"/>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9" name="直線コネクタ 318"/>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20" name="テキスト ボックス 319"/>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1" name="直線コネクタ 32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2" name="テキスト ボックス 32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324" name="直線コネクタ 323"/>
        <xdr:cNvCxnSpPr/>
      </xdr:nvCxnSpPr>
      <xdr:spPr>
        <a:xfrm flipV="1">
          <a:off x="19509104" y="5721942"/>
          <a:ext cx="0" cy="140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325" name="【一般廃棄物処理施設】&#10;一人当たり有形固定資産（償却資産）額最小値テキスト"/>
        <xdr:cNvSpPr txBox="1"/>
      </xdr:nvSpPr>
      <xdr:spPr>
        <a:xfrm>
          <a:off x="19547840" y="713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326" name="直線コネクタ 325"/>
        <xdr:cNvCxnSpPr/>
      </xdr:nvCxnSpPr>
      <xdr:spPr>
        <a:xfrm>
          <a:off x="19443700" y="71306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327" name="【一般廃棄物処理施設】&#10;一人当たり有形固定資産（償却資産）額最大値テキスト"/>
        <xdr:cNvSpPr txBox="1"/>
      </xdr:nvSpPr>
      <xdr:spPr>
        <a:xfrm>
          <a:off x="19547840" y="550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328" name="直線コネクタ 327"/>
        <xdr:cNvCxnSpPr/>
      </xdr:nvCxnSpPr>
      <xdr:spPr>
        <a:xfrm>
          <a:off x="19443700" y="5721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329" name="【一般廃棄物処理施設】&#10;一人当たり有形固定資産（償却資産）額平均値テキスト"/>
        <xdr:cNvSpPr txBox="1"/>
      </xdr:nvSpPr>
      <xdr:spPr>
        <a:xfrm>
          <a:off x="19547840" y="680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330" name="フローチャート: 判断 329"/>
        <xdr:cNvSpPr/>
      </xdr:nvSpPr>
      <xdr:spPr>
        <a:xfrm>
          <a:off x="19458940" y="6821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331" name="フローチャート: 判断 330"/>
        <xdr:cNvSpPr/>
      </xdr:nvSpPr>
      <xdr:spPr>
        <a:xfrm>
          <a:off x="18735040" y="6846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62159</xdr:rowOff>
    </xdr:from>
    <xdr:ext cx="534377" cy="259045"/>
    <xdr:sp macro="" textlink="">
      <xdr:nvSpPr>
        <xdr:cNvPr id="332" name="n_1aveValue【一般廃棄物処理施設】&#10;一人当たり有形固定資産（償却資産）額"/>
        <xdr:cNvSpPr txBox="1"/>
      </xdr:nvSpPr>
      <xdr:spPr>
        <a:xfrm>
          <a:off x="18528811" y="69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43528</xdr:rowOff>
    </xdr:from>
    <xdr:to>
      <xdr:col>107</xdr:col>
      <xdr:colOff>101600</xdr:colOff>
      <xdr:row>41</xdr:row>
      <xdr:rowOff>145128</xdr:rowOff>
    </xdr:to>
    <xdr:sp macro="" textlink="">
      <xdr:nvSpPr>
        <xdr:cNvPr id="333" name="フローチャート: 判断 332"/>
        <xdr:cNvSpPr/>
      </xdr:nvSpPr>
      <xdr:spPr>
        <a:xfrm>
          <a:off x="17937480" y="691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161655</xdr:rowOff>
    </xdr:from>
    <xdr:ext cx="534377" cy="259045"/>
    <xdr:sp macro="" textlink="">
      <xdr:nvSpPr>
        <xdr:cNvPr id="334" name="n_2aveValue【一般廃棄物処理施設】&#10;一人当たり有形固定資産（償却資産）額"/>
        <xdr:cNvSpPr txBox="1"/>
      </xdr:nvSpPr>
      <xdr:spPr>
        <a:xfrm>
          <a:off x="17766811" y="669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25847</xdr:rowOff>
    </xdr:from>
    <xdr:to>
      <xdr:col>102</xdr:col>
      <xdr:colOff>165100</xdr:colOff>
      <xdr:row>41</xdr:row>
      <xdr:rowOff>127447</xdr:rowOff>
    </xdr:to>
    <xdr:sp macro="" textlink="">
      <xdr:nvSpPr>
        <xdr:cNvPr id="335" name="フローチャート: 判断 334"/>
        <xdr:cNvSpPr/>
      </xdr:nvSpPr>
      <xdr:spPr>
        <a:xfrm>
          <a:off x="17162780" y="689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143974</xdr:rowOff>
    </xdr:from>
    <xdr:ext cx="534377" cy="259045"/>
    <xdr:sp macro="" textlink="">
      <xdr:nvSpPr>
        <xdr:cNvPr id="336" name="n_3aveValue【一般廃棄物処理施設】&#10;一人当たり有形固定資産（償却資産）額"/>
        <xdr:cNvSpPr txBox="1"/>
      </xdr:nvSpPr>
      <xdr:spPr>
        <a:xfrm>
          <a:off x="16969251" y="66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7" name="テキスト ボックス 33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8" name="テキスト ボックス 33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9" name="テキスト ボックス 33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0" name="テキスト ボックス 33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1" name="テキスト ボックス 34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90926</xdr:rowOff>
    </xdr:from>
    <xdr:to>
      <xdr:col>116</xdr:col>
      <xdr:colOff>114300</xdr:colOff>
      <xdr:row>41</xdr:row>
      <xdr:rowOff>21076</xdr:rowOff>
    </xdr:to>
    <xdr:sp macro="" textlink="">
      <xdr:nvSpPr>
        <xdr:cNvPr id="342" name="楕円 341"/>
        <xdr:cNvSpPr/>
      </xdr:nvSpPr>
      <xdr:spPr>
        <a:xfrm>
          <a:off x="19458940" y="6796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113803</xdr:rowOff>
    </xdr:from>
    <xdr:ext cx="534377" cy="259045"/>
    <xdr:sp macro="" textlink="">
      <xdr:nvSpPr>
        <xdr:cNvPr id="343" name="【一般廃棄物処理施設】&#10;一人当たり有形固定資産（償却資産）額該当値テキスト"/>
        <xdr:cNvSpPr txBox="1"/>
      </xdr:nvSpPr>
      <xdr:spPr>
        <a:xfrm>
          <a:off x="19547840" y="66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89660</xdr:rowOff>
    </xdr:from>
    <xdr:to>
      <xdr:col>112</xdr:col>
      <xdr:colOff>38100</xdr:colOff>
      <xdr:row>41</xdr:row>
      <xdr:rowOff>19810</xdr:rowOff>
    </xdr:to>
    <xdr:sp macro="" textlink="">
      <xdr:nvSpPr>
        <xdr:cNvPr id="344" name="楕円 343"/>
        <xdr:cNvSpPr/>
      </xdr:nvSpPr>
      <xdr:spPr>
        <a:xfrm>
          <a:off x="18735040" y="679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140460</xdr:rowOff>
    </xdr:from>
    <xdr:to>
      <xdr:col>116</xdr:col>
      <xdr:colOff>63500</xdr:colOff>
      <xdr:row>40</xdr:row>
      <xdr:rowOff>141726</xdr:rowOff>
    </xdr:to>
    <xdr:cxnSp macro="">
      <xdr:nvCxnSpPr>
        <xdr:cNvPr id="345" name="直線コネクタ 344"/>
        <xdr:cNvCxnSpPr/>
      </xdr:nvCxnSpPr>
      <xdr:spPr>
        <a:xfrm>
          <a:off x="18778220" y="6846060"/>
          <a:ext cx="731520" cy="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36337</xdr:rowOff>
    </xdr:from>
    <xdr:ext cx="534377" cy="259045"/>
    <xdr:sp macro="" textlink="">
      <xdr:nvSpPr>
        <xdr:cNvPr id="346" name="n_1mainValue【一般廃棄物処理施設】&#10;一人当たり有形固定資産（償却資産）額"/>
        <xdr:cNvSpPr txBox="1"/>
      </xdr:nvSpPr>
      <xdr:spPr>
        <a:xfrm>
          <a:off x="18528811" y="657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7" name="正方形/長方形 34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8" name="正方形/長方形 34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9" name="正方形/長方形 34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0" name="正方形/長方形 34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1" name="正方形/長方形 35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2" name="正方形/長方形 35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3" name="正方形/長方形 35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4" name="正方形/長方形 35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5" name="テキスト ボックス 35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6" name="直線コネクタ 35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57" name="直線コネクタ 35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58" name="テキスト ボックス 357"/>
        <xdr:cNvSpPr txBox="1"/>
      </xdr:nvSpPr>
      <xdr:spPr>
        <a:xfrm>
          <a:off x="1066688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9" name="直線コネクタ 35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0" name="テキスト ボックス 35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1" name="直線コネクタ 36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2" name="テキスト ボックス 36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3" name="直線コネクタ 36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4" name="テキスト ボックス 36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5" name="直線コネクタ 36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66" name="テキスト ボックス 36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7" name="直線コネクタ 36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8" name="テキスト ボックス 367"/>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370" name="直線コネクタ 369"/>
        <xdr:cNvCxnSpPr/>
      </xdr:nvCxnSpPr>
      <xdr:spPr>
        <a:xfrm flipV="1">
          <a:off x="14375764" y="931545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371" name="【保健センター・保健所】&#10;有形固定資産減価償却率最小値テキスト"/>
        <xdr:cNvSpPr txBox="1"/>
      </xdr:nvSpPr>
      <xdr:spPr>
        <a:xfrm>
          <a:off x="144145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372" name="直線コネクタ 371"/>
        <xdr:cNvCxnSpPr/>
      </xdr:nvCxnSpPr>
      <xdr:spPr>
        <a:xfrm>
          <a:off x="14287500" y="1061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373" name="【保健センター・保健所】&#10;有形固定資産減価償却率最大値テキスト"/>
        <xdr:cNvSpPr txBox="1"/>
      </xdr:nvSpPr>
      <xdr:spPr>
        <a:xfrm>
          <a:off x="14414500" y="909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74" name="直線コネクタ 373"/>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73042</xdr:rowOff>
    </xdr:from>
    <xdr:ext cx="405111" cy="259045"/>
    <xdr:sp macro="" textlink="">
      <xdr:nvSpPr>
        <xdr:cNvPr id="375" name="【保健センター・保健所】&#10;有形固定資産減価償却率平均値テキスト"/>
        <xdr:cNvSpPr txBox="1"/>
      </xdr:nvSpPr>
      <xdr:spPr>
        <a:xfrm>
          <a:off x="14414500" y="9628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376" name="フローチャート: 判断 375"/>
        <xdr:cNvSpPr/>
      </xdr:nvSpPr>
      <xdr:spPr>
        <a:xfrm>
          <a:off x="14325600" y="97732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377" name="フローチャート: 判断 376"/>
        <xdr:cNvSpPr/>
      </xdr:nvSpPr>
      <xdr:spPr>
        <a:xfrm>
          <a:off x="13578840" y="981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34942</xdr:rowOff>
    </xdr:from>
    <xdr:ext cx="405111" cy="259045"/>
    <xdr:sp macro="" textlink="">
      <xdr:nvSpPr>
        <xdr:cNvPr id="378" name="n_1aveValue【保健センター・保健所】&#10;有形固定資産減価償却率"/>
        <xdr:cNvSpPr txBox="1"/>
      </xdr:nvSpPr>
      <xdr:spPr>
        <a:xfrm>
          <a:off x="134372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379" name="フローチャート: 判断 378"/>
        <xdr:cNvSpPr/>
      </xdr:nvSpPr>
      <xdr:spPr>
        <a:xfrm>
          <a:off x="12804140" y="9819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42562</xdr:rowOff>
    </xdr:from>
    <xdr:ext cx="405111" cy="259045"/>
    <xdr:sp macro="" textlink="">
      <xdr:nvSpPr>
        <xdr:cNvPr id="380" name="n_2aveValue【保健センター・保健所】&#10;有形固定資産減価償却率"/>
        <xdr:cNvSpPr txBox="1"/>
      </xdr:nvSpPr>
      <xdr:spPr>
        <a:xfrm>
          <a:off x="126752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381" name="フローチャート: 判断 380"/>
        <xdr:cNvSpPr/>
      </xdr:nvSpPr>
      <xdr:spPr>
        <a:xfrm>
          <a:off x="12029440" y="9855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78757</xdr:rowOff>
    </xdr:from>
    <xdr:ext cx="405111" cy="259045"/>
    <xdr:sp macro="" textlink="">
      <xdr:nvSpPr>
        <xdr:cNvPr id="382" name="n_3aveValue【保健センター・保健所】&#10;有形固定資産減価償却率"/>
        <xdr:cNvSpPr txBox="1"/>
      </xdr:nvSpPr>
      <xdr:spPr>
        <a:xfrm>
          <a:off x="119005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3" name="テキスト ボックス 38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4" name="テキスト ボックス 38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5" name="テキスト ボックス 38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6" name="テキスト ボックス 38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7" name="テキスト ボックス 38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388" name="楕円 387"/>
        <xdr:cNvSpPr/>
      </xdr:nvSpPr>
      <xdr:spPr>
        <a:xfrm>
          <a:off x="14325600" y="100590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146702</xdr:rowOff>
    </xdr:from>
    <xdr:ext cx="405111" cy="259045"/>
    <xdr:sp macro="" textlink="">
      <xdr:nvSpPr>
        <xdr:cNvPr id="389" name="【保健センター・保健所】&#10;有形固定資産減価償却率該当値テキスト"/>
        <xdr:cNvSpPr txBox="1"/>
      </xdr:nvSpPr>
      <xdr:spPr>
        <a:xfrm>
          <a:off x="14414500"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390" name="楕円 389"/>
        <xdr:cNvSpPr/>
      </xdr:nvSpPr>
      <xdr:spPr>
        <a:xfrm>
          <a:off x="1357884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47625</xdr:rowOff>
    </xdr:from>
    <xdr:to>
      <xdr:col>85</xdr:col>
      <xdr:colOff>127000</xdr:colOff>
      <xdr:row>60</xdr:row>
      <xdr:rowOff>83820</xdr:rowOff>
    </xdr:to>
    <xdr:cxnSp macro="">
      <xdr:nvCxnSpPr>
        <xdr:cNvPr id="391" name="直線コネクタ 390"/>
        <xdr:cNvCxnSpPr/>
      </xdr:nvCxnSpPr>
      <xdr:spPr>
        <a:xfrm flipV="1">
          <a:off x="13629640" y="1010602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125747</xdr:rowOff>
    </xdr:from>
    <xdr:ext cx="405111" cy="259045"/>
    <xdr:sp macro="" textlink="">
      <xdr:nvSpPr>
        <xdr:cNvPr id="392" name="n_1mainValue【保健センター・保健所】&#10;有形固定資産減価償却率"/>
        <xdr:cNvSpPr txBox="1"/>
      </xdr:nvSpPr>
      <xdr:spPr>
        <a:xfrm>
          <a:off x="134372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1" name="テキスト ボックス 40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2" name="直線コネクタ 40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3" name="直線コネクタ 40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4" name="テキスト ボックス 40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5" name="直線コネクタ 40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6" name="テキスト ボックス 40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7" name="直線コネクタ 40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8" name="テキスト ボックス 40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9" name="直線コネクタ 40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0" name="テキスト ボックス 40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1" name="直線コネクタ 41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2" name="テキスト ボックス 41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3" name="直線コネクタ 41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4" name="テキスト ボックス 41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5"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416" name="直線コネクタ 415"/>
        <xdr:cNvCxnSpPr/>
      </xdr:nvCxnSpPr>
      <xdr:spPr>
        <a:xfrm flipV="1">
          <a:off x="19509104" y="948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17"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18" name="直線コネクタ 417"/>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19" name="【保健センター・保健所】&#10;一人当たり面積最大値テキスト"/>
        <xdr:cNvSpPr txBox="1"/>
      </xdr:nvSpPr>
      <xdr:spPr>
        <a:xfrm>
          <a:off x="19547840" y="926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20" name="直線コネクタ 419"/>
        <xdr:cNvCxnSpPr/>
      </xdr:nvCxnSpPr>
      <xdr:spPr>
        <a:xfrm>
          <a:off x="1944370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421" name="【保健センター・保健所】&#10;一人当たり面積平均値テキスト"/>
        <xdr:cNvSpPr txBox="1"/>
      </xdr:nvSpPr>
      <xdr:spPr>
        <a:xfrm>
          <a:off x="1954784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22" name="フローチャート: 判断 421"/>
        <xdr:cNvSpPr/>
      </xdr:nvSpPr>
      <xdr:spPr>
        <a:xfrm>
          <a:off x="194589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423" name="フローチャート: 判断 422"/>
        <xdr:cNvSpPr/>
      </xdr:nvSpPr>
      <xdr:spPr>
        <a:xfrm>
          <a:off x="18735040" y="1049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424" name="n_1aveValue【保健センター・保健所】&#10;一人当たり面積"/>
        <xdr:cNvSpPr txBox="1"/>
      </xdr:nvSpPr>
      <xdr:spPr>
        <a:xfrm>
          <a:off x="185611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425" name="フローチャート: 判断 424"/>
        <xdr:cNvSpPr/>
      </xdr:nvSpPr>
      <xdr:spPr>
        <a:xfrm>
          <a:off x="17937480" y="1051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67327</xdr:rowOff>
    </xdr:from>
    <xdr:ext cx="469744" cy="259045"/>
    <xdr:sp macro="" textlink="">
      <xdr:nvSpPr>
        <xdr:cNvPr id="426" name="n_2aveValue【保健センター・保健所】&#10;一人当たり面積"/>
        <xdr:cNvSpPr txBox="1"/>
      </xdr:nvSpPr>
      <xdr:spPr>
        <a:xfrm>
          <a:off x="1777626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427" name="フローチャート: 判断 426"/>
        <xdr:cNvSpPr/>
      </xdr:nvSpPr>
      <xdr:spPr>
        <a:xfrm>
          <a:off x="17162780" y="10510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428" name="n_3aveValue【保健センター・保健所】&#10;一人当たり面積"/>
        <xdr:cNvSpPr txBox="1"/>
      </xdr:nvSpPr>
      <xdr:spPr>
        <a:xfrm>
          <a:off x="1700156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9" name="テキスト ボックス 42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0" name="テキスト ボックス 42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1" name="テキスト ボックス 43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2" name="テキスト ボックス 43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3" name="テキスト ボックス 43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434" name="楕円 433"/>
        <xdr:cNvSpPr/>
      </xdr:nvSpPr>
      <xdr:spPr>
        <a:xfrm>
          <a:off x="19458940" y="1051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99077</xdr:rowOff>
    </xdr:from>
    <xdr:ext cx="469744" cy="259045"/>
    <xdr:sp macro="" textlink="">
      <xdr:nvSpPr>
        <xdr:cNvPr id="435" name="【保健センター・保健所】&#10;一人当たり面積該当値テキスト"/>
        <xdr:cNvSpPr txBox="1"/>
      </xdr:nvSpPr>
      <xdr:spPr>
        <a:xfrm>
          <a:off x="19547840"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436" name="楕円 435"/>
        <xdr:cNvSpPr/>
      </xdr:nvSpPr>
      <xdr:spPr>
        <a:xfrm>
          <a:off x="18735040" y="1051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0</xdr:rowOff>
    </xdr:to>
    <xdr:cxnSp macro="">
      <xdr:nvCxnSpPr>
        <xdr:cNvPr id="437" name="直線コネクタ 436"/>
        <xdr:cNvCxnSpPr/>
      </xdr:nvCxnSpPr>
      <xdr:spPr>
        <a:xfrm>
          <a:off x="18778220" y="105613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41927</xdr:rowOff>
    </xdr:from>
    <xdr:ext cx="469744" cy="259045"/>
    <xdr:sp macro="" textlink="">
      <xdr:nvSpPr>
        <xdr:cNvPr id="438" name="n_1mainValue【保健センター・保健所】&#10;一人当たり面積"/>
        <xdr:cNvSpPr txBox="1"/>
      </xdr:nvSpPr>
      <xdr:spPr>
        <a:xfrm>
          <a:off x="185611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7" name="テキスト ボックス 44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8" name="直線コネクタ 44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9" name="直線コネクタ 44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0" name="テキスト ボックス 449"/>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1" name="直線コネクタ 45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2" name="テキスト ボックス 45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3" name="直線コネクタ 45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4" name="テキスト ボックス 45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5" name="直線コネクタ 45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6" name="テキスト ボックス 45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7" name="直線コネクタ 45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8" name="テキスト ボックス 45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9" name="直線コネクタ 45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0" name="テキスト ボックス 459"/>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1" name="直線コネクタ 46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2" name="テキスト ボックス 461"/>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464" name="直線コネクタ 463"/>
        <xdr:cNvCxnSpPr/>
      </xdr:nvCxnSpPr>
      <xdr:spPr>
        <a:xfrm flipV="1">
          <a:off x="14375764" y="12996999"/>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465" name="【消防施設】&#10;有形固定資産減価償却率最小値テキスト"/>
        <xdr:cNvSpPr txBox="1"/>
      </xdr:nvSpPr>
      <xdr:spPr>
        <a:xfrm>
          <a:off x="14414500" y="145857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66" name="直線コネクタ 465"/>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467" name="【消防施設】&#10;有形固定資産減価償却率最大値テキスト"/>
        <xdr:cNvSpPr txBox="1"/>
      </xdr:nvSpPr>
      <xdr:spPr>
        <a:xfrm>
          <a:off x="14414500" y="12776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468" name="直線コネクタ 467"/>
        <xdr:cNvCxnSpPr/>
      </xdr:nvCxnSpPr>
      <xdr:spPr>
        <a:xfrm>
          <a:off x="14287500" y="12996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469" name="【消防施設】&#10;有形固定資産減価償却率平均値テキスト"/>
        <xdr:cNvSpPr txBox="1"/>
      </xdr:nvSpPr>
      <xdr:spPr>
        <a:xfrm>
          <a:off x="14414500" y="13722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470" name="フローチャート: 判断 469"/>
        <xdr:cNvSpPr/>
      </xdr:nvSpPr>
      <xdr:spPr>
        <a:xfrm>
          <a:off x="14325600" y="137441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471" name="フローチャート: 判断 470"/>
        <xdr:cNvSpPr/>
      </xdr:nvSpPr>
      <xdr:spPr>
        <a:xfrm>
          <a:off x="13578840" y="1377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119215</xdr:rowOff>
    </xdr:from>
    <xdr:ext cx="405111" cy="259045"/>
    <xdr:sp macro="" textlink="">
      <xdr:nvSpPr>
        <xdr:cNvPr id="472" name="n_1aveValue【消防施設】&#10;有形固定資産減価償却率"/>
        <xdr:cNvSpPr txBox="1"/>
      </xdr:nvSpPr>
      <xdr:spPr>
        <a:xfrm>
          <a:off x="13437244" y="13865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473" name="フローチャート: 判断 472"/>
        <xdr:cNvSpPr/>
      </xdr:nvSpPr>
      <xdr:spPr>
        <a:xfrm>
          <a:off x="12804140" y="13843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43378</xdr:rowOff>
    </xdr:from>
    <xdr:ext cx="405111" cy="259045"/>
    <xdr:sp macro="" textlink="">
      <xdr:nvSpPr>
        <xdr:cNvPr id="474" name="n_2aveValue【消防施設】&#10;有形固定資産減価償却率"/>
        <xdr:cNvSpPr txBox="1"/>
      </xdr:nvSpPr>
      <xdr:spPr>
        <a:xfrm>
          <a:off x="12675244" y="1362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475" name="フローチャート: 判断 474"/>
        <xdr:cNvSpPr/>
      </xdr:nvSpPr>
      <xdr:spPr>
        <a:xfrm>
          <a:off x="12029440"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74403</xdr:rowOff>
    </xdr:from>
    <xdr:ext cx="405111" cy="259045"/>
    <xdr:sp macro="" textlink="">
      <xdr:nvSpPr>
        <xdr:cNvPr id="476" name="n_3aveValue【消防施設】&#10;有形固定資産減価償却率"/>
        <xdr:cNvSpPr txBox="1"/>
      </xdr:nvSpPr>
      <xdr:spPr>
        <a:xfrm>
          <a:off x="119005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7" name="テキスト ボックス 47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8" name="テキスト ボックス 47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9" name="テキスト ボックス 47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0" name="テキスト ボックス 47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1" name="テキスト ボックス 48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482" name="楕円 481"/>
        <xdr:cNvSpPr/>
      </xdr:nvSpPr>
      <xdr:spPr>
        <a:xfrm>
          <a:off x="14325600" y="135242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135907</xdr:rowOff>
    </xdr:from>
    <xdr:ext cx="405111" cy="259045"/>
    <xdr:sp macro="" textlink="">
      <xdr:nvSpPr>
        <xdr:cNvPr id="483" name="【消防施設】&#10;有形固定資産減価償却率該当値テキスト"/>
        <xdr:cNvSpPr txBox="1"/>
      </xdr:nvSpPr>
      <xdr:spPr>
        <a:xfrm>
          <a:off x="14414500" y="1337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19957</xdr:rowOff>
    </xdr:from>
    <xdr:to>
      <xdr:col>81</xdr:col>
      <xdr:colOff>101600</xdr:colOff>
      <xdr:row>81</xdr:row>
      <xdr:rowOff>121557</xdr:rowOff>
    </xdr:to>
    <xdr:sp macro="" textlink="">
      <xdr:nvSpPr>
        <xdr:cNvPr id="484" name="楕円 483"/>
        <xdr:cNvSpPr/>
      </xdr:nvSpPr>
      <xdr:spPr>
        <a:xfrm>
          <a:off x="13578840" y="1359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70757</xdr:rowOff>
    </xdr:to>
    <xdr:cxnSp macro="">
      <xdr:nvCxnSpPr>
        <xdr:cNvPr id="485" name="直線コネクタ 484"/>
        <xdr:cNvCxnSpPr/>
      </xdr:nvCxnSpPr>
      <xdr:spPr>
        <a:xfrm flipV="1">
          <a:off x="13629640" y="13575030"/>
          <a:ext cx="746760" cy="7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138084</xdr:rowOff>
    </xdr:from>
    <xdr:ext cx="405111" cy="259045"/>
    <xdr:sp macro="" textlink="">
      <xdr:nvSpPr>
        <xdr:cNvPr id="486" name="n_1mainValue【消防施設】&#10;有形固定資産減価償却率"/>
        <xdr:cNvSpPr txBox="1"/>
      </xdr:nvSpPr>
      <xdr:spPr>
        <a:xfrm>
          <a:off x="13437244" y="1338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7" name="直線コネクタ 49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8" name="テキスト ボックス 49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9" name="直線コネクタ 49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0" name="テキスト ボックス 49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1" name="直線コネクタ 50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2" name="テキスト ボックス 50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3" name="直線コネクタ 50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4" name="テキスト ボックス 50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5" name="直線コネクタ 50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6" name="テキスト ボックス 50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510" name="直線コネクタ 509"/>
        <xdr:cNvCxnSpPr/>
      </xdr:nvCxnSpPr>
      <xdr:spPr>
        <a:xfrm flipV="1">
          <a:off x="19509104" y="1325244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11" name="【消防施設】&#10;一人当たり面積最小値テキスト"/>
        <xdr:cNvSpPr txBox="1"/>
      </xdr:nvSpPr>
      <xdr:spPr>
        <a:xfrm>
          <a:off x="19547840" y="1451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12" name="直線コネクタ 511"/>
        <xdr:cNvCxnSpPr/>
      </xdr:nvCxnSpPr>
      <xdr:spPr>
        <a:xfrm>
          <a:off x="19443700" y="1451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513" name="【消防施設】&#10;一人当たり面積最大値テキスト"/>
        <xdr:cNvSpPr txBox="1"/>
      </xdr:nvSpPr>
      <xdr:spPr>
        <a:xfrm>
          <a:off x="19547840" y="130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514" name="直線コネクタ 513"/>
        <xdr:cNvCxnSpPr/>
      </xdr:nvCxnSpPr>
      <xdr:spPr>
        <a:xfrm>
          <a:off x="19443700" y="13252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515" name="【消防施設】&#10;一人当たり面積平均値テキスト"/>
        <xdr:cNvSpPr txBox="1"/>
      </xdr:nvSpPr>
      <xdr:spPr>
        <a:xfrm>
          <a:off x="19547840" y="1421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516" name="フローチャート: 判断 515"/>
        <xdr:cNvSpPr/>
      </xdr:nvSpPr>
      <xdr:spPr>
        <a:xfrm>
          <a:off x="19458940" y="14361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17" name="フローチャート: 判断 516"/>
        <xdr:cNvSpPr/>
      </xdr:nvSpPr>
      <xdr:spPr>
        <a:xfrm>
          <a:off x="18735040" y="14370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41927</xdr:rowOff>
    </xdr:from>
    <xdr:ext cx="469744" cy="259045"/>
    <xdr:sp macro="" textlink="">
      <xdr:nvSpPr>
        <xdr:cNvPr id="518" name="n_1aveValue【消防施設】&#10;一人当たり面積"/>
        <xdr:cNvSpPr txBox="1"/>
      </xdr:nvSpPr>
      <xdr:spPr>
        <a:xfrm>
          <a:off x="1856112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519" name="フローチャート: 判断 518"/>
        <xdr:cNvSpPr/>
      </xdr:nvSpPr>
      <xdr:spPr>
        <a:xfrm>
          <a:off x="179374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60977</xdr:rowOff>
    </xdr:from>
    <xdr:ext cx="469744" cy="259045"/>
    <xdr:sp macro="" textlink="">
      <xdr:nvSpPr>
        <xdr:cNvPr id="520" name="n_2aveValue【消防施設】&#10;一人当たり面積"/>
        <xdr:cNvSpPr txBox="1"/>
      </xdr:nvSpPr>
      <xdr:spPr>
        <a:xfrm>
          <a:off x="1777626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521" name="フローチャート: 判断 520"/>
        <xdr:cNvSpPr/>
      </xdr:nvSpPr>
      <xdr:spPr>
        <a:xfrm>
          <a:off x="17162780" y="14385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82566</xdr:rowOff>
    </xdr:from>
    <xdr:ext cx="469744" cy="259045"/>
    <xdr:sp macro="" textlink="">
      <xdr:nvSpPr>
        <xdr:cNvPr id="522" name="n_3aveValue【消防施設】&#10;一人当たり面積"/>
        <xdr:cNvSpPr txBox="1"/>
      </xdr:nvSpPr>
      <xdr:spPr>
        <a:xfrm>
          <a:off x="1700156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3" name="テキスト ボックス 52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4" name="テキスト ボックス 52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5" name="テキスト ボックス 52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6" name="テキスト ボックス 52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7" name="テキスト ボックス 52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528" name="楕円 527"/>
        <xdr:cNvSpPr/>
      </xdr:nvSpPr>
      <xdr:spPr>
        <a:xfrm>
          <a:off x="19458940" y="143611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90188</xdr:rowOff>
    </xdr:from>
    <xdr:ext cx="469744" cy="259045"/>
    <xdr:sp macro="" textlink="">
      <xdr:nvSpPr>
        <xdr:cNvPr id="529" name="【消防施設】&#10;一人当たり面積該当値テキスト"/>
        <xdr:cNvSpPr txBox="1"/>
      </xdr:nvSpPr>
      <xdr:spPr>
        <a:xfrm>
          <a:off x="19547840"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111761</xdr:rowOff>
    </xdr:from>
    <xdr:to>
      <xdr:col>112</xdr:col>
      <xdr:colOff>38100</xdr:colOff>
      <xdr:row>86</xdr:row>
      <xdr:rowOff>41911</xdr:rowOff>
    </xdr:to>
    <xdr:sp macro="" textlink="">
      <xdr:nvSpPr>
        <xdr:cNvPr id="530" name="楕円 529"/>
        <xdr:cNvSpPr/>
      </xdr:nvSpPr>
      <xdr:spPr>
        <a:xfrm>
          <a:off x="18735040" y="143611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162561</xdr:rowOff>
    </xdr:from>
    <xdr:to>
      <xdr:col>116</xdr:col>
      <xdr:colOff>63500</xdr:colOff>
      <xdr:row>85</xdr:row>
      <xdr:rowOff>162561</xdr:rowOff>
    </xdr:to>
    <xdr:cxnSp macro="">
      <xdr:nvCxnSpPr>
        <xdr:cNvPr id="531" name="直線コネクタ 530"/>
        <xdr:cNvCxnSpPr/>
      </xdr:nvCxnSpPr>
      <xdr:spPr>
        <a:xfrm>
          <a:off x="18778220" y="1441196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58438</xdr:rowOff>
    </xdr:from>
    <xdr:ext cx="469744" cy="259045"/>
    <xdr:sp macro="" textlink="">
      <xdr:nvSpPr>
        <xdr:cNvPr id="532" name="n_1mainValue【消防施設】&#10;一人当たり面積"/>
        <xdr:cNvSpPr txBox="1"/>
      </xdr:nvSpPr>
      <xdr:spPr>
        <a:xfrm>
          <a:off x="18561127" y="1414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3" name="直線コネクタ 54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4" name="テキスト ボックス 543"/>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5" name="直線コネクタ 54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6" name="テキスト ボックス 54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7" name="直線コネクタ 54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8" name="テキスト ボックス 54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9" name="直線コネクタ 54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0" name="テキスト ボックス 54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1" name="直線コネクタ 55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2" name="テキスト ボックス 55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3" name="直線コネクタ 55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4" name="テキスト ボックス 553"/>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558" name="直線コネクタ 557"/>
        <xdr:cNvCxnSpPr/>
      </xdr:nvCxnSpPr>
      <xdr:spPr>
        <a:xfrm flipV="1">
          <a:off x="14375764" y="16776519"/>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559" name="【庁舎】&#10;有形固定資産減価償却率最小値テキスト"/>
        <xdr:cNvSpPr txBox="1"/>
      </xdr:nvSpPr>
      <xdr:spPr>
        <a:xfrm>
          <a:off x="14414500" y="182096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560" name="直線コネクタ 559"/>
        <xdr:cNvCxnSpPr/>
      </xdr:nvCxnSpPr>
      <xdr:spPr>
        <a:xfrm>
          <a:off x="14287500" y="18205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561" name="【庁舎】&#10;有形固定資産減価償却率最大値テキスト"/>
        <xdr:cNvSpPr txBox="1"/>
      </xdr:nvSpPr>
      <xdr:spPr>
        <a:xfrm>
          <a:off x="14414500" y="165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562" name="直線コネクタ 561"/>
        <xdr:cNvCxnSpPr/>
      </xdr:nvCxnSpPr>
      <xdr:spPr>
        <a:xfrm>
          <a:off x="14287500" y="16776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63" name="【庁舎】&#10;有形固定資産減価償却率平均値テキスト"/>
        <xdr:cNvSpPr txBox="1"/>
      </xdr:nvSpPr>
      <xdr:spPr>
        <a:xfrm>
          <a:off x="14414500" y="17367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64" name="フローチャート: 判断 563"/>
        <xdr:cNvSpPr/>
      </xdr:nvSpPr>
      <xdr:spPr>
        <a:xfrm>
          <a:off x="14325600" y="173886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565" name="フローチャート: 判断 564"/>
        <xdr:cNvSpPr/>
      </xdr:nvSpPr>
      <xdr:spPr>
        <a:xfrm>
          <a:off x="13578840" y="17388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43015</xdr:rowOff>
    </xdr:from>
    <xdr:ext cx="405111" cy="259045"/>
    <xdr:sp macro="" textlink="">
      <xdr:nvSpPr>
        <xdr:cNvPr id="566" name="n_1aveValue【庁舎】&#10;有形固定資産減価償却率"/>
        <xdr:cNvSpPr txBox="1"/>
      </xdr:nvSpPr>
      <xdr:spPr>
        <a:xfrm>
          <a:off x="13437244" y="1747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567" name="フローチャート: 判断 566"/>
        <xdr:cNvSpPr/>
      </xdr:nvSpPr>
      <xdr:spPr>
        <a:xfrm>
          <a:off x="1280414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97807</xdr:rowOff>
    </xdr:from>
    <xdr:ext cx="405111" cy="259045"/>
    <xdr:sp macro="" textlink="">
      <xdr:nvSpPr>
        <xdr:cNvPr id="568" name="n_2aveValue【庁舎】&#10;有形固定資産減価償却率"/>
        <xdr:cNvSpPr txBox="1"/>
      </xdr:nvSpPr>
      <xdr:spPr>
        <a:xfrm>
          <a:off x="1267524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12337</xdr:rowOff>
    </xdr:from>
    <xdr:to>
      <xdr:col>72</xdr:col>
      <xdr:colOff>38100</xdr:colOff>
      <xdr:row>104</xdr:row>
      <xdr:rowOff>113937</xdr:rowOff>
    </xdr:to>
    <xdr:sp macro="" textlink="">
      <xdr:nvSpPr>
        <xdr:cNvPr id="569" name="フローチャート: 判断 568"/>
        <xdr:cNvSpPr/>
      </xdr:nvSpPr>
      <xdr:spPr>
        <a:xfrm>
          <a:off x="12029440" y="17446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130464</xdr:rowOff>
    </xdr:from>
    <xdr:ext cx="405111" cy="259045"/>
    <xdr:sp macro="" textlink="">
      <xdr:nvSpPr>
        <xdr:cNvPr id="570" name="n_3aveValue【庁舎】&#10;有形固定資産減価償却率"/>
        <xdr:cNvSpPr txBox="1"/>
      </xdr:nvSpPr>
      <xdr:spPr>
        <a:xfrm>
          <a:off x="11900544" y="1722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1" name="テキスト ボックス 5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48261</xdr:rowOff>
    </xdr:from>
    <xdr:to>
      <xdr:col>85</xdr:col>
      <xdr:colOff>177800</xdr:colOff>
      <xdr:row>100</xdr:row>
      <xdr:rowOff>149861</xdr:rowOff>
    </xdr:to>
    <xdr:sp macro="" textlink="">
      <xdr:nvSpPr>
        <xdr:cNvPr id="576" name="楕円 575"/>
        <xdr:cNvSpPr/>
      </xdr:nvSpPr>
      <xdr:spPr>
        <a:xfrm>
          <a:off x="14325600" y="1681226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134638</xdr:rowOff>
    </xdr:from>
    <xdr:ext cx="405111" cy="259045"/>
    <xdr:sp macro="" textlink="">
      <xdr:nvSpPr>
        <xdr:cNvPr id="577" name="【庁舎】&#10;有形固定資産減価償却率該当値テキスト"/>
        <xdr:cNvSpPr txBox="1"/>
      </xdr:nvSpPr>
      <xdr:spPr>
        <a:xfrm>
          <a:off x="14414500" y="16730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79284</xdr:rowOff>
    </xdr:from>
    <xdr:to>
      <xdr:col>81</xdr:col>
      <xdr:colOff>101600</xdr:colOff>
      <xdr:row>101</xdr:row>
      <xdr:rowOff>9434</xdr:rowOff>
    </xdr:to>
    <xdr:sp macro="" textlink="">
      <xdr:nvSpPr>
        <xdr:cNvPr id="578" name="楕円 577"/>
        <xdr:cNvSpPr/>
      </xdr:nvSpPr>
      <xdr:spPr>
        <a:xfrm>
          <a:off x="13578840" y="16843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99061</xdr:rowOff>
    </xdr:from>
    <xdr:to>
      <xdr:col>85</xdr:col>
      <xdr:colOff>127000</xdr:colOff>
      <xdr:row>100</xdr:row>
      <xdr:rowOff>130084</xdr:rowOff>
    </xdr:to>
    <xdr:cxnSp macro="">
      <xdr:nvCxnSpPr>
        <xdr:cNvPr id="579" name="直線コネクタ 578"/>
        <xdr:cNvCxnSpPr/>
      </xdr:nvCxnSpPr>
      <xdr:spPr>
        <a:xfrm flipV="1">
          <a:off x="13629640" y="16863061"/>
          <a:ext cx="74676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25961</xdr:rowOff>
    </xdr:from>
    <xdr:ext cx="405111" cy="259045"/>
    <xdr:sp macro="" textlink="">
      <xdr:nvSpPr>
        <xdr:cNvPr id="580" name="n_1mainValue【庁舎】&#10;有形固定資産減価償却率"/>
        <xdr:cNvSpPr txBox="1"/>
      </xdr:nvSpPr>
      <xdr:spPr>
        <a:xfrm>
          <a:off x="13437244" y="1662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1" name="直線コネクタ 59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2" name="テキスト ボックス 59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3" name="直線コネクタ 59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4" name="テキスト ボックス 59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5" name="直線コネクタ 59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6" name="テキスト ボックス 59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7" name="直線コネクタ 59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8" name="テキスト ボックス 59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9" name="直線コネクタ 59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0" name="テキスト ボックス 59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1" name="直線コネクタ 60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2" name="テキスト ボックス 60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606" name="直線コネクタ 605"/>
        <xdr:cNvCxnSpPr/>
      </xdr:nvCxnSpPr>
      <xdr:spPr>
        <a:xfrm flipV="1">
          <a:off x="19509104" y="16827137"/>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07" name="【庁舎】&#10;一人当たり面積最小値テキスト"/>
        <xdr:cNvSpPr txBox="1"/>
      </xdr:nvSpPr>
      <xdr:spPr>
        <a:xfrm>
          <a:off x="19547840" y="1827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08" name="直線コネクタ 607"/>
        <xdr:cNvCxnSpPr/>
      </xdr:nvCxnSpPr>
      <xdr:spPr>
        <a:xfrm>
          <a:off x="19443700" y="18273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609" name="【庁舎】&#10;一人当たり面積最大値テキスト"/>
        <xdr:cNvSpPr txBox="1"/>
      </xdr:nvSpPr>
      <xdr:spPr>
        <a:xfrm>
          <a:off x="19547840" y="1660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610" name="直線コネクタ 609"/>
        <xdr:cNvCxnSpPr/>
      </xdr:nvCxnSpPr>
      <xdr:spPr>
        <a:xfrm>
          <a:off x="194437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611" name="【庁舎】&#10;一人当たり面積平均値テキスト"/>
        <xdr:cNvSpPr txBox="1"/>
      </xdr:nvSpPr>
      <xdr:spPr>
        <a:xfrm>
          <a:off x="19547840" y="17699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612" name="フローチャート: 判断 611"/>
        <xdr:cNvSpPr/>
      </xdr:nvSpPr>
      <xdr:spPr>
        <a:xfrm>
          <a:off x="19458940" y="1784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613" name="フローチャート: 判断 612"/>
        <xdr:cNvSpPr/>
      </xdr:nvSpPr>
      <xdr:spPr>
        <a:xfrm>
          <a:off x="18735040" y="178393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16164</xdr:rowOff>
    </xdr:from>
    <xdr:ext cx="469744" cy="259045"/>
    <xdr:sp macro="" textlink="">
      <xdr:nvSpPr>
        <xdr:cNvPr id="614" name="n_1aveValue【庁舎】&#10;一人当たり面積"/>
        <xdr:cNvSpPr txBox="1"/>
      </xdr:nvSpPr>
      <xdr:spPr>
        <a:xfrm>
          <a:off x="1856112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615" name="フローチャート: 判断 614"/>
        <xdr:cNvSpPr/>
      </xdr:nvSpPr>
      <xdr:spPr>
        <a:xfrm>
          <a:off x="17937480" y="17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14532</xdr:rowOff>
    </xdr:from>
    <xdr:ext cx="469744" cy="259045"/>
    <xdr:sp macro="" textlink="">
      <xdr:nvSpPr>
        <xdr:cNvPr id="616" name="n_2aveValue【庁舎】&#10;一人当たり面積"/>
        <xdr:cNvSpPr txBox="1"/>
      </xdr:nvSpPr>
      <xdr:spPr>
        <a:xfrm>
          <a:off x="17776267" y="1761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617" name="フローチャート: 判断 616"/>
        <xdr:cNvSpPr/>
      </xdr:nvSpPr>
      <xdr:spPr>
        <a:xfrm>
          <a:off x="17162780" y="17891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68415</xdr:rowOff>
    </xdr:from>
    <xdr:ext cx="469744" cy="259045"/>
    <xdr:sp macro="" textlink="">
      <xdr:nvSpPr>
        <xdr:cNvPr id="618" name="n_3aveValue【庁舎】&#10;一人当たり面積"/>
        <xdr:cNvSpPr txBox="1"/>
      </xdr:nvSpPr>
      <xdr:spPr>
        <a:xfrm>
          <a:off x="1700156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9" name="テキスト ボックス 61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84182</xdr:rowOff>
    </xdr:from>
    <xdr:to>
      <xdr:col>116</xdr:col>
      <xdr:colOff>114300</xdr:colOff>
      <xdr:row>108</xdr:row>
      <xdr:rowOff>14332</xdr:rowOff>
    </xdr:to>
    <xdr:sp macro="" textlink="">
      <xdr:nvSpPr>
        <xdr:cNvPr id="624" name="楕円 623"/>
        <xdr:cNvSpPr/>
      </xdr:nvSpPr>
      <xdr:spPr>
        <a:xfrm>
          <a:off x="19458940" y="180216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62609</xdr:rowOff>
    </xdr:from>
    <xdr:ext cx="469744" cy="259045"/>
    <xdr:sp macro="" textlink="">
      <xdr:nvSpPr>
        <xdr:cNvPr id="625" name="【庁舎】&#10;一人当たり面積該当値テキスト"/>
        <xdr:cNvSpPr txBox="1"/>
      </xdr:nvSpPr>
      <xdr:spPr>
        <a:xfrm>
          <a:off x="19547840" y="1800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626" name="楕円 625"/>
        <xdr:cNvSpPr/>
      </xdr:nvSpPr>
      <xdr:spPr>
        <a:xfrm>
          <a:off x="18735040" y="1802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134982</xdr:rowOff>
    </xdr:to>
    <xdr:cxnSp macro="">
      <xdr:nvCxnSpPr>
        <xdr:cNvPr id="627" name="直線コネクタ 626"/>
        <xdr:cNvCxnSpPr/>
      </xdr:nvCxnSpPr>
      <xdr:spPr>
        <a:xfrm>
          <a:off x="18778220" y="18070830"/>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3827</xdr:rowOff>
    </xdr:from>
    <xdr:ext cx="469744" cy="259045"/>
    <xdr:sp macro="" textlink="">
      <xdr:nvSpPr>
        <xdr:cNvPr id="628" name="n_1mainValue【庁舎】&#10;一人当たり面積"/>
        <xdr:cNvSpPr txBox="1"/>
      </xdr:nvSpPr>
      <xdr:spPr>
        <a:xfrm>
          <a:off x="185611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類似団体と比較して特に有形固定資産償却費率が高くなっている施設は、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である。庁舎については、</a:t>
          </a:r>
          <a:r>
            <a:rPr kumimoji="1" lang="en-US" altLang="ja-JP" sz="1100">
              <a:solidFill>
                <a:schemeClr val="dk1"/>
              </a:solidFill>
              <a:effectLst/>
              <a:latin typeface="+mn-lt"/>
              <a:ea typeface="+mn-ea"/>
              <a:cs typeface="+mn-cs"/>
            </a:rPr>
            <a:t>90.6%</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非常に</a:t>
          </a:r>
          <a:r>
            <a:rPr kumimoji="1" lang="ja-JP" altLang="ja-JP" sz="1100">
              <a:solidFill>
                <a:schemeClr val="dk1"/>
              </a:solidFill>
              <a:effectLst/>
              <a:latin typeface="+mn-lt"/>
              <a:ea typeface="+mn-ea"/>
              <a:cs typeface="+mn-cs"/>
            </a:rPr>
            <a:t>高いが、現在、役場周辺の防災拠点整備に合わせ庁舎建替計画を進めており、令和２年度に実施設計に着手する計画となっている。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については、令和元年度からし尿処理場、消防分署の建て替えを行っており、今後、数値は低下するものと思われる。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20,165
19,907
192.06
11,354,881
10,974,405
338,322
5,420,263
6,871,620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財政力指数は全国平均および福島県平均を大きく上回り、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前後を推移している。地方法人税所得割等の税率改正に伴い</a:t>
          </a:r>
          <a:r>
            <a:rPr lang="ja-JP" altLang="en-US" sz="1100" b="0" i="0" baseline="0">
              <a:solidFill>
                <a:schemeClr val="dk1"/>
              </a:solidFill>
              <a:effectLst/>
              <a:latin typeface="+mn-lt"/>
              <a:ea typeface="+mn-ea"/>
              <a:cs typeface="+mn-cs"/>
            </a:rPr>
            <a:t>、今後、地方税総額の</a:t>
          </a:r>
          <a:r>
            <a:rPr lang="ja-JP" altLang="ja-JP" sz="1100" b="0" i="0" baseline="0">
              <a:solidFill>
                <a:schemeClr val="dk1"/>
              </a:solidFill>
              <a:effectLst/>
              <a:latin typeface="+mn-lt"/>
              <a:ea typeface="+mn-ea"/>
              <a:cs typeface="+mn-cs"/>
            </a:rPr>
            <a:t>減少が見込まれる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その時点での経済状況で法人税は大きく上下するため一時的な上昇はあるが、長期的には減少傾向である。</a:t>
          </a:r>
          <a:r>
            <a:rPr lang="ja-JP" altLang="ja-JP" sz="1100" b="0" i="0" baseline="0">
              <a:solidFill>
                <a:schemeClr val="dk1"/>
              </a:solidFill>
              <a:effectLst/>
              <a:latin typeface="+mn-lt"/>
              <a:ea typeface="+mn-ea"/>
              <a:cs typeface="+mn-cs"/>
            </a:rPr>
            <a:t>収納率向上や企業誘致等により、再度、税収増加を図り、歳入の確保に努める。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140405</xdr:rowOff>
    </xdr:to>
    <xdr:cxnSp macro="">
      <xdr:nvCxnSpPr>
        <xdr:cNvPr id="69" name="直線コネクタ 68"/>
        <xdr:cNvCxnSpPr/>
      </xdr:nvCxnSpPr>
      <xdr:spPr>
        <a:xfrm>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153811</xdr:rowOff>
    </xdr:to>
    <xdr:cxnSp macro="">
      <xdr:nvCxnSpPr>
        <xdr:cNvPr id="75" name="直線コネクタ 74"/>
        <xdr:cNvCxnSpPr/>
      </xdr:nvCxnSpPr>
      <xdr:spPr>
        <a:xfrm flipV="1">
          <a:off x="2336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153811</xdr:rowOff>
    </xdr:to>
    <xdr:cxnSp macro="">
      <xdr:nvCxnSpPr>
        <xdr:cNvPr id="78" name="直線コネクタ 77"/>
        <xdr:cNvCxnSpPr/>
      </xdr:nvCxnSpPr>
      <xdr:spPr>
        <a:xfrm>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81" name="フローチャート: 判断 80"/>
        <xdr:cNvSpPr/>
      </xdr:nvSpPr>
      <xdr:spPr>
        <a:xfrm>
          <a:off x="1397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82" name="テキスト ボックス 81"/>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昨年度と比較すると</a:t>
          </a:r>
          <a:r>
            <a:rPr kumimoji="1" lang="en-US" altLang="ja-JP" sz="1100" b="0" i="0" baseline="0">
              <a:solidFill>
                <a:schemeClr val="dk1"/>
              </a:solidFill>
              <a:effectLst/>
              <a:latin typeface="+mn-lt"/>
              <a:ea typeface="+mn-ea"/>
              <a:cs typeface="+mn-cs"/>
            </a:rPr>
            <a:t>70.5%</a:t>
          </a:r>
          <a:r>
            <a:rPr kumimoji="1" lang="ja-JP" altLang="ja-JP" sz="1100" b="0" i="0" baseline="0">
              <a:solidFill>
                <a:schemeClr val="dk1"/>
              </a:solidFill>
              <a:effectLst/>
              <a:latin typeface="+mn-lt"/>
              <a:ea typeface="+mn-ea"/>
              <a:cs typeface="+mn-cs"/>
            </a:rPr>
            <a:t>改善している。</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年度については、法人税収の</a:t>
          </a:r>
          <a:r>
            <a:rPr kumimoji="1" lang="ja-JP" altLang="en-US" sz="1100" b="0" i="0" baseline="0">
              <a:solidFill>
                <a:schemeClr val="dk1"/>
              </a:solidFill>
              <a:effectLst/>
              <a:latin typeface="+mn-lt"/>
              <a:ea typeface="+mn-ea"/>
              <a:cs typeface="+mn-cs"/>
            </a:rPr>
            <a:t>増益により数値の改善が</a:t>
          </a:r>
          <a:r>
            <a:rPr kumimoji="1" lang="ja-JP" altLang="ja-JP" sz="1100" b="0" i="0" baseline="0">
              <a:solidFill>
                <a:schemeClr val="dk1"/>
              </a:solidFill>
              <a:effectLst/>
              <a:latin typeface="+mn-lt"/>
              <a:ea typeface="+mn-ea"/>
              <a:cs typeface="+mn-cs"/>
            </a:rPr>
            <a:t>見込まれ</a:t>
          </a:r>
          <a:r>
            <a:rPr kumimoji="1"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長期的目線では社会保障費関係の自然増が見込まれるため、</a:t>
          </a:r>
          <a:r>
            <a:rPr lang="ja-JP" altLang="ja-JP" sz="1100" b="0" i="0" baseline="0">
              <a:solidFill>
                <a:schemeClr val="dk1"/>
              </a:solidFill>
              <a:effectLst/>
              <a:latin typeface="+mn-lt"/>
              <a:ea typeface="+mn-ea"/>
              <a:cs typeface="+mn-cs"/>
            </a:rPr>
            <a:t>より一層の</a:t>
          </a:r>
          <a:r>
            <a:rPr kumimoji="1" lang="ja-JP" altLang="ja-JP" sz="1100" b="0" i="0" baseline="0">
              <a:solidFill>
                <a:schemeClr val="dk1"/>
              </a:solidFill>
              <a:effectLst/>
              <a:latin typeface="+mn-lt"/>
              <a:ea typeface="+mn-ea"/>
              <a:cs typeface="+mn-cs"/>
            </a:rPr>
            <a:t>事務の効率化、経費の抑制に努めるとともに、財源となる税収の向上を図ることで数値の改善に努める。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63</xdr:row>
      <xdr:rowOff>56388</xdr:rowOff>
    </xdr:to>
    <xdr:cxnSp macro="">
      <xdr:nvCxnSpPr>
        <xdr:cNvPr id="130" name="直線コネクタ 129"/>
        <xdr:cNvCxnSpPr/>
      </xdr:nvCxnSpPr>
      <xdr:spPr>
        <a:xfrm flipV="1">
          <a:off x="4114800" y="1083360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56388</xdr:rowOff>
    </xdr:from>
    <xdr:to>
      <xdr:col>19</xdr:col>
      <xdr:colOff>133350</xdr:colOff>
      <xdr:row>65</xdr:row>
      <xdr:rowOff>80264</xdr:rowOff>
    </xdr:to>
    <xdr:cxnSp macro="">
      <xdr:nvCxnSpPr>
        <xdr:cNvPr id="133" name="直線コネクタ 132"/>
        <xdr:cNvCxnSpPr/>
      </xdr:nvCxnSpPr>
      <xdr:spPr>
        <a:xfrm flipV="1">
          <a:off x="3225800" y="10857738"/>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65</xdr:row>
      <xdr:rowOff>80264</xdr:rowOff>
    </xdr:to>
    <xdr:cxnSp macro="">
      <xdr:nvCxnSpPr>
        <xdr:cNvPr id="136" name="直線コネクタ 135"/>
        <xdr:cNvCxnSpPr/>
      </xdr:nvCxnSpPr>
      <xdr:spPr>
        <a:xfrm>
          <a:off x="2336800" y="10852912"/>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51562</xdr:rowOff>
    </xdr:to>
    <xdr:cxnSp macro="">
      <xdr:nvCxnSpPr>
        <xdr:cNvPr id="139" name="直線コネクタ 138"/>
        <xdr:cNvCxnSpPr/>
      </xdr:nvCxnSpPr>
      <xdr:spPr>
        <a:xfrm>
          <a:off x="1447800" y="1077087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49" name="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50"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5588</xdr:rowOff>
    </xdr:from>
    <xdr:to>
      <xdr:col>19</xdr:col>
      <xdr:colOff>184150</xdr:colOff>
      <xdr:row>63</xdr:row>
      <xdr:rowOff>107188</xdr:rowOff>
    </xdr:to>
    <xdr:sp macro="" textlink="">
      <xdr:nvSpPr>
        <xdr:cNvPr id="151" name="楕円 150"/>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52" name="テキスト ボックス 151"/>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29464</xdr:rowOff>
    </xdr:from>
    <xdr:to>
      <xdr:col>15</xdr:col>
      <xdr:colOff>133350</xdr:colOff>
      <xdr:row>65</xdr:row>
      <xdr:rowOff>131064</xdr:rowOff>
    </xdr:to>
    <xdr:sp macro="" textlink="">
      <xdr:nvSpPr>
        <xdr:cNvPr id="153" name="楕円 152"/>
        <xdr:cNvSpPr/>
      </xdr:nvSpPr>
      <xdr:spPr>
        <a:xfrm>
          <a:off x="3175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54" name="テキスト ボックス 153"/>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762</xdr:rowOff>
    </xdr:from>
    <xdr:to>
      <xdr:col>11</xdr:col>
      <xdr:colOff>82550</xdr:colOff>
      <xdr:row>63</xdr:row>
      <xdr:rowOff>102362</xdr:rowOff>
    </xdr:to>
    <xdr:sp macro="" textlink="">
      <xdr:nvSpPr>
        <xdr:cNvPr id="155" name="楕円 154"/>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56" name="テキスト ボックス 155"/>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7" name="楕円 156"/>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58" name="テキスト ボックス 157"/>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物件費総額が</a:t>
          </a:r>
          <a:r>
            <a:rPr kumimoji="1" lang="ja-JP" altLang="en-US" sz="1100" b="0" i="0" baseline="0">
              <a:solidFill>
                <a:schemeClr val="dk1"/>
              </a:solidFill>
              <a:effectLst/>
              <a:latin typeface="+mn-lt"/>
              <a:ea typeface="+mn-ea"/>
              <a:cs typeface="+mn-cs"/>
            </a:rPr>
            <a:t>前年度に引き続き</a:t>
          </a:r>
          <a:r>
            <a:rPr kumimoji="1" lang="ja-JP" altLang="ja-JP" sz="1100" b="0" i="0" baseline="0">
              <a:solidFill>
                <a:schemeClr val="dk1"/>
              </a:solidFill>
              <a:effectLst/>
              <a:latin typeface="+mn-lt"/>
              <a:ea typeface="+mn-ea"/>
              <a:cs typeface="+mn-cs"/>
            </a:rPr>
            <a:t>大幅に減少したため、一人当たりの金額が減少している。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物件費の増減については、放射性物質の住宅除染に伴う業務委託の事業費が大きく影響し、平成２４年度から実施してきた住宅除染が完了したことが最大の要因である。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全国平均、県平均と比較するとまだ高い数字となっているが、今後</a:t>
          </a:r>
          <a:r>
            <a:rPr kumimoji="1" lang="ja-JP" altLang="en-US" sz="1100" b="0" i="0" baseline="0">
              <a:solidFill>
                <a:schemeClr val="dk1"/>
              </a:solidFill>
              <a:effectLst/>
              <a:latin typeface="+mn-lt"/>
              <a:ea typeface="+mn-ea"/>
              <a:cs typeface="+mn-cs"/>
            </a:rPr>
            <a:t>の除染対策事業費</a:t>
          </a:r>
          <a:r>
            <a:rPr kumimoji="1" lang="ja-JP" altLang="ja-JP" sz="1100" b="0" i="0" baseline="0">
              <a:solidFill>
                <a:schemeClr val="dk1"/>
              </a:solidFill>
              <a:effectLst/>
              <a:latin typeface="+mn-lt"/>
              <a:ea typeface="+mn-ea"/>
              <a:cs typeface="+mn-cs"/>
            </a:rPr>
            <a:t>の減少に伴い、減少するものと思われます。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12743</xdr:rowOff>
    </xdr:from>
    <xdr:to>
      <xdr:col>23</xdr:col>
      <xdr:colOff>133350</xdr:colOff>
      <xdr:row>82</xdr:row>
      <xdr:rowOff>20296</xdr:rowOff>
    </xdr:to>
    <xdr:cxnSp macro="">
      <xdr:nvCxnSpPr>
        <xdr:cNvPr id="187" name="直線コネクタ 186"/>
        <xdr:cNvCxnSpPr/>
      </xdr:nvCxnSpPr>
      <xdr:spPr>
        <a:xfrm flipV="1">
          <a:off x="4953000" y="13900193"/>
          <a:ext cx="0" cy="179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163823</xdr:rowOff>
    </xdr:from>
    <xdr:ext cx="762000" cy="259045"/>
    <xdr:sp macro="" textlink="">
      <xdr:nvSpPr>
        <xdr:cNvPr id="188" name="人件費・物件費等の状況最小値テキスト"/>
        <xdr:cNvSpPr txBox="1"/>
      </xdr:nvSpPr>
      <xdr:spPr>
        <a:xfrm>
          <a:off x="5041900" y="1405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20296</xdr:rowOff>
    </xdr:from>
    <xdr:to>
      <xdr:col>24</xdr:col>
      <xdr:colOff>12700</xdr:colOff>
      <xdr:row>82</xdr:row>
      <xdr:rowOff>20296</xdr:rowOff>
    </xdr:to>
    <xdr:cxnSp macro="">
      <xdr:nvCxnSpPr>
        <xdr:cNvPr id="189" name="直線コネクタ 188"/>
        <xdr:cNvCxnSpPr/>
      </xdr:nvCxnSpPr>
      <xdr:spPr>
        <a:xfrm>
          <a:off x="4864100" y="140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99120</xdr:rowOff>
    </xdr:from>
    <xdr:ext cx="762000" cy="259045"/>
    <xdr:sp macro="" textlink="">
      <xdr:nvSpPr>
        <xdr:cNvPr id="190" name="人件費・物件費等の状況最大値テキスト"/>
        <xdr:cNvSpPr txBox="1"/>
      </xdr:nvSpPr>
      <xdr:spPr>
        <a:xfrm>
          <a:off x="5041900" y="1364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12743</xdr:rowOff>
    </xdr:from>
    <xdr:to>
      <xdr:col>24</xdr:col>
      <xdr:colOff>12700</xdr:colOff>
      <xdr:row>81</xdr:row>
      <xdr:rowOff>12743</xdr:rowOff>
    </xdr:to>
    <xdr:cxnSp macro="">
      <xdr:nvCxnSpPr>
        <xdr:cNvPr id="191" name="直線コネクタ 190"/>
        <xdr:cNvCxnSpPr/>
      </xdr:nvCxnSpPr>
      <xdr:spPr>
        <a:xfrm>
          <a:off x="4864100" y="139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126767</xdr:rowOff>
    </xdr:from>
    <xdr:to>
      <xdr:col>23</xdr:col>
      <xdr:colOff>133350</xdr:colOff>
      <xdr:row>82</xdr:row>
      <xdr:rowOff>166864</xdr:rowOff>
    </xdr:to>
    <xdr:cxnSp macro="">
      <xdr:nvCxnSpPr>
        <xdr:cNvPr id="192" name="直線コネクタ 191"/>
        <xdr:cNvCxnSpPr/>
      </xdr:nvCxnSpPr>
      <xdr:spPr>
        <a:xfrm flipV="1">
          <a:off x="4114800" y="14014217"/>
          <a:ext cx="838200" cy="21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54948</xdr:rowOff>
    </xdr:from>
    <xdr:ext cx="762000" cy="259045"/>
    <xdr:sp macro="" textlink="">
      <xdr:nvSpPr>
        <xdr:cNvPr id="193" name="人件費・物件費等の状況平均値テキスト"/>
        <xdr:cNvSpPr txBox="1"/>
      </xdr:nvSpPr>
      <xdr:spPr>
        <a:xfrm>
          <a:off x="5041900" y="137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38421</xdr:rowOff>
    </xdr:from>
    <xdr:to>
      <xdr:col>23</xdr:col>
      <xdr:colOff>184150</xdr:colOff>
      <xdr:row>81</xdr:row>
      <xdr:rowOff>140021</xdr:rowOff>
    </xdr:to>
    <xdr:sp macro="" textlink="">
      <xdr:nvSpPr>
        <xdr:cNvPr id="194" name="フローチャート: 判断 193"/>
        <xdr:cNvSpPr/>
      </xdr:nvSpPr>
      <xdr:spPr>
        <a:xfrm>
          <a:off x="4902200" y="139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166864</xdr:rowOff>
    </xdr:from>
    <xdr:to>
      <xdr:col>19</xdr:col>
      <xdr:colOff>133350</xdr:colOff>
      <xdr:row>89</xdr:row>
      <xdr:rowOff>130652</xdr:rowOff>
    </xdr:to>
    <xdr:cxnSp macro="">
      <xdr:nvCxnSpPr>
        <xdr:cNvPr id="195" name="直線コネクタ 194"/>
        <xdr:cNvCxnSpPr/>
      </xdr:nvCxnSpPr>
      <xdr:spPr>
        <a:xfrm flipV="1">
          <a:off x="3225800" y="14225764"/>
          <a:ext cx="889000" cy="116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41100</xdr:rowOff>
    </xdr:from>
    <xdr:to>
      <xdr:col>19</xdr:col>
      <xdr:colOff>184150</xdr:colOff>
      <xdr:row>81</xdr:row>
      <xdr:rowOff>142700</xdr:rowOff>
    </xdr:to>
    <xdr:sp macro="" textlink="">
      <xdr:nvSpPr>
        <xdr:cNvPr id="196" name="フローチャート: 判断 195"/>
        <xdr:cNvSpPr/>
      </xdr:nvSpPr>
      <xdr:spPr>
        <a:xfrm>
          <a:off x="4064000" y="1392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152877</xdr:rowOff>
    </xdr:from>
    <xdr:ext cx="736600" cy="259045"/>
    <xdr:sp macro="" textlink="">
      <xdr:nvSpPr>
        <xdr:cNvPr id="197" name="テキスト ボックス 196"/>
        <xdr:cNvSpPr txBox="1"/>
      </xdr:nvSpPr>
      <xdr:spPr>
        <a:xfrm>
          <a:off x="3733800" y="13697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100369</xdr:rowOff>
    </xdr:from>
    <xdr:to>
      <xdr:col>15</xdr:col>
      <xdr:colOff>82550</xdr:colOff>
      <xdr:row>89</xdr:row>
      <xdr:rowOff>130652</xdr:rowOff>
    </xdr:to>
    <xdr:cxnSp macro="">
      <xdr:nvCxnSpPr>
        <xdr:cNvPr id="198" name="直線コネクタ 197"/>
        <xdr:cNvCxnSpPr/>
      </xdr:nvCxnSpPr>
      <xdr:spPr>
        <a:xfrm>
          <a:off x="2336800" y="14845069"/>
          <a:ext cx="889000" cy="5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54518</xdr:rowOff>
    </xdr:from>
    <xdr:to>
      <xdr:col>15</xdr:col>
      <xdr:colOff>133350</xdr:colOff>
      <xdr:row>81</xdr:row>
      <xdr:rowOff>156118</xdr:rowOff>
    </xdr:to>
    <xdr:sp macro="" textlink="">
      <xdr:nvSpPr>
        <xdr:cNvPr id="199" name="フローチャート: 判断 198"/>
        <xdr:cNvSpPr/>
      </xdr:nvSpPr>
      <xdr:spPr>
        <a:xfrm>
          <a:off x="31750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166295</xdr:rowOff>
    </xdr:from>
    <xdr:ext cx="762000" cy="259045"/>
    <xdr:sp macro="" textlink="">
      <xdr:nvSpPr>
        <xdr:cNvPr id="200" name="テキスト ボックス 199"/>
        <xdr:cNvSpPr txBox="1"/>
      </xdr:nvSpPr>
      <xdr:spPr>
        <a:xfrm>
          <a:off x="2844800" y="1371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100369</xdr:rowOff>
    </xdr:from>
    <xdr:to>
      <xdr:col>11</xdr:col>
      <xdr:colOff>31750</xdr:colOff>
      <xdr:row>87</xdr:row>
      <xdr:rowOff>162201</xdr:rowOff>
    </xdr:to>
    <xdr:cxnSp macro="">
      <xdr:nvCxnSpPr>
        <xdr:cNvPr id="201" name="直線コネクタ 200"/>
        <xdr:cNvCxnSpPr/>
      </xdr:nvCxnSpPr>
      <xdr:spPr>
        <a:xfrm flipV="1">
          <a:off x="1447800" y="14845069"/>
          <a:ext cx="889000" cy="23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40055</xdr:rowOff>
    </xdr:from>
    <xdr:to>
      <xdr:col>11</xdr:col>
      <xdr:colOff>82550</xdr:colOff>
      <xdr:row>81</xdr:row>
      <xdr:rowOff>141655</xdr:rowOff>
    </xdr:to>
    <xdr:sp macro="" textlink="">
      <xdr:nvSpPr>
        <xdr:cNvPr id="202" name="フローチャート: 判断 201"/>
        <xdr:cNvSpPr/>
      </xdr:nvSpPr>
      <xdr:spPr>
        <a:xfrm>
          <a:off x="2286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151832</xdr:rowOff>
    </xdr:from>
    <xdr:ext cx="762000" cy="259045"/>
    <xdr:sp macro="" textlink="">
      <xdr:nvSpPr>
        <xdr:cNvPr id="203" name="テキスト ボックス 202"/>
        <xdr:cNvSpPr txBox="1"/>
      </xdr:nvSpPr>
      <xdr:spPr>
        <a:xfrm>
          <a:off x="1955800" y="1369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165534</xdr:rowOff>
    </xdr:from>
    <xdr:to>
      <xdr:col>7</xdr:col>
      <xdr:colOff>31750</xdr:colOff>
      <xdr:row>82</xdr:row>
      <xdr:rowOff>95684</xdr:rowOff>
    </xdr:to>
    <xdr:sp macro="" textlink="">
      <xdr:nvSpPr>
        <xdr:cNvPr id="204" name="フローチャート: 判断 203"/>
        <xdr:cNvSpPr/>
      </xdr:nvSpPr>
      <xdr:spPr>
        <a:xfrm>
          <a:off x="1397000" y="140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105861</xdr:rowOff>
    </xdr:from>
    <xdr:ext cx="762000" cy="259045"/>
    <xdr:sp macro="" textlink="">
      <xdr:nvSpPr>
        <xdr:cNvPr id="205" name="テキスト ボックス 204"/>
        <xdr:cNvSpPr txBox="1"/>
      </xdr:nvSpPr>
      <xdr:spPr>
        <a:xfrm>
          <a:off x="1066800" y="1382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75967</xdr:rowOff>
    </xdr:from>
    <xdr:to>
      <xdr:col>23</xdr:col>
      <xdr:colOff>184150</xdr:colOff>
      <xdr:row>82</xdr:row>
      <xdr:rowOff>6117</xdr:rowOff>
    </xdr:to>
    <xdr:sp macro="" textlink="">
      <xdr:nvSpPr>
        <xdr:cNvPr id="211" name="楕円 210"/>
        <xdr:cNvSpPr/>
      </xdr:nvSpPr>
      <xdr:spPr>
        <a:xfrm>
          <a:off x="4902200" y="139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48044</xdr:rowOff>
    </xdr:from>
    <xdr:ext cx="762000" cy="259045"/>
    <xdr:sp macro="" textlink="">
      <xdr:nvSpPr>
        <xdr:cNvPr id="212" name="人件費・物件費等の状況該当値テキスト"/>
        <xdr:cNvSpPr txBox="1"/>
      </xdr:nvSpPr>
      <xdr:spPr>
        <a:xfrm>
          <a:off x="5041900" y="1393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116064</xdr:rowOff>
    </xdr:from>
    <xdr:to>
      <xdr:col>19</xdr:col>
      <xdr:colOff>184150</xdr:colOff>
      <xdr:row>83</xdr:row>
      <xdr:rowOff>46214</xdr:rowOff>
    </xdr:to>
    <xdr:sp macro="" textlink="">
      <xdr:nvSpPr>
        <xdr:cNvPr id="213" name="楕円 212"/>
        <xdr:cNvSpPr/>
      </xdr:nvSpPr>
      <xdr:spPr>
        <a:xfrm>
          <a:off x="4064000" y="141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30991</xdr:rowOff>
    </xdr:from>
    <xdr:ext cx="736600" cy="259045"/>
    <xdr:sp macro="" textlink="">
      <xdr:nvSpPr>
        <xdr:cNvPr id="214" name="テキスト ボックス 213"/>
        <xdr:cNvSpPr txBox="1"/>
      </xdr:nvSpPr>
      <xdr:spPr>
        <a:xfrm>
          <a:off x="3733800" y="1426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79852</xdr:rowOff>
    </xdr:from>
    <xdr:to>
      <xdr:col>15</xdr:col>
      <xdr:colOff>133350</xdr:colOff>
      <xdr:row>90</xdr:row>
      <xdr:rowOff>10002</xdr:rowOff>
    </xdr:to>
    <xdr:sp macro="" textlink="">
      <xdr:nvSpPr>
        <xdr:cNvPr id="215" name="楕円 214"/>
        <xdr:cNvSpPr/>
      </xdr:nvSpPr>
      <xdr:spPr>
        <a:xfrm>
          <a:off x="3175000" y="153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166229</xdr:rowOff>
    </xdr:from>
    <xdr:ext cx="762000" cy="259045"/>
    <xdr:sp macro="" textlink="">
      <xdr:nvSpPr>
        <xdr:cNvPr id="216" name="テキスト ボックス 215"/>
        <xdr:cNvSpPr txBox="1"/>
      </xdr:nvSpPr>
      <xdr:spPr>
        <a:xfrm>
          <a:off x="2844800" y="1542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49569</xdr:rowOff>
    </xdr:from>
    <xdr:to>
      <xdr:col>11</xdr:col>
      <xdr:colOff>82550</xdr:colOff>
      <xdr:row>86</xdr:row>
      <xdr:rowOff>151169</xdr:rowOff>
    </xdr:to>
    <xdr:sp macro="" textlink="">
      <xdr:nvSpPr>
        <xdr:cNvPr id="217" name="楕円 216"/>
        <xdr:cNvSpPr/>
      </xdr:nvSpPr>
      <xdr:spPr>
        <a:xfrm>
          <a:off x="2286000" y="147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135946</xdr:rowOff>
    </xdr:from>
    <xdr:ext cx="762000" cy="259045"/>
    <xdr:sp macro="" textlink="">
      <xdr:nvSpPr>
        <xdr:cNvPr id="218" name="テキスト ボックス 217"/>
        <xdr:cNvSpPr txBox="1"/>
      </xdr:nvSpPr>
      <xdr:spPr>
        <a:xfrm>
          <a:off x="1955800" y="1488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111401</xdr:rowOff>
    </xdr:from>
    <xdr:to>
      <xdr:col>7</xdr:col>
      <xdr:colOff>31750</xdr:colOff>
      <xdr:row>88</xdr:row>
      <xdr:rowOff>41551</xdr:rowOff>
    </xdr:to>
    <xdr:sp macro="" textlink="">
      <xdr:nvSpPr>
        <xdr:cNvPr id="219" name="楕円 218"/>
        <xdr:cNvSpPr/>
      </xdr:nvSpPr>
      <xdr:spPr>
        <a:xfrm>
          <a:off x="1397000" y="150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26328</xdr:rowOff>
    </xdr:from>
    <xdr:ext cx="762000" cy="259045"/>
    <xdr:sp macro="" textlink="">
      <xdr:nvSpPr>
        <xdr:cNvPr id="220" name="テキスト ボックス 219"/>
        <xdr:cNvSpPr txBox="1"/>
      </xdr:nvSpPr>
      <xdr:spPr>
        <a:xfrm>
          <a:off x="1066800" y="1511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類似団体平均を３．２ポイント上回っている。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指数については前年度と変化は無いが、緩やかに減少している。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職員の定数管理、給与水準、各種手当の総点検を行うなど、より一層の給与の適正化に努める。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今年度数値が未公表であるため、前年度数値を引用しています。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1" name="直線コネクタ 250"/>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2"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3" name="直線コネクタ 252"/>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4"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5" name="直線コネクタ 254"/>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155121</xdr:rowOff>
    </xdr:to>
    <xdr:cxnSp macro="">
      <xdr:nvCxnSpPr>
        <xdr:cNvPr id="256" name="直線コネクタ 255"/>
        <xdr:cNvCxnSpPr/>
      </xdr:nvCxnSpPr>
      <xdr:spPr>
        <a:xfrm flipV="1">
          <a:off x="16179800" y="151910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7"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8" name="フローチャート: 判断 257"/>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155121</xdr:rowOff>
    </xdr:to>
    <xdr:cxnSp macro="">
      <xdr:nvCxnSpPr>
        <xdr:cNvPr id="259" name="直線コネクタ 258"/>
        <xdr:cNvCxnSpPr/>
      </xdr:nvCxnSpPr>
      <xdr:spPr>
        <a:xfrm>
          <a:off x="15290800" y="151565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0" name="フローチャート: 判断 259"/>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1" name="テキスト ボックス 260"/>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86179</xdr:rowOff>
    </xdr:to>
    <xdr:cxnSp macro="">
      <xdr:nvCxnSpPr>
        <xdr:cNvPr id="262" name="直線コネクタ 261"/>
        <xdr:cNvCxnSpPr/>
      </xdr:nvCxnSpPr>
      <xdr:spPr>
        <a:xfrm flipV="1">
          <a:off x="14401800" y="151565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88</xdr:row>
      <xdr:rowOff>137886</xdr:rowOff>
    </xdr:to>
    <xdr:cxnSp macro="">
      <xdr:nvCxnSpPr>
        <xdr:cNvPr id="265" name="直線コネクタ 264"/>
        <xdr:cNvCxnSpPr/>
      </xdr:nvCxnSpPr>
      <xdr:spPr>
        <a:xfrm flipV="1">
          <a:off x="13512800" y="151737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6" name="フローチャート: 判断 265"/>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7" name="テキスト ボックス 266"/>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68" name="フローチャート: 判断 267"/>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69" name="テキスト ボックス 268"/>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5" name="楕円 274"/>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119941</xdr:rowOff>
    </xdr:from>
    <xdr:ext cx="762000" cy="259045"/>
    <xdr:sp macro="" textlink="">
      <xdr:nvSpPr>
        <xdr:cNvPr id="276" name="給与水準   （国との比較）該当値テキスト"/>
        <xdr:cNvSpPr txBox="1"/>
      </xdr:nvSpPr>
      <xdr:spPr>
        <a:xfrm>
          <a:off x="17106900" y="150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77" name="楕円 276"/>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78" name="テキスト ボックス 277"/>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79" name="楕円 278"/>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0" name="テキスト ボックス 279"/>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1" name="楕円 280"/>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2" name="テキスト ボックス 281"/>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3" name="楕円 282"/>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4" name="テキスト ボックス 283"/>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退職者数に対し同数以下の人数で職員採用を行い定員管理を行ってきたため、数字はほぼ横ばいで推移している。業務量の増加や団塊世代の退職が見込まれるため、適正な職員数の確保するためも同数以上の新規雇用を行っていく必要がある</a:t>
          </a:r>
          <a:r>
            <a:rPr lang="ja-JP" altLang="en-US" sz="1100" b="0" i="0" baseline="0">
              <a:solidFill>
                <a:schemeClr val="dk1"/>
              </a:solidFill>
              <a:effectLst/>
              <a:latin typeface="+mn-lt"/>
              <a:ea typeface="+mn-ea"/>
              <a:cs typeface="+mn-cs"/>
            </a:rPr>
            <a:t>ため、今後は全国平均、県平均に近い数字となる見込みである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6" name="直線コネクタ 315"/>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17"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18" name="直線コネクタ 317"/>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19"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0" name="直線コネクタ 319"/>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152944</xdr:rowOff>
    </xdr:from>
    <xdr:to>
      <xdr:col>81</xdr:col>
      <xdr:colOff>44450</xdr:colOff>
      <xdr:row>61</xdr:row>
      <xdr:rowOff>45266</xdr:rowOff>
    </xdr:to>
    <xdr:cxnSp macro="">
      <xdr:nvCxnSpPr>
        <xdr:cNvPr id="321" name="直線コネクタ 320"/>
        <xdr:cNvCxnSpPr/>
      </xdr:nvCxnSpPr>
      <xdr:spPr>
        <a:xfrm flipV="1">
          <a:off x="16179800" y="10439944"/>
          <a:ext cx="8382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2"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3" name="フローチャート: 判断 322"/>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36649</xdr:rowOff>
    </xdr:from>
    <xdr:to>
      <xdr:col>77</xdr:col>
      <xdr:colOff>44450</xdr:colOff>
      <xdr:row>61</xdr:row>
      <xdr:rowOff>45266</xdr:rowOff>
    </xdr:to>
    <xdr:cxnSp macro="">
      <xdr:nvCxnSpPr>
        <xdr:cNvPr id="324" name="直線コネクタ 323"/>
        <xdr:cNvCxnSpPr/>
      </xdr:nvCxnSpPr>
      <xdr:spPr>
        <a:xfrm>
          <a:off x="15290800" y="10495099"/>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5" name="フローチャート: 判断 324"/>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6" name="テキスト ボックス 325"/>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21137</xdr:rowOff>
    </xdr:from>
    <xdr:to>
      <xdr:col>72</xdr:col>
      <xdr:colOff>203200</xdr:colOff>
      <xdr:row>61</xdr:row>
      <xdr:rowOff>36649</xdr:rowOff>
    </xdr:to>
    <xdr:cxnSp macro="">
      <xdr:nvCxnSpPr>
        <xdr:cNvPr id="327" name="直線コネクタ 326"/>
        <xdr:cNvCxnSpPr/>
      </xdr:nvCxnSpPr>
      <xdr:spPr>
        <a:xfrm>
          <a:off x="14401800" y="1047958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28" name="フローチャート: 判断 327"/>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29" name="テキスト ボックス 328"/>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21137</xdr:rowOff>
    </xdr:from>
    <xdr:to>
      <xdr:col>68</xdr:col>
      <xdr:colOff>152400</xdr:colOff>
      <xdr:row>61</xdr:row>
      <xdr:rowOff>81462</xdr:rowOff>
    </xdr:to>
    <xdr:cxnSp macro="">
      <xdr:nvCxnSpPr>
        <xdr:cNvPr id="330" name="直線コネクタ 329"/>
        <xdr:cNvCxnSpPr/>
      </xdr:nvCxnSpPr>
      <xdr:spPr>
        <a:xfrm flipV="1">
          <a:off x="13512800" y="1047958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1" name="フローチャート: 判断 330"/>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2" name="テキスト ボックス 331"/>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3" name="フローチャート: 判断 332"/>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4" name="テキスト ボックス 333"/>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102144</xdr:rowOff>
    </xdr:from>
    <xdr:to>
      <xdr:col>81</xdr:col>
      <xdr:colOff>95250</xdr:colOff>
      <xdr:row>61</xdr:row>
      <xdr:rowOff>32294</xdr:rowOff>
    </xdr:to>
    <xdr:sp macro="" textlink="">
      <xdr:nvSpPr>
        <xdr:cNvPr id="340" name="楕円 339"/>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118671</xdr:rowOff>
    </xdr:from>
    <xdr:ext cx="762000" cy="259045"/>
    <xdr:sp macro="" textlink="">
      <xdr:nvSpPr>
        <xdr:cNvPr id="341" name="定員管理の状況該当値テキスト"/>
        <xdr:cNvSpPr txBox="1"/>
      </xdr:nvSpPr>
      <xdr:spPr>
        <a:xfrm>
          <a:off x="171069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165916</xdr:rowOff>
    </xdr:from>
    <xdr:to>
      <xdr:col>77</xdr:col>
      <xdr:colOff>95250</xdr:colOff>
      <xdr:row>61</xdr:row>
      <xdr:rowOff>96066</xdr:rowOff>
    </xdr:to>
    <xdr:sp macro="" textlink="">
      <xdr:nvSpPr>
        <xdr:cNvPr id="342" name="楕円 341"/>
        <xdr:cNvSpPr/>
      </xdr:nvSpPr>
      <xdr:spPr>
        <a:xfrm>
          <a:off x="16129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43" name="テキスト ボックス 342"/>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157299</xdr:rowOff>
    </xdr:from>
    <xdr:to>
      <xdr:col>73</xdr:col>
      <xdr:colOff>44450</xdr:colOff>
      <xdr:row>61</xdr:row>
      <xdr:rowOff>87449</xdr:rowOff>
    </xdr:to>
    <xdr:sp macro="" textlink="">
      <xdr:nvSpPr>
        <xdr:cNvPr id="344" name="楕円 343"/>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97626</xdr:rowOff>
    </xdr:from>
    <xdr:ext cx="762000" cy="259045"/>
    <xdr:sp macro="" textlink="">
      <xdr:nvSpPr>
        <xdr:cNvPr id="345" name="テキスト ボックス 344"/>
        <xdr:cNvSpPr txBox="1"/>
      </xdr:nvSpPr>
      <xdr:spPr>
        <a:xfrm>
          <a:off x="14909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141787</xdr:rowOff>
    </xdr:from>
    <xdr:to>
      <xdr:col>68</xdr:col>
      <xdr:colOff>203200</xdr:colOff>
      <xdr:row>61</xdr:row>
      <xdr:rowOff>71937</xdr:rowOff>
    </xdr:to>
    <xdr:sp macro="" textlink="">
      <xdr:nvSpPr>
        <xdr:cNvPr id="346" name="楕円 345"/>
        <xdr:cNvSpPr/>
      </xdr:nvSpPr>
      <xdr:spPr>
        <a:xfrm>
          <a:off x="14351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82114</xdr:rowOff>
    </xdr:from>
    <xdr:ext cx="762000" cy="259045"/>
    <xdr:sp macro="" textlink="">
      <xdr:nvSpPr>
        <xdr:cNvPr id="347" name="テキスト ボックス 346"/>
        <xdr:cNvSpPr txBox="1"/>
      </xdr:nvSpPr>
      <xdr:spPr>
        <a:xfrm>
          <a:off x="14020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30662</xdr:rowOff>
    </xdr:from>
    <xdr:to>
      <xdr:col>64</xdr:col>
      <xdr:colOff>152400</xdr:colOff>
      <xdr:row>61</xdr:row>
      <xdr:rowOff>132262</xdr:rowOff>
    </xdr:to>
    <xdr:sp macro="" textlink="">
      <xdr:nvSpPr>
        <xdr:cNvPr id="348" name="楕円 347"/>
        <xdr:cNvSpPr/>
      </xdr:nvSpPr>
      <xdr:spPr>
        <a:xfrm>
          <a:off x="13462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142439</xdr:rowOff>
    </xdr:from>
    <xdr:ext cx="762000" cy="259045"/>
    <xdr:sp macro="" textlink="">
      <xdr:nvSpPr>
        <xdr:cNvPr id="349" name="テキスト ボックス 348"/>
        <xdr:cNvSpPr txBox="1"/>
      </xdr:nvSpPr>
      <xdr:spPr>
        <a:xfrm>
          <a:off x="13131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公債費比率は緩やかに減少傾向ではあるが、全国平均・県平均・類似団体平均を上回っている。今後、大型公共事業を予定しているが、起債元金償還額と起債借入額とのバランスを図りながら、可能な限り繰上償還を行う等、状況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79" name="直線コネクタ 378"/>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0"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1" name="直線コネクタ 380"/>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2"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3" name="直線コネクタ 382"/>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85634</xdr:rowOff>
    </xdr:from>
    <xdr:to>
      <xdr:col>81</xdr:col>
      <xdr:colOff>44450</xdr:colOff>
      <xdr:row>41</xdr:row>
      <xdr:rowOff>3810</xdr:rowOff>
    </xdr:to>
    <xdr:cxnSp macro="">
      <xdr:nvCxnSpPr>
        <xdr:cNvPr id="384" name="直線コネクタ 383"/>
        <xdr:cNvCxnSpPr/>
      </xdr:nvCxnSpPr>
      <xdr:spPr>
        <a:xfrm flipV="1">
          <a:off x="16179800" y="6943634"/>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5" name="公債費負担の状況平均値テキスト"/>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6" name="フローチャート: 判断 385"/>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65859</xdr:rowOff>
    </xdr:to>
    <xdr:cxnSp macro="">
      <xdr:nvCxnSpPr>
        <xdr:cNvPr id="387" name="直線コネクタ 386"/>
        <xdr:cNvCxnSpPr/>
      </xdr:nvCxnSpPr>
      <xdr:spPr>
        <a:xfrm flipV="1">
          <a:off x="15290800" y="703326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8" name="フローチャート: 判断 387"/>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89" name="テキスト ボックス 388"/>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65859</xdr:rowOff>
    </xdr:from>
    <xdr:to>
      <xdr:col>72</xdr:col>
      <xdr:colOff>203200</xdr:colOff>
      <xdr:row>41</xdr:row>
      <xdr:rowOff>134801</xdr:rowOff>
    </xdr:to>
    <xdr:cxnSp macro="">
      <xdr:nvCxnSpPr>
        <xdr:cNvPr id="390" name="直線コネクタ 389"/>
        <xdr:cNvCxnSpPr/>
      </xdr:nvCxnSpPr>
      <xdr:spPr>
        <a:xfrm flipV="1">
          <a:off x="14401800" y="70953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1" name="フローチャート: 判断 390"/>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2" name="テキスト ボックス 391"/>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134801</xdr:rowOff>
    </xdr:from>
    <xdr:to>
      <xdr:col>68</xdr:col>
      <xdr:colOff>152400</xdr:colOff>
      <xdr:row>42</xdr:row>
      <xdr:rowOff>11612</xdr:rowOff>
    </xdr:to>
    <xdr:cxnSp macro="">
      <xdr:nvCxnSpPr>
        <xdr:cNvPr id="393" name="直線コネクタ 392"/>
        <xdr:cNvCxnSpPr/>
      </xdr:nvCxnSpPr>
      <xdr:spPr>
        <a:xfrm flipV="1">
          <a:off x="13512800" y="716425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4" name="フローチャート: 判断 393"/>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5" name="テキスト ボックス 394"/>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63319</xdr:rowOff>
    </xdr:from>
    <xdr:to>
      <xdr:col>64</xdr:col>
      <xdr:colOff>152400</xdr:colOff>
      <xdr:row>41</xdr:row>
      <xdr:rowOff>164919</xdr:rowOff>
    </xdr:to>
    <xdr:sp macro="" textlink="">
      <xdr:nvSpPr>
        <xdr:cNvPr id="396" name="フローチャート: 判断 395"/>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3646</xdr:rowOff>
    </xdr:from>
    <xdr:ext cx="762000" cy="259045"/>
    <xdr:sp macro="" textlink="">
      <xdr:nvSpPr>
        <xdr:cNvPr id="397" name="テキスト ボックス 396"/>
        <xdr:cNvSpPr txBox="1"/>
      </xdr:nvSpPr>
      <xdr:spPr>
        <a:xfrm>
          <a:off x="13131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403" name="楕円 402"/>
        <xdr:cNvSpPr/>
      </xdr:nvSpPr>
      <xdr:spPr>
        <a:xfrm>
          <a:off x="169672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6911</xdr:rowOff>
    </xdr:from>
    <xdr:ext cx="762000" cy="259045"/>
    <xdr:sp macro="" textlink="">
      <xdr:nvSpPr>
        <xdr:cNvPr id="404" name="公債費負担の状況該当値テキスト"/>
        <xdr:cNvSpPr txBox="1"/>
      </xdr:nvSpPr>
      <xdr:spPr>
        <a:xfrm>
          <a:off x="17106900" y="686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5" name="楕円 404"/>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6" name="テキスト ボックス 405"/>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15059</xdr:rowOff>
    </xdr:from>
    <xdr:to>
      <xdr:col>73</xdr:col>
      <xdr:colOff>44450</xdr:colOff>
      <xdr:row>41</xdr:row>
      <xdr:rowOff>116659</xdr:rowOff>
    </xdr:to>
    <xdr:sp macro="" textlink="">
      <xdr:nvSpPr>
        <xdr:cNvPr id="407" name="楕円 406"/>
        <xdr:cNvSpPr/>
      </xdr:nvSpPr>
      <xdr:spPr>
        <a:xfrm>
          <a:off x="15240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101436</xdr:rowOff>
    </xdr:from>
    <xdr:ext cx="762000" cy="259045"/>
    <xdr:sp macro="" textlink="">
      <xdr:nvSpPr>
        <xdr:cNvPr id="408" name="テキスト ボックス 407"/>
        <xdr:cNvSpPr txBox="1"/>
      </xdr:nvSpPr>
      <xdr:spPr>
        <a:xfrm>
          <a:off x="14909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84001</xdr:rowOff>
    </xdr:from>
    <xdr:to>
      <xdr:col>68</xdr:col>
      <xdr:colOff>203200</xdr:colOff>
      <xdr:row>42</xdr:row>
      <xdr:rowOff>14151</xdr:rowOff>
    </xdr:to>
    <xdr:sp macro="" textlink="">
      <xdr:nvSpPr>
        <xdr:cNvPr id="409" name="楕円 408"/>
        <xdr:cNvSpPr/>
      </xdr:nvSpPr>
      <xdr:spPr>
        <a:xfrm>
          <a:off x="14351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170378</xdr:rowOff>
    </xdr:from>
    <xdr:ext cx="762000" cy="259045"/>
    <xdr:sp macro="" textlink="">
      <xdr:nvSpPr>
        <xdr:cNvPr id="410" name="テキスト ボックス 409"/>
        <xdr:cNvSpPr txBox="1"/>
      </xdr:nvSpPr>
      <xdr:spPr>
        <a:xfrm>
          <a:off x="14020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132262</xdr:rowOff>
    </xdr:from>
    <xdr:to>
      <xdr:col>64</xdr:col>
      <xdr:colOff>152400</xdr:colOff>
      <xdr:row>42</xdr:row>
      <xdr:rowOff>62412</xdr:rowOff>
    </xdr:to>
    <xdr:sp macro="" textlink="">
      <xdr:nvSpPr>
        <xdr:cNvPr id="411" name="楕円 410"/>
        <xdr:cNvSpPr/>
      </xdr:nvSpPr>
      <xdr:spPr>
        <a:xfrm>
          <a:off x="13462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47189</xdr:rowOff>
    </xdr:from>
    <xdr:ext cx="762000" cy="259045"/>
    <xdr:sp macro="" textlink="">
      <xdr:nvSpPr>
        <xdr:cNvPr id="412" name="テキスト ボックス 411"/>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白河地方</a:t>
          </a:r>
          <a:r>
            <a:rPr kumimoji="1" lang="ja-JP" altLang="ja-JP" sz="1100" b="0" i="0" baseline="0">
              <a:solidFill>
                <a:schemeClr val="dk1"/>
              </a:solidFill>
              <a:effectLst/>
              <a:latin typeface="+mn-lt"/>
              <a:ea typeface="+mn-ea"/>
              <a:cs typeface="+mn-cs"/>
            </a:rPr>
            <a:t>土地開発公社</a:t>
          </a:r>
          <a:r>
            <a:rPr kumimoji="1" lang="ja-JP" altLang="en-US" sz="1100" b="0" i="0" baseline="0">
              <a:solidFill>
                <a:schemeClr val="dk1"/>
              </a:solidFill>
              <a:effectLst/>
              <a:latin typeface="+mn-lt"/>
              <a:ea typeface="+mn-ea"/>
              <a:cs typeface="+mn-cs"/>
            </a:rPr>
            <a:t>の債務償還完了、</a:t>
          </a:r>
          <a:r>
            <a:rPr kumimoji="1" lang="ja-JP" altLang="ja-JP" sz="1100" b="0" i="0" baseline="0">
              <a:solidFill>
                <a:schemeClr val="dk1"/>
              </a:solidFill>
              <a:effectLst/>
              <a:latin typeface="+mn-lt"/>
              <a:ea typeface="+mn-ea"/>
              <a:cs typeface="+mn-cs"/>
            </a:rPr>
            <a:t>および一部事務組合の公債費</a:t>
          </a:r>
          <a:r>
            <a:rPr kumimoji="1" lang="ja-JP" altLang="en-US" sz="1100" b="0" i="0" baseline="0">
              <a:solidFill>
                <a:schemeClr val="dk1"/>
              </a:solidFill>
              <a:effectLst/>
              <a:latin typeface="+mn-lt"/>
              <a:ea typeface="+mn-ea"/>
              <a:cs typeface="+mn-cs"/>
            </a:rPr>
            <a:t>負担</a:t>
          </a:r>
          <a:r>
            <a:rPr kumimoji="1" lang="ja-JP" altLang="ja-JP" sz="1100" b="0" i="0" baseline="0">
              <a:solidFill>
                <a:schemeClr val="dk1"/>
              </a:solidFill>
              <a:effectLst/>
              <a:latin typeface="+mn-lt"/>
              <a:ea typeface="+mn-ea"/>
              <a:cs typeface="+mn-cs"/>
            </a:rPr>
            <a:t>が減少したことによ</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全国平均</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県平均・類似団体平均より低く、当面</a:t>
          </a:r>
          <a:r>
            <a:rPr lang="ja-JP" altLang="en-US" sz="1100" b="0" i="0" baseline="0">
              <a:solidFill>
                <a:schemeClr val="dk1"/>
              </a:solidFill>
              <a:effectLst/>
              <a:latin typeface="+mn-lt"/>
              <a:ea typeface="+mn-ea"/>
              <a:cs typeface="+mn-cs"/>
            </a:rPr>
            <a:t>低い数値で推移する</a:t>
          </a:r>
          <a:r>
            <a:rPr lang="ja-JP" altLang="ja-JP" sz="1100" b="0" i="0" baseline="0">
              <a:solidFill>
                <a:schemeClr val="dk1"/>
              </a:solidFill>
              <a:effectLst/>
              <a:latin typeface="+mn-lt"/>
              <a:ea typeface="+mn-ea"/>
              <a:cs typeface="+mn-cs"/>
            </a:rPr>
            <a:t>見込であるが、今後、大型公共事業控えているため、内容を厳に精査するとともに、財源の確保に努め、起債の発行抑制を図る。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3" name="直線コネクタ 442"/>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4"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5" name="直線コネクタ 444"/>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48"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49" name="フローチャート: 判断 448"/>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0" name="フローチャート: 判断 449"/>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1" name="テキスト ボックス 450"/>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4" name="フローチャート: 判断 453"/>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5" name="テキスト ボックス 454"/>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56" name="フローチャート: 判断 455"/>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94058</xdr:rowOff>
    </xdr:from>
    <xdr:ext cx="762000" cy="259045"/>
    <xdr:sp macro="" textlink="">
      <xdr:nvSpPr>
        <xdr:cNvPr id="457" name="テキスト ボックス 456"/>
        <xdr:cNvSpPr txBox="1"/>
      </xdr:nvSpPr>
      <xdr:spPr>
        <a:xfrm>
          <a:off x="13131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20,165
19,907
192.06
11,354,881
10,974,405
338,322
5,420,263
6,871,620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数値については</a:t>
          </a:r>
          <a:r>
            <a:rPr lang="ja-JP" altLang="en-US" sz="1100" b="0" i="0" baseline="0">
              <a:solidFill>
                <a:schemeClr val="dk1"/>
              </a:solidFill>
              <a:effectLst/>
              <a:latin typeface="+mn-lt"/>
              <a:ea typeface="+mn-ea"/>
              <a:cs typeface="+mn-cs"/>
            </a:rPr>
            <a:t>若干増加</a:t>
          </a:r>
          <a:r>
            <a:rPr lang="ja-JP" altLang="ja-JP" sz="1100" b="0" i="0" baseline="0">
              <a:solidFill>
                <a:schemeClr val="dk1"/>
              </a:solidFill>
              <a:effectLst/>
              <a:latin typeface="+mn-lt"/>
              <a:ea typeface="+mn-ea"/>
              <a:cs typeface="+mn-cs"/>
            </a:rPr>
            <a:t>している。要因としては、経常収支比率の上昇、団塊世代の大量退職が要因である。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近年は職員採用を退職者数</a:t>
          </a:r>
          <a:r>
            <a:rPr lang="ja-JP" altLang="en-US" sz="1100" b="0" i="0" baseline="0">
              <a:solidFill>
                <a:schemeClr val="dk1"/>
              </a:solidFill>
              <a:effectLst/>
              <a:latin typeface="+mn-lt"/>
              <a:ea typeface="+mn-ea"/>
              <a:cs typeface="+mn-cs"/>
            </a:rPr>
            <a:t>同等以下の</a:t>
          </a:r>
          <a:r>
            <a:rPr lang="ja-JP" altLang="ja-JP" sz="1100" b="0" i="0" baseline="0">
              <a:solidFill>
                <a:schemeClr val="dk1"/>
              </a:solidFill>
              <a:effectLst/>
              <a:latin typeface="+mn-lt"/>
              <a:ea typeface="+mn-ea"/>
              <a:cs typeface="+mn-cs"/>
            </a:rPr>
            <a:t>採用を実施してきた</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人件費抑制に一定の効果</a:t>
          </a:r>
          <a:r>
            <a:rPr lang="ja-JP" altLang="en-US" sz="1100" b="0" i="0" baseline="0">
              <a:solidFill>
                <a:schemeClr val="dk1"/>
              </a:solidFill>
              <a:effectLst/>
              <a:latin typeface="+mn-lt"/>
              <a:ea typeface="+mn-ea"/>
              <a:cs typeface="+mn-cs"/>
            </a:rPr>
            <a:t>はあったが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多様化する行政サービスの</a:t>
          </a:r>
          <a:r>
            <a:rPr lang="ja-JP" altLang="ja-JP" sz="1100" b="0" i="0" baseline="0">
              <a:solidFill>
                <a:schemeClr val="dk1"/>
              </a:solidFill>
              <a:effectLst/>
              <a:latin typeface="+mn-lt"/>
              <a:ea typeface="+mn-ea"/>
              <a:cs typeface="+mn-cs"/>
            </a:rPr>
            <a:t>提供を</a:t>
          </a:r>
          <a:r>
            <a:rPr lang="ja-JP" altLang="en-US" sz="1100" b="0" i="0" baseline="0">
              <a:solidFill>
                <a:schemeClr val="dk1"/>
              </a:solidFill>
              <a:effectLst/>
              <a:latin typeface="+mn-lt"/>
              <a:ea typeface="+mn-ea"/>
              <a:cs typeface="+mn-cs"/>
            </a:rPr>
            <a:t>維持する</a:t>
          </a:r>
          <a:r>
            <a:rPr lang="ja-JP" altLang="ja-JP" sz="1100" b="0" i="0" baseline="0">
              <a:solidFill>
                <a:schemeClr val="dk1"/>
              </a:solidFill>
              <a:effectLst/>
              <a:latin typeface="+mn-lt"/>
              <a:ea typeface="+mn-ea"/>
              <a:cs typeface="+mn-cs"/>
            </a:rPr>
            <a:t>には限界がある。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提供する行政サービスの質の向上、維持ができるよう、適正な人員確保を考慮しつつ、経費抑制に努める。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76381</xdr:rowOff>
    </xdr:from>
    <xdr:to>
      <xdr:col>24</xdr:col>
      <xdr:colOff>25400</xdr:colOff>
      <xdr:row>37</xdr:row>
      <xdr:rowOff>128633</xdr:rowOff>
    </xdr:to>
    <xdr:cxnSp macro="">
      <xdr:nvCxnSpPr>
        <xdr:cNvPr id="68" name="直線コネクタ 67"/>
        <xdr:cNvCxnSpPr/>
      </xdr:nvCxnSpPr>
      <xdr:spPr>
        <a:xfrm>
          <a:off x="3987800" y="642003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76381</xdr:rowOff>
    </xdr:from>
    <xdr:to>
      <xdr:col>19</xdr:col>
      <xdr:colOff>187325</xdr:colOff>
      <xdr:row>38</xdr:row>
      <xdr:rowOff>133531</xdr:rowOff>
    </xdr:to>
    <xdr:cxnSp macro="">
      <xdr:nvCxnSpPr>
        <xdr:cNvPr id="71" name="直線コネクタ 70"/>
        <xdr:cNvCxnSpPr/>
      </xdr:nvCxnSpPr>
      <xdr:spPr>
        <a:xfrm flipV="1">
          <a:off x="3098800" y="642003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100874</xdr:rowOff>
    </xdr:from>
    <xdr:to>
      <xdr:col>15</xdr:col>
      <xdr:colOff>98425</xdr:colOff>
      <xdr:row>38</xdr:row>
      <xdr:rowOff>133531</xdr:rowOff>
    </xdr:to>
    <xdr:cxnSp macro="">
      <xdr:nvCxnSpPr>
        <xdr:cNvPr id="74" name="直線コネクタ 73"/>
        <xdr:cNvCxnSpPr/>
      </xdr:nvCxnSpPr>
      <xdr:spPr>
        <a:xfrm>
          <a:off x="2209800" y="66159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148227</xdr:rowOff>
    </xdr:from>
    <xdr:to>
      <xdr:col>11</xdr:col>
      <xdr:colOff>9525</xdr:colOff>
      <xdr:row>38</xdr:row>
      <xdr:rowOff>100874</xdr:rowOff>
    </xdr:to>
    <xdr:cxnSp macro="">
      <xdr:nvCxnSpPr>
        <xdr:cNvPr id="77" name="直線コネクタ 76"/>
        <xdr:cNvCxnSpPr/>
      </xdr:nvCxnSpPr>
      <xdr:spPr>
        <a:xfrm>
          <a:off x="1320800" y="649187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117764</xdr:rowOff>
    </xdr:from>
    <xdr:ext cx="762000" cy="259045"/>
    <xdr:sp macro="" textlink="">
      <xdr:nvSpPr>
        <xdr:cNvPr id="81" name="テキスト ボックス 80"/>
        <xdr:cNvSpPr txBox="1"/>
      </xdr:nvSpPr>
      <xdr:spPr>
        <a:xfrm>
          <a:off x="939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77833</xdr:rowOff>
    </xdr:from>
    <xdr:to>
      <xdr:col>24</xdr:col>
      <xdr:colOff>76200</xdr:colOff>
      <xdr:row>38</xdr:row>
      <xdr:rowOff>7982</xdr:rowOff>
    </xdr:to>
    <xdr:sp macro="" textlink="">
      <xdr:nvSpPr>
        <xdr:cNvPr id="87" name="楕円 86"/>
        <xdr:cNvSpPr/>
      </xdr:nvSpPr>
      <xdr:spPr>
        <a:xfrm>
          <a:off x="47752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49910</xdr:rowOff>
    </xdr:from>
    <xdr:ext cx="762000" cy="259045"/>
    <xdr:sp macro="" textlink="">
      <xdr:nvSpPr>
        <xdr:cNvPr id="88" name="人件費該当値テキスト"/>
        <xdr:cNvSpPr txBox="1"/>
      </xdr:nvSpPr>
      <xdr:spPr>
        <a:xfrm>
          <a:off x="4914900" y="639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25581</xdr:rowOff>
    </xdr:from>
    <xdr:to>
      <xdr:col>20</xdr:col>
      <xdr:colOff>38100</xdr:colOff>
      <xdr:row>37</xdr:row>
      <xdr:rowOff>127181</xdr:rowOff>
    </xdr:to>
    <xdr:sp macro="" textlink="">
      <xdr:nvSpPr>
        <xdr:cNvPr id="89" name="楕円 88"/>
        <xdr:cNvSpPr/>
      </xdr:nvSpPr>
      <xdr:spPr>
        <a:xfrm>
          <a:off x="3937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111958</xdr:rowOff>
    </xdr:from>
    <xdr:ext cx="736600" cy="259045"/>
    <xdr:sp macro="" textlink="">
      <xdr:nvSpPr>
        <xdr:cNvPr id="90" name="テキスト ボックス 89"/>
        <xdr:cNvSpPr txBox="1"/>
      </xdr:nvSpPr>
      <xdr:spPr>
        <a:xfrm>
          <a:off x="3606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82731</xdr:rowOff>
    </xdr:from>
    <xdr:to>
      <xdr:col>15</xdr:col>
      <xdr:colOff>149225</xdr:colOff>
      <xdr:row>39</xdr:row>
      <xdr:rowOff>12881</xdr:rowOff>
    </xdr:to>
    <xdr:sp macro="" textlink="">
      <xdr:nvSpPr>
        <xdr:cNvPr id="91" name="楕円 90"/>
        <xdr:cNvSpPr/>
      </xdr:nvSpPr>
      <xdr:spPr>
        <a:xfrm>
          <a:off x="3048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169108</xdr:rowOff>
    </xdr:from>
    <xdr:ext cx="762000" cy="259045"/>
    <xdr:sp macro="" textlink="">
      <xdr:nvSpPr>
        <xdr:cNvPr id="92" name="テキスト ボックス 91"/>
        <xdr:cNvSpPr txBox="1"/>
      </xdr:nvSpPr>
      <xdr:spPr>
        <a:xfrm>
          <a:off x="2717800" y="66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50074</xdr:rowOff>
    </xdr:from>
    <xdr:to>
      <xdr:col>11</xdr:col>
      <xdr:colOff>60325</xdr:colOff>
      <xdr:row>38</xdr:row>
      <xdr:rowOff>151674</xdr:rowOff>
    </xdr:to>
    <xdr:sp macro="" textlink="">
      <xdr:nvSpPr>
        <xdr:cNvPr id="93" name="楕円 92"/>
        <xdr:cNvSpPr/>
      </xdr:nvSpPr>
      <xdr:spPr>
        <a:xfrm>
          <a:off x="2159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136451</xdr:rowOff>
    </xdr:from>
    <xdr:ext cx="762000" cy="259045"/>
    <xdr:sp macro="" textlink="">
      <xdr:nvSpPr>
        <xdr:cNvPr id="94" name="テキスト ボックス 93"/>
        <xdr:cNvSpPr txBox="1"/>
      </xdr:nvSpPr>
      <xdr:spPr>
        <a:xfrm>
          <a:off x="1828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97427</xdr:rowOff>
    </xdr:from>
    <xdr:to>
      <xdr:col>6</xdr:col>
      <xdr:colOff>171450</xdr:colOff>
      <xdr:row>38</xdr:row>
      <xdr:rowOff>27577</xdr:rowOff>
    </xdr:to>
    <xdr:sp macro="" textlink="">
      <xdr:nvSpPr>
        <xdr:cNvPr id="95" name="楕円 94"/>
        <xdr:cNvSpPr/>
      </xdr:nvSpPr>
      <xdr:spPr>
        <a:xfrm>
          <a:off x="1270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12354</xdr:rowOff>
    </xdr:from>
    <xdr:ext cx="762000" cy="259045"/>
    <xdr:sp macro="" textlink="">
      <xdr:nvSpPr>
        <xdr:cNvPr id="96" name="テキスト ボックス 95"/>
        <xdr:cNvSpPr txBox="1"/>
      </xdr:nvSpPr>
      <xdr:spPr>
        <a:xfrm>
          <a:off x="939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全国平均は上回っているが、</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、県平均は下回っている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これは、経常収支比率の上昇と連動するものだが、各種計画作成に伴う調査等の委託料、電算システムの更新等の臨時的な経費増が主な要因である。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引き続き、事業の内容の精査、効果に配慮しながら、経費削減に努める。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153670</xdr:rowOff>
    </xdr:to>
    <xdr:cxnSp macro="">
      <xdr:nvCxnSpPr>
        <xdr:cNvPr id="129" name="直線コネクタ 128"/>
        <xdr:cNvCxnSpPr/>
      </xdr:nvCxnSpPr>
      <xdr:spPr>
        <a:xfrm flipV="1">
          <a:off x="15671800" y="26416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5080</xdr:rowOff>
    </xdr:to>
    <xdr:cxnSp macro="">
      <xdr:nvCxnSpPr>
        <xdr:cNvPr id="132" name="直線コネクタ 131"/>
        <xdr:cNvCxnSpPr/>
      </xdr:nvCxnSpPr>
      <xdr:spPr>
        <a:xfrm flipV="1">
          <a:off x="14782800" y="272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5080</xdr:rowOff>
    </xdr:to>
    <xdr:cxnSp macro="">
      <xdr:nvCxnSpPr>
        <xdr:cNvPr id="135" name="直線コネクタ 134"/>
        <xdr:cNvCxnSpPr/>
      </xdr:nvCxnSpPr>
      <xdr:spPr>
        <a:xfrm>
          <a:off x="13893800" y="266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54610</xdr:rowOff>
    </xdr:from>
    <xdr:to>
      <xdr:col>69</xdr:col>
      <xdr:colOff>92075</xdr:colOff>
      <xdr:row>15</xdr:row>
      <xdr:rowOff>92710</xdr:rowOff>
    </xdr:to>
    <xdr:cxnSp macro="">
      <xdr:nvCxnSpPr>
        <xdr:cNvPr id="138" name="直線コネクタ 137"/>
        <xdr:cNvCxnSpPr/>
      </xdr:nvCxnSpPr>
      <xdr:spPr>
        <a:xfrm>
          <a:off x="13004800" y="262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41" name="フローチャート: 判断 140"/>
        <xdr:cNvSpPr/>
      </xdr:nvSpPr>
      <xdr:spPr>
        <a:xfrm>
          <a:off x="12954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42" name="テキスト ボックス 141"/>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8" name="楕円 147"/>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9"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50" name="楕円 149"/>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17797</xdr:rowOff>
    </xdr:from>
    <xdr:ext cx="736600" cy="259045"/>
    <xdr:sp macro="" textlink="">
      <xdr:nvSpPr>
        <xdr:cNvPr id="151" name="テキスト ボックス 150"/>
        <xdr:cNvSpPr txBox="1"/>
      </xdr:nvSpPr>
      <xdr:spPr>
        <a:xfrm>
          <a:off x="15290800" y="27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2" name="楕円 151"/>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53" name="テキスト ボックス 152"/>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4" name="楕円 153"/>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128287</xdr:rowOff>
    </xdr:from>
    <xdr:ext cx="762000" cy="259045"/>
    <xdr:sp macro="" textlink="">
      <xdr:nvSpPr>
        <xdr:cNvPr id="155" name="テキスト ボックス 154"/>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56" name="楕円 155"/>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57" name="テキスト ボックス 156"/>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数値については</a:t>
          </a:r>
          <a:r>
            <a:rPr lang="ja-JP" altLang="en-US" sz="1100" b="0" i="0" baseline="0">
              <a:solidFill>
                <a:schemeClr val="dk1"/>
              </a:solidFill>
              <a:effectLst/>
              <a:latin typeface="+mn-lt"/>
              <a:ea typeface="+mn-ea"/>
              <a:cs typeface="+mn-cs"/>
            </a:rPr>
            <a:t>大きく増額</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、類似団体、全国平均、県平均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扶助費は、障がい福祉サービス費、子どもの医療費助成、児童手当など、生活に密着する社会保障経費であるため、今後も増加が予想されるが、社会保障費全体の圧縮に努めなければ</a:t>
          </a:r>
          <a:r>
            <a:rPr lang="ja-JP" altLang="en-US" sz="1100" b="0" i="0" baseline="0">
              <a:solidFill>
                <a:schemeClr val="dk1"/>
              </a:solidFill>
              <a:effectLst/>
              <a:latin typeface="+mn-lt"/>
              <a:ea typeface="+mn-ea"/>
              <a:cs typeface="+mn-cs"/>
            </a:rPr>
            <a:t>、他の</a:t>
          </a:r>
          <a:r>
            <a:rPr lang="ja-JP" altLang="ja-JP" sz="1100" b="0" i="0" baseline="0">
              <a:solidFill>
                <a:schemeClr val="dk1"/>
              </a:solidFill>
              <a:effectLst/>
              <a:latin typeface="+mn-lt"/>
              <a:ea typeface="+mn-ea"/>
              <a:cs typeface="+mn-cs"/>
            </a:rPr>
            <a:t>予算</a:t>
          </a:r>
          <a:r>
            <a:rPr lang="ja-JP" altLang="en-US" sz="1100" b="0" i="0" baseline="0">
              <a:solidFill>
                <a:schemeClr val="dk1"/>
              </a:solidFill>
              <a:effectLst/>
              <a:latin typeface="+mn-lt"/>
              <a:ea typeface="+mn-ea"/>
              <a:cs typeface="+mn-cs"/>
            </a:rPr>
            <a:t>全体</a:t>
          </a:r>
          <a:r>
            <a:rPr lang="ja-JP" altLang="ja-JP" sz="1100" b="0" i="0" baseline="0">
              <a:solidFill>
                <a:schemeClr val="dk1"/>
              </a:solidFill>
              <a:effectLst/>
              <a:latin typeface="+mn-lt"/>
              <a:ea typeface="+mn-ea"/>
              <a:cs typeface="+mn-cs"/>
            </a:rPr>
            <a:t>にも大きな影響を及ぼす恐れがあ</a:t>
          </a:r>
          <a:r>
            <a:rPr lang="ja-JP" altLang="en-US" sz="1100" b="0" i="0" baseline="0">
              <a:solidFill>
                <a:schemeClr val="dk1"/>
              </a:solidFill>
              <a:effectLst/>
              <a:latin typeface="+mn-lt"/>
              <a:ea typeface="+mn-ea"/>
              <a:cs typeface="+mn-cs"/>
            </a:rPr>
            <a:t>るため</a:t>
          </a:r>
          <a:r>
            <a:rPr lang="ja-JP" altLang="ja-JP" sz="1100" b="0" i="0" baseline="0">
              <a:solidFill>
                <a:schemeClr val="dk1"/>
              </a:solidFill>
              <a:effectLst/>
              <a:latin typeface="+mn-lt"/>
              <a:ea typeface="+mn-ea"/>
              <a:cs typeface="+mn-cs"/>
            </a:rPr>
            <a:t>、単独の扶助費については見直しも視野に入れ検討する必要がある。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55</xdr:row>
      <xdr:rowOff>118835</xdr:rowOff>
    </xdr:to>
    <xdr:cxnSp macro="">
      <xdr:nvCxnSpPr>
        <xdr:cNvPr id="192" name="直線コネクタ 191"/>
        <xdr:cNvCxnSpPr/>
      </xdr:nvCxnSpPr>
      <xdr:spPr>
        <a:xfrm>
          <a:off x="3987800" y="9336315"/>
          <a:ext cx="8382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143328</xdr:rowOff>
    </xdr:to>
    <xdr:cxnSp macro="">
      <xdr:nvCxnSpPr>
        <xdr:cNvPr id="195" name="直線コネクタ 194"/>
        <xdr:cNvCxnSpPr/>
      </xdr:nvCxnSpPr>
      <xdr:spPr>
        <a:xfrm flipV="1">
          <a:off x="3098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54</xdr:row>
      <xdr:rowOff>143328</xdr:rowOff>
    </xdr:to>
    <xdr:cxnSp macro="">
      <xdr:nvCxnSpPr>
        <xdr:cNvPr id="198" name="直線コネクタ 197"/>
        <xdr:cNvCxnSpPr/>
      </xdr:nvCxnSpPr>
      <xdr:spPr>
        <a:xfrm>
          <a:off x="2209800" y="91730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86178</xdr:rowOff>
    </xdr:to>
    <xdr:cxnSp macro="">
      <xdr:nvCxnSpPr>
        <xdr:cNvPr id="201" name="直線コネクタ 200"/>
        <xdr:cNvCxnSpPr/>
      </xdr:nvCxnSpPr>
      <xdr:spPr>
        <a:xfrm>
          <a:off x="1320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04" name="フローチャート: 判断 203"/>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05" name="テキスト ボックス 204"/>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1" name="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2"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3" name="楕円 212"/>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4" name="テキスト ボックス 213"/>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5" name="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17" name="楕円 216"/>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18" name="テキスト ボックス 217"/>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19" name="楕円 218"/>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20" name="テキスト ボックス 219"/>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前年比</a:t>
          </a:r>
          <a:r>
            <a:rPr lang="ja-JP" altLang="en-US" sz="1100" b="0" i="0" baseline="0">
              <a:solidFill>
                <a:schemeClr val="dk1"/>
              </a:solidFill>
              <a:effectLst/>
              <a:latin typeface="+mn-lt"/>
              <a:ea typeface="+mn-ea"/>
              <a:cs typeface="+mn-cs"/>
            </a:rPr>
            <a:t>０．４</a:t>
          </a:r>
          <a:r>
            <a:rPr lang="ja-JP" altLang="ja-JP" sz="1100" b="0" i="0" baseline="0">
              <a:solidFill>
                <a:schemeClr val="dk1"/>
              </a:solidFill>
              <a:effectLst/>
              <a:latin typeface="+mn-lt"/>
              <a:ea typeface="+mn-ea"/>
              <a:cs typeface="+mn-cs"/>
            </a:rPr>
            <a:t>ポイント減少したが、全国・県平均と比べると以前高い水準である。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今後、国民健康保険、介護保険事業、後期高齢者医療等の特別会計</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社会保障費の自然増によ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増加が見込まれる</a:t>
          </a:r>
          <a:r>
            <a:rPr lang="ja-JP" altLang="en-US" sz="1100" b="0" i="0" baseline="0">
              <a:solidFill>
                <a:schemeClr val="dk1"/>
              </a:solidFill>
              <a:effectLst/>
              <a:latin typeface="+mn-lt"/>
              <a:ea typeface="+mn-ea"/>
              <a:cs typeface="+mn-cs"/>
            </a:rPr>
            <a:t>ため、大きな改善を見込むのは難しい。それ以外の企業会計に対しては</a:t>
          </a:r>
          <a:r>
            <a:rPr lang="ja-JP" altLang="ja-JP" sz="1100" b="0" i="0" baseline="0">
              <a:solidFill>
                <a:schemeClr val="dk1"/>
              </a:solidFill>
              <a:effectLst/>
              <a:latin typeface="+mn-lt"/>
              <a:ea typeface="+mn-ea"/>
              <a:cs typeface="+mn-cs"/>
            </a:rPr>
            <a:t>独立採算の原則に鑑み、特別会計の財政基盤の健全化を図る</a:t>
          </a:r>
          <a:r>
            <a:rPr lang="ja-JP" altLang="en-US" sz="1100" b="0" i="0" baseline="0">
              <a:solidFill>
                <a:schemeClr val="dk1"/>
              </a:solidFill>
              <a:effectLst/>
              <a:latin typeface="+mn-lt"/>
              <a:ea typeface="+mn-ea"/>
              <a:cs typeface="+mn-cs"/>
            </a:rPr>
            <a:t>とともに一般会計負担金の圧縮を検討する</a:t>
          </a:r>
          <a:r>
            <a:rPr lang="ja-JP" altLang="ja-JP" sz="1100" b="0" i="0" baseline="0">
              <a:solidFill>
                <a:schemeClr val="dk1"/>
              </a:solidFill>
              <a:effectLst/>
              <a:latin typeface="+mn-lt"/>
              <a:ea typeface="+mn-ea"/>
              <a:cs typeface="+mn-cs"/>
            </a:rPr>
            <a:t>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146050</xdr:rowOff>
    </xdr:to>
    <xdr:cxnSp macro="">
      <xdr:nvCxnSpPr>
        <xdr:cNvPr id="253" name="直線コネクタ 252"/>
        <xdr:cNvCxnSpPr/>
      </xdr:nvCxnSpPr>
      <xdr:spPr>
        <a:xfrm flipV="1">
          <a:off x="15671800" y="9888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58420</xdr:rowOff>
    </xdr:to>
    <xdr:cxnSp macro="">
      <xdr:nvCxnSpPr>
        <xdr:cNvPr id="256" name="直線コネクタ 255"/>
        <xdr:cNvCxnSpPr/>
      </xdr:nvCxnSpPr>
      <xdr:spPr>
        <a:xfrm flipV="1">
          <a:off x="14782800" y="991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111760</xdr:rowOff>
    </xdr:to>
    <xdr:cxnSp macro="">
      <xdr:nvCxnSpPr>
        <xdr:cNvPr id="259" name="直線コネクタ 258"/>
        <xdr:cNvCxnSpPr/>
      </xdr:nvCxnSpPr>
      <xdr:spPr>
        <a:xfrm flipV="1">
          <a:off x="13893800" y="1000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111760</xdr:rowOff>
    </xdr:to>
    <xdr:cxnSp macro="">
      <xdr:nvCxnSpPr>
        <xdr:cNvPr id="262" name="直線コネクタ 261"/>
        <xdr:cNvCxnSpPr/>
      </xdr:nvCxnSpPr>
      <xdr:spPr>
        <a:xfrm>
          <a:off x="13004800" y="997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65" name="フローチャート: 判断 264"/>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146067</xdr:rowOff>
    </xdr:from>
    <xdr:ext cx="762000" cy="259045"/>
    <xdr:sp macro="" textlink="">
      <xdr:nvSpPr>
        <xdr:cNvPr id="266" name="テキスト ボックス 265"/>
        <xdr:cNvSpPr txBox="1"/>
      </xdr:nvSpPr>
      <xdr:spPr>
        <a:xfrm>
          <a:off x="12623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2" name="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3"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6" name="楕円 275"/>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7" name="テキスト ボックス 276"/>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8" name="楕円 277"/>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9" name="テキスト ボックス 278"/>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80" name="楕円 279"/>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81" name="テキスト ボックス 280"/>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前年比</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ポイント減少したが、全国・県平均と比べると以前高い水準である。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各種団体に対する補助金については内容・金額を含め検討を続行している。環境衛生に対する一部事務組合等の負担金など削減が難しい経費も含まれているため、今後の動向に注意を払いつつ、数値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66040</xdr:rowOff>
    </xdr:from>
    <xdr:to>
      <xdr:col>82</xdr:col>
      <xdr:colOff>107950</xdr:colOff>
      <xdr:row>36</xdr:row>
      <xdr:rowOff>88900</xdr:rowOff>
    </xdr:to>
    <xdr:cxnSp macro="">
      <xdr:nvCxnSpPr>
        <xdr:cNvPr id="314" name="直線コネクタ 313"/>
        <xdr:cNvCxnSpPr/>
      </xdr:nvCxnSpPr>
      <xdr:spPr>
        <a:xfrm flipV="1">
          <a:off x="15671800" y="6238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37</xdr:row>
      <xdr:rowOff>8890</xdr:rowOff>
    </xdr:to>
    <xdr:cxnSp macro="">
      <xdr:nvCxnSpPr>
        <xdr:cNvPr id="317" name="直線コネクタ 316"/>
        <xdr:cNvCxnSpPr/>
      </xdr:nvCxnSpPr>
      <xdr:spPr>
        <a:xfrm flipV="1">
          <a:off x="14782800" y="626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37</xdr:row>
      <xdr:rowOff>8890</xdr:rowOff>
    </xdr:to>
    <xdr:cxnSp macro="">
      <xdr:nvCxnSpPr>
        <xdr:cNvPr id="320" name="直線コネクタ 319"/>
        <xdr:cNvCxnSpPr/>
      </xdr:nvCxnSpPr>
      <xdr:spPr>
        <a:xfrm>
          <a:off x="13893800" y="604774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36</xdr:row>
      <xdr:rowOff>73660</xdr:rowOff>
    </xdr:to>
    <xdr:cxnSp macro="">
      <xdr:nvCxnSpPr>
        <xdr:cNvPr id="323" name="直線コネクタ 322"/>
        <xdr:cNvCxnSpPr/>
      </xdr:nvCxnSpPr>
      <xdr:spPr>
        <a:xfrm flipV="1">
          <a:off x="13004800" y="60477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34290</xdr:rowOff>
    </xdr:from>
    <xdr:to>
      <xdr:col>65</xdr:col>
      <xdr:colOff>53975</xdr:colOff>
      <xdr:row>37</xdr:row>
      <xdr:rowOff>135890</xdr:rowOff>
    </xdr:to>
    <xdr:sp macro="" textlink="">
      <xdr:nvSpPr>
        <xdr:cNvPr id="326" name="フローチャート: 判断 325"/>
        <xdr:cNvSpPr/>
      </xdr:nvSpPr>
      <xdr:spPr>
        <a:xfrm>
          <a:off x="12954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120667</xdr:rowOff>
    </xdr:from>
    <xdr:ext cx="762000" cy="259045"/>
    <xdr:sp macro="" textlink="">
      <xdr:nvSpPr>
        <xdr:cNvPr id="327" name="テキスト ボックス 326"/>
        <xdr:cNvSpPr txBox="1"/>
      </xdr:nvSpPr>
      <xdr:spPr>
        <a:xfrm>
          <a:off x="12623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33" name="楕円 332"/>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31767</xdr:rowOff>
    </xdr:from>
    <xdr:ext cx="762000" cy="259045"/>
    <xdr:sp macro="" textlink="">
      <xdr:nvSpPr>
        <xdr:cNvPr id="334" name="補助費等該当値テキスト"/>
        <xdr:cNvSpPr txBox="1"/>
      </xdr:nvSpPr>
      <xdr:spPr>
        <a:xfrm>
          <a:off x="16598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5" name="楕円 334"/>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36" name="テキスト ボックス 335"/>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129540</xdr:rowOff>
    </xdr:from>
    <xdr:to>
      <xdr:col>74</xdr:col>
      <xdr:colOff>31750</xdr:colOff>
      <xdr:row>37</xdr:row>
      <xdr:rowOff>59690</xdr:rowOff>
    </xdr:to>
    <xdr:sp macro="" textlink="">
      <xdr:nvSpPr>
        <xdr:cNvPr id="337" name="楕円 336"/>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38" name="テキスト ボックス 337"/>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9" name="楕円 338"/>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40" name="テキスト ボックス 339"/>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41" name="楕円 340"/>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42" name="テキスト ボックス 341"/>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全国平均・県平均・類似団体平均を下回っている。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今後、大型公共事業が予定されているが、計画的な事業進捗、事業費の抑制、財源の確保に努め、地方債の新規発行を慎重に検討するとともに、可能な限り繰上償還を行い、公債費の抑制に努める。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169455</xdr:rowOff>
    </xdr:from>
    <xdr:to>
      <xdr:col>24</xdr:col>
      <xdr:colOff>25400</xdr:colOff>
      <xdr:row>77</xdr:row>
      <xdr:rowOff>50256</xdr:rowOff>
    </xdr:to>
    <xdr:cxnSp macro="">
      <xdr:nvCxnSpPr>
        <xdr:cNvPr id="376" name="直線コネクタ 375"/>
        <xdr:cNvCxnSpPr/>
      </xdr:nvCxnSpPr>
      <xdr:spPr>
        <a:xfrm flipV="1">
          <a:off x="3987800" y="1319965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50256</xdr:rowOff>
    </xdr:from>
    <xdr:to>
      <xdr:col>19</xdr:col>
      <xdr:colOff>187325</xdr:colOff>
      <xdr:row>77</xdr:row>
      <xdr:rowOff>122101</xdr:rowOff>
    </xdr:to>
    <xdr:cxnSp macro="">
      <xdr:nvCxnSpPr>
        <xdr:cNvPr id="379" name="直線コネクタ 378"/>
        <xdr:cNvCxnSpPr/>
      </xdr:nvCxnSpPr>
      <xdr:spPr>
        <a:xfrm flipV="1">
          <a:off x="3098800" y="132519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30662</xdr:rowOff>
    </xdr:from>
    <xdr:to>
      <xdr:col>15</xdr:col>
      <xdr:colOff>98425</xdr:colOff>
      <xdr:row>77</xdr:row>
      <xdr:rowOff>122101</xdr:rowOff>
    </xdr:to>
    <xdr:cxnSp macro="">
      <xdr:nvCxnSpPr>
        <xdr:cNvPr id="382" name="直線コネクタ 381"/>
        <xdr:cNvCxnSpPr/>
      </xdr:nvCxnSpPr>
      <xdr:spPr>
        <a:xfrm>
          <a:off x="2209800" y="1323231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4536</xdr:rowOff>
    </xdr:from>
    <xdr:to>
      <xdr:col>11</xdr:col>
      <xdr:colOff>9525</xdr:colOff>
      <xdr:row>77</xdr:row>
      <xdr:rowOff>30662</xdr:rowOff>
    </xdr:to>
    <xdr:cxnSp macro="">
      <xdr:nvCxnSpPr>
        <xdr:cNvPr id="385" name="直線コネクタ 384"/>
        <xdr:cNvCxnSpPr/>
      </xdr:nvCxnSpPr>
      <xdr:spPr>
        <a:xfrm>
          <a:off x="1320800" y="132061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23949</xdr:rowOff>
    </xdr:from>
    <xdr:to>
      <xdr:col>6</xdr:col>
      <xdr:colOff>171450</xdr:colOff>
      <xdr:row>78</xdr:row>
      <xdr:rowOff>125549</xdr:rowOff>
    </xdr:to>
    <xdr:sp macro="" textlink="">
      <xdr:nvSpPr>
        <xdr:cNvPr id="388" name="フローチャート: 判断 387"/>
        <xdr:cNvSpPr/>
      </xdr:nvSpPr>
      <xdr:spPr>
        <a:xfrm>
          <a:off x="1270000" y="133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110326</xdr:rowOff>
    </xdr:from>
    <xdr:ext cx="762000" cy="259045"/>
    <xdr:sp macro="" textlink="">
      <xdr:nvSpPr>
        <xdr:cNvPr id="389" name="テキスト ボックス 388"/>
        <xdr:cNvSpPr txBox="1"/>
      </xdr:nvSpPr>
      <xdr:spPr>
        <a:xfrm>
          <a:off x="939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118655</xdr:rowOff>
    </xdr:from>
    <xdr:to>
      <xdr:col>24</xdr:col>
      <xdr:colOff>76200</xdr:colOff>
      <xdr:row>77</xdr:row>
      <xdr:rowOff>48805</xdr:rowOff>
    </xdr:to>
    <xdr:sp macro="" textlink="">
      <xdr:nvSpPr>
        <xdr:cNvPr id="395" name="楕円 394"/>
        <xdr:cNvSpPr/>
      </xdr:nvSpPr>
      <xdr:spPr>
        <a:xfrm>
          <a:off x="4775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135182</xdr:rowOff>
    </xdr:from>
    <xdr:ext cx="762000" cy="259045"/>
    <xdr:sp macro="" textlink="">
      <xdr:nvSpPr>
        <xdr:cNvPr id="396" name="公債費該当値テキスト"/>
        <xdr:cNvSpPr txBox="1"/>
      </xdr:nvSpPr>
      <xdr:spPr>
        <a:xfrm>
          <a:off x="4914900" y="1299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170906</xdr:rowOff>
    </xdr:from>
    <xdr:to>
      <xdr:col>20</xdr:col>
      <xdr:colOff>38100</xdr:colOff>
      <xdr:row>77</xdr:row>
      <xdr:rowOff>101056</xdr:rowOff>
    </xdr:to>
    <xdr:sp macro="" textlink="">
      <xdr:nvSpPr>
        <xdr:cNvPr id="397" name="楕円 396"/>
        <xdr:cNvSpPr/>
      </xdr:nvSpPr>
      <xdr:spPr>
        <a:xfrm>
          <a:off x="3937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111233</xdr:rowOff>
    </xdr:from>
    <xdr:ext cx="736600" cy="259045"/>
    <xdr:sp macro="" textlink="">
      <xdr:nvSpPr>
        <xdr:cNvPr id="398" name="テキスト ボックス 397"/>
        <xdr:cNvSpPr txBox="1"/>
      </xdr:nvSpPr>
      <xdr:spPr>
        <a:xfrm>
          <a:off x="3606800" y="1296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71301</xdr:rowOff>
    </xdr:from>
    <xdr:to>
      <xdr:col>15</xdr:col>
      <xdr:colOff>149225</xdr:colOff>
      <xdr:row>78</xdr:row>
      <xdr:rowOff>1451</xdr:rowOff>
    </xdr:to>
    <xdr:sp macro="" textlink="">
      <xdr:nvSpPr>
        <xdr:cNvPr id="399" name="楕円 398"/>
        <xdr:cNvSpPr/>
      </xdr:nvSpPr>
      <xdr:spPr>
        <a:xfrm>
          <a:off x="3048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400" name="テキスト ボックス 399"/>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151312</xdr:rowOff>
    </xdr:from>
    <xdr:to>
      <xdr:col>11</xdr:col>
      <xdr:colOff>60325</xdr:colOff>
      <xdr:row>77</xdr:row>
      <xdr:rowOff>81462</xdr:rowOff>
    </xdr:to>
    <xdr:sp macro="" textlink="">
      <xdr:nvSpPr>
        <xdr:cNvPr id="401" name="楕円 400"/>
        <xdr:cNvSpPr/>
      </xdr:nvSpPr>
      <xdr:spPr>
        <a:xfrm>
          <a:off x="2159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91639</xdr:rowOff>
    </xdr:from>
    <xdr:ext cx="762000" cy="259045"/>
    <xdr:sp macro="" textlink="">
      <xdr:nvSpPr>
        <xdr:cNvPr id="402" name="テキスト ボックス 401"/>
        <xdr:cNvSpPr txBox="1"/>
      </xdr:nvSpPr>
      <xdr:spPr>
        <a:xfrm>
          <a:off x="1828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125186</xdr:rowOff>
    </xdr:from>
    <xdr:to>
      <xdr:col>6</xdr:col>
      <xdr:colOff>171450</xdr:colOff>
      <xdr:row>77</xdr:row>
      <xdr:rowOff>55336</xdr:rowOff>
    </xdr:to>
    <xdr:sp macro="" textlink="">
      <xdr:nvSpPr>
        <xdr:cNvPr id="403" name="楕円 402"/>
        <xdr:cNvSpPr/>
      </xdr:nvSpPr>
      <xdr:spPr>
        <a:xfrm>
          <a:off x="1270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65512</xdr:rowOff>
    </xdr:from>
    <xdr:ext cx="762000" cy="259045"/>
    <xdr:sp macro="" textlink="">
      <xdr:nvSpPr>
        <xdr:cNvPr id="404" name="テキスト ボックス 403"/>
        <xdr:cNvSpPr txBox="1"/>
      </xdr:nvSpPr>
      <xdr:spPr>
        <a:xfrm>
          <a:off x="939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前年に比べ、</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ポイント数値が</a:t>
          </a:r>
          <a:r>
            <a:rPr lang="ja-JP" altLang="en-US" sz="1100" b="0" i="0" baseline="0">
              <a:solidFill>
                <a:schemeClr val="dk1"/>
              </a:solidFill>
              <a:effectLst/>
              <a:latin typeface="+mn-lt"/>
              <a:ea typeface="+mn-ea"/>
              <a:cs typeface="+mn-cs"/>
            </a:rPr>
            <a:t>増えたが</a:t>
          </a:r>
          <a:r>
            <a:rPr lang="ja-JP" altLang="ja-JP" sz="1100" b="0" i="0" baseline="0">
              <a:solidFill>
                <a:schemeClr val="dk1"/>
              </a:solidFill>
              <a:effectLst/>
              <a:latin typeface="+mn-lt"/>
              <a:ea typeface="+mn-ea"/>
              <a:cs typeface="+mn-cs"/>
            </a:rPr>
            <a:t>、全国平均・県平均・類似団体平均と</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同水準となっている。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年度より上昇傾向に</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あるが、今後、扶助費（社会保障費）の増加が見込まれることから</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今後も上昇することが予想される。経費全体の見直しを図り、経費の抑制に努め、財政の健全化を維持し</a:t>
          </a:r>
          <a:r>
            <a:rPr lang="ja-JP" altLang="en-US" sz="1100" b="0" i="0" baseline="0">
              <a:solidFill>
                <a:schemeClr val="dk1"/>
              </a:solidFill>
              <a:effectLst/>
              <a:latin typeface="+mn-lt"/>
              <a:ea typeface="+mn-ea"/>
              <a:cs typeface="+mn-cs"/>
            </a:rPr>
            <a:t>ていかなければならない</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24130</xdr:rowOff>
    </xdr:to>
    <xdr:cxnSp macro="">
      <xdr:nvCxnSpPr>
        <xdr:cNvPr id="437" name="直線コネクタ 436"/>
        <xdr:cNvCxnSpPr/>
      </xdr:nvCxnSpPr>
      <xdr:spPr>
        <a:xfrm>
          <a:off x="15671800" y="1320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79</xdr:row>
      <xdr:rowOff>153670</xdr:rowOff>
    </xdr:to>
    <xdr:cxnSp macro="">
      <xdr:nvCxnSpPr>
        <xdr:cNvPr id="440" name="直線コネクタ 439"/>
        <xdr:cNvCxnSpPr/>
      </xdr:nvCxnSpPr>
      <xdr:spPr>
        <a:xfrm flipV="1">
          <a:off x="14782800" y="1320292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79</xdr:row>
      <xdr:rowOff>153670</xdr:rowOff>
    </xdr:to>
    <xdr:cxnSp macro="">
      <xdr:nvCxnSpPr>
        <xdr:cNvPr id="443" name="直線コネクタ 442"/>
        <xdr:cNvCxnSpPr/>
      </xdr:nvCxnSpPr>
      <xdr:spPr>
        <a:xfrm>
          <a:off x="13893800" y="13218161"/>
          <a:ext cx="8890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77</xdr:row>
      <xdr:rowOff>16511</xdr:rowOff>
    </xdr:to>
    <xdr:cxnSp macro="">
      <xdr:nvCxnSpPr>
        <xdr:cNvPr id="446" name="直線コネクタ 445"/>
        <xdr:cNvCxnSpPr/>
      </xdr:nvCxnSpPr>
      <xdr:spPr>
        <a:xfrm>
          <a:off x="13004800" y="131191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xdr:rowOff>
    </xdr:from>
    <xdr:to>
      <xdr:col>65</xdr:col>
      <xdr:colOff>53975</xdr:colOff>
      <xdr:row>75</xdr:row>
      <xdr:rowOff>105410</xdr:rowOff>
    </xdr:to>
    <xdr:sp macro="" textlink="">
      <xdr:nvSpPr>
        <xdr:cNvPr id="449" name="フローチャート: 判断 448"/>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115587</xdr:rowOff>
    </xdr:from>
    <xdr:ext cx="762000" cy="259045"/>
    <xdr:sp macro="" textlink="">
      <xdr:nvSpPr>
        <xdr:cNvPr id="450" name="テキスト ボックス 449"/>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6" name="楕円 455"/>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7"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8" name="楕円 457"/>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59" name="テキスト ボックス 458"/>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60" name="楕円 459"/>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61" name="テキスト ボックス 460"/>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62" name="楕円 461"/>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63" name="テキスト ボックス 46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4" name="楕円 463"/>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5" name="テキスト ボックス 464"/>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164991</xdr:rowOff>
    </xdr:from>
    <xdr:to>
      <xdr:col>29</xdr:col>
      <xdr:colOff>127000</xdr:colOff>
      <xdr:row>16</xdr:row>
      <xdr:rowOff>165367</xdr:rowOff>
    </xdr:to>
    <xdr:cxnSp macro="">
      <xdr:nvCxnSpPr>
        <xdr:cNvPr id="52" name="直線コネクタ 51"/>
        <xdr:cNvCxnSpPr/>
      </xdr:nvCxnSpPr>
      <xdr:spPr bwMode="auto">
        <a:xfrm>
          <a:off x="5003800" y="2955816"/>
          <a:ext cx="647700" cy="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150144</xdr:rowOff>
    </xdr:from>
    <xdr:ext cx="762000" cy="259045"/>
    <xdr:sp macro="" textlink="">
      <xdr:nvSpPr>
        <xdr:cNvPr id="53" name="人口1人当たり決算額の推移平均値テキスト130"/>
        <xdr:cNvSpPr txBox="1"/>
      </xdr:nvSpPr>
      <xdr:spPr>
        <a:xfrm>
          <a:off x="5740400" y="2940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159521</xdr:rowOff>
    </xdr:from>
    <xdr:to>
      <xdr:col>26</xdr:col>
      <xdr:colOff>50800</xdr:colOff>
      <xdr:row>16</xdr:row>
      <xdr:rowOff>164991</xdr:rowOff>
    </xdr:to>
    <xdr:cxnSp macro="">
      <xdr:nvCxnSpPr>
        <xdr:cNvPr id="55" name="直線コネクタ 54"/>
        <xdr:cNvCxnSpPr/>
      </xdr:nvCxnSpPr>
      <xdr:spPr bwMode="auto">
        <a:xfrm>
          <a:off x="4305300" y="2950346"/>
          <a:ext cx="698500" cy="5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118275</xdr:rowOff>
    </xdr:from>
    <xdr:to>
      <xdr:col>22</xdr:col>
      <xdr:colOff>114300</xdr:colOff>
      <xdr:row>16</xdr:row>
      <xdr:rowOff>159521</xdr:rowOff>
    </xdr:to>
    <xdr:cxnSp macro="">
      <xdr:nvCxnSpPr>
        <xdr:cNvPr id="58" name="直線コネクタ 57"/>
        <xdr:cNvCxnSpPr/>
      </xdr:nvCxnSpPr>
      <xdr:spPr bwMode="auto">
        <a:xfrm>
          <a:off x="3606800" y="2909100"/>
          <a:ext cx="698500" cy="4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85226</xdr:rowOff>
    </xdr:from>
    <xdr:to>
      <xdr:col>18</xdr:col>
      <xdr:colOff>177800</xdr:colOff>
      <xdr:row>16</xdr:row>
      <xdr:rowOff>118275</xdr:rowOff>
    </xdr:to>
    <xdr:cxnSp macro="">
      <xdr:nvCxnSpPr>
        <xdr:cNvPr id="61" name="直線コネクタ 60"/>
        <xdr:cNvCxnSpPr/>
      </xdr:nvCxnSpPr>
      <xdr:spPr bwMode="auto">
        <a:xfrm>
          <a:off x="2908300" y="2876051"/>
          <a:ext cx="698500" cy="3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34083</xdr:rowOff>
    </xdr:from>
    <xdr:to>
      <xdr:col>15</xdr:col>
      <xdr:colOff>101600</xdr:colOff>
      <xdr:row>15</xdr:row>
      <xdr:rowOff>135683</xdr:rowOff>
    </xdr:to>
    <xdr:sp macro="" textlink="">
      <xdr:nvSpPr>
        <xdr:cNvPr id="64" name="フローチャート: 判断 63"/>
        <xdr:cNvSpPr/>
      </xdr:nvSpPr>
      <xdr:spPr bwMode="auto">
        <a:xfrm>
          <a:off x="2857500" y="2653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145860</xdr:rowOff>
    </xdr:from>
    <xdr:ext cx="762000" cy="259045"/>
    <xdr:sp macro="" textlink="">
      <xdr:nvSpPr>
        <xdr:cNvPr id="65" name="テキスト ボックス 64"/>
        <xdr:cNvSpPr txBox="1"/>
      </xdr:nvSpPr>
      <xdr:spPr>
        <a:xfrm>
          <a:off x="2527300" y="242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114567</xdr:rowOff>
    </xdr:from>
    <xdr:to>
      <xdr:col>29</xdr:col>
      <xdr:colOff>177800</xdr:colOff>
      <xdr:row>17</xdr:row>
      <xdr:rowOff>44717</xdr:rowOff>
    </xdr:to>
    <xdr:sp macro="" textlink="">
      <xdr:nvSpPr>
        <xdr:cNvPr id="71" name="楕円 70"/>
        <xdr:cNvSpPr/>
      </xdr:nvSpPr>
      <xdr:spPr bwMode="auto">
        <a:xfrm>
          <a:off x="5600700" y="290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131094</xdr:rowOff>
    </xdr:from>
    <xdr:ext cx="762000" cy="259045"/>
    <xdr:sp macro="" textlink="">
      <xdr:nvSpPr>
        <xdr:cNvPr id="72" name="人口1人当たり決算額の推移該当値テキスト130"/>
        <xdr:cNvSpPr txBox="1"/>
      </xdr:nvSpPr>
      <xdr:spPr>
        <a:xfrm>
          <a:off x="5740400" y="27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114191</xdr:rowOff>
    </xdr:from>
    <xdr:to>
      <xdr:col>26</xdr:col>
      <xdr:colOff>101600</xdr:colOff>
      <xdr:row>17</xdr:row>
      <xdr:rowOff>44341</xdr:rowOff>
    </xdr:to>
    <xdr:sp macro="" textlink="">
      <xdr:nvSpPr>
        <xdr:cNvPr id="73" name="楕円 72"/>
        <xdr:cNvSpPr/>
      </xdr:nvSpPr>
      <xdr:spPr bwMode="auto">
        <a:xfrm>
          <a:off x="4953000" y="2905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54518</xdr:rowOff>
    </xdr:from>
    <xdr:ext cx="736600" cy="259045"/>
    <xdr:sp macro="" textlink="">
      <xdr:nvSpPr>
        <xdr:cNvPr id="74" name="テキスト ボックス 73"/>
        <xdr:cNvSpPr txBox="1"/>
      </xdr:nvSpPr>
      <xdr:spPr>
        <a:xfrm>
          <a:off x="4622800" y="267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108721</xdr:rowOff>
    </xdr:from>
    <xdr:to>
      <xdr:col>22</xdr:col>
      <xdr:colOff>165100</xdr:colOff>
      <xdr:row>17</xdr:row>
      <xdr:rowOff>38871</xdr:rowOff>
    </xdr:to>
    <xdr:sp macro="" textlink="">
      <xdr:nvSpPr>
        <xdr:cNvPr id="75" name="楕円 74"/>
        <xdr:cNvSpPr/>
      </xdr:nvSpPr>
      <xdr:spPr bwMode="auto">
        <a:xfrm>
          <a:off x="4254500" y="289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49048</xdr:rowOff>
    </xdr:from>
    <xdr:ext cx="762000" cy="259045"/>
    <xdr:sp macro="" textlink="">
      <xdr:nvSpPr>
        <xdr:cNvPr id="76" name="テキスト ボックス 75"/>
        <xdr:cNvSpPr txBox="1"/>
      </xdr:nvSpPr>
      <xdr:spPr>
        <a:xfrm>
          <a:off x="3924300" y="266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67475</xdr:rowOff>
    </xdr:from>
    <xdr:to>
      <xdr:col>19</xdr:col>
      <xdr:colOff>38100</xdr:colOff>
      <xdr:row>16</xdr:row>
      <xdr:rowOff>169075</xdr:rowOff>
    </xdr:to>
    <xdr:sp macro="" textlink="">
      <xdr:nvSpPr>
        <xdr:cNvPr id="77" name="楕円 76"/>
        <xdr:cNvSpPr/>
      </xdr:nvSpPr>
      <xdr:spPr bwMode="auto">
        <a:xfrm>
          <a:off x="3556000" y="285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7802</xdr:rowOff>
    </xdr:from>
    <xdr:ext cx="762000" cy="259045"/>
    <xdr:sp macro="" textlink="">
      <xdr:nvSpPr>
        <xdr:cNvPr id="78" name="テキスト ボックス 77"/>
        <xdr:cNvSpPr txBox="1"/>
      </xdr:nvSpPr>
      <xdr:spPr>
        <a:xfrm>
          <a:off x="3225800" y="26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34426</xdr:rowOff>
    </xdr:from>
    <xdr:to>
      <xdr:col>15</xdr:col>
      <xdr:colOff>101600</xdr:colOff>
      <xdr:row>16</xdr:row>
      <xdr:rowOff>136026</xdr:rowOff>
    </xdr:to>
    <xdr:sp macro="" textlink="">
      <xdr:nvSpPr>
        <xdr:cNvPr id="79" name="楕円 78"/>
        <xdr:cNvSpPr/>
      </xdr:nvSpPr>
      <xdr:spPr bwMode="auto">
        <a:xfrm>
          <a:off x="2857500" y="282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120803</xdr:rowOff>
    </xdr:from>
    <xdr:ext cx="762000" cy="259045"/>
    <xdr:sp macro="" textlink="">
      <xdr:nvSpPr>
        <xdr:cNvPr id="80" name="テキスト ボックス 79"/>
        <xdr:cNvSpPr txBox="1"/>
      </xdr:nvSpPr>
      <xdr:spPr>
        <a:xfrm>
          <a:off x="2527300" y="291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258350</xdr:rowOff>
    </xdr:from>
    <xdr:to>
      <xdr:col>29</xdr:col>
      <xdr:colOff>127000</xdr:colOff>
      <xdr:row>35</xdr:row>
      <xdr:rowOff>331997</xdr:rowOff>
    </xdr:to>
    <xdr:cxnSp macro="">
      <xdr:nvCxnSpPr>
        <xdr:cNvPr id="113" name="直線コネクタ 112"/>
        <xdr:cNvCxnSpPr/>
      </xdr:nvCxnSpPr>
      <xdr:spPr bwMode="auto">
        <a:xfrm>
          <a:off x="5003800" y="6868700"/>
          <a:ext cx="647700" cy="7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192913</xdr:rowOff>
    </xdr:from>
    <xdr:to>
      <xdr:col>26</xdr:col>
      <xdr:colOff>50800</xdr:colOff>
      <xdr:row>35</xdr:row>
      <xdr:rowOff>258350</xdr:rowOff>
    </xdr:to>
    <xdr:cxnSp macro="">
      <xdr:nvCxnSpPr>
        <xdr:cNvPr id="116" name="直線コネクタ 115"/>
        <xdr:cNvCxnSpPr/>
      </xdr:nvCxnSpPr>
      <xdr:spPr bwMode="auto">
        <a:xfrm>
          <a:off x="4305300" y="6803263"/>
          <a:ext cx="698500" cy="65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160833</xdr:rowOff>
    </xdr:from>
    <xdr:to>
      <xdr:col>22</xdr:col>
      <xdr:colOff>114300</xdr:colOff>
      <xdr:row>35</xdr:row>
      <xdr:rowOff>192913</xdr:rowOff>
    </xdr:to>
    <xdr:cxnSp macro="">
      <xdr:nvCxnSpPr>
        <xdr:cNvPr id="119" name="直線コネクタ 118"/>
        <xdr:cNvCxnSpPr/>
      </xdr:nvCxnSpPr>
      <xdr:spPr bwMode="auto">
        <a:xfrm>
          <a:off x="3606800" y="6771183"/>
          <a:ext cx="698500" cy="32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119132</xdr:rowOff>
    </xdr:from>
    <xdr:to>
      <xdr:col>18</xdr:col>
      <xdr:colOff>177800</xdr:colOff>
      <xdr:row>35</xdr:row>
      <xdr:rowOff>160833</xdr:rowOff>
    </xdr:to>
    <xdr:cxnSp macro="">
      <xdr:nvCxnSpPr>
        <xdr:cNvPr id="122" name="直線コネクタ 121"/>
        <xdr:cNvCxnSpPr/>
      </xdr:nvCxnSpPr>
      <xdr:spPr bwMode="auto">
        <a:xfrm>
          <a:off x="2908300" y="6729482"/>
          <a:ext cx="698500" cy="41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81553</xdr:rowOff>
    </xdr:from>
    <xdr:to>
      <xdr:col>15</xdr:col>
      <xdr:colOff>101600</xdr:colOff>
      <xdr:row>35</xdr:row>
      <xdr:rowOff>183153</xdr:rowOff>
    </xdr:to>
    <xdr:sp macro="" textlink="">
      <xdr:nvSpPr>
        <xdr:cNvPr id="125" name="フローチャート: 判断 124"/>
        <xdr:cNvSpPr/>
      </xdr:nvSpPr>
      <xdr:spPr bwMode="auto">
        <a:xfrm>
          <a:off x="2857500" y="669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167930</xdr:rowOff>
    </xdr:from>
    <xdr:ext cx="762000" cy="259045"/>
    <xdr:sp macro="" textlink="">
      <xdr:nvSpPr>
        <xdr:cNvPr id="126" name="テキスト ボックス 125"/>
        <xdr:cNvSpPr txBox="1"/>
      </xdr:nvSpPr>
      <xdr:spPr>
        <a:xfrm>
          <a:off x="2527300" y="677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281197</xdr:rowOff>
    </xdr:from>
    <xdr:to>
      <xdr:col>29</xdr:col>
      <xdr:colOff>177800</xdr:colOff>
      <xdr:row>36</xdr:row>
      <xdr:rowOff>39897</xdr:rowOff>
    </xdr:to>
    <xdr:sp macro="" textlink="">
      <xdr:nvSpPr>
        <xdr:cNvPr id="132" name="楕円 131"/>
        <xdr:cNvSpPr/>
      </xdr:nvSpPr>
      <xdr:spPr bwMode="auto">
        <a:xfrm>
          <a:off x="5600700" y="6891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253274</xdr:rowOff>
    </xdr:from>
    <xdr:ext cx="762000" cy="259045"/>
    <xdr:sp macro="" textlink="">
      <xdr:nvSpPr>
        <xdr:cNvPr id="133" name="人口1人当たり決算額の推移該当値テキスト445"/>
        <xdr:cNvSpPr txBox="1"/>
      </xdr:nvSpPr>
      <xdr:spPr>
        <a:xfrm>
          <a:off x="5740400" y="686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207550</xdr:rowOff>
    </xdr:from>
    <xdr:to>
      <xdr:col>26</xdr:col>
      <xdr:colOff>101600</xdr:colOff>
      <xdr:row>35</xdr:row>
      <xdr:rowOff>309150</xdr:rowOff>
    </xdr:to>
    <xdr:sp macro="" textlink="">
      <xdr:nvSpPr>
        <xdr:cNvPr id="134" name="楕円 133"/>
        <xdr:cNvSpPr/>
      </xdr:nvSpPr>
      <xdr:spPr bwMode="auto">
        <a:xfrm>
          <a:off x="4953000" y="681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319327</xdr:rowOff>
    </xdr:from>
    <xdr:ext cx="736600" cy="259045"/>
    <xdr:sp macro="" textlink="">
      <xdr:nvSpPr>
        <xdr:cNvPr id="135" name="テキスト ボックス 134"/>
        <xdr:cNvSpPr txBox="1"/>
      </xdr:nvSpPr>
      <xdr:spPr>
        <a:xfrm>
          <a:off x="4622800" y="65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142113</xdr:rowOff>
    </xdr:from>
    <xdr:to>
      <xdr:col>22</xdr:col>
      <xdr:colOff>165100</xdr:colOff>
      <xdr:row>35</xdr:row>
      <xdr:rowOff>243713</xdr:rowOff>
    </xdr:to>
    <xdr:sp macro="" textlink="">
      <xdr:nvSpPr>
        <xdr:cNvPr id="136" name="楕円 135"/>
        <xdr:cNvSpPr/>
      </xdr:nvSpPr>
      <xdr:spPr bwMode="auto">
        <a:xfrm>
          <a:off x="4254500" y="6752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253890</xdr:rowOff>
    </xdr:from>
    <xdr:ext cx="762000" cy="259045"/>
    <xdr:sp macro="" textlink="">
      <xdr:nvSpPr>
        <xdr:cNvPr id="137" name="テキスト ボックス 136"/>
        <xdr:cNvSpPr txBox="1"/>
      </xdr:nvSpPr>
      <xdr:spPr>
        <a:xfrm>
          <a:off x="3924300" y="652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110033</xdr:rowOff>
    </xdr:from>
    <xdr:to>
      <xdr:col>19</xdr:col>
      <xdr:colOff>38100</xdr:colOff>
      <xdr:row>35</xdr:row>
      <xdr:rowOff>211633</xdr:rowOff>
    </xdr:to>
    <xdr:sp macro="" textlink="">
      <xdr:nvSpPr>
        <xdr:cNvPr id="138" name="楕円 137"/>
        <xdr:cNvSpPr/>
      </xdr:nvSpPr>
      <xdr:spPr bwMode="auto">
        <a:xfrm>
          <a:off x="3556000" y="6720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221810</xdr:rowOff>
    </xdr:from>
    <xdr:ext cx="762000" cy="259045"/>
    <xdr:sp macro="" textlink="">
      <xdr:nvSpPr>
        <xdr:cNvPr id="139" name="テキスト ボックス 138"/>
        <xdr:cNvSpPr txBox="1"/>
      </xdr:nvSpPr>
      <xdr:spPr>
        <a:xfrm>
          <a:off x="3225800" y="648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68332</xdr:rowOff>
    </xdr:from>
    <xdr:to>
      <xdr:col>15</xdr:col>
      <xdr:colOff>101600</xdr:colOff>
      <xdr:row>35</xdr:row>
      <xdr:rowOff>169932</xdr:rowOff>
    </xdr:to>
    <xdr:sp macro="" textlink="">
      <xdr:nvSpPr>
        <xdr:cNvPr id="140" name="楕円 139"/>
        <xdr:cNvSpPr/>
      </xdr:nvSpPr>
      <xdr:spPr bwMode="auto">
        <a:xfrm>
          <a:off x="2857500" y="667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180109</xdr:rowOff>
    </xdr:from>
    <xdr:ext cx="762000" cy="259045"/>
    <xdr:sp macro="" textlink="">
      <xdr:nvSpPr>
        <xdr:cNvPr id="141" name="テキスト ボックス 140"/>
        <xdr:cNvSpPr txBox="1"/>
      </xdr:nvSpPr>
      <xdr:spPr>
        <a:xfrm>
          <a:off x="2527300" y="64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20,165
19,907
192.06
11,354,881
10,974,405
338,322
5,420,263
6,871,620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38022</xdr:rowOff>
    </xdr:from>
    <xdr:to>
      <xdr:col>24</xdr:col>
      <xdr:colOff>63500</xdr:colOff>
      <xdr:row>37</xdr:row>
      <xdr:rowOff>46611</xdr:rowOff>
    </xdr:to>
    <xdr:cxnSp macro="">
      <xdr:nvCxnSpPr>
        <xdr:cNvPr id="63" name="直線コネクタ 62"/>
        <xdr:cNvCxnSpPr/>
      </xdr:nvCxnSpPr>
      <xdr:spPr>
        <a:xfrm flipV="1">
          <a:off x="3797300" y="6381672"/>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12419</xdr:rowOff>
    </xdr:from>
    <xdr:to>
      <xdr:col>19</xdr:col>
      <xdr:colOff>177800</xdr:colOff>
      <xdr:row>37</xdr:row>
      <xdr:rowOff>46611</xdr:rowOff>
    </xdr:to>
    <xdr:cxnSp macro="">
      <xdr:nvCxnSpPr>
        <xdr:cNvPr id="66" name="直線コネクタ 65"/>
        <xdr:cNvCxnSpPr/>
      </xdr:nvCxnSpPr>
      <xdr:spPr>
        <a:xfrm>
          <a:off x="2908300" y="6356069"/>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154869</xdr:rowOff>
    </xdr:from>
    <xdr:to>
      <xdr:col>15</xdr:col>
      <xdr:colOff>50800</xdr:colOff>
      <xdr:row>37</xdr:row>
      <xdr:rowOff>12419</xdr:rowOff>
    </xdr:to>
    <xdr:cxnSp macro="">
      <xdr:nvCxnSpPr>
        <xdr:cNvPr id="69" name="直線コネクタ 68"/>
        <xdr:cNvCxnSpPr/>
      </xdr:nvCxnSpPr>
      <xdr:spPr>
        <a:xfrm>
          <a:off x="2019300" y="6327069"/>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154869</xdr:rowOff>
    </xdr:from>
    <xdr:to>
      <xdr:col>10</xdr:col>
      <xdr:colOff>114300</xdr:colOff>
      <xdr:row>36</xdr:row>
      <xdr:rowOff>159948</xdr:rowOff>
    </xdr:to>
    <xdr:cxnSp macro="">
      <xdr:nvCxnSpPr>
        <xdr:cNvPr id="72" name="直線コネクタ 71"/>
        <xdr:cNvCxnSpPr/>
      </xdr:nvCxnSpPr>
      <xdr:spPr>
        <a:xfrm flipV="1">
          <a:off x="1130300" y="6327069"/>
          <a:ext cx="8890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138555</xdr:rowOff>
    </xdr:from>
    <xdr:to>
      <xdr:col>6</xdr:col>
      <xdr:colOff>38100</xdr:colOff>
      <xdr:row>36</xdr:row>
      <xdr:rowOff>68705</xdr:rowOff>
    </xdr:to>
    <xdr:sp macro="" textlink="">
      <xdr:nvSpPr>
        <xdr:cNvPr id="75" name="フローチャート: 判断 74"/>
        <xdr:cNvSpPr/>
      </xdr:nvSpPr>
      <xdr:spPr>
        <a:xfrm>
          <a:off x="1079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85232</xdr:rowOff>
    </xdr:from>
    <xdr:ext cx="534377" cy="259045"/>
    <xdr:sp macro="" textlink="">
      <xdr:nvSpPr>
        <xdr:cNvPr id="76" name="テキスト ボックス 75"/>
        <xdr:cNvSpPr txBox="1"/>
      </xdr:nvSpPr>
      <xdr:spPr>
        <a:xfrm>
          <a:off x="863111" y="59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158672</xdr:rowOff>
    </xdr:from>
    <xdr:to>
      <xdr:col>24</xdr:col>
      <xdr:colOff>114300</xdr:colOff>
      <xdr:row>37</xdr:row>
      <xdr:rowOff>88822</xdr:rowOff>
    </xdr:to>
    <xdr:sp macro="" textlink="">
      <xdr:nvSpPr>
        <xdr:cNvPr id="82" name="楕円 81"/>
        <xdr:cNvSpPr/>
      </xdr:nvSpPr>
      <xdr:spPr>
        <a:xfrm>
          <a:off x="4584700" y="63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10099</xdr:rowOff>
    </xdr:from>
    <xdr:ext cx="534377" cy="259045"/>
    <xdr:sp macro="" textlink="">
      <xdr:nvSpPr>
        <xdr:cNvPr id="83" name="人件費該当値テキスト"/>
        <xdr:cNvSpPr txBox="1"/>
      </xdr:nvSpPr>
      <xdr:spPr>
        <a:xfrm>
          <a:off x="4686300" y="61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167261</xdr:rowOff>
    </xdr:from>
    <xdr:to>
      <xdr:col>20</xdr:col>
      <xdr:colOff>38100</xdr:colOff>
      <xdr:row>37</xdr:row>
      <xdr:rowOff>97411</xdr:rowOff>
    </xdr:to>
    <xdr:sp macro="" textlink="">
      <xdr:nvSpPr>
        <xdr:cNvPr id="84" name="楕円 83"/>
        <xdr:cNvSpPr/>
      </xdr:nvSpPr>
      <xdr:spPr>
        <a:xfrm>
          <a:off x="3746500" y="63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113938</xdr:rowOff>
    </xdr:from>
    <xdr:ext cx="534377" cy="259045"/>
    <xdr:sp macro="" textlink="">
      <xdr:nvSpPr>
        <xdr:cNvPr id="85" name="テキスト ボックス 84"/>
        <xdr:cNvSpPr txBox="1"/>
      </xdr:nvSpPr>
      <xdr:spPr>
        <a:xfrm>
          <a:off x="3530111" y="6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133069</xdr:rowOff>
    </xdr:from>
    <xdr:to>
      <xdr:col>15</xdr:col>
      <xdr:colOff>101600</xdr:colOff>
      <xdr:row>37</xdr:row>
      <xdr:rowOff>63219</xdr:rowOff>
    </xdr:to>
    <xdr:sp macro="" textlink="">
      <xdr:nvSpPr>
        <xdr:cNvPr id="86" name="楕円 85"/>
        <xdr:cNvSpPr/>
      </xdr:nvSpPr>
      <xdr:spPr>
        <a:xfrm>
          <a:off x="2857500" y="63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79746</xdr:rowOff>
    </xdr:from>
    <xdr:ext cx="534377" cy="259045"/>
    <xdr:sp macro="" textlink="">
      <xdr:nvSpPr>
        <xdr:cNvPr id="87" name="テキスト ボックス 86"/>
        <xdr:cNvSpPr txBox="1"/>
      </xdr:nvSpPr>
      <xdr:spPr>
        <a:xfrm>
          <a:off x="2641111" y="60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104069</xdr:rowOff>
    </xdr:from>
    <xdr:to>
      <xdr:col>10</xdr:col>
      <xdr:colOff>165100</xdr:colOff>
      <xdr:row>37</xdr:row>
      <xdr:rowOff>34219</xdr:rowOff>
    </xdr:to>
    <xdr:sp macro="" textlink="">
      <xdr:nvSpPr>
        <xdr:cNvPr id="88" name="楕円 87"/>
        <xdr:cNvSpPr/>
      </xdr:nvSpPr>
      <xdr:spPr>
        <a:xfrm>
          <a:off x="1968500" y="62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50746</xdr:rowOff>
    </xdr:from>
    <xdr:ext cx="534377" cy="259045"/>
    <xdr:sp macro="" textlink="">
      <xdr:nvSpPr>
        <xdr:cNvPr id="89" name="テキスト ボックス 88"/>
        <xdr:cNvSpPr txBox="1"/>
      </xdr:nvSpPr>
      <xdr:spPr>
        <a:xfrm>
          <a:off x="1752111" y="60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109148</xdr:rowOff>
    </xdr:from>
    <xdr:to>
      <xdr:col>6</xdr:col>
      <xdr:colOff>38100</xdr:colOff>
      <xdr:row>37</xdr:row>
      <xdr:rowOff>39298</xdr:rowOff>
    </xdr:to>
    <xdr:sp macro="" textlink="">
      <xdr:nvSpPr>
        <xdr:cNvPr id="90" name="楕円 89"/>
        <xdr:cNvSpPr/>
      </xdr:nvSpPr>
      <xdr:spPr>
        <a:xfrm>
          <a:off x="1079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30425</xdr:rowOff>
    </xdr:from>
    <xdr:ext cx="534377" cy="259045"/>
    <xdr:sp macro="" textlink="">
      <xdr:nvSpPr>
        <xdr:cNvPr id="91" name="テキスト ボックス 90"/>
        <xdr:cNvSpPr txBox="1"/>
      </xdr:nvSpPr>
      <xdr:spPr>
        <a:xfrm>
          <a:off x="863111" y="637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58</xdr:row>
      <xdr:rowOff>28660</xdr:rowOff>
    </xdr:from>
    <xdr:to>
      <xdr:col>24</xdr:col>
      <xdr:colOff>62865</xdr:colOff>
      <xdr:row>58</xdr:row>
      <xdr:rowOff>169249</xdr:rowOff>
    </xdr:to>
    <xdr:cxnSp macro="">
      <xdr:nvCxnSpPr>
        <xdr:cNvPr id="115" name="直線コネクタ 114"/>
        <xdr:cNvCxnSpPr/>
      </xdr:nvCxnSpPr>
      <xdr:spPr>
        <a:xfrm flipV="1">
          <a:off x="4633595" y="9972760"/>
          <a:ext cx="1270" cy="140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13437</xdr:rowOff>
    </xdr:from>
    <xdr:ext cx="534377" cy="259045"/>
    <xdr:sp macro="" textlink="">
      <xdr:nvSpPr>
        <xdr:cNvPr id="116" name="物件費最小値テキスト"/>
        <xdr:cNvSpPr txBox="1"/>
      </xdr:nvSpPr>
      <xdr:spPr>
        <a:xfrm>
          <a:off x="4686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169249</xdr:rowOff>
    </xdr:from>
    <xdr:to>
      <xdr:col>24</xdr:col>
      <xdr:colOff>152400</xdr:colOff>
      <xdr:row>58</xdr:row>
      <xdr:rowOff>169249</xdr:rowOff>
    </xdr:to>
    <xdr:cxnSp macro="">
      <xdr:nvCxnSpPr>
        <xdr:cNvPr id="117" name="直線コネクタ 116"/>
        <xdr:cNvCxnSpPr/>
      </xdr:nvCxnSpPr>
      <xdr:spPr>
        <a:xfrm>
          <a:off x="4546600" y="1011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146787</xdr:rowOff>
    </xdr:from>
    <xdr:ext cx="599010" cy="259045"/>
    <xdr:sp macro="" textlink="">
      <xdr:nvSpPr>
        <xdr:cNvPr id="118" name="物件費最大値テキスト"/>
        <xdr:cNvSpPr txBox="1"/>
      </xdr:nvSpPr>
      <xdr:spPr>
        <a:xfrm>
          <a:off x="4686300" y="974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28660</xdr:rowOff>
    </xdr:from>
    <xdr:to>
      <xdr:col>24</xdr:col>
      <xdr:colOff>152400</xdr:colOff>
      <xdr:row>58</xdr:row>
      <xdr:rowOff>28660</xdr:rowOff>
    </xdr:to>
    <xdr:cxnSp macro="">
      <xdr:nvCxnSpPr>
        <xdr:cNvPr id="119" name="直線コネクタ 118"/>
        <xdr:cNvCxnSpPr/>
      </xdr:nvCxnSpPr>
      <xdr:spPr>
        <a:xfrm>
          <a:off x="4546600" y="997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62098</xdr:rowOff>
    </xdr:from>
    <xdr:to>
      <xdr:col>24</xdr:col>
      <xdr:colOff>63500</xdr:colOff>
      <xdr:row>58</xdr:row>
      <xdr:rowOff>92470</xdr:rowOff>
    </xdr:to>
    <xdr:cxnSp macro="">
      <xdr:nvCxnSpPr>
        <xdr:cNvPr id="120" name="直線コネクタ 119"/>
        <xdr:cNvCxnSpPr/>
      </xdr:nvCxnSpPr>
      <xdr:spPr>
        <a:xfrm>
          <a:off x="3797300" y="9834748"/>
          <a:ext cx="838200" cy="20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57887</xdr:rowOff>
    </xdr:from>
    <xdr:ext cx="534377" cy="259045"/>
    <xdr:sp macro="" textlink="">
      <xdr:nvSpPr>
        <xdr:cNvPr id="121" name="物件費平均値テキスト"/>
        <xdr:cNvSpPr txBox="1"/>
      </xdr:nvSpPr>
      <xdr:spPr>
        <a:xfrm>
          <a:off x="4686300" y="1000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79125</xdr:rowOff>
    </xdr:from>
    <xdr:to>
      <xdr:col>24</xdr:col>
      <xdr:colOff>114300</xdr:colOff>
      <xdr:row>59</xdr:row>
      <xdr:rowOff>9275</xdr:rowOff>
    </xdr:to>
    <xdr:sp macro="" textlink="">
      <xdr:nvSpPr>
        <xdr:cNvPr id="122" name="フローチャート: 判断 121"/>
        <xdr:cNvSpPr/>
      </xdr:nvSpPr>
      <xdr:spPr>
        <a:xfrm>
          <a:off x="4584700" y="1002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160579</xdr:rowOff>
    </xdr:from>
    <xdr:to>
      <xdr:col>19</xdr:col>
      <xdr:colOff>177800</xdr:colOff>
      <xdr:row>57</xdr:row>
      <xdr:rowOff>62098</xdr:rowOff>
    </xdr:to>
    <xdr:cxnSp macro="">
      <xdr:nvCxnSpPr>
        <xdr:cNvPr id="123" name="直線コネクタ 122"/>
        <xdr:cNvCxnSpPr/>
      </xdr:nvCxnSpPr>
      <xdr:spPr>
        <a:xfrm>
          <a:off x="2908300" y="8733079"/>
          <a:ext cx="889000" cy="110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77192</xdr:rowOff>
    </xdr:from>
    <xdr:to>
      <xdr:col>20</xdr:col>
      <xdr:colOff>38100</xdr:colOff>
      <xdr:row>59</xdr:row>
      <xdr:rowOff>7342</xdr:rowOff>
    </xdr:to>
    <xdr:sp macro="" textlink="">
      <xdr:nvSpPr>
        <xdr:cNvPr id="124" name="フローチャート: 判断 123"/>
        <xdr:cNvSpPr/>
      </xdr:nvSpPr>
      <xdr:spPr>
        <a:xfrm>
          <a:off x="3746500" y="10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169919</xdr:rowOff>
    </xdr:from>
    <xdr:ext cx="534377" cy="259045"/>
    <xdr:sp macro="" textlink="">
      <xdr:nvSpPr>
        <xdr:cNvPr id="125" name="テキスト ボックス 124"/>
        <xdr:cNvSpPr txBox="1"/>
      </xdr:nvSpPr>
      <xdr:spPr>
        <a:xfrm>
          <a:off x="3530111" y="10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160579</xdr:rowOff>
    </xdr:from>
    <xdr:to>
      <xdr:col>15</xdr:col>
      <xdr:colOff>50800</xdr:colOff>
      <xdr:row>53</xdr:row>
      <xdr:rowOff>167418</xdr:rowOff>
    </xdr:to>
    <xdr:cxnSp macro="">
      <xdr:nvCxnSpPr>
        <xdr:cNvPr id="126" name="直線コネクタ 125"/>
        <xdr:cNvCxnSpPr/>
      </xdr:nvCxnSpPr>
      <xdr:spPr>
        <a:xfrm flipV="1">
          <a:off x="2019300" y="8733079"/>
          <a:ext cx="889000" cy="52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62631</xdr:rowOff>
    </xdr:from>
    <xdr:to>
      <xdr:col>15</xdr:col>
      <xdr:colOff>101600</xdr:colOff>
      <xdr:row>58</xdr:row>
      <xdr:rowOff>164231</xdr:rowOff>
    </xdr:to>
    <xdr:sp macro="" textlink="">
      <xdr:nvSpPr>
        <xdr:cNvPr id="127" name="フローチャート: 判断 126"/>
        <xdr:cNvSpPr/>
      </xdr:nvSpPr>
      <xdr:spPr>
        <a:xfrm>
          <a:off x="28575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155358</xdr:rowOff>
    </xdr:from>
    <xdr:ext cx="534377" cy="259045"/>
    <xdr:sp macro="" textlink="">
      <xdr:nvSpPr>
        <xdr:cNvPr id="128" name="テキスト ボックス 127"/>
        <xdr:cNvSpPr txBox="1"/>
      </xdr:nvSpPr>
      <xdr:spPr>
        <a:xfrm>
          <a:off x="2641111" y="100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116160</xdr:rowOff>
    </xdr:from>
    <xdr:to>
      <xdr:col>10</xdr:col>
      <xdr:colOff>114300</xdr:colOff>
      <xdr:row>53</xdr:row>
      <xdr:rowOff>167418</xdr:rowOff>
    </xdr:to>
    <xdr:cxnSp macro="">
      <xdr:nvCxnSpPr>
        <xdr:cNvPr id="129" name="直線コネクタ 128"/>
        <xdr:cNvCxnSpPr/>
      </xdr:nvCxnSpPr>
      <xdr:spPr>
        <a:xfrm>
          <a:off x="1130300" y="9031560"/>
          <a:ext cx="889000" cy="2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76691</xdr:rowOff>
    </xdr:from>
    <xdr:to>
      <xdr:col>10</xdr:col>
      <xdr:colOff>165100</xdr:colOff>
      <xdr:row>59</xdr:row>
      <xdr:rowOff>6841</xdr:rowOff>
    </xdr:to>
    <xdr:sp macro="" textlink="">
      <xdr:nvSpPr>
        <xdr:cNvPr id="130" name="フローチャート: 判断 129"/>
        <xdr:cNvSpPr/>
      </xdr:nvSpPr>
      <xdr:spPr>
        <a:xfrm>
          <a:off x="1968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169418</xdr:rowOff>
    </xdr:from>
    <xdr:ext cx="534377" cy="259045"/>
    <xdr:sp macro="" textlink="">
      <xdr:nvSpPr>
        <xdr:cNvPr id="131" name="テキスト ボックス 130"/>
        <xdr:cNvSpPr txBox="1"/>
      </xdr:nvSpPr>
      <xdr:spPr>
        <a:xfrm>
          <a:off x="1752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146101</xdr:rowOff>
    </xdr:from>
    <xdr:to>
      <xdr:col>6</xdr:col>
      <xdr:colOff>38100</xdr:colOff>
      <xdr:row>58</xdr:row>
      <xdr:rowOff>76251</xdr:rowOff>
    </xdr:to>
    <xdr:sp macro="" textlink="">
      <xdr:nvSpPr>
        <xdr:cNvPr id="132" name="フローチャート: 判断 131"/>
        <xdr:cNvSpPr/>
      </xdr:nvSpPr>
      <xdr:spPr>
        <a:xfrm>
          <a:off x="1079500" y="991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67378</xdr:rowOff>
    </xdr:from>
    <xdr:ext cx="599010" cy="259045"/>
    <xdr:sp macro="" textlink="">
      <xdr:nvSpPr>
        <xdr:cNvPr id="133" name="テキスト ボックス 132"/>
        <xdr:cNvSpPr txBox="1"/>
      </xdr:nvSpPr>
      <xdr:spPr>
        <a:xfrm>
          <a:off x="830795" y="100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41670</xdr:rowOff>
    </xdr:from>
    <xdr:to>
      <xdr:col>24</xdr:col>
      <xdr:colOff>114300</xdr:colOff>
      <xdr:row>58</xdr:row>
      <xdr:rowOff>143270</xdr:rowOff>
    </xdr:to>
    <xdr:sp macro="" textlink="">
      <xdr:nvSpPr>
        <xdr:cNvPr id="139" name="楕円 138"/>
        <xdr:cNvSpPr/>
      </xdr:nvSpPr>
      <xdr:spPr>
        <a:xfrm>
          <a:off x="4584700" y="99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102337</xdr:rowOff>
    </xdr:from>
    <xdr:ext cx="534377" cy="259045"/>
    <xdr:sp macro="" textlink="">
      <xdr:nvSpPr>
        <xdr:cNvPr id="140" name="物件費該当値テキスト"/>
        <xdr:cNvSpPr txBox="1"/>
      </xdr:nvSpPr>
      <xdr:spPr>
        <a:xfrm>
          <a:off x="4686300" y="98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11298</xdr:rowOff>
    </xdr:from>
    <xdr:to>
      <xdr:col>20</xdr:col>
      <xdr:colOff>38100</xdr:colOff>
      <xdr:row>57</xdr:row>
      <xdr:rowOff>112898</xdr:rowOff>
    </xdr:to>
    <xdr:sp macro="" textlink="">
      <xdr:nvSpPr>
        <xdr:cNvPr id="141" name="楕円 140"/>
        <xdr:cNvSpPr/>
      </xdr:nvSpPr>
      <xdr:spPr>
        <a:xfrm>
          <a:off x="3746500" y="978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129425</xdr:rowOff>
    </xdr:from>
    <xdr:ext cx="599010" cy="259045"/>
    <xdr:sp macro="" textlink="">
      <xdr:nvSpPr>
        <xdr:cNvPr id="142" name="テキスト ボックス 141"/>
        <xdr:cNvSpPr txBox="1"/>
      </xdr:nvSpPr>
      <xdr:spPr>
        <a:xfrm>
          <a:off x="3497795" y="955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109779</xdr:rowOff>
    </xdr:from>
    <xdr:to>
      <xdr:col>15</xdr:col>
      <xdr:colOff>101600</xdr:colOff>
      <xdr:row>51</xdr:row>
      <xdr:rowOff>39929</xdr:rowOff>
    </xdr:to>
    <xdr:sp macro="" textlink="">
      <xdr:nvSpPr>
        <xdr:cNvPr id="143" name="楕円 142"/>
        <xdr:cNvSpPr/>
      </xdr:nvSpPr>
      <xdr:spPr>
        <a:xfrm>
          <a:off x="2857500" y="86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49</xdr:row>
      <xdr:rowOff>56456</xdr:rowOff>
    </xdr:from>
    <xdr:ext cx="690189" cy="259045"/>
    <xdr:sp macro="" textlink="">
      <xdr:nvSpPr>
        <xdr:cNvPr id="144" name="テキスト ボックス 143"/>
        <xdr:cNvSpPr txBox="1"/>
      </xdr:nvSpPr>
      <xdr:spPr>
        <a:xfrm>
          <a:off x="2563205" y="84575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116618</xdr:rowOff>
    </xdr:from>
    <xdr:to>
      <xdr:col>10</xdr:col>
      <xdr:colOff>165100</xdr:colOff>
      <xdr:row>54</xdr:row>
      <xdr:rowOff>46768</xdr:rowOff>
    </xdr:to>
    <xdr:sp macro="" textlink="">
      <xdr:nvSpPr>
        <xdr:cNvPr id="145" name="楕円 144"/>
        <xdr:cNvSpPr/>
      </xdr:nvSpPr>
      <xdr:spPr>
        <a:xfrm>
          <a:off x="1968500" y="92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63295</xdr:rowOff>
    </xdr:from>
    <xdr:ext cx="599010" cy="259045"/>
    <xdr:sp macro="" textlink="">
      <xdr:nvSpPr>
        <xdr:cNvPr id="146" name="テキスト ボックス 145"/>
        <xdr:cNvSpPr txBox="1"/>
      </xdr:nvSpPr>
      <xdr:spPr>
        <a:xfrm>
          <a:off x="1719795" y="897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65360</xdr:rowOff>
    </xdr:from>
    <xdr:to>
      <xdr:col>6</xdr:col>
      <xdr:colOff>38100</xdr:colOff>
      <xdr:row>52</xdr:row>
      <xdr:rowOff>166960</xdr:rowOff>
    </xdr:to>
    <xdr:sp macro="" textlink="">
      <xdr:nvSpPr>
        <xdr:cNvPr id="147" name="楕円 146"/>
        <xdr:cNvSpPr/>
      </xdr:nvSpPr>
      <xdr:spPr>
        <a:xfrm>
          <a:off x="1079500" y="8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12037</xdr:rowOff>
    </xdr:from>
    <xdr:ext cx="599010" cy="259045"/>
    <xdr:sp macro="" textlink="">
      <xdr:nvSpPr>
        <xdr:cNvPr id="148" name="テキスト ボックス 147"/>
        <xdr:cNvSpPr txBox="1"/>
      </xdr:nvSpPr>
      <xdr:spPr>
        <a:xfrm>
          <a:off x="830795" y="875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2" name="テキスト ボックス 161"/>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0" name="直線コネクタ 169"/>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1"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2" name="直線コネクタ 171"/>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3"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4" name="直線コネクタ 173"/>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103856</xdr:rowOff>
    </xdr:from>
    <xdr:to>
      <xdr:col>24</xdr:col>
      <xdr:colOff>63500</xdr:colOff>
      <xdr:row>76</xdr:row>
      <xdr:rowOff>146376</xdr:rowOff>
    </xdr:to>
    <xdr:cxnSp macro="">
      <xdr:nvCxnSpPr>
        <xdr:cNvPr id="175" name="直線コネクタ 174"/>
        <xdr:cNvCxnSpPr/>
      </xdr:nvCxnSpPr>
      <xdr:spPr>
        <a:xfrm flipV="1">
          <a:off x="3797300" y="13134056"/>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6"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7" name="フローチャート: 判断 176"/>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146376</xdr:rowOff>
    </xdr:from>
    <xdr:to>
      <xdr:col>19</xdr:col>
      <xdr:colOff>177800</xdr:colOff>
      <xdr:row>77</xdr:row>
      <xdr:rowOff>61061</xdr:rowOff>
    </xdr:to>
    <xdr:cxnSp macro="">
      <xdr:nvCxnSpPr>
        <xdr:cNvPr id="178" name="直線コネクタ 177"/>
        <xdr:cNvCxnSpPr/>
      </xdr:nvCxnSpPr>
      <xdr:spPr>
        <a:xfrm flipV="1">
          <a:off x="2908300" y="13176576"/>
          <a:ext cx="889000" cy="8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79" name="フローチャート: 判断 178"/>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0" name="テキスト ボックス 179"/>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47803</xdr:rowOff>
    </xdr:from>
    <xdr:to>
      <xdr:col>15</xdr:col>
      <xdr:colOff>50800</xdr:colOff>
      <xdr:row>77</xdr:row>
      <xdr:rowOff>61061</xdr:rowOff>
    </xdr:to>
    <xdr:cxnSp macro="">
      <xdr:nvCxnSpPr>
        <xdr:cNvPr id="181" name="直線コネクタ 180"/>
        <xdr:cNvCxnSpPr/>
      </xdr:nvCxnSpPr>
      <xdr:spPr>
        <a:xfrm>
          <a:off x="2019300" y="13078003"/>
          <a:ext cx="889000" cy="1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2" name="フローチャート: 判断 181"/>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3" name="テキスト ボックス 182"/>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47803</xdr:rowOff>
    </xdr:from>
    <xdr:to>
      <xdr:col>10</xdr:col>
      <xdr:colOff>114300</xdr:colOff>
      <xdr:row>76</xdr:row>
      <xdr:rowOff>126442</xdr:rowOff>
    </xdr:to>
    <xdr:cxnSp macro="">
      <xdr:nvCxnSpPr>
        <xdr:cNvPr id="184" name="直線コネクタ 183"/>
        <xdr:cNvCxnSpPr/>
      </xdr:nvCxnSpPr>
      <xdr:spPr>
        <a:xfrm flipV="1">
          <a:off x="1130300" y="13078003"/>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5" name="フローチャート: 判断 184"/>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26271</xdr:rowOff>
    </xdr:from>
    <xdr:ext cx="469744" cy="259045"/>
    <xdr:sp macro="" textlink="">
      <xdr:nvSpPr>
        <xdr:cNvPr id="186" name="テキスト ボックス 185"/>
        <xdr:cNvSpPr txBox="1"/>
      </xdr:nvSpPr>
      <xdr:spPr>
        <a:xfrm>
          <a:off x="1784428" y="132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67046</xdr:rowOff>
    </xdr:from>
    <xdr:to>
      <xdr:col>6</xdr:col>
      <xdr:colOff>38100</xdr:colOff>
      <xdr:row>75</xdr:row>
      <xdr:rowOff>168646</xdr:rowOff>
    </xdr:to>
    <xdr:sp macro="" textlink="">
      <xdr:nvSpPr>
        <xdr:cNvPr id="187" name="フローチャート: 判断 186"/>
        <xdr:cNvSpPr/>
      </xdr:nvSpPr>
      <xdr:spPr>
        <a:xfrm>
          <a:off x="1079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13723</xdr:rowOff>
    </xdr:from>
    <xdr:ext cx="469744" cy="259045"/>
    <xdr:sp macro="" textlink="">
      <xdr:nvSpPr>
        <xdr:cNvPr id="188" name="テキスト ボックス 187"/>
        <xdr:cNvSpPr txBox="1"/>
      </xdr:nvSpPr>
      <xdr:spPr>
        <a:xfrm>
          <a:off x="895428" y="127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53056</xdr:rowOff>
    </xdr:from>
    <xdr:to>
      <xdr:col>24</xdr:col>
      <xdr:colOff>114300</xdr:colOff>
      <xdr:row>76</xdr:row>
      <xdr:rowOff>154656</xdr:rowOff>
    </xdr:to>
    <xdr:sp macro="" textlink="">
      <xdr:nvSpPr>
        <xdr:cNvPr id="194" name="楕円 193"/>
        <xdr:cNvSpPr/>
      </xdr:nvSpPr>
      <xdr:spPr>
        <a:xfrm>
          <a:off x="4584700" y="130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31483</xdr:rowOff>
    </xdr:from>
    <xdr:ext cx="469744" cy="259045"/>
    <xdr:sp macro="" textlink="">
      <xdr:nvSpPr>
        <xdr:cNvPr id="195" name="維持補修費該当値テキスト"/>
        <xdr:cNvSpPr txBox="1"/>
      </xdr:nvSpPr>
      <xdr:spPr>
        <a:xfrm>
          <a:off x="4686300" y="1306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95576</xdr:rowOff>
    </xdr:from>
    <xdr:to>
      <xdr:col>20</xdr:col>
      <xdr:colOff>38100</xdr:colOff>
      <xdr:row>77</xdr:row>
      <xdr:rowOff>25726</xdr:rowOff>
    </xdr:to>
    <xdr:sp macro="" textlink="">
      <xdr:nvSpPr>
        <xdr:cNvPr id="196" name="楕円 195"/>
        <xdr:cNvSpPr/>
      </xdr:nvSpPr>
      <xdr:spPr>
        <a:xfrm>
          <a:off x="3746500" y="131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16853</xdr:rowOff>
    </xdr:from>
    <xdr:ext cx="469744" cy="259045"/>
    <xdr:sp macro="" textlink="">
      <xdr:nvSpPr>
        <xdr:cNvPr id="197" name="テキスト ボックス 196"/>
        <xdr:cNvSpPr txBox="1"/>
      </xdr:nvSpPr>
      <xdr:spPr>
        <a:xfrm>
          <a:off x="3562428" y="1321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10261</xdr:rowOff>
    </xdr:from>
    <xdr:to>
      <xdr:col>15</xdr:col>
      <xdr:colOff>101600</xdr:colOff>
      <xdr:row>77</xdr:row>
      <xdr:rowOff>111861</xdr:rowOff>
    </xdr:to>
    <xdr:sp macro="" textlink="">
      <xdr:nvSpPr>
        <xdr:cNvPr id="198" name="楕円 197"/>
        <xdr:cNvSpPr/>
      </xdr:nvSpPr>
      <xdr:spPr>
        <a:xfrm>
          <a:off x="2857500" y="132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102988</xdr:rowOff>
    </xdr:from>
    <xdr:ext cx="469744" cy="259045"/>
    <xdr:sp macro="" textlink="">
      <xdr:nvSpPr>
        <xdr:cNvPr id="199" name="テキスト ボックス 198"/>
        <xdr:cNvSpPr txBox="1"/>
      </xdr:nvSpPr>
      <xdr:spPr>
        <a:xfrm>
          <a:off x="2673428" y="1330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168453</xdr:rowOff>
    </xdr:from>
    <xdr:to>
      <xdr:col>10</xdr:col>
      <xdr:colOff>165100</xdr:colOff>
      <xdr:row>76</xdr:row>
      <xdr:rowOff>98603</xdr:rowOff>
    </xdr:to>
    <xdr:sp macro="" textlink="">
      <xdr:nvSpPr>
        <xdr:cNvPr id="200" name="楕円 199"/>
        <xdr:cNvSpPr/>
      </xdr:nvSpPr>
      <xdr:spPr>
        <a:xfrm>
          <a:off x="1968500" y="130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115130</xdr:rowOff>
    </xdr:from>
    <xdr:ext cx="469744" cy="259045"/>
    <xdr:sp macro="" textlink="">
      <xdr:nvSpPr>
        <xdr:cNvPr id="201" name="テキスト ボックス 200"/>
        <xdr:cNvSpPr txBox="1"/>
      </xdr:nvSpPr>
      <xdr:spPr>
        <a:xfrm>
          <a:off x="1784428" y="1280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75642</xdr:rowOff>
    </xdr:from>
    <xdr:to>
      <xdr:col>6</xdr:col>
      <xdr:colOff>38100</xdr:colOff>
      <xdr:row>77</xdr:row>
      <xdr:rowOff>5792</xdr:rowOff>
    </xdr:to>
    <xdr:sp macro="" textlink="">
      <xdr:nvSpPr>
        <xdr:cNvPr id="202" name="楕円 201"/>
        <xdr:cNvSpPr/>
      </xdr:nvSpPr>
      <xdr:spPr>
        <a:xfrm>
          <a:off x="1079500" y="13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168369</xdr:rowOff>
    </xdr:from>
    <xdr:ext cx="469744" cy="259045"/>
    <xdr:sp macro="" textlink="">
      <xdr:nvSpPr>
        <xdr:cNvPr id="203" name="テキスト ボックス 202"/>
        <xdr:cNvSpPr txBox="1"/>
      </xdr:nvSpPr>
      <xdr:spPr>
        <a:xfrm>
          <a:off x="895428" y="1319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6" name="直線コネクタ 225"/>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7"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8" name="直線コネクタ 227"/>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29"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0" name="直線コネクタ 229"/>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134054</xdr:rowOff>
    </xdr:from>
    <xdr:to>
      <xdr:col>24</xdr:col>
      <xdr:colOff>63500</xdr:colOff>
      <xdr:row>96</xdr:row>
      <xdr:rowOff>18794</xdr:rowOff>
    </xdr:to>
    <xdr:cxnSp macro="">
      <xdr:nvCxnSpPr>
        <xdr:cNvPr id="231" name="直線コネクタ 230"/>
        <xdr:cNvCxnSpPr/>
      </xdr:nvCxnSpPr>
      <xdr:spPr>
        <a:xfrm flipV="1">
          <a:off x="3797300" y="16421804"/>
          <a:ext cx="8382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2"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3" name="フローチャート: 判断 232"/>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18794</xdr:rowOff>
    </xdr:from>
    <xdr:to>
      <xdr:col>19</xdr:col>
      <xdr:colOff>177800</xdr:colOff>
      <xdr:row>96</xdr:row>
      <xdr:rowOff>42500</xdr:rowOff>
    </xdr:to>
    <xdr:cxnSp macro="">
      <xdr:nvCxnSpPr>
        <xdr:cNvPr id="234" name="直線コネクタ 233"/>
        <xdr:cNvCxnSpPr/>
      </xdr:nvCxnSpPr>
      <xdr:spPr>
        <a:xfrm flipV="1">
          <a:off x="2908300" y="16477994"/>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5" name="フローチャート: 判断 234"/>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6" name="テキスト ボックス 235"/>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42500</xdr:rowOff>
    </xdr:from>
    <xdr:to>
      <xdr:col>15</xdr:col>
      <xdr:colOff>50800</xdr:colOff>
      <xdr:row>97</xdr:row>
      <xdr:rowOff>130990</xdr:rowOff>
    </xdr:to>
    <xdr:cxnSp macro="">
      <xdr:nvCxnSpPr>
        <xdr:cNvPr id="237" name="直線コネクタ 236"/>
        <xdr:cNvCxnSpPr/>
      </xdr:nvCxnSpPr>
      <xdr:spPr>
        <a:xfrm flipV="1">
          <a:off x="2019300" y="16501700"/>
          <a:ext cx="889000" cy="25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8" name="フローチャート: 判断 237"/>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39" name="テキスト ボックス 238"/>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88402</xdr:rowOff>
    </xdr:from>
    <xdr:to>
      <xdr:col>10</xdr:col>
      <xdr:colOff>114300</xdr:colOff>
      <xdr:row>97</xdr:row>
      <xdr:rowOff>130990</xdr:rowOff>
    </xdr:to>
    <xdr:cxnSp macro="">
      <xdr:nvCxnSpPr>
        <xdr:cNvPr id="240" name="直線コネクタ 239"/>
        <xdr:cNvCxnSpPr/>
      </xdr:nvCxnSpPr>
      <xdr:spPr>
        <a:xfrm>
          <a:off x="1130300" y="16719052"/>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1" name="フローチャート: 判断 240"/>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2" name="テキスト ボックス 241"/>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26629</xdr:rowOff>
    </xdr:from>
    <xdr:to>
      <xdr:col>6</xdr:col>
      <xdr:colOff>38100</xdr:colOff>
      <xdr:row>97</xdr:row>
      <xdr:rowOff>128229</xdr:rowOff>
    </xdr:to>
    <xdr:sp macro="" textlink="">
      <xdr:nvSpPr>
        <xdr:cNvPr id="243" name="フローチャート: 判断 242"/>
        <xdr:cNvSpPr/>
      </xdr:nvSpPr>
      <xdr:spPr>
        <a:xfrm>
          <a:off x="1079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144756</xdr:rowOff>
    </xdr:from>
    <xdr:ext cx="534377" cy="259045"/>
    <xdr:sp macro="" textlink="">
      <xdr:nvSpPr>
        <xdr:cNvPr id="244" name="テキスト ボックス 243"/>
        <xdr:cNvSpPr txBox="1"/>
      </xdr:nvSpPr>
      <xdr:spPr>
        <a:xfrm>
          <a:off x="863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83254</xdr:rowOff>
    </xdr:from>
    <xdr:to>
      <xdr:col>24</xdr:col>
      <xdr:colOff>114300</xdr:colOff>
      <xdr:row>96</xdr:row>
      <xdr:rowOff>13404</xdr:rowOff>
    </xdr:to>
    <xdr:sp macro="" textlink="">
      <xdr:nvSpPr>
        <xdr:cNvPr id="250" name="楕円 249"/>
        <xdr:cNvSpPr/>
      </xdr:nvSpPr>
      <xdr:spPr>
        <a:xfrm>
          <a:off x="4584700" y="1637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106131</xdr:rowOff>
    </xdr:from>
    <xdr:ext cx="534377" cy="259045"/>
    <xdr:sp macro="" textlink="">
      <xdr:nvSpPr>
        <xdr:cNvPr id="251" name="扶助費該当値テキスト"/>
        <xdr:cNvSpPr txBox="1"/>
      </xdr:nvSpPr>
      <xdr:spPr>
        <a:xfrm>
          <a:off x="4686300" y="162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139444</xdr:rowOff>
    </xdr:from>
    <xdr:to>
      <xdr:col>20</xdr:col>
      <xdr:colOff>38100</xdr:colOff>
      <xdr:row>96</xdr:row>
      <xdr:rowOff>69594</xdr:rowOff>
    </xdr:to>
    <xdr:sp macro="" textlink="">
      <xdr:nvSpPr>
        <xdr:cNvPr id="252" name="楕円 251"/>
        <xdr:cNvSpPr/>
      </xdr:nvSpPr>
      <xdr:spPr>
        <a:xfrm>
          <a:off x="3746500" y="164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60721</xdr:rowOff>
    </xdr:from>
    <xdr:ext cx="534377" cy="259045"/>
    <xdr:sp macro="" textlink="">
      <xdr:nvSpPr>
        <xdr:cNvPr id="253" name="テキスト ボックス 252"/>
        <xdr:cNvSpPr txBox="1"/>
      </xdr:nvSpPr>
      <xdr:spPr>
        <a:xfrm>
          <a:off x="3530111" y="1651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163150</xdr:rowOff>
    </xdr:from>
    <xdr:to>
      <xdr:col>15</xdr:col>
      <xdr:colOff>101600</xdr:colOff>
      <xdr:row>96</xdr:row>
      <xdr:rowOff>93300</xdr:rowOff>
    </xdr:to>
    <xdr:sp macro="" textlink="">
      <xdr:nvSpPr>
        <xdr:cNvPr id="254" name="楕円 253"/>
        <xdr:cNvSpPr/>
      </xdr:nvSpPr>
      <xdr:spPr>
        <a:xfrm>
          <a:off x="2857500" y="164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84427</xdr:rowOff>
    </xdr:from>
    <xdr:ext cx="534377" cy="259045"/>
    <xdr:sp macro="" textlink="">
      <xdr:nvSpPr>
        <xdr:cNvPr id="255" name="テキスト ボックス 254"/>
        <xdr:cNvSpPr txBox="1"/>
      </xdr:nvSpPr>
      <xdr:spPr>
        <a:xfrm>
          <a:off x="2641111" y="165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80190</xdr:rowOff>
    </xdr:from>
    <xdr:to>
      <xdr:col>10</xdr:col>
      <xdr:colOff>165100</xdr:colOff>
      <xdr:row>98</xdr:row>
      <xdr:rowOff>10340</xdr:rowOff>
    </xdr:to>
    <xdr:sp macro="" textlink="">
      <xdr:nvSpPr>
        <xdr:cNvPr id="256" name="楕円 255"/>
        <xdr:cNvSpPr/>
      </xdr:nvSpPr>
      <xdr:spPr>
        <a:xfrm>
          <a:off x="1968500" y="167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1467</xdr:rowOff>
    </xdr:from>
    <xdr:ext cx="534377" cy="259045"/>
    <xdr:sp macro="" textlink="">
      <xdr:nvSpPr>
        <xdr:cNvPr id="257" name="テキスト ボックス 256"/>
        <xdr:cNvSpPr txBox="1"/>
      </xdr:nvSpPr>
      <xdr:spPr>
        <a:xfrm>
          <a:off x="1752111" y="1680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37602</xdr:rowOff>
    </xdr:from>
    <xdr:to>
      <xdr:col>6</xdr:col>
      <xdr:colOff>38100</xdr:colOff>
      <xdr:row>97</xdr:row>
      <xdr:rowOff>139202</xdr:rowOff>
    </xdr:to>
    <xdr:sp macro="" textlink="">
      <xdr:nvSpPr>
        <xdr:cNvPr id="258" name="楕円 257"/>
        <xdr:cNvSpPr/>
      </xdr:nvSpPr>
      <xdr:spPr>
        <a:xfrm>
          <a:off x="1079500" y="1666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130329</xdr:rowOff>
    </xdr:from>
    <xdr:ext cx="534377" cy="259045"/>
    <xdr:sp macro="" textlink="">
      <xdr:nvSpPr>
        <xdr:cNvPr id="259" name="テキスト ボックス 258"/>
        <xdr:cNvSpPr txBox="1"/>
      </xdr:nvSpPr>
      <xdr:spPr>
        <a:xfrm>
          <a:off x="863111" y="1676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0" name="直線コネクタ 269"/>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1" name="テキスト ボックス 270"/>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3" name="テキスト ボックス 272"/>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4" name="直線コネクタ 273"/>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5" name="テキスト ボックス 274"/>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8" name="直線コネクタ 277"/>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79" name="テキスト ボックス 278"/>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1" name="テキスト ボックス 280"/>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2" name="直線コネクタ 281"/>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3" name="テキスト ボックス 282"/>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7" name="直線コネクタ 286"/>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8"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89" name="直線コネクタ 288"/>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0"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1" name="直線コネクタ 290"/>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142748</xdr:rowOff>
    </xdr:from>
    <xdr:to>
      <xdr:col>55</xdr:col>
      <xdr:colOff>0</xdr:colOff>
      <xdr:row>37</xdr:row>
      <xdr:rowOff>14837</xdr:rowOff>
    </xdr:to>
    <xdr:cxnSp macro="">
      <xdr:nvCxnSpPr>
        <xdr:cNvPr id="292" name="直線コネクタ 291"/>
        <xdr:cNvCxnSpPr/>
      </xdr:nvCxnSpPr>
      <xdr:spPr>
        <a:xfrm>
          <a:off x="9639300" y="6314948"/>
          <a:ext cx="838200" cy="4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3"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4" name="フローチャート: 判断 293"/>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142748</xdr:rowOff>
    </xdr:from>
    <xdr:to>
      <xdr:col>50</xdr:col>
      <xdr:colOff>114300</xdr:colOff>
      <xdr:row>37</xdr:row>
      <xdr:rowOff>28115</xdr:rowOff>
    </xdr:to>
    <xdr:cxnSp macro="">
      <xdr:nvCxnSpPr>
        <xdr:cNvPr id="295" name="直線コネクタ 294"/>
        <xdr:cNvCxnSpPr/>
      </xdr:nvCxnSpPr>
      <xdr:spPr>
        <a:xfrm flipV="1">
          <a:off x="8750300" y="6314948"/>
          <a:ext cx="889000" cy="5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6" name="フローチャート: 判断 295"/>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7" name="テキスト ボックス 296"/>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124927</xdr:rowOff>
    </xdr:from>
    <xdr:to>
      <xdr:col>45</xdr:col>
      <xdr:colOff>177800</xdr:colOff>
      <xdr:row>37</xdr:row>
      <xdr:rowOff>28115</xdr:rowOff>
    </xdr:to>
    <xdr:cxnSp macro="">
      <xdr:nvCxnSpPr>
        <xdr:cNvPr id="298" name="直線コネクタ 297"/>
        <xdr:cNvCxnSpPr/>
      </xdr:nvCxnSpPr>
      <xdr:spPr>
        <a:xfrm>
          <a:off x="7861300" y="6297127"/>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299" name="フローチャート: 判断 298"/>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0" name="テキスト ボックス 299"/>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124927</xdr:rowOff>
    </xdr:from>
    <xdr:to>
      <xdr:col>41</xdr:col>
      <xdr:colOff>50800</xdr:colOff>
      <xdr:row>37</xdr:row>
      <xdr:rowOff>14075</xdr:rowOff>
    </xdr:to>
    <xdr:cxnSp macro="">
      <xdr:nvCxnSpPr>
        <xdr:cNvPr id="301" name="直線コネクタ 300"/>
        <xdr:cNvCxnSpPr/>
      </xdr:nvCxnSpPr>
      <xdr:spPr>
        <a:xfrm flipV="1">
          <a:off x="6972300" y="6297127"/>
          <a:ext cx="8890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2" name="フローチャート: 判断 301"/>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3" name="テキスト ボックス 302"/>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56353</xdr:rowOff>
    </xdr:from>
    <xdr:to>
      <xdr:col>36</xdr:col>
      <xdr:colOff>165100</xdr:colOff>
      <xdr:row>35</xdr:row>
      <xdr:rowOff>157953</xdr:rowOff>
    </xdr:to>
    <xdr:sp macro="" textlink="">
      <xdr:nvSpPr>
        <xdr:cNvPr id="304" name="フローチャート: 判断 303"/>
        <xdr:cNvSpPr/>
      </xdr:nvSpPr>
      <xdr:spPr>
        <a:xfrm>
          <a:off x="6921500" y="605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3030</xdr:rowOff>
    </xdr:from>
    <xdr:ext cx="534377" cy="259045"/>
    <xdr:sp macro="" textlink="">
      <xdr:nvSpPr>
        <xdr:cNvPr id="305" name="テキスト ボックス 304"/>
        <xdr:cNvSpPr txBox="1"/>
      </xdr:nvSpPr>
      <xdr:spPr>
        <a:xfrm>
          <a:off x="6705111" y="583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135487</xdr:rowOff>
    </xdr:from>
    <xdr:to>
      <xdr:col>55</xdr:col>
      <xdr:colOff>50800</xdr:colOff>
      <xdr:row>37</xdr:row>
      <xdr:rowOff>65637</xdr:rowOff>
    </xdr:to>
    <xdr:sp macro="" textlink="">
      <xdr:nvSpPr>
        <xdr:cNvPr id="311" name="楕円 310"/>
        <xdr:cNvSpPr/>
      </xdr:nvSpPr>
      <xdr:spPr>
        <a:xfrm>
          <a:off x="10426700" y="63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113914</xdr:rowOff>
    </xdr:from>
    <xdr:ext cx="534377" cy="259045"/>
    <xdr:sp macro="" textlink="">
      <xdr:nvSpPr>
        <xdr:cNvPr id="312" name="補助費等該当値テキスト"/>
        <xdr:cNvSpPr txBox="1"/>
      </xdr:nvSpPr>
      <xdr:spPr>
        <a:xfrm>
          <a:off x="10528300" y="62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91948</xdr:rowOff>
    </xdr:from>
    <xdr:to>
      <xdr:col>50</xdr:col>
      <xdr:colOff>165100</xdr:colOff>
      <xdr:row>37</xdr:row>
      <xdr:rowOff>22098</xdr:rowOff>
    </xdr:to>
    <xdr:sp macro="" textlink="">
      <xdr:nvSpPr>
        <xdr:cNvPr id="313" name="楕円 312"/>
        <xdr:cNvSpPr/>
      </xdr:nvSpPr>
      <xdr:spPr>
        <a:xfrm>
          <a:off x="9588500" y="62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13225</xdr:rowOff>
    </xdr:from>
    <xdr:ext cx="534377" cy="259045"/>
    <xdr:sp macro="" textlink="">
      <xdr:nvSpPr>
        <xdr:cNvPr id="314" name="テキスト ボックス 313"/>
        <xdr:cNvSpPr txBox="1"/>
      </xdr:nvSpPr>
      <xdr:spPr>
        <a:xfrm>
          <a:off x="9372111" y="63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148765</xdr:rowOff>
    </xdr:from>
    <xdr:to>
      <xdr:col>46</xdr:col>
      <xdr:colOff>38100</xdr:colOff>
      <xdr:row>37</xdr:row>
      <xdr:rowOff>78915</xdr:rowOff>
    </xdr:to>
    <xdr:sp macro="" textlink="">
      <xdr:nvSpPr>
        <xdr:cNvPr id="315" name="楕円 314"/>
        <xdr:cNvSpPr/>
      </xdr:nvSpPr>
      <xdr:spPr>
        <a:xfrm>
          <a:off x="8699500" y="63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70042</xdr:rowOff>
    </xdr:from>
    <xdr:ext cx="534377" cy="259045"/>
    <xdr:sp macro="" textlink="">
      <xdr:nvSpPr>
        <xdr:cNvPr id="316" name="テキスト ボックス 315"/>
        <xdr:cNvSpPr txBox="1"/>
      </xdr:nvSpPr>
      <xdr:spPr>
        <a:xfrm>
          <a:off x="8483111" y="641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74127</xdr:rowOff>
    </xdr:from>
    <xdr:to>
      <xdr:col>41</xdr:col>
      <xdr:colOff>101600</xdr:colOff>
      <xdr:row>37</xdr:row>
      <xdr:rowOff>4277</xdr:rowOff>
    </xdr:to>
    <xdr:sp macro="" textlink="">
      <xdr:nvSpPr>
        <xdr:cNvPr id="317" name="楕円 316"/>
        <xdr:cNvSpPr/>
      </xdr:nvSpPr>
      <xdr:spPr>
        <a:xfrm>
          <a:off x="7810500" y="624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20804</xdr:rowOff>
    </xdr:from>
    <xdr:ext cx="534377" cy="259045"/>
    <xdr:sp macro="" textlink="">
      <xdr:nvSpPr>
        <xdr:cNvPr id="318" name="テキスト ボックス 317"/>
        <xdr:cNvSpPr txBox="1"/>
      </xdr:nvSpPr>
      <xdr:spPr>
        <a:xfrm>
          <a:off x="7594111" y="602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134725</xdr:rowOff>
    </xdr:from>
    <xdr:to>
      <xdr:col>36</xdr:col>
      <xdr:colOff>165100</xdr:colOff>
      <xdr:row>37</xdr:row>
      <xdr:rowOff>64875</xdr:rowOff>
    </xdr:to>
    <xdr:sp macro="" textlink="">
      <xdr:nvSpPr>
        <xdr:cNvPr id="319" name="楕円 318"/>
        <xdr:cNvSpPr/>
      </xdr:nvSpPr>
      <xdr:spPr>
        <a:xfrm>
          <a:off x="6921500" y="63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56002</xdr:rowOff>
    </xdr:from>
    <xdr:ext cx="534377" cy="259045"/>
    <xdr:sp macro="" textlink="">
      <xdr:nvSpPr>
        <xdr:cNvPr id="320" name="テキスト ボックス 319"/>
        <xdr:cNvSpPr txBox="1"/>
      </xdr:nvSpPr>
      <xdr:spPr>
        <a:xfrm>
          <a:off x="6705111" y="63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6" name="直線コネクタ 345"/>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7"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8" name="直線コネクタ 347"/>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49"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0" name="直線コネクタ 349"/>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92239</xdr:rowOff>
    </xdr:from>
    <xdr:to>
      <xdr:col>55</xdr:col>
      <xdr:colOff>0</xdr:colOff>
      <xdr:row>53</xdr:row>
      <xdr:rowOff>8832</xdr:rowOff>
    </xdr:to>
    <xdr:cxnSp macro="">
      <xdr:nvCxnSpPr>
        <xdr:cNvPr id="351" name="直線コネクタ 350"/>
        <xdr:cNvCxnSpPr/>
      </xdr:nvCxnSpPr>
      <xdr:spPr>
        <a:xfrm flipV="1">
          <a:off x="9639300" y="8493289"/>
          <a:ext cx="838200" cy="60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2"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3" name="フローチャート: 判断 352"/>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8832</xdr:rowOff>
    </xdr:from>
    <xdr:to>
      <xdr:col>50</xdr:col>
      <xdr:colOff>114300</xdr:colOff>
      <xdr:row>53</xdr:row>
      <xdr:rowOff>101175</xdr:rowOff>
    </xdr:to>
    <xdr:cxnSp macro="">
      <xdr:nvCxnSpPr>
        <xdr:cNvPr id="354" name="直線コネクタ 353"/>
        <xdr:cNvCxnSpPr/>
      </xdr:nvCxnSpPr>
      <xdr:spPr>
        <a:xfrm flipV="1">
          <a:off x="8750300" y="9095682"/>
          <a:ext cx="889000" cy="9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5" name="フローチャート: 判断 354"/>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6" name="テキスト ボックス 355"/>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155234</xdr:rowOff>
    </xdr:from>
    <xdr:to>
      <xdr:col>45</xdr:col>
      <xdr:colOff>177800</xdr:colOff>
      <xdr:row>53</xdr:row>
      <xdr:rowOff>101175</xdr:rowOff>
    </xdr:to>
    <xdr:cxnSp macro="">
      <xdr:nvCxnSpPr>
        <xdr:cNvPr id="357" name="直線コネクタ 356"/>
        <xdr:cNvCxnSpPr/>
      </xdr:nvCxnSpPr>
      <xdr:spPr>
        <a:xfrm>
          <a:off x="7861300" y="8727734"/>
          <a:ext cx="889000" cy="46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8" name="フローチャート: 判断 357"/>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59" name="テキスト ボックス 358"/>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155234</xdr:rowOff>
    </xdr:from>
    <xdr:to>
      <xdr:col>41</xdr:col>
      <xdr:colOff>50800</xdr:colOff>
      <xdr:row>52</xdr:row>
      <xdr:rowOff>49871</xdr:rowOff>
    </xdr:to>
    <xdr:cxnSp macro="">
      <xdr:nvCxnSpPr>
        <xdr:cNvPr id="360" name="直線コネクタ 359"/>
        <xdr:cNvCxnSpPr/>
      </xdr:nvCxnSpPr>
      <xdr:spPr>
        <a:xfrm flipV="1">
          <a:off x="6972300" y="8727734"/>
          <a:ext cx="889000" cy="23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1" name="フローチャート: 判断 360"/>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2" name="テキスト ボックス 361"/>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123723</xdr:rowOff>
    </xdr:from>
    <xdr:to>
      <xdr:col>36</xdr:col>
      <xdr:colOff>165100</xdr:colOff>
      <xdr:row>54</xdr:row>
      <xdr:rowOff>53873</xdr:rowOff>
    </xdr:to>
    <xdr:sp macro="" textlink="">
      <xdr:nvSpPr>
        <xdr:cNvPr id="363" name="フローチャート: 判断 362"/>
        <xdr:cNvSpPr/>
      </xdr:nvSpPr>
      <xdr:spPr>
        <a:xfrm>
          <a:off x="6921500" y="92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45000</xdr:rowOff>
    </xdr:from>
    <xdr:ext cx="534377" cy="259045"/>
    <xdr:sp macro="" textlink="">
      <xdr:nvSpPr>
        <xdr:cNvPr id="364" name="テキスト ボックス 363"/>
        <xdr:cNvSpPr txBox="1"/>
      </xdr:nvSpPr>
      <xdr:spPr>
        <a:xfrm>
          <a:off x="6705111" y="93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41439</xdr:rowOff>
    </xdr:from>
    <xdr:to>
      <xdr:col>55</xdr:col>
      <xdr:colOff>50800</xdr:colOff>
      <xdr:row>49</xdr:row>
      <xdr:rowOff>143039</xdr:rowOff>
    </xdr:to>
    <xdr:sp macro="" textlink="">
      <xdr:nvSpPr>
        <xdr:cNvPr id="370" name="楕円 369"/>
        <xdr:cNvSpPr/>
      </xdr:nvSpPr>
      <xdr:spPr>
        <a:xfrm>
          <a:off x="10426700" y="84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48</xdr:row>
      <xdr:rowOff>165916</xdr:rowOff>
    </xdr:from>
    <xdr:ext cx="599010" cy="259045"/>
    <xdr:sp macro="" textlink="">
      <xdr:nvSpPr>
        <xdr:cNvPr id="371" name="普通建設事業費該当値テキスト"/>
        <xdr:cNvSpPr txBox="1"/>
      </xdr:nvSpPr>
      <xdr:spPr>
        <a:xfrm>
          <a:off x="10528300" y="839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129482</xdr:rowOff>
    </xdr:from>
    <xdr:to>
      <xdr:col>50</xdr:col>
      <xdr:colOff>165100</xdr:colOff>
      <xdr:row>53</xdr:row>
      <xdr:rowOff>59632</xdr:rowOff>
    </xdr:to>
    <xdr:sp macro="" textlink="">
      <xdr:nvSpPr>
        <xdr:cNvPr id="372" name="楕円 371"/>
        <xdr:cNvSpPr/>
      </xdr:nvSpPr>
      <xdr:spPr>
        <a:xfrm>
          <a:off x="9588500" y="904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76159</xdr:rowOff>
    </xdr:from>
    <xdr:ext cx="599010" cy="259045"/>
    <xdr:sp macro="" textlink="">
      <xdr:nvSpPr>
        <xdr:cNvPr id="373" name="テキスト ボックス 372"/>
        <xdr:cNvSpPr txBox="1"/>
      </xdr:nvSpPr>
      <xdr:spPr>
        <a:xfrm>
          <a:off x="9339795" y="882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50375</xdr:rowOff>
    </xdr:from>
    <xdr:to>
      <xdr:col>46</xdr:col>
      <xdr:colOff>38100</xdr:colOff>
      <xdr:row>53</xdr:row>
      <xdr:rowOff>151975</xdr:rowOff>
    </xdr:to>
    <xdr:sp macro="" textlink="">
      <xdr:nvSpPr>
        <xdr:cNvPr id="374" name="楕円 373"/>
        <xdr:cNvSpPr/>
      </xdr:nvSpPr>
      <xdr:spPr>
        <a:xfrm>
          <a:off x="8699500" y="91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168502</xdr:rowOff>
    </xdr:from>
    <xdr:ext cx="534377" cy="259045"/>
    <xdr:sp macro="" textlink="">
      <xdr:nvSpPr>
        <xdr:cNvPr id="375" name="テキスト ボックス 374"/>
        <xdr:cNvSpPr txBox="1"/>
      </xdr:nvSpPr>
      <xdr:spPr>
        <a:xfrm>
          <a:off x="8483111" y="89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104434</xdr:rowOff>
    </xdr:from>
    <xdr:to>
      <xdr:col>41</xdr:col>
      <xdr:colOff>101600</xdr:colOff>
      <xdr:row>51</xdr:row>
      <xdr:rowOff>34584</xdr:rowOff>
    </xdr:to>
    <xdr:sp macro="" textlink="">
      <xdr:nvSpPr>
        <xdr:cNvPr id="376" name="楕円 375"/>
        <xdr:cNvSpPr/>
      </xdr:nvSpPr>
      <xdr:spPr>
        <a:xfrm>
          <a:off x="7810500" y="867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51111</xdr:rowOff>
    </xdr:from>
    <xdr:ext cx="599010" cy="259045"/>
    <xdr:sp macro="" textlink="">
      <xdr:nvSpPr>
        <xdr:cNvPr id="377" name="テキスト ボックス 376"/>
        <xdr:cNvSpPr txBox="1"/>
      </xdr:nvSpPr>
      <xdr:spPr>
        <a:xfrm>
          <a:off x="7561795" y="845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170521</xdr:rowOff>
    </xdr:from>
    <xdr:to>
      <xdr:col>36</xdr:col>
      <xdr:colOff>165100</xdr:colOff>
      <xdr:row>52</xdr:row>
      <xdr:rowOff>100671</xdr:rowOff>
    </xdr:to>
    <xdr:sp macro="" textlink="">
      <xdr:nvSpPr>
        <xdr:cNvPr id="378" name="楕円 377"/>
        <xdr:cNvSpPr/>
      </xdr:nvSpPr>
      <xdr:spPr>
        <a:xfrm>
          <a:off x="6921500" y="89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117198</xdr:rowOff>
    </xdr:from>
    <xdr:ext cx="599010" cy="259045"/>
    <xdr:sp macro="" textlink="">
      <xdr:nvSpPr>
        <xdr:cNvPr id="379" name="テキスト ボックス 378"/>
        <xdr:cNvSpPr txBox="1"/>
      </xdr:nvSpPr>
      <xdr:spPr>
        <a:xfrm>
          <a:off x="6672795" y="868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3" name="直線コネクタ 402"/>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6"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7" name="直線コネクタ 406"/>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13639</xdr:rowOff>
    </xdr:from>
    <xdr:to>
      <xdr:col>55</xdr:col>
      <xdr:colOff>0</xdr:colOff>
      <xdr:row>78</xdr:row>
      <xdr:rowOff>39027</xdr:rowOff>
    </xdr:to>
    <xdr:cxnSp macro="">
      <xdr:nvCxnSpPr>
        <xdr:cNvPr id="408" name="直線コネクタ 407"/>
        <xdr:cNvCxnSpPr/>
      </xdr:nvCxnSpPr>
      <xdr:spPr>
        <a:xfrm>
          <a:off x="9639300" y="13215289"/>
          <a:ext cx="838200" cy="19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09"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0" name="フローチャート: 判断 409"/>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111607</xdr:rowOff>
    </xdr:from>
    <xdr:to>
      <xdr:col>50</xdr:col>
      <xdr:colOff>114300</xdr:colOff>
      <xdr:row>77</xdr:row>
      <xdr:rowOff>13639</xdr:rowOff>
    </xdr:to>
    <xdr:cxnSp macro="">
      <xdr:nvCxnSpPr>
        <xdr:cNvPr id="411" name="直線コネクタ 410"/>
        <xdr:cNvCxnSpPr/>
      </xdr:nvCxnSpPr>
      <xdr:spPr>
        <a:xfrm>
          <a:off x="8750300" y="13141807"/>
          <a:ext cx="889000" cy="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2" name="フローチャート: 判断 411"/>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3" name="テキスト ボックス 412"/>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117551</xdr:rowOff>
    </xdr:from>
    <xdr:to>
      <xdr:col>45</xdr:col>
      <xdr:colOff>177800</xdr:colOff>
      <xdr:row>76</xdr:row>
      <xdr:rowOff>111607</xdr:rowOff>
    </xdr:to>
    <xdr:cxnSp macro="">
      <xdr:nvCxnSpPr>
        <xdr:cNvPr id="414" name="直線コネクタ 413"/>
        <xdr:cNvCxnSpPr/>
      </xdr:nvCxnSpPr>
      <xdr:spPr>
        <a:xfrm>
          <a:off x="7861300" y="12290501"/>
          <a:ext cx="889000" cy="85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5" name="フローチャート: 判断 414"/>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6" name="テキスト ボックス 415"/>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117551</xdr:rowOff>
    </xdr:from>
    <xdr:to>
      <xdr:col>41</xdr:col>
      <xdr:colOff>50800</xdr:colOff>
      <xdr:row>72</xdr:row>
      <xdr:rowOff>71107</xdr:rowOff>
    </xdr:to>
    <xdr:cxnSp macro="">
      <xdr:nvCxnSpPr>
        <xdr:cNvPr id="417" name="直線コネクタ 416"/>
        <xdr:cNvCxnSpPr/>
      </xdr:nvCxnSpPr>
      <xdr:spPr>
        <a:xfrm flipV="1">
          <a:off x="6972300" y="12290501"/>
          <a:ext cx="889000" cy="1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8" name="フローチャート: 判断 417"/>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19" name="テキスト ボックス 418"/>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133324</xdr:rowOff>
    </xdr:from>
    <xdr:to>
      <xdr:col>36</xdr:col>
      <xdr:colOff>165100</xdr:colOff>
      <xdr:row>76</xdr:row>
      <xdr:rowOff>63475</xdr:rowOff>
    </xdr:to>
    <xdr:sp macro="" textlink="">
      <xdr:nvSpPr>
        <xdr:cNvPr id="420" name="フローチャート: 判断 419"/>
        <xdr:cNvSpPr/>
      </xdr:nvSpPr>
      <xdr:spPr>
        <a:xfrm>
          <a:off x="6921500" y="129920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54602</xdr:rowOff>
    </xdr:from>
    <xdr:ext cx="534377" cy="259045"/>
    <xdr:sp macro="" textlink="">
      <xdr:nvSpPr>
        <xdr:cNvPr id="421" name="テキスト ボックス 420"/>
        <xdr:cNvSpPr txBox="1"/>
      </xdr:nvSpPr>
      <xdr:spPr>
        <a:xfrm>
          <a:off x="6705111" y="130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159677</xdr:rowOff>
    </xdr:from>
    <xdr:to>
      <xdr:col>55</xdr:col>
      <xdr:colOff>50800</xdr:colOff>
      <xdr:row>78</xdr:row>
      <xdr:rowOff>89827</xdr:rowOff>
    </xdr:to>
    <xdr:sp macro="" textlink="">
      <xdr:nvSpPr>
        <xdr:cNvPr id="427" name="楕円 426"/>
        <xdr:cNvSpPr/>
      </xdr:nvSpPr>
      <xdr:spPr>
        <a:xfrm>
          <a:off x="10426700" y="133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138104</xdr:rowOff>
    </xdr:from>
    <xdr:ext cx="534377" cy="259045"/>
    <xdr:sp macro="" textlink="">
      <xdr:nvSpPr>
        <xdr:cNvPr id="428" name="普通建設事業費 （ うち新規整備　）該当値テキスト"/>
        <xdr:cNvSpPr txBox="1"/>
      </xdr:nvSpPr>
      <xdr:spPr>
        <a:xfrm>
          <a:off x="10528300" y="1333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134289</xdr:rowOff>
    </xdr:from>
    <xdr:to>
      <xdr:col>50</xdr:col>
      <xdr:colOff>165100</xdr:colOff>
      <xdr:row>77</xdr:row>
      <xdr:rowOff>64439</xdr:rowOff>
    </xdr:to>
    <xdr:sp macro="" textlink="">
      <xdr:nvSpPr>
        <xdr:cNvPr id="429" name="楕円 428"/>
        <xdr:cNvSpPr/>
      </xdr:nvSpPr>
      <xdr:spPr>
        <a:xfrm>
          <a:off x="9588500" y="131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80966</xdr:rowOff>
    </xdr:from>
    <xdr:ext cx="534377" cy="259045"/>
    <xdr:sp macro="" textlink="">
      <xdr:nvSpPr>
        <xdr:cNvPr id="430" name="テキスト ボックス 429"/>
        <xdr:cNvSpPr txBox="1"/>
      </xdr:nvSpPr>
      <xdr:spPr>
        <a:xfrm>
          <a:off x="9372111" y="1293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60807</xdr:rowOff>
    </xdr:from>
    <xdr:to>
      <xdr:col>46</xdr:col>
      <xdr:colOff>38100</xdr:colOff>
      <xdr:row>76</xdr:row>
      <xdr:rowOff>162407</xdr:rowOff>
    </xdr:to>
    <xdr:sp macro="" textlink="">
      <xdr:nvSpPr>
        <xdr:cNvPr id="431" name="楕円 430"/>
        <xdr:cNvSpPr/>
      </xdr:nvSpPr>
      <xdr:spPr>
        <a:xfrm>
          <a:off x="8699500" y="130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7485</xdr:rowOff>
    </xdr:from>
    <xdr:ext cx="534377" cy="259045"/>
    <xdr:sp macro="" textlink="">
      <xdr:nvSpPr>
        <xdr:cNvPr id="432" name="テキスト ボックス 431"/>
        <xdr:cNvSpPr txBox="1"/>
      </xdr:nvSpPr>
      <xdr:spPr>
        <a:xfrm>
          <a:off x="8483111" y="1286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66751</xdr:rowOff>
    </xdr:from>
    <xdr:to>
      <xdr:col>41</xdr:col>
      <xdr:colOff>101600</xdr:colOff>
      <xdr:row>71</xdr:row>
      <xdr:rowOff>168351</xdr:rowOff>
    </xdr:to>
    <xdr:sp macro="" textlink="">
      <xdr:nvSpPr>
        <xdr:cNvPr id="433" name="楕円 432"/>
        <xdr:cNvSpPr/>
      </xdr:nvSpPr>
      <xdr:spPr>
        <a:xfrm>
          <a:off x="7810500" y="122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13428</xdr:rowOff>
    </xdr:from>
    <xdr:ext cx="599010" cy="259045"/>
    <xdr:sp macro="" textlink="">
      <xdr:nvSpPr>
        <xdr:cNvPr id="434" name="テキスト ボックス 433"/>
        <xdr:cNvSpPr txBox="1"/>
      </xdr:nvSpPr>
      <xdr:spPr>
        <a:xfrm>
          <a:off x="7561795" y="1201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20307</xdr:rowOff>
    </xdr:from>
    <xdr:to>
      <xdr:col>36</xdr:col>
      <xdr:colOff>165100</xdr:colOff>
      <xdr:row>72</xdr:row>
      <xdr:rowOff>121907</xdr:rowOff>
    </xdr:to>
    <xdr:sp macro="" textlink="">
      <xdr:nvSpPr>
        <xdr:cNvPr id="435" name="楕円 434"/>
        <xdr:cNvSpPr/>
      </xdr:nvSpPr>
      <xdr:spPr>
        <a:xfrm>
          <a:off x="6921500" y="123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138434</xdr:rowOff>
    </xdr:from>
    <xdr:ext cx="534377" cy="259045"/>
    <xdr:sp macro="" textlink="">
      <xdr:nvSpPr>
        <xdr:cNvPr id="436" name="テキスト ボックス 435"/>
        <xdr:cNvSpPr txBox="1"/>
      </xdr:nvSpPr>
      <xdr:spPr>
        <a:xfrm>
          <a:off x="6705111" y="121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2" name="直線コネクタ 461"/>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3"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4" name="直線コネクタ 463"/>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5"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6" name="直線コネクタ 465"/>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60229</xdr:rowOff>
    </xdr:from>
    <xdr:to>
      <xdr:col>55</xdr:col>
      <xdr:colOff>0</xdr:colOff>
      <xdr:row>94</xdr:row>
      <xdr:rowOff>31181</xdr:rowOff>
    </xdr:to>
    <xdr:cxnSp macro="">
      <xdr:nvCxnSpPr>
        <xdr:cNvPr id="467" name="直線コネクタ 466"/>
        <xdr:cNvCxnSpPr/>
      </xdr:nvCxnSpPr>
      <xdr:spPr>
        <a:xfrm flipV="1">
          <a:off x="9639300" y="15833629"/>
          <a:ext cx="838200" cy="3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8"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69" name="フローチャート: 判断 468"/>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31181</xdr:rowOff>
    </xdr:from>
    <xdr:to>
      <xdr:col>50</xdr:col>
      <xdr:colOff>114300</xdr:colOff>
      <xdr:row>95</xdr:row>
      <xdr:rowOff>48751</xdr:rowOff>
    </xdr:to>
    <xdr:cxnSp macro="">
      <xdr:nvCxnSpPr>
        <xdr:cNvPr id="470" name="直線コネクタ 469"/>
        <xdr:cNvCxnSpPr/>
      </xdr:nvCxnSpPr>
      <xdr:spPr>
        <a:xfrm flipV="1">
          <a:off x="8750300" y="16147481"/>
          <a:ext cx="889000" cy="18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1" name="フローチャート: 判断 470"/>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2" name="テキスト ボックス 471"/>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48751</xdr:rowOff>
    </xdr:from>
    <xdr:to>
      <xdr:col>45</xdr:col>
      <xdr:colOff>177800</xdr:colOff>
      <xdr:row>97</xdr:row>
      <xdr:rowOff>160062</xdr:rowOff>
    </xdr:to>
    <xdr:cxnSp macro="">
      <xdr:nvCxnSpPr>
        <xdr:cNvPr id="473" name="直線コネクタ 472"/>
        <xdr:cNvCxnSpPr/>
      </xdr:nvCxnSpPr>
      <xdr:spPr>
        <a:xfrm flipV="1">
          <a:off x="7861300" y="16336501"/>
          <a:ext cx="889000" cy="4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4" name="フローチャート: 判断 473"/>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5" name="テキスト ボックス 474"/>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160062</xdr:rowOff>
    </xdr:from>
    <xdr:to>
      <xdr:col>41</xdr:col>
      <xdr:colOff>50800</xdr:colOff>
      <xdr:row>98</xdr:row>
      <xdr:rowOff>60523</xdr:rowOff>
    </xdr:to>
    <xdr:cxnSp macro="">
      <xdr:nvCxnSpPr>
        <xdr:cNvPr id="476" name="直線コネクタ 475"/>
        <xdr:cNvCxnSpPr/>
      </xdr:nvCxnSpPr>
      <xdr:spPr>
        <a:xfrm flipV="1">
          <a:off x="6972300" y="16790712"/>
          <a:ext cx="889000" cy="7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7" name="フローチャート: 判断 476"/>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8" name="テキスト ボックス 477"/>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80964</xdr:rowOff>
    </xdr:from>
    <xdr:to>
      <xdr:col>36</xdr:col>
      <xdr:colOff>165100</xdr:colOff>
      <xdr:row>97</xdr:row>
      <xdr:rowOff>11114</xdr:rowOff>
    </xdr:to>
    <xdr:sp macro="" textlink="">
      <xdr:nvSpPr>
        <xdr:cNvPr id="479" name="フローチャート: 判断 478"/>
        <xdr:cNvSpPr/>
      </xdr:nvSpPr>
      <xdr:spPr>
        <a:xfrm>
          <a:off x="6921500" y="1654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27641</xdr:rowOff>
    </xdr:from>
    <xdr:ext cx="534377" cy="259045"/>
    <xdr:sp macro="" textlink="">
      <xdr:nvSpPr>
        <xdr:cNvPr id="480" name="テキスト ボックス 479"/>
        <xdr:cNvSpPr txBox="1"/>
      </xdr:nvSpPr>
      <xdr:spPr>
        <a:xfrm>
          <a:off x="6705111" y="163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9429</xdr:rowOff>
    </xdr:from>
    <xdr:to>
      <xdr:col>55</xdr:col>
      <xdr:colOff>50800</xdr:colOff>
      <xdr:row>92</xdr:row>
      <xdr:rowOff>111029</xdr:rowOff>
    </xdr:to>
    <xdr:sp macro="" textlink="">
      <xdr:nvSpPr>
        <xdr:cNvPr id="486" name="楕円 485"/>
        <xdr:cNvSpPr/>
      </xdr:nvSpPr>
      <xdr:spPr>
        <a:xfrm>
          <a:off x="10426700" y="157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32306</xdr:rowOff>
    </xdr:from>
    <xdr:ext cx="534377" cy="259045"/>
    <xdr:sp macro="" textlink="">
      <xdr:nvSpPr>
        <xdr:cNvPr id="487" name="普通建設事業費 （ うち更新整備　）該当値テキスト"/>
        <xdr:cNvSpPr txBox="1"/>
      </xdr:nvSpPr>
      <xdr:spPr>
        <a:xfrm>
          <a:off x="10528300" y="1563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151831</xdr:rowOff>
    </xdr:from>
    <xdr:to>
      <xdr:col>50</xdr:col>
      <xdr:colOff>165100</xdr:colOff>
      <xdr:row>94</xdr:row>
      <xdr:rowOff>81981</xdr:rowOff>
    </xdr:to>
    <xdr:sp macro="" textlink="">
      <xdr:nvSpPr>
        <xdr:cNvPr id="488" name="楕円 487"/>
        <xdr:cNvSpPr/>
      </xdr:nvSpPr>
      <xdr:spPr>
        <a:xfrm>
          <a:off x="9588500" y="1609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98508</xdr:rowOff>
    </xdr:from>
    <xdr:ext cx="534377" cy="259045"/>
    <xdr:sp macro="" textlink="">
      <xdr:nvSpPr>
        <xdr:cNvPr id="489" name="テキスト ボックス 488"/>
        <xdr:cNvSpPr txBox="1"/>
      </xdr:nvSpPr>
      <xdr:spPr>
        <a:xfrm>
          <a:off x="9372111" y="1587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169401</xdr:rowOff>
    </xdr:from>
    <xdr:to>
      <xdr:col>46</xdr:col>
      <xdr:colOff>38100</xdr:colOff>
      <xdr:row>95</xdr:row>
      <xdr:rowOff>99551</xdr:rowOff>
    </xdr:to>
    <xdr:sp macro="" textlink="">
      <xdr:nvSpPr>
        <xdr:cNvPr id="490" name="楕円 489"/>
        <xdr:cNvSpPr/>
      </xdr:nvSpPr>
      <xdr:spPr>
        <a:xfrm>
          <a:off x="8699500" y="162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116078</xdr:rowOff>
    </xdr:from>
    <xdr:ext cx="534377" cy="259045"/>
    <xdr:sp macro="" textlink="">
      <xdr:nvSpPr>
        <xdr:cNvPr id="491" name="テキスト ボックス 490"/>
        <xdr:cNvSpPr txBox="1"/>
      </xdr:nvSpPr>
      <xdr:spPr>
        <a:xfrm>
          <a:off x="8483111" y="1606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109262</xdr:rowOff>
    </xdr:from>
    <xdr:to>
      <xdr:col>41</xdr:col>
      <xdr:colOff>101600</xdr:colOff>
      <xdr:row>98</xdr:row>
      <xdr:rowOff>39412</xdr:rowOff>
    </xdr:to>
    <xdr:sp macro="" textlink="">
      <xdr:nvSpPr>
        <xdr:cNvPr id="492" name="楕円 491"/>
        <xdr:cNvSpPr/>
      </xdr:nvSpPr>
      <xdr:spPr>
        <a:xfrm>
          <a:off x="7810500" y="167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30539</xdr:rowOff>
    </xdr:from>
    <xdr:ext cx="534377" cy="259045"/>
    <xdr:sp macro="" textlink="">
      <xdr:nvSpPr>
        <xdr:cNvPr id="493" name="テキスト ボックス 492"/>
        <xdr:cNvSpPr txBox="1"/>
      </xdr:nvSpPr>
      <xdr:spPr>
        <a:xfrm>
          <a:off x="7594111" y="168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9723</xdr:rowOff>
    </xdr:from>
    <xdr:to>
      <xdr:col>36</xdr:col>
      <xdr:colOff>165100</xdr:colOff>
      <xdr:row>98</xdr:row>
      <xdr:rowOff>111323</xdr:rowOff>
    </xdr:to>
    <xdr:sp macro="" textlink="">
      <xdr:nvSpPr>
        <xdr:cNvPr id="494" name="楕円 493"/>
        <xdr:cNvSpPr/>
      </xdr:nvSpPr>
      <xdr:spPr>
        <a:xfrm>
          <a:off x="6921500" y="168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102450</xdr:rowOff>
    </xdr:from>
    <xdr:ext cx="534377" cy="259045"/>
    <xdr:sp macro="" textlink="">
      <xdr:nvSpPr>
        <xdr:cNvPr id="495" name="テキスト ボックス 494"/>
        <xdr:cNvSpPr txBox="1"/>
      </xdr:nvSpPr>
      <xdr:spPr>
        <a:xfrm>
          <a:off x="6705111" y="1690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7" name="直線コネクタ 516"/>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0"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1" name="直線コネクタ 520"/>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166172</xdr:rowOff>
    </xdr:from>
    <xdr:to>
      <xdr:col>85</xdr:col>
      <xdr:colOff>127000</xdr:colOff>
      <xdr:row>38</xdr:row>
      <xdr:rowOff>135357</xdr:rowOff>
    </xdr:to>
    <xdr:cxnSp macro="">
      <xdr:nvCxnSpPr>
        <xdr:cNvPr id="522" name="直線コネクタ 521"/>
        <xdr:cNvCxnSpPr/>
      </xdr:nvCxnSpPr>
      <xdr:spPr>
        <a:xfrm>
          <a:off x="15481300" y="5995472"/>
          <a:ext cx="838200" cy="65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3"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4" name="フローチャート: 判断 523"/>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166172</xdr:rowOff>
    </xdr:from>
    <xdr:to>
      <xdr:col>81</xdr:col>
      <xdr:colOff>50800</xdr:colOff>
      <xdr:row>38</xdr:row>
      <xdr:rowOff>123652</xdr:rowOff>
    </xdr:to>
    <xdr:cxnSp macro="">
      <xdr:nvCxnSpPr>
        <xdr:cNvPr id="525" name="直線コネクタ 524"/>
        <xdr:cNvCxnSpPr/>
      </xdr:nvCxnSpPr>
      <xdr:spPr>
        <a:xfrm flipV="1">
          <a:off x="14592300" y="5995472"/>
          <a:ext cx="889000" cy="64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6" name="フローチャート: 判断 525"/>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102395</xdr:rowOff>
    </xdr:from>
    <xdr:ext cx="469744" cy="259045"/>
    <xdr:sp macro="" textlink="">
      <xdr:nvSpPr>
        <xdr:cNvPr id="527" name="テキスト ボックス 526"/>
        <xdr:cNvSpPr txBox="1"/>
      </xdr:nvSpPr>
      <xdr:spPr>
        <a:xfrm>
          <a:off x="15246428" y="661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83190</xdr:rowOff>
    </xdr:from>
    <xdr:to>
      <xdr:col>76</xdr:col>
      <xdr:colOff>114300</xdr:colOff>
      <xdr:row>38</xdr:row>
      <xdr:rowOff>123652</xdr:rowOff>
    </xdr:to>
    <xdr:cxnSp macro="">
      <xdr:nvCxnSpPr>
        <xdr:cNvPr id="528" name="直線コネクタ 527"/>
        <xdr:cNvCxnSpPr/>
      </xdr:nvCxnSpPr>
      <xdr:spPr>
        <a:xfrm>
          <a:off x="13703300" y="6598290"/>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29" name="フローチャート: 判断 528"/>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0" name="テキスト ボックス 529"/>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41768</xdr:rowOff>
    </xdr:from>
    <xdr:to>
      <xdr:col>71</xdr:col>
      <xdr:colOff>177800</xdr:colOff>
      <xdr:row>38</xdr:row>
      <xdr:rowOff>83190</xdr:rowOff>
    </xdr:to>
    <xdr:cxnSp macro="">
      <xdr:nvCxnSpPr>
        <xdr:cNvPr id="531" name="直線コネクタ 530"/>
        <xdr:cNvCxnSpPr/>
      </xdr:nvCxnSpPr>
      <xdr:spPr>
        <a:xfrm>
          <a:off x="12814300" y="6385418"/>
          <a:ext cx="889000" cy="2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2" name="フローチャート: 判断 531"/>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155018</xdr:rowOff>
    </xdr:from>
    <xdr:ext cx="378565" cy="259045"/>
    <xdr:sp macro="" textlink="">
      <xdr:nvSpPr>
        <xdr:cNvPr id="533" name="テキスト ボックス 532"/>
        <xdr:cNvSpPr txBox="1"/>
      </xdr:nvSpPr>
      <xdr:spPr>
        <a:xfrm>
          <a:off x="1351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136952</xdr:rowOff>
    </xdr:from>
    <xdr:to>
      <xdr:col>67</xdr:col>
      <xdr:colOff>101600</xdr:colOff>
      <xdr:row>37</xdr:row>
      <xdr:rowOff>67102</xdr:rowOff>
    </xdr:to>
    <xdr:sp macro="" textlink="">
      <xdr:nvSpPr>
        <xdr:cNvPr id="534" name="フローチャート: 判断 533"/>
        <xdr:cNvSpPr/>
      </xdr:nvSpPr>
      <xdr:spPr>
        <a:xfrm>
          <a:off x="12763500" y="630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83629</xdr:rowOff>
    </xdr:from>
    <xdr:ext cx="469744" cy="259045"/>
    <xdr:sp macro="" textlink="">
      <xdr:nvSpPr>
        <xdr:cNvPr id="535" name="テキスト ボックス 534"/>
        <xdr:cNvSpPr txBox="1"/>
      </xdr:nvSpPr>
      <xdr:spPr>
        <a:xfrm>
          <a:off x="12579428" y="608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84557</xdr:rowOff>
    </xdr:from>
    <xdr:to>
      <xdr:col>85</xdr:col>
      <xdr:colOff>177800</xdr:colOff>
      <xdr:row>39</xdr:row>
      <xdr:rowOff>14707</xdr:rowOff>
    </xdr:to>
    <xdr:sp macro="" textlink="">
      <xdr:nvSpPr>
        <xdr:cNvPr id="541" name="楕円 540"/>
        <xdr:cNvSpPr/>
      </xdr:nvSpPr>
      <xdr:spPr>
        <a:xfrm>
          <a:off x="162687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170934</xdr:rowOff>
    </xdr:from>
    <xdr:ext cx="313932" cy="259045"/>
    <xdr:sp macro="" textlink="">
      <xdr:nvSpPr>
        <xdr:cNvPr id="542" name="災害復旧事業費該当値テキスト"/>
        <xdr:cNvSpPr txBox="1"/>
      </xdr:nvSpPr>
      <xdr:spPr>
        <a:xfrm>
          <a:off x="16370300" y="651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115372</xdr:rowOff>
    </xdr:from>
    <xdr:to>
      <xdr:col>81</xdr:col>
      <xdr:colOff>101600</xdr:colOff>
      <xdr:row>35</xdr:row>
      <xdr:rowOff>45522</xdr:rowOff>
    </xdr:to>
    <xdr:sp macro="" textlink="">
      <xdr:nvSpPr>
        <xdr:cNvPr id="543" name="楕円 542"/>
        <xdr:cNvSpPr/>
      </xdr:nvSpPr>
      <xdr:spPr>
        <a:xfrm>
          <a:off x="15430500" y="59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62049</xdr:rowOff>
    </xdr:from>
    <xdr:ext cx="534377" cy="259045"/>
    <xdr:sp macro="" textlink="">
      <xdr:nvSpPr>
        <xdr:cNvPr id="544" name="テキスト ボックス 543"/>
        <xdr:cNvSpPr txBox="1"/>
      </xdr:nvSpPr>
      <xdr:spPr>
        <a:xfrm>
          <a:off x="15214111" y="571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72852</xdr:rowOff>
    </xdr:from>
    <xdr:to>
      <xdr:col>76</xdr:col>
      <xdr:colOff>165100</xdr:colOff>
      <xdr:row>39</xdr:row>
      <xdr:rowOff>3002</xdr:rowOff>
    </xdr:to>
    <xdr:sp macro="" textlink="">
      <xdr:nvSpPr>
        <xdr:cNvPr id="545" name="楕円 544"/>
        <xdr:cNvSpPr/>
      </xdr:nvSpPr>
      <xdr:spPr>
        <a:xfrm>
          <a:off x="14541500" y="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165579</xdr:rowOff>
    </xdr:from>
    <xdr:ext cx="378565" cy="259045"/>
    <xdr:sp macro="" textlink="">
      <xdr:nvSpPr>
        <xdr:cNvPr id="546" name="テキスト ボックス 545"/>
        <xdr:cNvSpPr txBox="1"/>
      </xdr:nvSpPr>
      <xdr:spPr>
        <a:xfrm>
          <a:off x="14403017" y="6680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32390</xdr:rowOff>
    </xdr:from>
    <xdr:to>
      <xdr:col>72</xdr:col>
      <xdr:colOff>38100</xdr:colOff>
      <xdr:row>38</xdr:row>
      <xdr:rowOff>133990</xdr:rowOff>
    </xdr:to>
    <xdr:sp macro="" textlink="">
      <xdr:nvSpPr>
        <xdr:cNvPr id="547" name="楕円 546"/>
        <xdr:cNvSpPr/>
      </xdr:nvSpPr>
      <xdr:spPr>
        <a:xfrm>
          <a:off x="13652500" y="65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150517</xdr:rowOff>
    </xdr:from>
    <xdr:ext cx="469744" cy="259045"/>
    <xdr:sp macro="" textlink="">
      <xdr:nvSpPr>
        <xdr:cNvPr id="548" name="テキスト ボックス 547"/>
        <xdr:cNvSpPr txBox="1"/>
      </xdr:nvSpPr>
      <xdr:spPr>
        <a:xfrm>
          <a:off x="13468428" y="632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162418</xdr:rowOff>
    </xdr:from>
    <xdr:to>
      <xdr:col>67</xdr:col>
      <xdr:colOff>101600</xdr:colOff>
      <xdr:row>37</xdr:row>
      <xdr:rowOff>92568</xdr:rowOff>
    </xdr:to>
    <xdr:sp macro="" textlink="">
      <xdr:nvSpPr>
        <xdr:cNvPr id="549" name="楕円 548"/>
        <xdr:cNvSpPr/>
      </xdr:nvSpPr>
      <xdr:spPr>
        <a:xfrm>
          <a:off x="12763500" y="63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83695</xdr:rowOff>
    </xdr:from>
    <xdr:ext cx="469744" cy="259045"/>
    <xdr:sp macro="" textlink="">
      <xdr:nvSpPr>
        <xdr:cNvPr id="550" name="テキスト ボックス 549"/>
        <xdr:cNvSpPr txBox="1"/>
      </xdr:nvSpPr>
      <xdr:spPr>
        <a:xfrm>
          <a:off x="12579428" y="642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5" name="直線コネクタ 624"/>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6"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7" name="直線コネクタ 626"/>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8"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29" name="直線コネクタ 628"/>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84215</xdr:rowOff>
    </xdr:from>
    <xdr:to>
      <xdr:col>85</xdr:col>
      <xdr:colOff>127000</xdr:colOff>
      <xdr:row>76</xdr:row>
      <xdr:rowOff>107810</xdr:rowOff>
    </xdr:to>
    <xdr:cxnSp macro="">
      <xdr:nvCxnSpPr>
        <xdr:cNvPr id="630" name="直線コネクタ 629"/>
        <xdr:cNvCxnSpPr/>
      </xdr:nvCxnSpPr>
      <xdr:spPr>
        <a:xfrm>
          <a:off x="15481300" y="13114415"/>
          <a:ext cx="8382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1"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2" name="フローチャート: 判断 631"/>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84215</xdr:rowOff>
    </xdr:from>
    <xdr:to>
      <xdr:col>81</xdr:col>
      <xdr:colOff>50800</xdr:colOff>
      <xdr:row>76</xdr:row>
      <xdr:rowOff>89376</xdr:rowOff>
    </xdr:to>
    <xdr:cxnSp macro="">
      <xdr:nvCxnSpPr>
        <xdr:cNvPr id="633" name="直線コネクタ 632"/>
        <xdr:cNvCxnSpPr/>
      </xdr:nvCxnSpPr>
      <xdr:spPr>
        <a:xfrm flipV="1">
          <a:off x="14592300" y="13114415"/>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4" name="フローチャート: 判断 633"/>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5" name="テキスト ボックス 634"/>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89376</xdr:rowOff>
    </xdr:from>
    <xdr:to>
      <xdr:col>76</xdr:col>
      <xdr:colOff>114300</xdr:colOff>
      <xdr:row>76</xdr:row>
      <xdr:rowOff>99270</xdr:rowOff>
    </xdr:to>
    <xdr:cxnSp macro="">
      <xdr:nvCxnSpPr>
        <xdr:cNvPr id="636" name="直線コネクタ 635"/>
        <xdr:cNvCxnSpPr/>
      </xdr:nvCxnSpPr>
      <xdr:spPr>
        <a:xfrm flipV="1">
          <a:off x="13703300" y="13119576"/>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7" name="フローチャート: 判断 636"/>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8" name="テキスト ボックス 637"/>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79480</xdr:rowOff>
    </xdr:from>
    <xdr:to>
      <xdr:col>71</xdr:col>
      <xdr:colOff>177800</xdr:colOff>
      <xdr:row>76</xdr:row>
      <xdr:rowOff>99270</xdr:rowOff>
    </xdr:to>
    <xdr:cxnSp macro="">
      <xdr:nvCxnSpPr>
        <xdr:cNvPr id="639" name="直線コネクタ 638"/>
        <xdr:cNvCxnSpPr/>
      </xdr:nvCxnSpPr>
      <xdr:spPr>
        <a:xfrm>
          <a:off x="12814300" y="13109680"/>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0" name="フローチャート: 判断 639"/>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1" name="テキスト ボックス 640"/>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106617</xdr:rowOff>
    </xdr:from>
    <xdr:to>
      <xdr:col>67</xdr:col>
      <xdr:colOff>101600</xdr:colOff>
      <xdr:row>75</xdr:row>
      <xdr:rowOff>36767</xdr:rowOff>
    </xdr:to>
    <xdr:sp macro="" textlink="">
      <xdr:nvSpPr>
        <xdr:cNvPr id="642" name="フローチャート: 判断 641"/>
        <xdr:cNvSpPr/>
      </xdr:nvSpPr>
      <xdr:spPr>
        <a:xfrm>
          <a:off x="12763500" y="127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53294</xdr:rowOff>
    </xdr:from>
    <xdr:ext cx="534377" cy="259045"/>
    <xdr:sp macro="" textlink="">
      <xdr:nvSpPr>
        <xdr:cNvPr id="643" name="テキスト ボックス 642"/>
        <xdr:cNvSpPr txBox="1"/>
      </xdr:nvSpPr>
      <xdr:spPr>
        <a:xfrm>
          <a:off x="12547111" y="125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57010</xdr:rowOff>
    </xdr:from>
    <xdr:to>
      <xdr:col>85</xdr:col>
      <xdr:colOff>177800</xdr:colOff>
      <xdr:row>76</xdr:row>
      <xdr:rowOff>158610</xdr:rowOff>
    </xdr:to>
    <xdr:sp macro="" textlink="">
      <xdr:nvSpPr>
        <xdr:cNvPr id="649" name="楕円 648"/>
        <xdr:cNvSpPr/>
      </xdr:nvSpPr>
      <xdr:spPr>
        <a:xfrm>
          <a:off x="16268700" y="130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35437</xdr:rowOff>
    </xdr:from>
    <xdr:ext cx="534377" cy="259045"/>
    <xdr:sp macro="" textlink="">
      <xdr:nvSpPr>
        <xdr:cNvPr id="650" name="公債費該当値テキスト"/>
        <xdr:cNvSpPr txBox="1"/>
      </xdr:nvSpPr>
      <xdr:spPr>
        <a:xfrm>
          <a:off x="16370300" y="1306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33415</xdr:rowOff>
    </xdr:from>
    <xdr:to>
      <xdr:col>81</xdr:col>
      <xdr:colOff>101600</xdr:colOff>
      <xdr:row>76</xdr:row>
      <xdr:rowOff>135015</xdr:rowOff>
    </xdr:to>
    <xdr:sp macro="" textlink="">
      <xdr:nvSpPr>
        <xdr:cNvPr id="651" name="楕円 650"/>
        <xdr:cNvSpPr/>
      </xdr:nvSpPr>
      <xdr:spPr>
        <a:xfrm>
          <a:off x="15430500" y="130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126142</xdr:rowOff>
    </xdr:from>
    <xdr:ext cx="534377" cy="259045"/>
    <xdr:sp macro="" textlink="">
      <xdr:nvSpPr>
        <xdr:cNvPr id="652" name="テキスト ボックス 651"/>
        <xdr:cNvSpPr txBox="1"/>
      </xdr:nvSpPr>
      <xdr:spPr>
        <a:xfrm>
          <a:off x="15214111" y="131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38576</xdr:rowOff>
    </xdr:from>
    <xdr:to>
      <xdr:col>76</xdr:col>
      <xdr:colOff>165100</xdr:colOff>
      <xdr:row>76</xdr:row>
      <xdr:rowOff>140176</xdr:rowOff>
    </xdr:to>
    <xdr:sp macro="" textlink="">
      <xdr:nvSpPr>
        <xdr:cNvPr id="653" name="楕円 652"/>
        <xdr:cNvSpPr/>
      </xdr:nvSpPr>
      <xdr:spPr>
        <a:xfrm>
          <a:off x="14541500" y="130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131303</xdr:rowOff>
    </xdr:from>
    <xdr:ext cx="534377" cy="259045"/>
    <xdr:sp macro="" textlink="">
      <xdr:nvSpPr>
        <xdr:cNvPr id="654" name="テキスト ボックス 653"/>
        <xdr:cNvSpPr txBox="1"/>
      </xdr:nvSpPr>
      <xdr:spPr>
        <a:xfrm>
          <a:off x="14325111" y="131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48470</xdr:rowOff>
    </xdr:from>
    <xdr:to>
      <xdr:col>72</xdr:col>
      <xdr:colOff>38100</xdr:colOff>
      <xdr:row>76</xdr:row>
      <xdr:rowOff>150070</xdr:rowOff>
    </xdr:to>
    <xdr:sp macro="" textlink="">
      <xdr:nvSpPr>
        <xdr:cNvPr id="655" name="楕円 654"/>
        <xdr:cNvSpPr/>
      </xdr:nvSpPr>
      <xdr:spPr>
        <a:xfrm>
          <a:off x="13652500" y="130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141197</xdr:rowOff>
    </xdr:from>
    <xdr:ext cx="534377" cy="259045"/>
    <xdr:sp macro="" textlink="">
      <xdr:nvSpPr>
        <xdr:cNvPr id="656" name="テキスト ボックス 655"/>
        <xdr:cNvSpPr txBox="1"/>
      </xdr:nvSpPr>
      <xdr:spPr>
        <a:xfrm>
          <a:off x="13436111" y="131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28680</xdr:rowOff>
    </xdr:from>
    <xdr:to>
      <xdr:col>67</xdr:col>
      <xdr:colOff>101600</xdr:colOff>
      <xdr:row>76</xdr:row>
      <xdr:rowOff>130280</xdr:rowOff>
    </xdr:to>
    <xdr:sp macro="" textlink="">
      <xdr:nvSpPr>
        <xdr:cNvPr id="657" name="楕円 656"/>
        <xdr:cNvSpPr/>
      </xdr:nvSpPr>
      <xdr:spPr>
        <a:xfrm>
          <a:off x="12763500" y="130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121407</xdr:rowOff>
    </xdr:from>
    <xdr:ext cx="534377" cy="259045"/>
    <xdr:sp macro="" textlink="">
      <xdr:nvSpPr>
        <xdr:cNvPr id="658" name="テキスト ボックス 657"/>
        <xdr:cNvSpPr txBox="1"/>
      </xdr:nvSpPr>
      <xdr:spPr>
        <a:xfrm>
          <a:off x="12547111" y="13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0" name="直線コネクタ 679"/>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1"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2" name="直線コネクタ 681"/>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3"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4" name="直線コネクタ 683"/>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30753</xdr:rowOff>
    </xdr:from>
    <xdr:to>
      <xdr:col>85</xdr:col>
      <xdr:colOff>127000</xdr:colOff>
      <xdr:row>98</xdr:row>
      <xdr:rowOff>91759</xdr:rowOff>
    </xdr:to>
    <xdr:cxnSp macro="">
      <xdr:nvCxnSpPr>
        <xdr:cNvPr id="685" name="直線コネクタ 684"/>
        <xdr:cNvCxnSpPr/>
      </xdr:nvCxnSpPr>
      <xdr:spPr>
        <a:xfrm flipV="1">
          <a:off x="15481300" y="16832853"/>
          <a:ext cx="838200" cy="6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6" name="積立金平均値テキスト"/>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7" name="フローチャート: 判断 686"/>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91759</xdr:rowOff>
    </xdr:from>
    <xdr:to>
      <xdr:col>81</xdr:col>
      <xdr:colOff>50800</xdr:colOff>
      <xdr:row>98</xdr:row>
      <xdr:rowOff>99279</xdr:rowOff>
    </xdr:to>
    <xdr:cxnSp macro="">
      <xdr:nvCxnSpPr>
        <xdr:cNvPr id="688" name="直線コネクタ 687"/>
        <xdr:cNvCxnSpPr/>
      </xdr:nvCxnSpPr>
      <xdr:spPr>
        <a:xfrm flipV="1">
          <a:off x="14592300" y="16893859"/>
          <a:ext cx="8890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89" name="フローチャート: 判断 688"/>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0" name="テキスト ボックス 689"/>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57793</xdr:rowOff>
    </xdr:from>
    <xdr:to>
      <xdr:col>76</xdr:col>
      <xdr:colOff>114300</xdr:colOff>
      <xdr:row>98</xdr:row>
      <xdr:rowOff>99279</xdr:rowOff>
    </xdr:to>
    <xdr:cxnSp macro="">
      <xdr:nvCxnSpPr>
        <xdr:cNvPr id="691" name="直線コネクタ 690"/>
        <xdr:cNvCxnSpPr/>
      </xdr:nvCxnSpPr>
      <xdr:spPr>
        <a:xfrm>
          <a:off x="13703300" y="16859893"/>
          <a:ext cx="889000" cy="4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2" name="フローチャート: 判断 691"/>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3" name="テキスト ボックス 692"/>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57793</xdr:rowOff>
    </xdr:from>
    <xdr:to>
      <xdr:col>71</xdr:col>
      <xdr:colOff>177800</xdr:colOff>
      <xdr:row>98</xdr:row>
      <xdr:rowOff>62237</xdr:rowOff>
    </xdr:to>
    <xdr:cxnSp macro="">
      <xdr:nvCxnSpPr>
        <xdr:cNvPr id="694" name="直線コネクタ 693"/>
        <xdr:cNvCxnSpPr/>
      </xdr:nvCxnSpPr>
      <xdr:spPr>
        <a:xfrm flipV="1">
          <a:off x="12814300" y="16859893"/>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5" name="フローチャート: 判断 694"/>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6" name="テキスト ボックス 695"/>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167255</xdr:rowOff>
    </xdr:from>
    <xdr:to>
      <xdr:col>67</xdr:col>
      <xdr:colOff>101600</xdr:colOff>
      <xdr:row>98</xdr:row>
      <xdr:rowOff>97405</xdr:rowOff>
    </xdr:to>
    <xdr:sp macro="" textlink="">
      <xdr:nvSpPr>
        <xdr:cNvPr id="697" name="フローチャート: 判断 696"/>
        <xdr:cNvSpPr/>
      </xdr:nvSpPr>
      <xdr:spPr>
        <a:xfrm>
          <a:off x="12763500" y="1679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113932</xdr:rowOff>
    </xdr:from>
    <xdr:ext cx="534377" cy="259045"/>
    <xdr:sp macro="" textlink="">
      <xdr:nvSpPr>
        <xdr:cNvPr id="698" name="テキスト ボックス 697"/>
        <xdr:cNvSpPr txBox="1"/>
      </xdr:nvSpPr>
      <xdr:spPr>
        <a:xfrm>
          <a:off x="12547111" y="165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151403</xdr:rowOff>
    </xdr:from>
    <xdr:to>
      <xdr:col>85</xdr:col>
      <xdr:colOff>177800</xdr:colOff>
      <xdr:row>98</xdr:row>
      <xdr:rowOff>81553</xdr:rowOff>
    </xdr:to>
    <xdr:sp macro="" textlink="">
      <xdr:nvSpPr>
        <xdr:cNvPr id="704" name="楕円 703"/>
        <xdr:cNvSpPr/>
      </xdr:nvSpPr>
      <xdr:spPr>
        <a:xfrm>
          <a:off x="16268700" y="167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110780</xdr:rowOff>
    </xdr:from>
    <xdr:ext cx="534377" cy="259045"/>
    <xdr:sp macro="" textlink="">
      <xdr:nvSpPr>
        <xdr:cNvPr id="705" name="積立金該当値テキスト"/>
        <xdr:cNvSpPr txBox="1"/>
      </xdr:nvSpPr>
      <xdr:spPr>
        <a:xfrm>
          <a:off x="16370300" y="1656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40959</xdr:rowOff>
    </xdr:from>
    <xdr:to>
      <xdr:col>81</xdr:col>
      <xdr:colOff>101600</xdr:colOff>
      <xdr:row>98</xdr:row>
      <xdr:rowOff>142559</xdr:rowOff>
    </xdr:to>
    <xdr:sp macro="" textlink="">
      <xdr:nvSpPr>
        <xdr:cNvPr id="706" name="楕円 705"/>
        <xdr:cNvSpPr/>
      </xdr:nvSpPr>
      <xdr:spPr>
        <a:xfrm>
          <a:off x="15430500" y="168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133686</xdr:rowOff>
    </xdr:from>
    <xdr:ext cx="534377" cy="259045"/>
    <xdr:sp macro="" textlink="">
      <xdr:nvSpPr>
        <xdr:cNvPr id="707" name="テキスト ボックス 706"/>
        <xdr:cNvSpPr txBox="1"/>
      </xdr:nvSpPr>
      <xdr:spPr>
        <a:xfrm>
          <a:off x="15214111" y="169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48479</xdr:rowOff>
    </xdr:from>
    <xdr:to>
      <xdr:col>76</xdr:col>
      <xdr:colOff>165100</xdr:colOff>
      <xdr:row>98</xdr:row>
      <xdr:rowOff>150079</xdr:rowOff>
    </xdr:to>
    <xdr:sp macro="" textlink="">
      <xdr:nvSpPr>
        <xdr:cNvPr id="708" name="楕円 707"/>
        <xdr:cNvSpPr/>
      </xdr:nvSpPr>
      <xdr:spPr>
        <a:xfrm>
          <a:off x="14541500" y="168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141206</xdr:rowOff>
    </xdr:from>
    <xdr:ext cx="469744" cy="259045"/>
    <xdr:sp macro="" textlink="">
      <xdr:nvSpPr>
        <xdr:cNvPr id="709" name="テキスト ボックス 708"/>
        <xdr:cNvSpPr txBox="1"/>
      </xdr:nvSpPr>
      <xdr:spPr>
        <a:xfrm>
          <a:off x="14357428" y="1694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6993</xdr:rowOff>
    </xdr:from>
    <xdr:to>
      <xdr:col>72</xdr:col>
      <xdr:colOff>38100</xdr:colOff>
      <xdr:row>98</xdr:row>
      <xdr:rowOff>108593</xdr:rowOff>
    </xdr:to>
    <xdr:sp macro="" textlink="">
      <xdr:nvSpPr>
        <xdr:cNvPr id="710" name="楕円 709"/>
        <xdr:cNvSpPr/>
      </xdr:nvSpPr>
      <xdr:spPr>
        <a:xfrm>
          <a:off x="13652500" y="168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125120</xdr:rowOff>
    </xdr:from>
    <xdr:ext cx="534377" cy="259045"/>
    <xdr:sp macro="" textlink="">
      <xdr:nvSpPr>
        <xdr:cNvPr id="711" name="テキスト ボックス 710"/>
        <xdr:cNvSpPr txBox="1"/>
      </xdr:nvSpPr>
      <xdr:spPr>
        <a:xfrm>
          <a:off x="13436111" y="1658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11437</xdr:rowOff>
    </xdr:from>
    <xdr:to>
      <xdr:col>67</xdr:col>
      <xdr:colOff>101600</xdr:colOff>
      <xdr:row>98</xdr:row>
      <xdr:rowOff>113037</xdr:rowOff>
    </xdr:to>
    <xdr:sp macro="" textlink="">
      <xdr:nvSpPr>
        <xdr:cNvPr id="712" name="楕円 711"/>
        <xdr:cNvSpPr/>
      </xdr:nvSpPr>
      <xdr:spPr>
        <a:xfrm>
          <a:off x="12763500" y="1681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104164</xdr:rowOff>
    </xdr:from>
    <xdr:ext cx="534377" cy="259045"/>
    <xdr:sp macro="" textlink="">
      <xdr:nvSpPr>
        <xdr:cNvPr id="713" name="テキスト ボックス 712"/>
        <xdr:cNvSpPr txBox="1"/>
      </xdr:nvSpPr>
      <xdr:spPr>
        <a:xfrm>
          <a:off x="12547111" y="1690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7" name="直線コネクタ 736"/>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0"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1" name="直線コネクタ 740"/>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19914</xdr:rowOff>
    </xdr:from>
    <xdr:to>
      <xdr:col>116</xdr:col>
      <xdr:colOff>63500</xdr:colOff>
      <xdr:row>39</xdr:row>
      <xdr:rowOff>42621</xdr:rowOff>
    </xdr:to>
    <xdr:cxnSp macro="">
      <xdr:nvCxnSpPr>
        <xdr:cNvPr id="742" name="直線コネクタ 741"/>
        <xdr:cNvCxnSpPr/>
      </xdr:nvCxnSpPr>
      <xdr:spPr>
        <a:xfrm>
          <a:off x="21323300" y="6706464"/>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3"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4" name="フローチャート: 判断 743"/>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19914</xdr:rowOff>
    </xdr:from>
    <xdr:to>
      <xdr:col>111</xdr:col>
      <xdr:colOff>177800</xdr:colOff>
      <xdr:row>39</xdr:row>
      <xdr:rowOff>42621</xdr:rowOff>
    </xdr:to>
    <xdr:cxnSp macro="">
      <xdr:nvCxnSpPr>
        <xdr:cNvPr id="745" name="直線コネクタ 744"/>
        <xdr:cNvCxnSpPr/>
      </xdr:nvCxnSpPr>
      <xdr:spPr>
        <a:xfrm flipV="1">
          <a:off x="20434300" y="6706464"/>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6" name="フローチャート: 判断 745"/>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7" name="テキスト ボックス 746"/>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42621</xdr:rowOff>
    </xdr:from>
    <xdr:to>
      <xdr:col>107</xdr:col>
      <xdr:colOff>50800</xdr:colOff>
      <xdr:row>39</xdr:row>
      <xdr:rowOff>42621</xdr:rowOff>
    </xdr:to>
    <xdr:cxnSp macro="">
      <xdr:nvCxnSpPr>
        <xdr:cNvPr id="748" name="直線コネクタ 747"/>
        <xdr:cNvCxnSpPr/>
      </xdr:nvCxnSpPr>
      <xdr:spPr>
        <a:xfrm>
          <a:off x="19545300" y="6729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49" name="フローチャート: 判断 748"/>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0" name="テキスト ボックス 749"/>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42621</xdr:rowOff>
    </xdr:from>
    <xdr:to>
      <xdr:col>102</xdr:col>
      <xdr:colOff>114300</xdr:colOff>
      <xdr:row>39</xdr:row>
      <xdr:rowOff>42621</xdr:rowOff>
    </xdr:to>
    <xdr:cxnSp macro="">
      <xdr:nvCxnSpPr>
        <xdr:cNvPr id="751" name="直線コネクタ 750"/>
        <xdr:cNvCxnSpPr/>
      </xdr:nvCxnSpPr>
      <xdr:spPr>
        <a:xfrm>
          <a:off x="18656300" y="6729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2" name="フローチャート: 判断 751"/>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3" name="テキスト ボックス 752"/>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47447</xdr:rowOff>
    </xdr:from>
    <xdr:to>
      <xdr:col>98</xdr:col>
      <xdr:colOff>38100</xdr:colOff>
      <xdr:row>38</xdr:row>
      <xdr:rowOff>149047</xdr:rowOff>
    </xdr:to>
    <xdr:sp macro="" textlink="">
      <xdr:nvSpPr>
        <xdr:cNvPr id="754" name="フローチャート: 判断 753"/>
        <xdr:cNvSpPr/>
      </xdr:nvSpPr>
      <xdr:spPr>
        <a:xfrm>
          <a:off x="18605500" y="656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165574</xdr:rowOff>
    </xdr:from>
    <xdr:ext cx="469744" cy="259045"/>
    <xdr:sp macro="" textlink="">
      <xdr:nvSpPr>
        <xdr:cNvPr id="755" name="テキスト ボックス 754"/>
        <xdr:cNvSpPr txBox="1"/>
      </xdr:nvSpPr>
      <xdr:spPr>
        <a:xfrm>
          <a:off x="18421428" y="633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163271</xdr:rowOff>
    </xdr:from>
    <xdr:to>
      <xdr:col>116</xdr:col>
      <xdr:colOff>114300</xdr:colOff>
      <xdr:row>39</xdr:row>
      <xdr:rowOff>93421</xdr:rowOff>
    </xdr:to>
    <xdr:sp macro="" textlink="">
      <xdr:nvSpPr>
        <xdr:cNvPr id="761" name="楕円 760"/>
        <xdr:cNvSpPr/>
      </xdr:nvSpPr>
      <xdr:spPr>
        <a:xfrm>
          <a:off x="221107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78198</xdr:rowOff>
    </xdr:from>
    <xdr:ext cx="313932" cy="259045"/>
    <xdr:sp macro="" textlink="">
      <xdr:nvSpPr>
        <xdr:cNvPr id="762" name="投資及び出資金該当値テキスト"/>
        <xdr:cNvSpPr txBox="1"/>
      </xdr:nvSpPr>
      <xdr:spPr>
        <a:xfrm>
          <a:off x="22212300" y="65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140564</xdr:rowOff>
    </xdr:from>
    <xdr:to>
      <xdr:col>112</xdr:col>
      <xdr:colOff>38100</xdr:colOff>
      <xdr:row>39</xdr:row>
      <xdr:rowOff>70714</xdr:rowOff>
    </xdr:to>
    <xdr:sp macro="" textlink="">
      <xdr:nvSpPr>
        <xdr:cNvPr id="763" name="楕円 762"/>
        <xdr:cNvSpPr/>
      </xdr:nvSpPr>
      <xdr:spPr>
        <a:xfrm>
          <a:off x="212725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61841</xdr:rowOff>
    </xdr:from>
    <xdr:ext cx="378565" cy="259045"/>
    <xdr:sp macro="" textlink="">
      <xdr:nvSpPr>
        <xdr:cNvPr id="764" name="テキスト ボックス 763"/>
        <xdr:cNvSpPr txBox="1"/>
      </xdr:nvSpPr>
      <xdr:spPr>
        <a:xfrm>
          <a:off x="21134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163271</xdr:rowOff>
    </xdr:from>
    <xdr:to>
      <xdr:col>107</xdr:col>
      <xdr:colOff>101600</xdr:colOff>
      <xdr:row>39</xdr:row>
      <xdr:rowOff>93421</xdr:rowOff>
    </xdr:to>
    <xdr:sp macro="" textlink="">
      <xdr:nvSpPr>
        <xdr:cNvPr id="765" name="楕円 764"/>
        <xdr:cNvSpPr/>
      </xdr:nvSpPr>
      <xdr:spPr>
        <a:xfrm>
          <a:off x="2038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84548</xdr:rowOff>
    </xdr:from>
    <xdr:ext cx="313932" cy="259045"/>
    <xdr:sp macro="" textlink="">
      <xdr:nvSpPr>
        <xdr:cNvPr id="766" name="テキスト ボックス 765"/>
        <xdr:cNvSpPr txBox="1"/>
      </xdr:nvSpPr>
      <xdr:spPr>
        <a:xfrm>
          <a:off x="2027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163271</xdr:rowOff>
    </xdr:from>
    <xdr:to>
      <xdr:col>102</xdr:col>
      <xdr:colOff>165100</xdr:colOff>
      <xdr:row>39</xdr:row>
      <xdr:rowOff>93421</xdr:rowOff>
    </xdr:to>
    <xdr:sp macro="" textlink="">
      <xdr:nvSpPr>
        <xdr:cNvPr id="767" name="楕円 766"/>
        <xdr:cNvSpPr/>
      </xdr:nvSpPr>
      <xdr:spPr>
        <a:xfrm>
          <a:off x="19494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84548</xdr:rowOff>
    </xdr:from>
    <xdr:ext cx="313932" cy="259045"/>
    <xdr:sp macro="" textlink="">
      <xdr:nvSpPr>
        <xdr:cNvPr id="768" name="テキスト ボックス 767"/>
        <xdr:cNvSpPr txBox="1"/>
      </xdr:nvSpPr>
      <xdr:spPr>
        <a:xfrm>
          <a:off x="19388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163271</xdr:rowOff>
    </xdr:from>
    <xdr:to>
      <xdr:col>98</xdr:col>
      <xdr:colOff>38100</xdr:colOff>
      <xdr:row>39</xdr:row>
      <xdr:rowOff>93421</xdr:rowOff>
    </xdr:to>
    <xdr:sp macro="" textlink="">
      <xdr:nvSpPr>
        <xdr:cNvPr id="769" name="楕円 768"/>
        <xdr:cNvSpPr/>
      </xdr:nvSpPr>
      <xdr:spPr>
        <a:xfrm>
          <a:off x="18605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84548</xdr:rowOff>
    </xdr:from>
    <xdr:ext cx="313932" cy="259045"/>
    <xdr:sp macro="" textlink="">
      <xdr:nvSpPr>
        <xdr:cNvPr id="770" name="テキスト ボックス 769"/>
        <xdr:cNvSpPr txBox="1"/>
      </xdr:nvSpPr>
      <xdr:spPr>
        <a:xfrm>
          <a:off x="18499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4" name="直線コネクタ 793"/>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7"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8" name="直線コネクタ 797"/>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169418</xdr:rowOff>
    </xdr:from>
    <xdr:to>
      <xdr:col>116</xdr:col>
      <xdr:colOff>63500</xdr:colOff>
      <xdr:row>57</xdr:row>
      <xdr:rowOff>25324</xdr:rowOff>
    </xdr:to>
    <xdr:cxnSp macro="">
      <xdr:nvCxnSpPr>
        <xdr:cNvPr id="799" name="直線コネクタ 798"/>
        <xdr:cNvCxnSpPr/>
      </xdr:nvCxnSpPr>
      <xdr:spPr>
        <a:xfrm>
          <a:off x="21323300" y="9770618"/>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129888</xdr:rowOff>
    </xdr:from>
    <xdr:ext cx="469744" cy="259045"/>
    <xdr:sp macro="" textlink="">
      <xdr:nvSpPr>
        <xdr:cNvPr id="800" name="貸付金平均値テキスト"/>
        <xdr:cNvSpPr txBox="1"/>
      </xdr:nvSpPr>
      <xdr:spPr>
        <a:xfrm>
          <a:off x="22212300" y="9902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1" name="フローチャート: 判断 800"/>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134824</xdr:rowOff>
    </xdr:from>
    <xdr:to>
      <xdr:col>111</xdr:col>
      <xdr:colOff>177800</xdr:colOff>
      <xdr:row>56</xdr:row>
      <xdr:rowOff>169418</xdr:rowOff>
    </xdr:to>
    <xdr:cxnSp macro="">
      <xdr:nvCxnSpPr>
        <xdr:cNvPr id="802" name="直線コネクタ 801"/>
        <xdr:cNvCxnSpPr/>
      </xdr:nvCxnSpPr>
      <xdr:spPr>
        <a:xfrm>
          <a:off x="20434300" y="9736024"/>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3" name="フローチャート: 判断 802"/>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60621</xdr:rowOff>
    </xdr:from>
    <xdr:ext cx="469744" cy="259045"/>
    <xdr:sp macro="" textlink="">
      <xdr:nvSpPr>
        <xdr:cNvPr id="804" name="テキスト ボックス 803"/>
        <xdr:cNvSpPr txBox="1"/>
      </xdr:nvSpPr>
      <xdr:spPr>
        <a:xfrm>
          <a:off x="21088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99390</xdr:rowOff>
    </xdr:from>
    <xdr:to>
      <xdr:col>107</xdr:col>
      <xdr:colOff>50800</xdr:colOff>
      <xdr:row>56</xdr:row>
      <xdr:rowOff>134824</xdr:rowOff>
    </xdr:to>
    <xdr:cxnSp macro="">
      <xdr:nvCxnSpPr>
        <xdr:cNvPr id="805" name="直線コネクタ 804"/>
        <xdr:cNvCxnSpPr/>
      </xdr:nvCxnSpPr>
      <xdr:spPr>
        <a:xfrm>
          <a:off x="19545300" y="9700590"/>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6" name="フローチャート: 判断 805"/>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50944</xdr:rowOff>
    </xdr:from>
    <xdr:ext cx="469744" cy="259045"/>
    <xdr:sp macro="" textlink="">
      <xdr:nvSpPr>
        <xdr:cNvPr id="807" name="テキスト ボックス 806"/>
        <xdr:cNvSpPr txBox="1"/>
      </xdr:nvSpPr>
      <xdr:spPr>
        <a:xfrm>
          <a:off x="20199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36144</xdr:rowOff>
    </xdr:from>
    <xdr:to>
      <xdr:col>102</xdr:col>
      <xdr:colOff>114300</xdr:colOff>
      <xdr:row>56</xdr:row>
      <xdr:rowOff>99390</xdr:rowOff>
    </xdr:to>
    <xdr:cxnSp macro="">
      <xdr:nvCxnSpPr>
        <xdr:cNvPr id="808" name="直線コネクタ 807"/>
        <xdr:cNvCxnSpPr/>
      </xdr:nvCxnSpPr>
      <xdr:spPr>
        <a:xfrm>
          <a:off x="18656300" y="9637344"/>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09" name="フローチャート: 判断 808"/>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53839</xdr:rowOff>
    </xdr:from>
    <xdr:ext cx="469744" cy="259045"/>
    <xdr:sp macro="" textlink="">
      <xdr:nvSpPr>
        <xdr:cNvPr id="810" name="テキスト ボックス 809"/>
        <xdr:cNvSpPr txBox="1"/>
      </xdr:nvSpPr>
      <xdr:spPr>
        <a:xfrm>
          <a:off x="19310428" y="9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112675</xdr:rowOff>
    </xdr:from>
    <xdr:to>
      <xdr:col>98</xdr:col>
      <xdr:colOff>38100</xdr:colOff>
      <xdr:row>57</xdr:row>
      <xdr:rowOff>42825</xdr:rowOff>
    </xdr:to>
    <xdr:sp macro="" textlink="">
      <xdr:nvSpPr>
        <xdr:cNvPr id="811" name="フローチャート: 判断 810"/>
        <xdr:cNvSpPr/>
      </xdr:nvSpPr>
      <xdr:spPr>
        <a:xfrm>
          <a:off x="18605500" y="971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33952</xdr:rowOff>
    </xdr:from>
    <xdr:ext cx="469744" cy="259045"/>
    <xdr:sp macro="" textlink="">
      <xdr:nvSpPr>
        <xdr:cNvPr id="812" name="テキスト ボックス 811"/>
        <xdr:cNvSpPr txBox="1"/>
      </xdr:nvSpPr>
      <xdr:spPr>
        <a:xfrm>
          <a:off x="18421428" y="98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145974</xdr:rowOff>
    </xdr:from>
    <xdr:to>
      <xdr:col>116</xdr:col>
      <xdr:colOff>114300</xdr:colOff>
      <xdr:row>57</xdr:row>
      <xdr:rowOff>76124</xdr:rowOff>
    </xdr:to>
    <xdr:sp macro="" textlink="">
      <xdr:nvSpPr>
        <xdr:cNvPr id="818" name="楕円 817"/>
        <xdr:cNvSpPr/>
      </xdr:nvSpPr>
      <xdr:spPr>
        <a:xfrm>
          <a:off x="22110700" y="97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168851</xdr:rowOff>
    </xdr:from>
    <xdr:ext cx="469744" cy="259045"/>
    <xdr:sp macro="" textlink="">
      <xdr:nvSpPr>
        <xdr:cNvPr id="819" name="貸付金該当値テキスト"/>
        <xdr:cNvSpPr txBox="1"/>
      </xdr:nvSpPr>
      <xdr:spPr>
        <a:xfrm>
          <a:off x="22212300" y="95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118618</xdr:rowOff>
    </xdr:from>
    <xdr:to>
      <xdr:col>112</xdr:col>
      <xdr:colOff>38100</xdr:colOff>
      <xdr:row>57</xdr:row>
      <xdr:rowOff>48768</xdr:rowOff>
    </xdr:to>
    <xdr:sp macro="" textlink="">
      <xdr:nvSpPr>
        <xdr:cNvPr id="820" name="楕円 819"/>
        <xdr:cNvSpPr/>
      </xdr:nvSpPr>
      <xdr:spPr>
        <a:xfrm>
          <a:off x="21272500" y="97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65295</xdr:rowOff>
    </xdr:from>
    <xdr:ext cx="469744" cy="259045"/>
    <xdr:sp macro="" textlink="">
      <xdr:nvSpPr>
        <xdr:cNvPr id="821" name="テキスト ボックス 820"/>
        <xdr:cNvSpPr txBox="1"/>
      </xdr:nvSpPr>
      <xdr:spPr>
        <a:xfrm>
          <a:off x="21088428" y="949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84024</xdr:rowOff>
    </xdr:from>
    <xdr:to>
      <xdr:col>107</xdr:col>
      <xdr:colOff>101600</xdr:colOff>
      <xdr:row>57</xdr:row>
      <xdr:rowOff>14174</xdr:rowOff>
    </xdr:to>
    <xdr:sp macro="" textlink="">
      <xdr:nvSpPr>
        <xdr:cNvPr id="822" name="楕円 821"/>
        <xdr:cNvSpPr/>
      </xdr:nvSpPr>
      <xdr:spPr>
        <a:xfrm>
          <a:off x="20383500" y="968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30701</xdr:rowOff>
    </xdr:from>
    <xdr:ext cx="469744" cy="259045"/>
    <xdr:sp macro="" textlink="">
      <xdr:nvSpPr>
        <xdr:cNvPr id="823" name="テキスト ボックス 822"/>
        <xdr:cNvSpPr txBox="1"/>
      </xdr:nvSpPr>
      <xdr:spPr>
        <a:xfrm>
          <a:off x="20199428" y="946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48590</xdr:rowOff>
    </xdr:from>
    <xdr:to>
      <xdr:col>102</xdr:col>
      <xdr:colOff>165100</xdr:colOff>
      <xdr:row>56</xdr:row>
      <xdr:rowOff>150190</xdr:rowOff>
    </xdr:to>
    <xdr:sp macro="" textlink="">
      <xdr:nvSpPr>
        <xdr:cNvPr id="824" name="楕円 823"/>
        <xdr:cNvSpPr/>
      </xdr:nvSpPr>
      <xdr:spPr>
        <a:xfrm>
          <a:off x="19494500" y="96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166717</xdr:rowOff>
    </xdr:from>
    <xdr:ext cx="469744" cy="259045"/>
    <xdr:sp macro="" textlink="">
      <xdr:nvSpPr>
        <xdr:cNvPr id="825" name="テキスト ボックス 824"/>
        <xdr:cNvSpPr txBox="1"/>
      </xdr:nvSpPr>
      <xdr:spPr>
        <a:xfrm>
          <a:off x="19310428" y="942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156794</xdr:rowOff>
    </xdr:from>
    <xdr:to>
      <xdr:col>98</xdr:col>
      <xdr:colOff>38100</xdr:colOff>
      <xdr:row>56</xdr:row>
      <xdr:rowOff>86944</xdr:rowOff>
    </xdr:to>
    <xdr:sp macro="" textlink="">
      <xdr:nvSpPr>
        <xdr:cNvPr id="826" name="楕円 825"/>
        <xdr:cNvSpPr/>
      </xdr:nvSpPr>
      <xdr:spPr>
        <a:xfrm>
          <a:off x="18605500" y="95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103471</xdr:rowOff>
    </xdr:from>
    <xdr:ext cx="469744" cy="259045"/>
    <xdr:sp macro="" textlink="">
      <xdr:nvSpPr>
        <xdr:cNvPr id="827" name="テキスト ボックス 826"/>
        <xdr:cNvSpPr txBox="1"/>
      </xdr:nvSpPr>
      <xdr:spPr>
        <a:xfrm>
          <a:off x="18421428" y="936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2" name="直線コネクタ 851"/>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3"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4" name="直線コネクタ 853"/>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5"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6" name="直線コネクタ 855"/>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155797</xdr:rowOff>
    </xdr:from>
    <xdr:to>
      <xdr:col>116</xdr:col>
      <xdr:colOff>63500</xdr:colOff>
      <xdr:row>76</xdr:row>
      <xdr:rowOff>14808</xdr:rowOff>
    </xdr:to>
    <xdr:cxnSp macro="">
      <xdr:nvCxnSpPr>
        <xdr:cNvPr id="857" name="直線コネクタ 856"/>
        <xdr:cNvCxnSpPr/>
      </xdr:nvCxnSpPr>
      <xdr:spPr>
        <a:xfrm>
          <a:off x="21323300" y="13014547"/>
          <a:ext cx="8382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8"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59" name="フローチャート: 判断 858"/>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155797</xdr:rowOff>
    </xdr:from>
    <xdr:to>
      <xdr:col>111</xdr:col>
      <xdr:colOff>177800</xdr:colOff>
      <xdr:row>76</xdr:row>
      <xdr:rowOff>8293</xdr:rowOff>
    </xdr:to>
    <xdr:cxnSp macro="">
      <xdr:nvCxnSpPr>
        <xdr:cNvPr id="860" name="直線コネクタ 859"/>
        <xdr:cNvCxnSpPr/>
      </xdr:nvCxnSpPr>
      <xdr:spPr>
        <a:xfrm flipV="1">
          <a:off x="20434300" y="13014547"/>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1" name="フローチャート: 判断 860"/>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2" name="テキスト ボックス 861"/>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70720</xdr:rowOff>
    </xdr:from>
    <xdr:to>
      <xdr:col>107</xdr:col>
      <xdr:colOff>50800</xdr:colOff>
      <xdr:row>76</xdr:row>
      <xdr:rowOff>8293</xdr:rowOff>
    </xdr:to>
    <xdr:cxnSp macro="">
      <xdr:nvCxnSpPr>
        <xdr:cNvPr id="863" name="直線コネクタ 862"/>
        <xdr:cNvCxnSpPr/>
      </xdr:nvCxnSpPr>
      <xdr:spPr>
        <a:xfrm>
          <a:off x="19545300" y="12929470"/>
          <a:ext cx="889000" cy="10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4" name="フローチャート: 判断 863"/>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5" name="テキスト ボックス 864"/>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70720</xdr:rowOff>
    </xdr:from>
    <xdr:to>
      <xdr:col>102</xdr:col>
      <xdr:colOff>114300</xdr:colOff>
      <xdr:row>75</xdr:row>
      <xdr:rowOff>152158</xdr:rowOff>
    </xdr:to>
    <xdr:cxnSp macro="">
      <xdr:nvCxnSpPr>
        <xdr:cNvPr id="866" name="直線コネクタ 865"/>
        <xdr:cNvCxnSpPr/>
      </xdr:nvCxnSpPr>
      <xdr:spPr>
        <a:xfrm flipV="1">
          <a:off x="18656300" y="12929470"/>
          <a:ext cx="8890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7" name="フローチャート: 判断 866"/>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8" name="テキスト ボックス 867"/>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151784</xdr:rowOff>
    </xdr:from>
    <xdr:to>
      <xdr:col>98</xdr:col>
      <xdr:colOff>38100</xdr:colOff>
      <xdr:row>75</xdr:row>
      <xdr:rowOff>81934</xdr:rowOff>
    </xdr:to>
    <xdr:sp macro="" textlink="">
      <xdr:nvSpPr>
        <xdr:cNvPr id="869" name="フローチャート: 判断 868"/>
        <xdr:cNvSpPr/>
      </xdr:nvSpPr>
      <xdr:spPr>
        <a:xfrm>
          <a:off x="18605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98461</xdr:rowOff>
    </xdr:from>
    <xdr:ext cx="534377" cy="259045"/>
    <xdr:sp macro="" textlink="">
      <xdr:nvSpPr>
        <xdr:cNvPr id="870" name="テキスト ボックス 869"/>
        <xdr:cNvSpPr txBox="1"/>
      </xdr:nvSpPr>
      <xdr:spPr>
        <a:xfrm>
          <a:off x="18389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135458</xdr:rowOff>
    </xdr:from>
    <xdr:to>
      <xdr:col>116</xdr:col>
      <xdr:colOff>114300</xdr:colOff>
      <xdr:row>76</xdr:row>
      <xdr:rowOff>65608</xdr:rowOff>
    </xdr:to>
    <xdr:sp macro="" textlink="">
      <xdr:nvSpPr>
        <xdr:cNvPr id="876" name="楕円 875"/>
        <xdr:cNvSpPr/>
      </xdr:nvSpPr>
      <xdr:spPr>
        <a:xfrm>
          <a:off x="22110700" y="129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158335</xdr:rowOff>
    </xdr:from>
    <xdr:ext cx="534377" cy="259045"/>
    <xdr:sp macro="" textlink="">
      <xdr:nvSpPr>
        <xdr:cNvPr id="877" name="繰出金該当値テキスト"/>
        <xdr:cNvSpPr txBox="1"/>
      </xdr:nvSpPr>
      <xdr:spPr>
        <a:xfrm>
          <a:off x="22212300" y="128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104997</xdr:rowOff>
    </xdr:from>
    <xdr:to>
      <xdr:col>112</xdr:col>
      <xdr:colOff>38100</xdr:colOff>
      <xdr:row>76</xdr:row>
      <xdr:rowOff>35148</xdr:rowOff>
    </xdr:to>
    <xdr:sp macro="" textlink="">
      <xdr:nvSpPr>
        <xdr:cNvPr id="878" name="楕円 877"/>
        <xdr:cNvSpPr/>
      </xdr:nvSpPr>
      <xdr:spPr>
        <a:xfrm>
          <a:off x="21272500" y="129637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51674</xdr:rowOff>
    </xdr:from>
    <xdr:ext cx="534377" cy="259045"/>
    <xdr:sp macro="" textlink="">
      <xdr:nvSpPr>
        <xdr:cNvPr id="879" name="テキスト ボックス 878"/>
        <xdr:cNvSpPr txBox="1"/>
      </xdr:nvSpPr>
      <xdr:spPr>
        <a:xfrm>
          <a:off x="21056111" y="1273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128943</xdr:rowOff>
    </xdr:from>
    <xdr:to>
      <xdr:col>107</xdr:col>
      <xdr:colOff>101600</xdr:colOff>
      <xdr:row>76</xdr:row>
      <xdr:rowOff>59094</xdr:rowOff>
    </xdr:to>
    <xdr:sp macro="" textlink="">
      <xdr:nvSpPr>
        <xdr:cNvPr id="880" name="楕円 879"/>
        <xdr:cNvSpPr/>
      </xdr:nvSpPr>
      <xdr:spPr>
        <a:xfrm>
          <a:off x="20383500" y="129876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75620</xdr:rowOff>
    </xdr:from>
    <xdr:ext cx="534377" cy="259045"/>
    <xdr:sp macro="" textlink="">
      <xdr:nvSpPr>
        <xdr:cNvPr id="881" name="テキスト ボックス 880"/>
        <xdr:cNvSpPr txBox="1"/>
      </xdr:nvSpPr>
      <xdr:spPr>
        <a:xfrm>
          <a:off x="20167111" y="127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19920</xdr:rowOff>
    </xdr:from>
    <xdr:to>
      <xdr:col>102</xdr:col>
      <xdr:colOff>165100</xdr:colOff>
      <xdr:row>75</xdr:row>
      <xdr:rowOff>121520</xdr:rowOff>
    </xdr:to>
    <xdr:sp macro="" textlink="">
      <xdr:nvSpPr>
        <xdr:cNvPr id="882" name="楕円 881"/>
        <xdr:cNvSpPr/>
      </xdr:nvSpPr>
      <xdr:spPr>
        <a:xfrm>
          <a:off x="19494500" y="128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138047</xdr:rowOff>
    </xdr:from>
    <xdr:ext cx="534377" cy="259045"/>
    <xdr:sp macro="" textlink="">
      <xdr:nvSpPr>
        <xdr:cNvPr id="883" name="テキスト ボックス 882"/>
        <xdr:cNvSpPr txBox="1"/>
      </xdr:nvSpPr>
      <xdr:spPr>
        <a:xfrm>
          <a:off x="19278111" y="1265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101359</xdr:rowOff>
    </xdr:from>
    <xdr:to>
      <xdr:col>98</xdr:col>
      <xdr:colOff>38100</xdr:colOff>
      <xdr:row>76</xdr:row>
      <xdr:rowOff>31508</xdr:rowOff>
    </xdr:to>
    <xdr:sp macro="" textlink="">
      <xdr:nvSpPr>
        <xdr:cNvPr id="884" name="楕円 883"/>
        <xdr:cNvSpPr/>
      </xdr:nvSpPr>
      <xdr:spPr>
        <a:xfrm>
          <a:off x="18605500" y="12960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22635</xdr:rowOff>
    </xdr:from>
    <xdr:ext cx="534377" cy="259045"/>
    <xdr:sp macro="" textlink="">
      <xdr:nvSpPr>
        <xdr:cNvPr id="885" name="テキスト ボックス 884"/>
        <xdr:cNvSpPr txBox="1"/>
      </xdr:nvSpPr>
      <xdr:spPr>
        <a:xfrm>
          <a:off x="18389111" y="130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544,230</a:t>
          </a:r>
          <a:r>
            <a:rPr lang="ja-JP" altLang="ja-JP"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64,727</a:t>
          </a:r>
          <a:r>
            <a:rPr lang="ja-JP" altLang="ja-JP" sz="1100" b="0" i="0" baseline="0">
              <a:solidFill>
                <a:schemeClr val="dk1"/>
              </a:solidFill>
              <a:effectLst/>
              <a:latin typeface="+mn-lt"/>
              <a:ea typeface="+mn-ea"/>
              <a:cs typeface="+mn-cs"/>
            </a:rPr>
            <a:t>円となっており、ほぼ横ばいで推移して</a:t>
          </a:r>
          <a:r>
            <a:rPr lang="ja-JP" altLang="en-US"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そのほか特に増減の大きい項目として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、災害復旧事業費</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、普通建設事業費</a:t>
          </a:r>
          <a:r>
            <a:rPr lang="ja-JP" altLang="ja-JP" sz="1100" b="0" i="0" baseline="0">
              <a:solidFill>
                <a:schemeClr val="dk1"/>
              </a:solidFill>
              <a:effectLst/>
              <a:latin typeface="+mn-lt"/>
              <a:ea typeface="+mn-ea"/>
              <a:cs typeface="+mn-cs"/>
            </a:rPr>
            <a:t>があげられる。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災害復旧事業費については、住民一人当たり</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円と大幅に</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したが、</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年度実施した公共施設の除染が災害復旧事業費に計上されたことが主な要因である。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物件費については住民一人当たり</a:t>
          </a:r>
          <a:r>
            <a:rPr lang="en-US" altLang="ja-JP" sz="1100" b="0" i="0" baseline="0">
              <a:solidFill>
                <a:schemeClr val="dk1"/>
              </a:solidFill>
              <a:effectLst/>
              <a:latin typeface="+mn-lt"/>
              <a:ea typeface="+mn-ea"/>
              <a:cs typeface="+mn-cs"/>
            </a:rPr>
            <a:t>97,189</a:t>
          </a:r>
          <a:r>
            <a:rPr lang="ja-JP" altLang="ja-JP" sz="1100" b="0" i="0" baseline="0">
              <a:solidFill>
                <a:schemeClr val="dk1"/>
              </a:solidFill>
              <a:effectLst/>
              <a:latin typeface="+mn-lt"/>
              <a:ea typeface="+mn-ea"/>
              <a:cs typeface="+mn-cs"/>
            </a:rPr>
            <a:t>円と大幅に減少し、</a:t>
          </a:r>
          <a:r>
            <a:rPr lang="ja-JP" altLang="en-US" sz="1100" b="0" i="0" baseline="0">
              <a:solidFill>
                <a:schemeClr val="dk1"/>
              </a:solidFill>
              <a:effectLst/>
              <a:latin typeface="+mn-lt"/>
              <a:ea typeface="+mn-ea"/>
              <a:cs typeface="+mn-cs"/>
            </a:rPr>
            <a:t>要因としては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年度以降実施してきた住宅除染が完了し、対前年度比で除染業務委託料が大幅に減少したためである。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普通建設事業費については、住民一人当たり</a:t>
          </a:r>
          <a:r>
            <a:rPr lang="en-US" altLang="ja-JP" sz="1100" b="0" i="0" baseline="0">
              <a:solidFill>
                <a:schemeClr val="dk1"/>
              </a:solidFill>
              <a:effectLst/>
              <a:latin typeface="+mn-lt"/>
              <a:ea typeface="+mn-ea"/>
              <a:cs typeface="+mn-cs"/>
            </a:rPr>
            <a:t>158,110</a:t>
          </a:r>
          <a:r>
            <a:rPr lang="ja-JP" altLang="en-US" sz="1100" b="0" i="0" baseline="0">
              <a:solidFill>
                <a:schemeClr val="dk1"/>
              </a:solidFill>
              <a:effectLst/>
              <a:latin typeface="+mn-lt"/>
              <a:ea typeface="+mn-ea"/>
              <a:cs typeface="+mn-cs"/>
            </a:rPr>
            <a:t>円と大幅に増加したが、要因としては新保育園「くまっこ保育園」の建設に伴う補助金が主な要因である。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20,165
19,907
192.06
11,354,881
10,974,405
338,322
5,420,263
6,871,620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37157</xdr:rowOff>
    </xdr:from>
    <xdr:to>
      <xdr:col>24</xdr:col>
      <xdr:colOff>63500</xdr:colOff>
      <xdr:row>32</xdr:row>
      <xdr:rowOff>72426</xdr:rowOff>
    </xdr:to>
    <xdr:cxnSp macro="">
      <xdr:nvCxnSpPr>
        <xdr:cNvPr id="63" name="直線コネクタ 62"/>
        <xdr:cNvCxnSpPr/>
      </xdr:nvCxnSpPr>
      <xdr:spPr>
        <a:xfrm flipV="1">
          <a:off x="3797300" y="5523557"/>
          <a:ext cx="8382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161580</xdr:rowOff>
    </xdr:from>
    <xdr:to>
      <xdr:col>19</xdr:col>
      <xdr:colOff>177800</xdr:colOff>
      <xdr:row>32</xdr:row>
      <xdr:rowOff>72426</xdr:rowOff>
    </xdr:to>
    <xdr:cxnSp macro="">
      <xdr:nvCxnSpPr>
        <xdr:cNvPr id="66" name="直線コネクタ 65"/>
        <xdr:cNvCxnSpPr/>
      </xdr:nvCxnSpPr>
      <xdr:spPr>
        <a:xfrm>
          <a:off x="2908300" y="547653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141660</xdr:rowOff>
    </xdr:from>
    <xdr:to>
      <xdr:col>15</xdr:col>
      <xdr:colOff>50800</xdr:colOff>
      <xdr:row>31</xdr:row>
      <xdr:rowOff>161580</xdr:rowOff>
    </xdr:to>
    <xdr:cxnSp macro="">
      <xdr:nvCxnSpPr>
        <xdr:cNvPr id="69" name="直線コネクタ 68"/>
        <xdr:cNvCxnSpPr/>
      </xdr:nvCxnSpPr>
      <xdr:spPr>
        <a:xfrm>
          <a:off x="2019300" y="5285160"/>
          <a:ext cx="8890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137740</xdr:rowOff>
    </xdr:from>
    <xdr:to>
      <xdr:col>10</xdr:col>
      <xdr:colOff>114300</xdr:colOff>
      <xdr:row>30</xdr:row>
      <xdr:rowOff>141660</xdr:rowOff>
    </xdr:to>
    <xdr:cxnSp macro="">
      <xdr:nvCxnSpPr>
        <xdr:cNvPr id="72" name="直線コネクタ 71"/>
        <xdr:cNvCxnSpPr/>
      </xdr:nvCxnSpPr>
      <xdr:spPr>
        <a:xfrm>
          <a:off x="1130300" y="5281240"/>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75837</xdr:rowOff>
    </xdr:from>
    <xdr:to>
      <xdr:col>6</xdr:col>
      <xdr:colOff>38100</xdr:colOff>
      <xdr:row>32</xdr:row>
      <xdr:rowOff>5987</xdr:rowOff>
    </xdr:to>
    <xdr:sp macro="" textlink="">
      <xdr:nvSpPr>
        <xdr:cNvPr id="75" name="フローチャート: 判断 74"/>
        <xdr:cNvSpPr/>
      </xdr:nvSpPr>
      <xdr:spPr>
        <a:xfrm>
          <a:off x="1079500" y="5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168564</xdr:rowOff>
    </xdr:from>
    <xdr:ext cx="469744" cy="259045"/>
    <xdr:sp macro="" textlink="">
      <xdr:nvSpPr>
        <xdr:cNvPr id="76" name="テキスト ボックス 75"/>
        <xdr:cNvSpPr txBox="1"/>
      </xdr:nvSpPr>
      <xdr:spPr>
        <a:xfrm>
          <a:off x="895428" y="548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157807</xdr:rowOff>
    </xdr:from>
    <xdr:to>
      <xdr:col>24</xdr:col>
      <xdr:colOff>114300</xdr:colOff>
      <xdr:row>32</xdr:row>
      <xdr:rowOff>87957</xdr:rowOff>
    </xdr:to>
    <xdr:sp macro="" textlink="">
      <xdr:nvSpPr>
        <xdr:cNvPr id="82" name="楕円 81"/>
        <xdr:cNvSpPr/>
      </xdr:nvSpPr>
      <xdr:spPr>
        <a:xfrm>
          <a:off x="4584700" y="54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9234</xdr:rowOff>
    </xdr:from>
    <xdr:ext cx="469744" cy="259045"/>
    <xdr:sp macro="" textlink="">
      <xdr:nvSpPr>
        <xdr:cNvPr id="83" name="議会費該当値テキスト"/>
        <xdr:cNvSpPr txBox="1"/>
      </xdr:nvSpPr>
      <xdr:spPr>
        <a:xfrm>
          <a:off x="4686300" y="532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21626</xdr:rowOff>
    </xdr:from>
    <xdr:to>
      <xdr:col>20</xdr:col>
      <xdr:colOff>38100</xdr:colOff>
      <xdr:row>32</xdr:row>
      <xdr:rowOff>123226</xdr:rowOff>
    </xdr:to>
    <xdr:sp macro="" textlink="">
      <xdr:nvSpPr>
        <xdr:cNvPr id="84" name="楕円 83"/>
        <xdr:cNvSpPr/>
      </xdr:nvSpPr>
      <xdr:spPr>
        <a:xfrm>
          <a:off x="3746500" y="55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139753</xdr:rowOff>
    </xdr:from>
    <xdr:ext cx="469744" cy="259045"/>
    <xdr:sp macro="" textlink="">
      <xdr:nvSpPr>
        <xdr:cNvPr id="85" name="テキスト ボックス 84"/>
        <xdr:cNvSpPr txBox="1"/>
      </xdr:nvSpPr>
      <xdr:spPr>
        <a:xfrm>
          <a:off x="3562428" y="528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110780</xdr:rowOff>
    </xdr:from>
    <xdr:to>
      <xdr:col>15</xdr:col>
      <xdr:colOff>101600</xdr:colOff>
      <xdr:row>32</xdr:row>
      <xdr:rowOff>40930</xdr:rowOff>
    </xdr:to>
    <xdr:sp macro="" textlink="">
      <xdr:nvSpPr>
        <xdr:cNvPr id="86" name="楕円 85"/>
        <xdr:cNvSpPr/>
      </xdr:nvSpPr>
      <xdr:spPr>
        <a:xfrm>
          <a:off x="2857500" y="54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57457</xdr:rowOff>
    </xdr:from>
    <xdr:ext cx="469744" cy="259045"/>
    <xdr:sp macro="" textlink="">
      <xdr:nvSpPr>
        <xdr:cNvPr id="87" name="テキスト ボックス 86"/>
        <xdr:cNvSpPr txBox="1"/>
      </xdr:nvSpPr>
      <xdr:spPr>
        <a:xfrm>
          <a:off x="2673428" y="520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90860</xdr:rowOff>
    </xdr:from>
    <xdr:to>
      <xdr:col>10</xdr:col>
      <xdr:colOff>165100</xdr:colOff>
      <xdr:row>31</xdr:row>
      <xdr:rowOff>21010</xdr:rowOff>
    </xdr:to>
    <xdr:sp macro="" textlink="">
      <xdr:nvSpPr>
        <xdr:cNvPr id="88" name="楕円 87"/>
        <xdr:cNvSpPr/>
      </xdr:nvSpPr>
      <xdr:spPr>
        <a:xfrm>
          <a:off x="1968500" y="52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37537</xdr:rowOff>
    </xdr:from>
    <xdr:ext cx="469744" cy="259045"/>
    <xdr:sp macro="" textlink="">
      <xdr:nvSpPr>
        <xdr:cNvPr id="89" name="テキスト ボックス 88"/>
        <xdr:cNvSpPr txBox="1"/>
      </xdr:nvSpPr>
      <xdr:spPr>
        <a:xfrm>
          <a:off x="1784428" y="500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86940</xdr:rowOff>
    </xdr:from>
    <xdr:to>
      <xdr:col>6</xdr:col>
      <xdr:colOff>38100</xdr:colOff>
      <xdr:row>31</xdr:row>
      <xdr:rowOff>17090</xdr:rowOff>
    </xdr:to>
    <xdr:sp macro="" textlink="">
      <xdr:nvSpPr>
        <xdr:cNvPr id="90" name="楕円 89"/>
        <xdr:cNvSpPr/>
      </xdr:nvSpPr>
      <xdr:spPr>
        <a:xfrm>
          <a:off x="1079500" y="52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33617</xdr:rowOff>
    </xdr:from>
    <xdr:ext cx="469744" cy="259045"/>
    <xdr:sp macro="" textlink="">
      <xdr:nvSpPr>
        <xdr:cNvPr id="91" name="テキスト ボックス 90"/>
        <xdr:cNvSpPr txBox="1"/>
      </xdr:nvSpPr>
      <xdr:spPr>
        <a:xfrm>
          <a:off x="895428" y="50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43368</xdr:rowOff>
    </xdr:from>
    <xdr:to>
      <xdr:col>24</xdr:col>
      <xdr:colOff>63500</xdr:colOff>
      <xdr:row>58</xdr:row>
      <xdr:rowOff>88785</xdr:rowOff>
    </xdr:to>
    <xdr:cxnSp macro="">
      <xdr:nvCxnSpPr>
        <xdr:cNvPr id="122" name="直線コネクタ 121"/>
        <xdr:cNvCxnSpPr/>
      </xdr:nvCxnSpPr>
      <xdr:spPr>
        <a:xfrm flipV="1">
          <a:off x="3797300" y="9987468"/>
          <a:ext cx="838200" cy="4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69183</xdr:rowOff>
    </xdr:from>
    <xdr:to>
      <xdr:col>19</xdr:col>
      <xdr:colOff>177800</xdr:colOff>
      <xdr:row>58</xdr:row>
      <xdr:rowOff>88785</xdr:rowOff>
    </xdr:to>
    <xdr:cxnSp macro="">
      <xdr:nvCxnSpPr>
        <xdr:cNvPr id="125" name="直線コネクタ 124"/>
        <xdr:cNvCxnSpPr/>
      </xdr:nvCxnSpPr>
      <xdr:spPr>
        <a:xfrm>
          <a:off x="2908300" y="10013283"/>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40507</xdr:rowOff>
    </xdr:from>
    <xdr:to>
      <xdr:col>15</xdr:col>
      <xdr:colOff>50800</xdr:colOff>
      <xdr:row>58</xdr:row>
      <xdr:rowOff>69183</xdr:rowOff>
    </xdr:to>
    <xdr:cxnSp macro="">
      <xdr:nvCxnSpPr>
        <xdr:cNvPr id="128" name="直線コネクタ 127"/>
        <xdr:cNvCxnSpPr/>
      </xdr:nvCxnSpPr>
      <xdr:spPr>
        <a:xfrm>
          <a:off x="2019300" y="9984607"/>
          <a:ext cx="889000" cy="2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40334</xdr:rowOff>
    </xdr:from>
    <xdr:to>
      <xdr:col>10</xdr:col>
      <xdr:colOff>114300</xdr:colOff>
      <xdr:row>58</xdr:row>
      <xdr:rowOff>40507</xdr:rowOff>
    </xdr:to>
    <xdr:cxnSp macro="">
      <xdr:nvCxnSpPr>
        <xdr:cNvPr id="131" name="直線コネクタ 130"/>
        <xdr:cNvCxnSpPr/>
      </xdr:nvCxnSpPr>
      <xdr:spPr>
        <a:xfrm>
          <a:off x="1130300" y="9984434"/>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137987</xdr:rowOff>
    </xdr:from>
    <xdr:to>
      <xdr:col>6</xdr:col>
      <xdr:colOff>38100</xdr:colOff>
      <xdr:row>58</xdr:row>
      <xdr:rowOff>68137</xdr:rowOff>
    </xdr:to>
    <xdr:sp macro="" textlink="">
      <xdr:nvSpPr>
        <xdr:cNvPr id="134" name="フローチャート: 判断 133"/>
        <xdr:cNvSpPr/>
      </xdr:nvSpPr>
      <xdr:spPr>
        <a:xfrm>
          <a:off x="1079500" y="99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84664</xdr:rowOff>
    </xdr:from>
    <xdr:ext cx="534377" cy="259045"/>
    <xdr:sp macro="" textlink="">
      <xdr:nvSpPr>
        <xdr:cNvPr id="135" name="テキスト ボックス 134"/>
        <xdr:cNvSpPr txBox="1"/>
      </xdr:nvSpPr>
      <xdr:spPr>
        <a:xfrm>
          <a:off x="863111" y="96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164018</xdr:rowOff>
    </xdr:from>
    <xdr:to>
      <xdr:col>24</xdr:col>
      <xdr:colOff>114300</xdr:colOff>
      <xdr:row>58</xdr:row>
      <xdr:rowOff>94168</xdr:rowOff>
    </xdr:to>
    <xdr:sp macro="" textlink="">
      <xdr:nvSpPr>
        <xdr:cNvPr id="141" name="楕円 140"/>
        <xdr:cNvSpPr/>
      </xdr:nvSpPr>
      <xdr:spPr>
        <a:xfrm>
          <a:off x="4584700" y="99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142445</xdr:rowOff>
    </xdr:from>
    <xdr:ext cx="534377" cy="259045"/>
    <xdr:sp macro="" textlink="">
      <xdr:nvSpPr>
        <xdr:cNvPr id="142" name="総務費該当値テキスト"/>
        <xdr:cNvSpPr txBox="1"/>
      </xdr:nvSpPr>
      <xdr:spPr>
        <a:xfrm>
          <a:off x="4686300" y="991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37985</xdr:rowOff>
    </xdr:from>
    <xdr:to>
      <xdr:col>20</xdr:col>
      <xdr:colOff>38100</xdr:colOff>
      <xdr:row>58</xdr:row>
      <xdr:rowOff>139585</xdr:rowOff>
    </xdr:to>
    <xdr:sp macro="" textlink="">
      <xdr:nvSpPr>
        <xdr:cNvPr id="143" name="楕円 142"/>
        <xdr:cNvSpPr/>
      </xdr:nvSpPr>
      <xdr:spPr>
        <a:xfrm>
          <a:off x="3746500" y="99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130712</xdr:rowOff>
    </xdr:from>
    <xdr:ext cx="534377" cy="259045"/>
    <xdr:sp macro="" textlink="">
      <xdr:nvSpPr>
        <xdr:cNvPr id="144" name="テキスト ボックス 143"/>
        <xdr:cNvSpPr txBox="1"/>
      </xdr:nvSpPr>
      <xdr:spPr>
        <a:xfrm>
          <a:off x="3530111" y="100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18383</xdr:rowOff>
    </xdr:from>
    <xdr:to>
      <xdr:col>15</xdr:col>
      <xdr:colOff>101600</xdr:colOff>
      <xdr:row>58</xdr:row>
      <xdr:rowOff>119983</xdr:rowOff>
    </xdr:to>
    <xdr:sp macro="" textlink="">
      <xdr:nvSpPr>
        <xdr:cNvPr id="145" name="楕円 144"/>
        <xdr:cNvSpPr/>
      </xdr:nvSpPr>
      <xdr:spPr>
        <a:xfrm>
          <a:off x="2857500" y="99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111110</xdr:rowOff>
    </xdr:from>
    <xdr:ext cx="534377" cy="259045"/>
    <xdr:sp macro="" textlink="">
      <xdr:nvSpPr>
        <xdr:cNvPr id="146" name="テキスト ボックス 145"/>
        <xdr:cNvSpPr txBox="1"/>
      </xdr:nvSpPr>
      <xdr:spPr>
        <a:xfrm>
          <a:off x="2641111" y="100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161157</xdr:rowOff>
    </xdr:from>
    <xdr:to>
      <xdr:col>10</xdr:col>
      <xdr:colOff>165100</xdr:colOff>
      <xdr:row>58</xdr:row>
      <xdr:rowOff>91307</xdr:rowOff>
    </xdr:to>
    <xdr:sp macro="" textlink="">
      <xdr:nvSpPr>
        <xdr:cNvPr id="147" name="楕円 146"/>
        <xdr:cNvSpPr/>
      </xdr:nvSpPr>
      <xdr:spPr>
        <a:xfrm>
          <a:off x="1968500" y="99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107834</xdr:rowOff>
    </xdr:from>
    <xdr:ext cx="534377" cy="259045"/>
    <xdr:sp macro="" textlink="">
      <xdr:nvSpPr>
        <xdr:cNvPr id="148" name="テキスト ボックス 147"/>
        <xdr:cNvSpPr txBox="1"/>
      </xdr:nvSpPr>
      <xdr:spPr>
        <a:xfrm>
          <a:off x="1752111" y="97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160984</xdr:rowOff>
    </xdr:from>
    <xdr:to>
      <xdr:col>6</xdr:col>
      <xdr:colOff>38100</xdr:colOff>
      <xdr:row>58</xdr:row>
      <xdr:rowOff>91134</xdr:rowOff>
    </xdr:to>
    <xdr:sp macro="" textlink="">
      <xdr:nvSpPr>
        <xdr:cNvPr id="149" name="楕円 148"/>
        <xdr:cNvSpPr/>
      </xdr:nvSpPr>
      <xdr:spPr>
        <a:xfrm>
          <a:off x="1079500" y="99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82261</xdr:rowOff>
    </xdr:from>
    <xdr:ext cx="534377" cy="259045"/>
    <xdr:sp macro="" textlink="">
      <xdr:nvSpPr>
        <xdr:cNvPr id="150" name="テキスト ボックス 149"/>
        <xdr:cNvSpPr txBox="1"/>
      </xdr:nvSpPr>
      <xdr:spPr>
        <a:xfrm>
          <a:off x="863111" y="1002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70" name="テキスト ボックス 169"/>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2" name="テキスト ボックス 171"/>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124320</xdr:rowOff>
    </xdr:from>
    <xdr:to>
      <xdr:col>24</xdr:col>
      <xdr:colOff>62865</xdr:colOff>
      <xdr:row>78</xdr:row>
      <xdr:rowOff>90869</xdr:rowOff>
    </xdr:to>
    <xdr:cxnSp macro="">
      <xdr:nvCxnSpPr>
        <xdr:cNvPr id="174" name="直線コネクタ 173"/>
        <xdr:cNvCxnSpPr/>
      </xdr:nvCxnSpPr>
      <xdr:spPr>
        <a:xfrm flipV="1">
          <a:off x="4633595" y="13325970"/>
          <a:ext cx="1270" cy="137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111978</xdr:rowOff>
    </xdr:from>
    <xdr:ext cx="534377" cy="259045"/>
    <xdr:sp macro="" textlink="">
      <xdr:nvSpPr>
        <xdr:cNvPr id="175" name="民生費最小値テキスト"/>
        <xdr:cNvSpPr txBox="1"/>
      </xdr:nvSpPr>
      <xdr:spPr>
        <a:xfrm>
          <a:off x="4686300" y="1348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90869</xdr:rowOff>
    </xdr:from>
    <xdr:to>
      <xdr:col>24</xdr:col>
      <xdr:colOff>152400</xdr:colOff>
      <xdr:row>78</xdr:row>
      <xdr:rowOff>90869</xdr:rowOff>
    </xdr:to>
    <xdr:cxnSp macro="">
      <xdr:nvCxnSpPr>
        <xdr:cNvPr id="176" name="直線コネクタ 175"/>
        <xdr:cNvCxnSpPr/>
      </xdr:nvCxnSpPr>
      <xdr:spPr>
        <a:xfrm>
          <a:off x="4546600" y="13463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70997</xdr:rowOff>
    </xdr:from>
    <xdr:ext cx="599010" cy="259045"/>
    <xdr:sp macro="" textlink="">
      <xdr:nvSpPr>
        <xdr:cNvPr id="177" name="民生費最大値テキスト"/>
        <xdr:cNvSpPr txBox="1"/>
      </xdr:nvSpPr>
      <xdr:spPr>
        <a:xfrm>
          <a:off x="4686300" y="1310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77</xdr:row>
      <xdr:rowOff>124320</xdr:rowOff>
    </xdr:from>
    <xdr:to>
      <xdr:col>24</xdr:col>
      <xdr:colOff>152400</xdr:colOff>
      <xdr:row>77</xdr:row>
      <xdr:rowOff>124320</xdr:rowOff>
    </xdr:to>
    <xdr:cxnSp macro="">
      <xdr:nvCxnSpPr>
        <xdr:cNvPr id="178" name="直線コネクタ 177"/>
        <xdr:cNvCxnSpPr/>
      </xdr:nvCxnSpPr>
      <xdr:spPr>
        <a:xfrm>
          <a:off x="4546600" y="1332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126836</xdr:rowOff>
    </xdr:from>
    <xdr:to>
      <xdr:col>24</xdr:col>
      <xdr:colOff>63500</xdr:colOff>
      <xdr:row>77</xdr:row>
      <xdr:rowOff>124320</xdr:rowOff>
    </xdr:to>
    <xdr:cxnSp macro="">
      <xdr:nvCxnSpPr>
        <xdr:cNvPr id="179" name="直線コネクタ 178"/>
        <xdr:cNvCxnSpPr/>
      </xdr:nvCxnSpPr>
      <xdr:spPr>
        <a:xfrm>
          <a:off x="3797300" y="13157036"/>
          <a:ext cx="838200" cy="16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156427</xdr:rowOff>
    </xdr:from>
    <xdr:ext cx="599010" cy="259045"/>
    <xdr:sp macro="" textlink="">
      <xdr:nvSpPr>
        <xdr:cNvPr id="180" name="民生費平均値テキスト"/>
        <xdr:cNvSpPr txBox="1"/>
      </xdr:nvSpPr>
      <xdr:spPr>
        <a:xfrm>
          <a:off x="4686300" y="133580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6550</xdr:rowOff>
    </xdr:from>
    <xdr:to>
      <xdr:col>24</xdr:col>
      <xdr:colOff>114300</xdr:colOff>
      <xdr:row>78</xdr:row>
      <xdr:rowOff>108150</xdr:rowOff>
    </xdr:to>
    <xdr:sp macro="" textlink="">
      <xdr:nvSpPr>
        <xdr:cNvPr id="181" name="フローチャート: 判断 180"/>
        <xdr:cNvSpPr/>
      </xdr:nvSpPr>
      <xdr:spPr>
        <a:xfrm>
          <a:off x="4584700" y="1337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65937</xdr:rowOff>
    </xdr:from>
    <xdr:to>
      <xdr:col>19</xdr:col>
      <xdr:colOff>177800</xdr:colOff>
      <xdr:row>76</xdr:row>
      <xdr:rowOff>126836</xdr:rowOff>
    </xdr:to>
    <xdr:cxnSp macro="">
      <xdr:nvCxnSpPr>
        <xdr:cNvPr id="182" name="直線コネクタ 181"/>
        <xdr:cNvCxnSpPr/>
      </xdr:nvCxnSpPr>
      <xdr:spPr>
        <a:xfrm>
          <a:off x="2908300" y="12067437"/>
          <a:ext cx="889000" cy="108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933</xdr:rowOff>
    </xdr:from>
    <xdr:to>
      <xdr:col>20</xdr:col>
      <xdr:colOff>38100</xdr:colOff>
      <xdr:row>78</xdr:row>
      <xdr:rowOff>102533</xdr:rowOff>
    </xdr:to>
    <xdr:sp macro="" textlink="">
      <xdr:nvSpPr>
        <xdr:cNvPr id="183" name="フローチャート: 判断 182"/>
        <xdr:cNvSpPr/>
      </xdr:nvSpPr>
      <xdr:spPr>
        <a:xfrm>
          <a:off x="3746500" y="1337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93660</xdr:rowOff>
    </xdr:from>
    <xdr:ext cx="599010" cy="259045"/>
    <xdr:sp macro="" textlink="">
      <xdr:nvSpPr>
        <xdr:cNvPr id="184" name="テキスト ボックス 183"/>
        <xdr:cNvSpPr txBox="1"/>
      </xdr:nvSpPr>
      <xdr:spPr>
        <a:xfrm>
          <a:off x="3497795" y="1346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65937</xdr:rowOff>
    </xdr:from>
    <xdr:to>
      <xdr:col>15</xdr:col>
      <xdr:colOff>50800</xdr:colOff>
      <xdr:row>73</xdr:row>
      <xdr:rowOff>37149</xdr:rowOff>
    </xdr:to>
    <xdr:cxnSp macro="">
      <xdr:nvCxnSpPr>
        <xdr:cNvPr id="185" name="直線コネクタ 184"/>
        <xdr:cNvCxnSpPr/>
      </xdr:nvCxnSpPr>
      <xdr:spPr>
        <a:xfrm flipV="1">
          <a:off x="2019300" y="12067437"/>
          <a:ext cx="889000" cy="4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158121</xdr:rowOff>
    </xdr:from>
    <xdr:to>
      <xdr:col>15</xdr:col>
      <xdr:colOff>101600</xdr:colOff>
      <xdr:row>78</xdr:row>
      <xdr:rowOff>88271</xdr:rowOff>
    </xdr:to>
    <xdr:sp macro="" textlink="">
      <xdr:nvSpPr>
        <xdr:cNvPr id="186" name="フローチャート: 判断 185"/>
        <xdr:cNvSpPr/>
      </xdr:nvSpPr>
      <xdr:spPr>
        <a:xfrm>
          <a:off x="28575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79398</xdr:rowOff>
    </xdr:from>
    <xdr:ext cx="599010" cy="259045"/>
    <xdr:sp macro="" textlink="">
      <xdr:nvSpPr>
        <xdr:cNvPr id="187" name="テキスト ボックス 186"/>
        <xdr:cNvSpPr txBox="1"/>
      </xdr:nvSpPr>
      <xdr:spPr>
        <a:xfrm>
          <a:off x="2608795" y="1345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13025</xdr:rowOff>
    </xdr:from>
    <xdr:to>
      <xdr:col>10</xdr:col>
      <xdr:colOff>114300</xdr:colOff>
      <xdr:row>73</xdr:row>
      <xdr:rowOff>37149</xdr:rowOff>
    </xdr:to>
    <xdr:cxnSp macro="">
      <xdr:nvCxnSpPr>
        <xdr:cNvPr id="188" name="直線コネクタ 187"/>
        <xdr:cNvCxnSpPr/>
      </xdr:nvCxnSpPr>
      <xdr:spPr>
        <a:xfrm>
          <a:off x="1130300" y="12357425"/>
          <a:ext cx="889000" cy="1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2246</xdr:rowOff>
    </xdr:from>
    <xdr:to>
      <xdr:col>10</xdr:col>
      <xdr:colOff>165100</xdr:colOff>
      <xdr:row>78</xdr:row>
      <xdr:rowOff>103846</xdr:rowOff>
    </xdr:to>
    <xdr:sp macro="" textlink="">
      <xdr:nvSpPr>
        <xdr:cNvPr id="189" name="フローチャート: 判断 188"/>
        <xdr:cNvSpPr/>
      </xdr:nvSpPr>
      <xdr:spPr>
        <a:xfrm>
          <a:off x="1968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94973</xdr:rowOff>
    </xdr:from>
    <xdr:ext cx="599010" cy="259045"/>
    <xdr:sp macro="" textlink="">
      <xdr:nvSpPr>
        <xdr:cNvPr id="190" name="テキスト ボックス 189"/>
        <xdr:cNvSpPr txBox="1"/>
      </xdr:nvSpPr>
      <xdr:spPr>
        <a:xfrm>
          <a:off x="1719795"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70732</xdr:rowOff>
    </xdr:from>
    <xdr:to>
      <xdr:col>6</xdr:col>
      <xdr:colOff>38100</xdr:colOff>
      <xdr:row>78</xdr:row>
      <xdr:rowOff>882</xdr:rowOff>
    </xdr:to>
    <xdr:sp macro="" textlink="">
      <xdr:nvSpPr>
        <xdr:cNvPr id="191" name="フローチャート: 判断 190"/>
        <xdr:cNvSpPr/>
      </xdr:nvSpPr>
      <xdr:spPr>
        <a:xfrm>
          <a:off x="1079500" y="1327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163459</xdr:rowOff>
    </xdr:from>
    <xdr:ext cx="599010" cy="259045"/>
    <xdr:sp macro="" textlink="">
      <xdr:nvSpPr>
        <xdr:cNvPr id="192" name="テキスト ボックス 191"/>
        <xdr:cNvSpPr txBox="1"/>
      </xdr:nvSpPr>
      <xdr:spPr>
        <a:xfrm>
          <a:off x="830795" y="1336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73520</xdr:rowOff>
    </xdr:from>
    <xdr:to>
      <xdr:col>24</xdr:col>
      <xdr:colOff>114300</xdr:colOff>
      <xdr:row>78</xdr:row>
      <xdr:rowOff>3670</xdr:rowOff>
    </xdr:to>
    <xdr:sp macro="" textlink="">
      <xdr:nvSpPr>
        <xdr:cNvPr id="198" name="楕円 197"/>
        <xdr:cNvSpPr/>
      </xdr:nvSpPr>
      <xdr:spPr>
        <a:xfrm>
          <a:off x="4584700" y="132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26547</xdr:rowOff>
    </xdr:from>
    <xdr:ext cx="599010" cy="259045"/>
    <xdr:sp macro="" textlink="">
      <xdr:nvSpPr>
        <xdr:cNvPr id="199" name="民生費該当値テキスト"/>
        <xdr:cNvSpPr txBox="1"/>
      </xdr:nvSpPr>
      <xdr:spPr>
        <a:xfrm>
          <a:off x="4686300" y="1322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76036</xdr:rowOff>
    </xdr:from>
    <xdr:to>
      <xdr:col>20</xdr:col>
      <xdr:colOff>38100</xdr:colOff>
      <xdr:row>77</xdr:row>
      <xdr:rowOff>6186</xdr:rowOff>
    </xdr:to>
    <xdr:sp macro="" textlink="">
      <xdr:nvSpPr>
        <xdr:cNvPr id="200" name="楕円 199"/>
        <xdr:cNvSpPr/>
      </xdr:nvSpPr>
      <xdr:spPr>
        <a:xfrm>
          <a:off x="3746500" y="131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22713</xdr:rowOff>
    </xdr:from>
    <xdr:ext cx="599010" cy="259045"/>
    <xdr:sp macro="" textlink="">
      <xdr:nvSpPr>
        <xdr:cNvPr id="201" name="テキスト ボックス 200"/>
        <xdr:cNvSpPr txBox="1"/>
      </xdr:nvSpPr>
      <xdr:spPr>
        <a:xfrm>
          <a:off x="3497795" y="1288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15137</xdr:rowOff>
    </xdr:from>
    <xdr:to>
      <xdr:col>15</xdr:col>
      <xdr:colOff>101600</xdr:colOff>
      <xdr:row>70</xdr:row>
      <xdr:rowOff>116737</xdr:rowOff>
    </xdr:to>
    <xdr:sp macro="" textlink="">
      <xdr:nvSpPr>
        <xdr:cNvPr id="202" name="楕円 201"/>
        <xdr:cNvSpPr/>
      </xdr:nvSpPr>
      <xdr:spPr>
        <a:xfrm>
          <a:off x="2857500" y="120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68</xdr:row>
      <xdr:rowOff>133264</xdr:rowOff>
    </xdr:from>
    <xdr:ext cx="690189" cy="259045"/>
    <xdr:sp macro="" textlink="">
      <xdr:nvSpPr>
        <xdr:cNvPr id="203" name="テキスト ボックス 202"/>
        <xdr:cNvSpPr txBox="1"/>
      </xdr:nvSpPr>
      <xdr:spPr>
        <a:xfrm>
          <a:off x="2563205" y="11791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157799</xdr:rowOff>
    </xdr:from>
    <xdr:to>
      <xdr:col>10</xdr:col>
      <xdr:colOff>165100</xdr:colOff>
      <xdr:row>73</xdr:row>
      <xdr:rowOff>87949</xdr:rowOff>
    </xdr:to>
    <xdr:sp macro="" textlink="">
      <xdr:nvSpPr>
        <xdr:cNvPr id="204" name="楕円 203"/>
        <xdr:cNvSpPr/>
      </xdr:nvSpPr>
      <xdr:spPr>
        <a:xfrm>
          <a:off x="1968500" y="125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104476</xdr:rowOff>
    </xdr:from>
    <xdr:ext cx="599010" cy="259045"/>
    <xdr:sp macro="" textlink="">
      <xdr:nvSpPr>
        <xdr:cNvPr id="205" name="テキスト ボックス 204"/>
        <xdr:cNvSpPr txBox="1"/>
      </xdr:nvSpPr>
      <xdr:spPr>
        <a:xfrm>
          <a:off x="1719795" y="1227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133675</xdr:rowOff>
    </xdr:from>
    <xdr:to>
      <xdr:col>6</xdr:col>
      <xdr:colOff>38100</xdr:colOff>
      <xdr:row>72</xdr:row>
      <xdr:rowOff>63825</xdr:rowOff>
    </xdr:to>
    <xdr:sp macro="" textlink="">
      <xdr:nvSpPr>
        <xdr:cNvPr id="206" name="楕円 205"/>
        <xdr:cNvSpPr/>
      </xdr:nvSpPr>
      <xdr:spPr>
        <a:xfrm>
          <a:off x="1079500" y="123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80352</xdr:rowOff>
    </xdr:from>
    <xdr:ext cx="599010" cy="259045"/>
    <xdr:sp macro="" textlink="">
      <xdr:nvSpPr>
        <xdr:cNvPr id="207" name="テキスト ボックス 206"/>
        <xdr:cNvSpPr txBox="1"/>
      </xdr:nvSpPr>
      <xdr:spPr>
        <a:xfrm>
          <a:off x="830795" y="120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0" name="直線コネクタ 229"/>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1"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2" name="直線コネクタ 231"/>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3"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4" name="直線コネクタ 233"/>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73589</xdr:rowOff>
    </xdr:from>
    <xdr:to>
      <xdr:col>24</xdr:col>
      <xdr:colOff>63500</xdr:colOff>
      <xdr:row>98</xdr:row>
      <xdr:rowOff>112406</xdr:rowOff>
    </xdr:to>
    <xdr:cxnSp macro="">
      <xdr:nvCxnSpPr>
        <xdr:cNvPr id="235" name="直線コネクタ 234"/>
        <xdr:cNvCxnSpPr/>
      </xdr:nvCxnSpPr>
      <xdr:spPr>
        <a:xfrm>
          <a:off x="3797300" y="16875689"/>
          <a:ext cx="838200" cy="3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6"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7" name="フローチャート: 判断 236"/>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148775</xdr:rowOff>
    </xdr:from>
    <xdr:to>
      <xdr:col>19</xdr:col>
      <xdr:colOff>177800</xdr:colOff>
      <xdr:row>98</xdr:row>
      <xdr:rowOff>73589</xdr:rowOff>
    </xdr:to>
    <xdr:cxnSp macro="">
      <xdr:nvCxnSpPr>
        <xdr:cNvPr id="238" name="直線コネクタ 237"/>
        <xdr:cNvCxnSpPr/>
      </xdr:nvCxnSpPr>
      <xdr:spPr>
        <a:xfrm>
          <a:off x="2908300" y="16779425"/>
          <a:ext cx="889000" cy="9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39" name="フローチャート: 判断 238"/>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0" name="テキスト ボックス 239"/>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118645</xdr:rowOff>
    </xdr:from>
    <xdr:to>
      <xdr:col>15</xdr:col>
      <xdr:colOff>50800</xdr:colOff>
      <xdr:row>97</xdr:row>
      <xdr:rowOff>148775</xdr:rowOff>
    </xdr:to>
    <xdr:cxnSp macro="">
      <xdr:nvCxnSpPr>
        <xdr:cNvPr id="241" name="直線コネクタ 240"/>
        <xdr:cNvCxnSpPr/>
      </xdr:nvCxnSpPr>
      <xdr:spPr>
        <a:xfrm>
          <a:off x="2019300" y="16749295"/>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2" name="フローチャート: 判断 241"/>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3" name="テキスト ボックス 242"/>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118645</xdr:rowOff>
    </xdr:from>
    <xdr:to>
      <xdr:col>10</xdr:col>
      <xdr:colOff>114300</xdr:colOff>
      <xdr:row>98</xdr:row>
      <xdr:rowOff>34224</xdr:rowOff>
    </xdr:to>
    <xdr:cxnSp macro="">
      <xdr:nvCxnSpPr>
        <xdr:cNvPr id="244" name="直線コネクタ 243"/>
        <xdr:cNvCxnSpPr/>
      </xdr:nvCxnSpPr>
      <xdr:spPr>
        <a:xfrm flipV="1">
          <a:off x="1130300" y="16749295"/>
          <a:ext cx="889000" cy="8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5" name="フローチャート: 判断 244"/>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6" name="テキスト ボックス 245"/>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27567</xdr:rowOff>
    </xdr:from>
    <xdr:to>
      <xdr:col>6</xdr:col>
      <xdr:colOff>38100</xdr:colOff>
      <xdr:row>95</xdr:row>
      <xdr:rowOff>129167</xdr:rowOff>
    </xdr:to>
    <xdr:sp macro="" textlink="">
      <xdr:nvSpPr>
        <xdr:cNvPr id="247" name="フローチャート: 判断 246"/>
        <xdr:cNvSpPr/>
      </xdr:nvSpPr>
      <xdr:spPr>
        <a:xfrm>
          <a:off x="1079500" y="1631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145694</xdr:rowOff>
    </xdr:from>
    <xdr:ext cx="534377" cy="259045"/>
    <xdr:sp macro="" textlink="">
      <xdr:nvSpPr>
        <xdr:cNvPr id="248" name="テキスト ボックス 247"/>
        <xdr:cNvSpPr txBox="1"/>
      </xdr:nvSpPr>
      <xdr:spPr>
        <a:xfrm>
          <a:off x="863111" y="1609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61606</xdr:rowOff>
    </xdr:from>
    <xdr:to>
      <xdr:col>24</xdr:col>
      <xdr:colOff>114300</xdr:colOff>
      <xdr:row>98</xdr:row>
      <xdr:rowOff>163206</xdr:rowOff>
    </xdr:to>
    <xdr:sp macro="" textlink="">
      <xdr:nvSpPr>
        <xdr:cNvPr id="254" name="楕円 253"/>
        <xdr:cNvSpPr/>
      </xdr:nvSpPr>
      <xdr:spPr>
        <a:xfrm>
          <a:off x="4584700" y="168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147983</xdr:rowOff>
    </xdr:from>
    <xdr:ext cx="534377" cy="259045"/>
    <xdr:sp macro="" textlink="">
      <xdr:nvSpPr>
        <xdr:cNvPr id="255" name="衛生費該当値テキスト"/>
        <xdr:cNvSpPr txBox="1"/>
      </xdr:nvSpPr>
      <xdr:spPr>
        <a:xfrm>
          <a:off x="4686300" y="167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22789</xdr:rowOff>
    </xdr:from>
    <xdr:to>
      <xdr:col>20</xdr:col>
      <xdr:colOff>38100</xdr:colOff>
      <xdr:row>98</xdr:row>
      <xdr:rowOff>124389</xdr:rowOff>
    </xdr:to>
    <xdr:sp macro="" textlink="">
      <xdr:nvSpPr>
        <xdr:cNvPr id="256" name="楕円 255"/>
        <xdr:cNvSpPr/>
      </xdr:nvSpPr>
      <xdr:spPr>
        <a:xfrm>
          <a:off x="3746500" y="168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115516</xdr:rowOff>
    </xdr:from>
    <xdr:ext cx="534377" cy="259045"/>
    <xdr:sp macro="" textlink="">
      <xdr:nvSpPr>
        <xdr:cNvPr id="257" name="テキスト ボックス 256"/>
        <xdr:cNvSpPr txBox="1"/>
      </xdr:nvSpPr>
      <xdr:spPr>
        <a:xfrm>
          <a:off x="3530111" y="1691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97975</xdr:rowOff>
    </xdr:from>
    <xdr:to>
      <xdr:col>15</xdr:col>
      <xdr:colOff>101600</xdr:colOff>
      <xdr:row>98</xdr:row>
      <xdr:rowOff>28125</xdr:rowOff>
    </xdr:to>
    <xdr:sp macro="" textlink="">
      <xdr:nvSpPr>
        <xdr:cNvPr id="258" name="楕円 257"/>
        <xdr:cNvSpPr/>
      </xdr:nvSpPr>
      <xdr:spPr>
        <a:xfrm>
          <a:off x="2857500" y="1672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19252</xdr:rowOff>
    </xdr:from>
    <xdr:ext cx="534377" cy="259045"/>
    <xdr:sp macro="" textlink="">
      <xdr:nvSpPr>
        <xdr:cNvPr id="259" name="テキスト ボックス 258"/>
        <xdr:cNvSpPr txBox="1"/>
      </xdr:nvSpPr>
      <xdr:spPr>
        <a:xfrm>
          <a:off x="2641111" y="1682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67845</xdr:rowOff>
    </xdr:from>
    <xdr:to>
      <xdr:col>10</xdr:col>
      <xdr:colOff>165100</xdr:colOff>
      <xdr:row>97</xdr:row>
      <xdr:rowOff>169445</xdr:rowOff>
    </xdr:to>
    <xdr:sp macro="" textlink="">
      <xdr:nvSpPr>
        <xdr:cNvPr id="260" name="楕円 259"/>
        <xdr:cNvSpPr/>
      </xdr:nvSpPr>
      <xdr:spPr>
        <a:xfrm>
          <a:off x="1968500" y="166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160572</xdr:rowOff>
    </xdr:from>
    <xdr:ext cx="534377" cy="259045"/>
    <xdr:sp macro="" textlink="">
      <xdr:nvSpPr>
        <xdr:cNvPr id="261" name="テキスト ボックス 260"/>
        <xdr:cNvSpPr txBox="1"/>
      </xdr:nvSpPr>
      <xdr:spPr>
        <a:xfrm>
          <a:off x="1752111" y="167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154874</xdr:rowOff>
    </xdr:from>
    <xdr:to>
      <xdr:col>6</xdr:col>
      <xdr:colOff>38100</xdr:colOff>
      <xdr:row>98</xdr:row>
      <xdr:rowOff>85024</xdr:rowOff>
    </xdr:to>
    <xdr:sp macro="" textlink="">
      <xdr:nvSpPr>
        <xdr:cNvPr id="262" name="楕円 261"/>
        <xdr:cNvSpPr/>
      </xdr:nvSpPr>
      <xdr:spPr>
        <a:xfrm>
          <a:off x="1079500" y="167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76151</xdr:rowOff>
    </xdr:from>
    <xdr:ext cx="534377" cy="259045"/>
    <xdr:sp macro="" textlink="">
      <xdr:nvSpPr>
        <xdr:cNvPr id="263" name="テキスト ボックス 262"/>
        <xdr:cNvSpPr txBox="1"/>
      </xdr:nvSpPr>
      <xdr:spPr>
        <a:xfrm>
          <a:off x="863111" y="1687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7" name="直線コネクタ 286"/>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0"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1" name="直線コネクタ 290"/>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19304</xdr:rowOff>
    </xdr:from>
    <xdr:to>
      <xdr:col>55</xdr:col>
      <xdr:colOff>0</xdr:colOff>
      <xdr:row>39</xdr:row>
      <xdr:rowOff>44450</xdr:rowOff>
    </xdr:to>
    <xdr:cxnSp macro="">
      <xdr:nvCxnSpPr>
        <xdr:cNvPr id="292" name="直線コネクタ 291"/>
        <xdr:cNvCxnSpPr/>
      </xdr:nvCxnSpPr>
      <xdr:spPr>
        <a:xfrm>
          <a:off x="9639300" y="6362954"/>
          <a:ext cx="8382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3"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4" name="フローチャート: 判断 293"/>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19304</xdr:rowOff>
    </xdr:from>
    <xdr:to>
      <xdr:col>50</xdr:col>
      <xdr:colOff>114300</xdr:colOff>
      <xdr:row>37</xdr:row>
      <xdr:rowOff>53975</xdr:rowOff>
    </xdr:to>
    <xdr:cxnSp macro="">
      <xdr:nvCxnSpPr>
        <xdr:cNvPr id="295" name="直線コネクタ 294"/>
        <xdr:cNvCxnSpPr/>
      </xdr:nvCxnSpPr>
      <xdr:spPr>
        <a:xfrm flipV="1">
          <a:off x="8750300" y="6362954"/>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6" name="フローチャート: 判断 295"/>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121429</xdr:rowOff>
    </xdr:from>
    <xdr:ext cx="378565" cy="259045"/>
    <xdr:sp macro="" textlink="">
      <xdr:nvSpPr>
        <xdr:cNvPr id="297" name="テキスト ボックス 296"/>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53975</xdr:rowOff>
    </xdr:from>
    <xdr:to>
      <xdr:col>45</xdr:col>
      <xdr:colOff>177800</xdr:colOff>
      <xdr:row>37</xdr:row>
      <xdr:rowOff>157226</xdr:rowOff>
    </xdr:to>
    <xdr:cxnSp macro="">
      <xdr:nvCxnSpPr>
        <xdr:cNvPr id="298" name="直線コネクタ 297"/>
        <xdr:cNvCxnSpPr/>
      </xdr:nvCxnSpPr>
      <xdr:spPr>
        <a:xfrm flipV="1">
          <a:off x="7861300" y="6397625"/>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299" name="フローチャート: 判断 298"/>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0" name="テキスト ボックス 299"/>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30734</xdr:rowOff>
    </xdr:from>
    <xdr:to>
      <xdr:col>41</xdr:col>
      <xdr:colOff>50800</xdr:colOff>
      <xdr:row>37</xdr:row>
      <xdr:rowOff>157226</xdr:rowOff>
    </xdr:to>
    <xdr:cxnSp macro="">
      <xdr:nvCxnSpPr>
        <xdr:cNvPr id="301" name="直線コネクタ 300"/>
        <xdr:cNvCxnSpPr/>
      </xdr:nvCxnSpPr>
      <xdr:spPr>
        <a:xfrm>
          <a:off x="6972300" y="5860034"/>
          <a:ext cx="889000" cy="6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2" name="フローチャート: 判断 301"/>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3" name="テキスト ボックス 302"/>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10795</xdr:rowOff>
    </xdr:from>
    <xdr:to>
      <xdr:col>36</xdr:col>
      <xdr:colOff>165100</xdr:colOff>
      <xdr:row>35</xdr:row>
      <xdr:rowOff>112395</xdr:rowOff>
    </xdr:to>
    <xdr:sp macro="" textlink="">
      <xdr:nvSpPr>
        <xdr:cNvPr id="304" name="フローチャート: 判断 303"/>
        <xdr:cNvSpPr/>
      </xdr:nvSpPr>
      <xdr:spPr>
        <a:xfrm>
          <a:off x="6921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103522</xdr:rowOff>
    </xdr:from>
    <xdr:ext cx="469744" cy="259045"/>
    <xdr:sp macro="" textlink="">
      <xdr:nvSpPr>
        <xdr:cNvPr id="305" name="テキスト ボックス 304"/>
        <xdr:cNvSpPr txBox="1"/>
      </xdr:nvSpPr>
      <xdr:spPr>
        <a:xfrm>
          <a:off x="6737428" y="610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139954</xdr:rowOff>
    </xdr:from>
    <xdr:to>
      <xdr:col>50</xdr:col>
      <xdr:colOff>165100</xdr:colOff>
      <xdr:row>37</xdr:row>
      <xdr:rowOff>70104</xdr:rowOff>
    </xdr:to>
    <xdr:sp macro="" textlink="">
      <xdr:nvSpPr>
        <xdr:cNvPr id="313" name="楕円 312"/>
        <xdr:cNvSpPr/>
      </xdr:nvSpPr>
      <xdr:spPr>
        <a:xfrm>
          <a:off x="95885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86631</xdr:rowOff>
    </xdr:from>
    <xdr:ext cx="378565" cy="259045"/>
    <xdr:sp macro="" textlink="">
      <xdr:nvSpPr>
        <xdr:cNvPr id="314" name="テキスト ボックス 313"/>
        <xdr:cNvSpPr txBox="1"/>
      </xdr:nvSpPr>
      <xdr:spPr>
        <a:xfrm>
          <a:off x="9450017" y="608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3175</xdr:rowOff>
    </xdr:from>
    <xdr:to>
      <xdr:col>46</xdr:col>
      <xdr:colOff>38100</xdr:colOff>
      <xdr:row>37</xdr:row>
      <xdr:rowOff>104775</xdr:rowOff>
    </xdr:to>
    <xdr:sp macro="" textlink="">
      <xdr:nvSpPr>
        <xdr:cNvPr id="315" name="楕円 314"/>
        <xdr:cNvSpPr/>
      </xdr:nvSpPr>
      <xdr:spPr>
        <a:xfrm>
          <a:off x="8699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95902</xdr:rowOff>
    </xdr:from>
    <xdr:ext cx="378565" cy="259045"/>
    <xdr:sp macro="" textlink="">
      <xdr:nvSpPr>
        <xdr:cNvPr id="316" name="テキスト ボックス 315"/>
        <xdr:cNvSpPr txBox="1"/>
      </xdr:nvSpPr>
      <xdr:spPr>
        <a:xfrm>
          <a:off x="8561017" y="643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106426</xdr:rowOff>
    </xdr:from>
    <xdr:to>
      <xdr:col>41</xdr:col>
      <xdr:colOff>101600</xdr:colOff>
      <xdr:row>38</xdr:row>
      <xdr:rowOff>36576</xdr:rowOff>
    </xdr:to>
    <xdr:sp macro="" textlink="">
      <xdr:nvSpPr>
        <xdr:cNvPr id="317" name="楕円 316"/>
        <xdr:cNvSpPr/>
      </xdr:nvSpPr>
      <xdr:spPr>
        <a:xfrm>
          <a:off x="78105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27703</xdr:rowOff>
    </xdr:from>
    <xdr:ext cx="378565" cy="259045"/>
    <xdr:sp macro="" textlink="">
      <xdr:nvSpPr>
        <xdr:cNvPr id="318" name="テキスト ボックス 317"/>
        <xdr:cNvSpPr txBox="1"/>
      </xdr:nvSpPr>
      <xdr:spPr>
        <a:xfrm>
          <a:off x="7672017" y="6542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151384</xdr:rowOff>
    </xdr:from>
    <xdr:to>
      <xdr:col>36</xdr:col>
      <xdr:colOff>165100</xdr:colOff>
      <xdr:row>34</xdr:row>
      <xdr:rowOff>81534</xdr:rowOff>
    </xdr:to>
    <xdr:sp macro="" textlink="">
      <xdr:nvSpPr>
        <xdr:cNvPr id="319" name="楕円 318"/>
        <xdr:cNvSpPr/>
      </xdr:nvSpPr>
      <xdr:spPr>
        <a:xfrm>
          <a:off x="6921500" y="580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98061</xdr:rowOff>
    </xdr:from>
    <xdr:ext cx="469744" cy="259045"/>
    <xdr:sp macro="" textlink="">
      <xdr:nvSpPr>
        <xdr:cNvPr id="320" name="テキスト ボックス 319"/>
        <xdr:cNvSpPr txBox="1"/>
      </xdr:nvSpPr>
      <xdr:spPr>
        <a:xfrm>
          <a:off x="6737428"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4" name="直線コネクタ 343"/>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5"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6" name="直線コネクタ 345"/>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7"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8" name="直線コネクタ 347"/>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29001</xdr:rowOff>
    </xdr:from>
    <xdr:to>
      <xdr:col>55</xdr:col>
      <xdr:colOff>0</xdr:colOff>
      <xdr:row>53</xdr:row>
      <xdr:rowOff>78016</xdr:rowOff>
    </xdr:to>
    <xdr:cxnSp macro="">
      <xdr:nvCxnSpPr>
        <xdr:cNvPr id="349" name="直線コネクタ 348"/>
        <xdr:cNvCxnSpPr/>
      </xdr:nvCxnSpPr>
      <xdr:spPr>
        <a:xfrm flipV="1">
          <a:off x="9639300" y="8944401"/>
          <a:ext cx="838200" cy="2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0" name="農林水産業費平均値テキスト"/>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1" name="フローチャート: 判断 350"/>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78016</xdr:rowOff>
    </xdr:from>
    <xdr:to>
      <xdr:col>50</xdr:col>
      <xdr:colOff>114300</xdr:colOff>
      <xdr:row>55</xdr:row>
      <xdr:rowOff>93542</xdr:rowOff>
    </xdr:to>
    <xdr:cxnSp macro="">
      <xdr:nvCxnSpPr>
        <xdr:cNvPr id="352" name="直線コネクタ 351"/>
        <xdr:cNvCxnSpPr/>
      </xdr:nvCxnSpPr>
      <xdr:spPr>
        <a:xfrm flipV="1">
          <a:off x="8750300" y="9164866"/>
          <a:ext cx="889000" cy="3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3" name="フローチャート: 判断 352"/>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4" name="テキスト ボックス 353"/>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93542</xdr:rowOff>
    </xdr:from>
    <xdr:to>
      <xdr:col>45</xdr:col>
      <xdr:colOff>177800</xdr:colOff>
      <xdr:row>56</xdr:row>
      <xdr:rowOff>15742</xdr:rowOff>
    </xdr:to>
    <xdr:cxnSp macro="">
      <xdr:nvCxnSpPr>
        <xdr:cNvPr id="355" name="直線コネクタ 354"/>
        <xdr:cNvCxnSpPr/>
      </xdr:nvCxnSpPr>
      <xdr:spPr>
        <a:xfrm flipV="1">
          <a:off x="7861300" y="9523292"/>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6" name="フローチャート: 判断 355"/>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7" name="テキスト ボックス 356"/>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121888</xdr:rowOff>
    </xdr:from>
    <xdr:to>
      <xdr:col>41</xdr:col>
      <xdr:colOff>50800</xdr:colOff>
      <xdr:row>56</xdr:row>
      <xdr:rowOff>15742</xdr:rowOff>
    </xdr:to>
    <xdr:cxnSp macro="">
      <xdr:nvCxnSpPr>
        <xdr:cNvPr id="358" name="直線コネクタ 357"/>
        <xdr:cNvCxnSpPr/>
      </xdr:nvCxnSpPr>
      <xdr:spPr>
        <a:xfrm>
          <a:off x="6972300" y="9380188"/>
          <a:ext cx="889000" cy="23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59" name="フローチャート: 判断 358"/>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0" name="テキスト ボックス 359"/>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42494</xdr:rowOff>
    </xdr:from>
    <xdr:to>
      <xdr:col>36</xdr:col>
      <xdr:colOff>165100</xdr:colOff>
      <xdr:row>55</xdr:row>
      <xdr:rowOff>144094</xdr:rowOff>
    </xdr:to>
    <xdr:sp macro="" textlink="">
      <xdr:nvSpPr>
        <xdr:cNvPr id="361" name="フローチャート: 判断 360"/>
        <xdr:cNvSpPr/>
      </xdr:nvSpPr>
      <xdr:spPr>
        <a:xfrm>
          <a:off x="6921500" y="94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135221</xdr:rowOff>
    </xdr:from>
    <xdr:ext cx="534377" cy="259045"/>
    <xdr:sp macro="" textlink="">
      <xdr:nvSpPr>
        <xdr:cNvPr id="362" name="テキスト ボックス 361"/>
        <xdr:cNvSpPr txBox="1"/>
      </xdr:nvSpPr>
      <xdr:spPr>
        <a:xfrm>
          <a:off x="6705111" y="95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149651</xdr:rowOff>
    </xdr:from>
    <xdr:to>
      <xdr:col>55</xdr:col>
      <xdr:colOff>50800</xdr:colOff>
      <xdr:row>52</xdr:row>
      <xdr:rowOff>79801</xdr:rowOff>
    </xdr:to>
    <xdr:sp macro="" textlink="">
      <xdr:nvSpPr>
        <xdr:cNvPr id="368" name="楕円 367"/>
        <xdr:cNvSpPr/>
      </xdr:nvSpPr>
      <xdr:spPr>
        <a:xfrm>
          <a:off x="10426700" y="88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64578</xdr:rowOff>
    </xdr:from>
    <xdr:ext cx="534377" cy="259045"/>
    <xdr:sp macro="" textlink="">
      <xdr:nvSpPr>
        <xdr:cNvPr id="369" name="農林水産業費該当値テキスト"/>
        <xdr:cNvSpPr txBox="1"/>
      </xdr:nvSpPr>
      <xdr:spPr>
        <a:xfrm>
          <a:off x="10528300" y="880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27216</xdr:rowOff>
    </xdr:from>
    <xdr:to>
      <xdr:col>50</xdr:col>
      <xdr:colOff>165100</xdr:colOff>
      <xdr:row>53</xdr:row>
      <xdr:rowOff>128816</xdr:rowOff>
    </xdr:to>
    <xdr:sp macro="" textlink="">
      <xdr:nvSpPr>
        <xdr:cNvPr id="370" name="楕円 369"/>
        <xdr:cNvSpPr/>
      </xdr:nvSpPr>
      <xdr:spPr>
        <a:xfrm>
          <a:off x="9588500" y="91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145343</xdr:rowOff>
    </xdr:from>
    <xdr:ext cx="534377" cy="259045"/>
    <xdr:sp macro="" textlink="">
      <xdr:nvSpPr>
        <xdr:cNvPr id="371" name="テキスト ボックス 370"/>
        <xdr:cNvSpPr txBox="1"/>
      </xdr:nvSpPr>
      <xdr:spPr>
        <a:xfrm>
          <a:off x="9372111" y="88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42742</xdr:rowOff>
    </xdr:from>
    <xdr:to>
      <xdr:col>46</xdr:col>
      <xdr:colOff>38100</xdr:colOff>
      <xdr:row>55</xdr:row>
      <xdr:rowOff>144342</xdr:rowOff>
    </xdr:to>
    <xdr:sp macro="" textlink="">
      <xdr:nvSpPr>
        <xdr:cNvPr id="372" name="楕円 371"/>
        <xdr:cNvSpPr/>
      </xdr:nvSpPr>
      <xdr:spPr>
        <a:xfrm>
          <a:off x="8699500" y="94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160869</xdr:rowOff>
    </xdr:from>
    <xdr:ext cx="534377" cy="259045"/>
    <xdr:sp macro="" textlink="">
      <xdr:nvSpPr>
        <xdr:cNvPr id="373" name="テキスト ボックス 372"/>
        <xdr:cNvSpPr txBox="1"/>
      </xdr:nvSpPr>
      <xdr:spPr>
        <a:xfrm>
          <a:off x="8483111" y="92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136392</xdr:rowOff>
    </xdr:from>
    <xdr:to>
      <xdr:col>41</xdr:col>
      <xdr:colOff>101600</xdr:colOff>
      <xdr:row>56</xdr:row>
      <xdr:rowOff>66542</xdr:rowOff>
    </xdr:to>
    <xdr:sp macro="" textlink="">
      <xdr:nvSpPr>
        <xdr:cNvPr id="374" name="楕円 373"/>
        <xdr:cNvSpPr/>
      </xdr:nvSpPr>
      <xdr:spPr>
        <a:xfrm>
          <a:off x="7810500" y="95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83069</xdr:rowOff>
    </xdr:from>
    <xdr:ext cx="534377" cy="259045"/>
    <xdr:sp macro="" textlink="">
      <xdr:nvSpPr>
        <xdr:cNvPr id="375" name="テキスト ボックス 374"/>
        <xdr:cNvSpPr txBox="1"/>
      </xdr:nvSpPr>
      <xdr:spPr>
        <a:xfrm>
          <a:off x="7594111" y="93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71088</xdr:rowOff>
    </xdr:from>
    <xdr:to>
      <xdr:col>36</xdr:col>
      <xdr:colOff>165100</xdr:colOff>
      <xdr:row>55</xdr:row>
      <xdr:rowOff>1238</xdr:rowOff>
    </xdr:to>
    <xdr:sp macro="" textlink="">
      <xdr:nvSpPr>
        <xdr:cNvPr id="376" name="楕円 375"/>
        <xdr:cNvSpPr/>
      </xdr:nvSpPr>
      <xdr:spPr>
        <a:xfrm>
          <a:off x="6921500" y="93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17765</xdr:rowOff>
    </xdr:from>
    <xdr:ext cx="534377" cy="259045"/>
    <xdr:sp macro="" textlink="">
      <xdr:nvSpPr>
        <xdr:cNvPr id="377" name="テキスト ボックス 376"/>
        <xdr:cNvSpPr txBox="1"/>
      </xdr:nvSpPr>
      <xdr:spPr>
        <a:xfrm>
          <a:off x="6705111" y="91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1" name="直線コネクタ 400"/>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2"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3" name="直線コネクタ 402"/>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4"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5" name="直線コネクタ 404"/>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60034</xdr:rowOff>
    </xdr:from>
    <xdr:to>
      <xdr:col>55</xdr:col>
      <xdr:colOff>0</xdr:colOff>
      <xdr:row>76</xdr:row>
      <xdr:rowOff>82855</xdr:rowOff>
    </xdr:to>
    <xdr:cxnSp macro="">
      <xdr:nvCxnSpPr>
        <xdr:cNvPr id="406" name="直線コネクタ 405"/>
        <xdr:cNvCxnSpPr/>
      </xdr:nvCxnSpPr>
      <xdr:spPr>
        <a:xfrm flipV="1">
          <a:off x="9639300" y="13090234"/>
          <a:ext cx="838200" cy="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7" name="商工費平均値テキスト"/>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8" name="フローチャート: 判断 407"/>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80950</xdr:rowOff>
    </xdr:from>
    <xdr:to>
      <xdr:col>50</xdr:col>
      <xdr:colOff>114300</xdr:colOff>
      <xdr:row>76</xdr:row>
      <xdr:rowOff>82855</xdr:rowOff>
    </xdr:to>
    <xdr:cxnSp macro="">
      <xdr:nvCxnSpPr>
        <xdr:cNvPr id="409" name="直線コネクタ 408"/>
        <xdr:cNvCxnSpPr/>
      </xdr:nvCxnSpPr>
      <xdr:spPr>
        <a:xfrm>
          <a:off x="8750300" y="131111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0" name="フローチャート: 判断 409"/>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1" name="テキスト ボックス 410"/>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64300</xdr:rowOff>
    </xdr:from>
    <xdr:to>
      <xdr:col>45</xdr:col>
      <xdr:colOff>177800</xdr:colOff>
      <xdr:row>76</xdr:row>
      <xdr:rowOff>80950</xdr:rowOff>
    </xdr:to>
    <xdr:cxnSp macro="">
      <xdr:nvCxnSpPr>
        <xdr:cNvPr id="412" name="直線コネクタ 411"/>
        <xdr:cNvCxnSpPr/>
      </xdr:nvCxnSpPr>
      <xdr:spPr>
        <a:xfrm>
          <a:off x="7861300" y="12751600"/>
          <a:ext cx="889000" cy="3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3" name="フローチャート: 判断 412"/>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4" name="テキスト ボックス 413"/>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64300</xdr:rowOff>
    </xdr:from>
    <xdr:to>
      <xdr:col>41</xdr:col>
      <xdr:colOff>50800</xdr:colOff>
      <xdr:row>74</xdr:row>
      <xdr:rowOff>147168</xdr:rowOff>
    </xdr:to>
    <xdr:cxnSp macro="">
      <xdr:nvCxnSpPr>
        <xdr:cNvPr id="415" name="直線コネクタ 414"/>
        <xdr:cNvCxnSpPr/>
      </xdr:nvCxnSpPr>
      <xdr:spPr>
        <a:xfrm flipV="1">
          <a:off x="6972300" y="12751600"/>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6" name="フローチャート: 判断 415"/>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7" name="テキスト ボックス 416"/>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16929</xdr:rowOff>
    </xdr:from>
    <xdr:to>
      <xdr:col>36</xdr:col>
      <xdr:colOff>165100</xdr:colOff>
      <xdr:row>75</xdr:row>
      <xdr:rowOff>118529</xdr:rowOff>
    </xdr:to>
    <xdr:sp macro="" textlink="">
      <xdr:nvSpPr>
        <xdr:cNvPr id="418" name="フローチャート: 判断 417"/>
        <xdr:cNvSpPr/>
      </xdr:nvSpPr>
      <xdr:spPr>
        <a:xfrm>
          <a:off x="6921500" y="1287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109656</xdr:rowOff>
    </xdr:from>
    <xdr:ext cx="534377" cy="259045"/>
    <xdr:sp macro="" textlink="">
      <xdr:nvSpPr>
        <xdr:cNvPr id="419" name="テキスト ボックス 418"/>
        <xdr:cNvSpPr txBox="1"/>
      </xdr:nvSpPr>
      <xdr:spPr>
        <a:xfrm>
          <a:off x="6705111" y="1296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9234</xdr:rowOff>
    </xdr:from>
    <xdr:to>
      <xdr:col>55</xdr:col>
      <xdr:colOff>50800</xdr:colOff>
      <xdr:row>76</xdr:row>
      <xdr:rowOff>110834</xdr:rowOff>
    </xdr:to>
    <xdr:sp macro="" textlink="">
      <xdr:nvSpPr>
        <xdr:cNvPr id="425" name="楕円 424"/>
        <xdr:cNvSpPr/>
      </xdr:nvSpPr>
      <xdr:spPr>
        <a:xfrm>
          <a:off x="10426700" y="130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32110</xdr:rowOff>
    </xdr:from>
    <xdr:ext cx="534377" cy="259045"/>
    <xdr:sp macro="" textlink="">
      <xdr:nvSpPr>
        <xdr:cNvPr id="426" name="商工費該当値テキスト"/>
        <xdr:cNvSpPr txBox="1"/>
      </xdr:nvSpPr>
      <xdr:spPr>
        <a:xfrm>
          <a:off x="10528300" y="1289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32055</xdr:rowOff>
    </xdr:from>
    <xdr:to>
      <xdr:col>50</xdr:col>
      <xdr:colOff>165100</xdr:colOff>
      <xdr:row>76</xdr:row>
      <xdr:rowOff>133655</xdr:rowOff>
    </xdr:to>
    <xdr:sp macro="" textlink="">
      <xdr:nvSpPr>
        <xdr:cNvPr id="427" name="楕円 426"/>
        <xdr:cNvSpPr/>
      </xdr:nvSpPr>
      <xdr:spPr>
        <a:xfrm>
          <a:off x="9588500" y="130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150182</xdr:rowOff>
    </xdr:from>
    <xdr:ext cx="534377" cy="259045"/>
    <xdr:sp macro="" textlink="">
      <xdr:nvSpPr>
        <xdr:cNvPr id="428" name="テキスト ボックス 427"/>
        <xdr:cNvSpPr txBox="1"/>
      </xdr:nvSpPr>
      <xdr:spPr>
        <a:xfrm>
          <a:off x="9372111" y="128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30150</xdr:rowOff>
    </xdr:from>
    <xdr:to>
      <xdr:col>46</xdr:col>
      <xdr:colOff>38100</xdr:colOff>
      <xdr:row>76</xdr:row>
      <xdr:rowOff>131750</xdr:rowOff>
    </xdr:to>
    <xdr:sp macro="" textlink="">
      <xdr:nvSpPr>
        <xdr:cNvPr id="429" name="楕円 428"/>
        <xdr:cNvSpPr/>
      </xdr:nvSpPr>
      <xdr:spPr>
        <a:xfrm>
          <a:off x="86995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148277</xdr:rowOff>
    </xdr:from>
    <xdr:ext cx="534377" cy="259045"/>
    <xdr:sp macro="" textlink="">
      <xdr:nvSpPr>
        <xdr:cNvPr id="430" name="テキスト ボックス 429"/>
        <xdr:cNvSpPr txBox="1"/>
      </xdr:nvSpPr>
      <xdr:spPr>
        <a:xfrm>
          <a:off x="8483111" y="128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13500</xdr:rowOff>
    </xdr:from>
    <xdr:to>
      <xdr:col>41</xdr:col>
      <xdr:colOff>101600</xdr:colOff>
      <xdr:row>74</xdr:row>
      <xdr:rowOff>115100</xdr:rowOff>
    </xdr:to>
    <xdr:sp macro="" textlink="">
      <xdr:nvSpPr>
        <xdr:cNvPr id="431" name="楕円 430"/>
        <xdr:cNvSpPr/>
      </xdr:nvSpPr>
      <xdr:spPr>
        <a:xfrm>
          <a:off x="7810500" y="127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131627</xdr:rowOff>
    </xdr:from>
    <xdr:ext cx="534377" cy="259045"/>
    <xdr:sp macro="" textlink="">
      <xdr:nvSpPr>
        <xdr:cNvPr id="432" name="テキスト ボックス 431"/>
        <xdr:cNvSpPr txBox="1"/>
      </xdr:nvSpPr>
      <xdr:spPr>
        <a:xfrm>
          <a:off x="7594111" y="124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96368</xdr:rowOff>
    </xdr:from>
    <xdr:to>
      <xdr:col>36</xdr:col>
      <xdr:colOff>165100</xdr:colOff>
      <xdr:row>75</xdr:row>
      <xdr:rowOff>26518</xdr:rowOff>
    </xdr:to>
    <xdr:sp macro="" textlink="">
      <xdr:nvSpPr>
        <xdr:cNvPr id="433" name="楕円 432"/>
        <xdr:cNvSpPr/>
      </xdr:nvSpPr>
      <xdr:spPr>
        <a:xfrm>
          <a:off x="6921500" y="127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43045</xdr:rowOff>
    </xdr:from>
    <xdr:ext cx="534377" cy="259045"/>
    <xdr:sp macro="" textlink="">
      <xdr:nvSpPr>
        <xdr:cNvPr id="434" name="テキスト ボックス 433"/>
        <xdr:cNvSpPr txBox="1"/>
      </xdr:nvSpPr>
      <xdr:spPr>
        <a:xfrm>
          <a:off x="6705111" y="1255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59" name="直線コネクタ 458"/>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0"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1" name="直線コネクタ 460"/>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2"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3" name="直線コネクタ 462"/>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165836</xdr:rowOff>
    </xdr:from>
    <xdr:to>
      <xdr:col>55</xdr:col>
      <xdr:colOff>0</xdr:colOff>
      <xdr:row>94</xdr:row>
      <xdr:rowOff>110858</xdr:rowOff>
    </xdr:to>
    <xdr:cxnSp macro="">
      <xdr:nvCxnSpPr>
        <xdr:cNvPr id="464" name="直線コネクタ 463"/>
        <xdr:cNvCxnSpPr/>
      </xdr:nvCxnSpPr>
      <xdr:spPr>
        <a:xfrm flipV="1">
          <a:off x="9639300" y="15939236"/>
          <a:ext cx="838200" cy="28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5"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6" name="フローチャート: 判断 465"/>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110858</xdr:rowOff>
    </xdr:from>
    <xdr:to>
      <xdr:col>50</xdr:col>
      <xdr:colOff>114300</xdr:colOff>
      <xdr:row>96</xdr:row>
      <xdr:rowOff>83255</xdr:rowOff>
    </xdr:to>
    <xdr:cxnSp macro="">
      <xdr:nvCxnSpPr>
        <xdr:cNvPr id="467" name="直線コネクタ 466"/>
        <xdr:cNvCxnSpPr/>
      </xdr:nvCxnSpPr>
      <xdr:spPr>
        <a:xfrm flipV="1">
          <a:off x="8750300" y="16227158"/>
          <a:ext cx="889000" cy="3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8" name="フローチャート: 判断 467"/>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69" name="テキスト ボックス 468"/>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27305</xdr:rowOff>
    </xdr:from>
    <xdr:to>
      <xdr:col>45</xdr:col>
      <xdr:colOff>177800</xdr:colOff>
      <xdr:row>96</xdr:row>
      <xdr:rowOff>83255</xdr:rowOff>
    </xdr:to>
    <xdr:cxnSp macro="">
      <xdr:nvCxnSpPr>
        <xdr:cNvPr id="470" name="直線コネクタ 469"/>
        <xdr:cNvCxnSpPr/>
      </xdr:nvCxnSpPr>
      <xdr:spPr>
        <a:xfrm>
          <a:off x="7861300" y="16315055"/>
          <a:ext cx="889000" cy="2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1" name="フローチャート: 判断 470"/>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2" name="テキスト ボックス 471"/>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120631</xdr:rowOff>
    </xdr:from>
    <xdr:to>
      <xdr:col>41</xdr:col>
      <xdr:colOff>50800</xdr:colOff>
      <xdr:row>95</xdr:row>
      <xdr:rowOff>27305</xdr:rowOff>
    </xdr:to>
    <xdr:cxnSp macro="">
      <xdr:nvCxnSpPr>
        <xdr:cNvPr id="473" name="直線コネクタ 472"/>
        <xdr:cNvCxnSpPr/>
      </xdr:nvCxnSpPr>
      <xdr:spPr>
        <a:xfrm>
          <a:off x="6972300" y="16236931"/>
          <a:ext cx="889000" cy="7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4" name="フローチャート: 判断 473"/>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5" name="テキスト ボックス 474"/>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124085</xdr:rowOff>
    </xdr:from>
    <xdr:to>
      <xdr:col>36</xdr:col>
      <xdr:colOff>165100</xdr:colOff>
      <xdr:row>95</xdr:row>
      <xdr:rowOff>54235</xdr:rowOff>
    </xdr:to>
    <xdr:sp macro="" textlink="">
      <xdr:nvSpPr>
        <xdr:cNvPr id="476" name="フローチャート: 判断 475"/>
        <xdr:cNvSpPr/>
      </xdr:nvSpPr>
      <xdr:spPr>
        <a:xfrm>
          <a:off x="6921500" y="162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45362</xdr:rowOff>
    </xdr:from>
    <xdr:ext cx="534377" cy="259045"/>
    <xdr:sp macro="" textlink="">
      <xdr:nvSpPr>
        <xdr:cNvPr id="477" name="テキスト ボックス 476"/>
        <xdr:cNvSpPr txBox="1"/>
      </xdr:nvSpPr>
      <xdr:spPr>
        <a:xfrm>
          <a:off x="6705111" y="163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115036</xdr:rowOff>
    </xdr:from>
    <xdr:to>
      <xdr:col>55</xdr:col>
      <xdr:colOff>50800</xdr:colOff>
      <xdr:row>93</xdr:row>
      <xdr:rowOff>45186</xdr:rowOff>
    </xdr:to>
    <xdr:sp macro="" textlink="">
      <xdr:nvSpPr>
        <xdr:cNvPr id="483" name="楕円 482"/>
        <xdr:cNvSpPr/>
      </xdr:nvSpPr>
      <xdr:spPr>
        <a:xfrm>
          <a:off x="10426700" y="158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137913</xdr:rowOff>
    </xdr:from>
    <xdr:ext cx="534377" cy="259045"/>
    <xdr:sp macro="" textlink="">
      <xdr:nvSpPr>
        <xdr:cNvPr id="484" name="土木費該当値テキスト"/>
        <xdr:cNvSpPr txBox="1"/>
      </xdr:nvSpPr>
      <xdr:spPr>
        <a:xfrm>
          <a:off x="10528300" y="157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60058</xdr:rowOff>
    </xdr:from>
    <xdr:to>
      <xdr:col>50</xdr:col>
      <xdr:colOff>165100</xdr:colOff>
      <xdr:row>94</xdr:row>
      <xdr:rowOff>161658</xdr:rowOff>
    </xdr:to>
    <xdr:sp macro="" textlink="">
      <xdr:nvSpPr>
        <xdr:cNvPr id="485" name="楕円 484"/>
        <xdr:cNvSpPr/>
      </xdr:nvSpPr>
      <xdr:spPr>
        <a:xfrm>
          <a:off x="9588500" y="161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6735</xdr:rowOff>
    </xdr:from>
    <xdr:ext cx="534377" cy="259045"/>
    <xdr:sp macro="" textlink="">
      <xdr:nvSpPr>
        <xdr:cNvPr id="486" name="テキスト ボックス 485"/>
        <xdr:cNvSpPr txBox="1"/>
      </xdr:nvSpPr>
      <xdr:spPr>
        <a:xfrm>
          <a:off x="9372111" y="1595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32455</xdr:rowOff>
    </xdr:from>
    <xdr:to>
      <xdr:col>46</xdr:col>
      <xdr:colOff>38100</xdr:colOff>
      <xdr:row>96</xdr:row>
      <xdr:rowOff>134055</xdr:rowOff>
    </xdr:to>
    <xdr:sp macro="" textlink="">
      <xdr:nvSpPr>
        <xdr:cNvPr id="487" name="楕円 486"/>
        <xdr:cNvSpPr/>
      </xdr:nvSpPr>
      <xdr:spPr>
        <a:xfrm>
          <a:off x="8699500" y="164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150582</xdr:rowOff>
    </xdr:from>
    <xdr:ext cx="534377" cy="259045"/>
    <xdr:sp macro="" textlink="">
      <xdr:nvSpPr>
        <xdr:cNvPr id="488" name="テキスト ボックス 487"/>
        <xdr:cNvSpPr txBox="1"/>
      </xdr:nvSpPr>
      <xdr:spPr>
        <a:xfrm>
          <a:off x="8483111" y="162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147955</xdr:rowOff>
    </xdr:from>
    <xdr:to>
      <xdr:col>41</xdr:col>
      <xdr:colOff>101600</xdr:colOff>
      <xdr:row>95</xdr:row>
      <xdr:rowOff>78105</xdr:rowOff>
    </xdr:to>
    <xdr:sp macro="" textlink="">
      <xdr:nvSpPr>
        <xdr:cNvPr id="489" name="楕円 488"/>
        <xdr:cNvSpPr/>
      </xdr:nvSpPr>
      <xdr:spPr>
        <a:xfrm>
          <a:off x="7810500" y="162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94632</xdr:rowOff>
    </xdr:from>
    <xdr:ext cx="534377" cy="259045"/>
    <xdr:sp macro="" textlink="">
      <xdr:nvSpPr>
        <xdr:cNvPr id="490" name="テキスト ボックス 489"/>
        <xdr:cNvSpPr txBox="1"/>
      </xdr:nvSpPr>
      <xdr:spPr>
        <a:xfrm>
          <a:off x="7594111" y="1603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69831</xdr:rowOff>
    </xdr:from>
    <xdr:to>
      <xdr:col>36</xdr:col>
      <xdr:colOff>165100</xdr:colOff>
      <xdr:row>94</xdr:row>
      <xdr:rowOff>171431</xdr:rowOff>
    </xdr:to>
    <xdr:sp macro="" textlink="">
      <xdr:nvSpPr>
        <xdr:cNvPr id="491" name="楕円 490"/>
        <xdr:cNvSpPr/>
      </xdr:nvSpPr>
      <xdr:spPr>
        <a:xfrm>
          <a:off x="6921500" y="161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16508</xdr:rowOff>
    </xdr:from>
    <xdr:ext cx="534377" cy="259045"/>
    <xdr:sp macro="" textlink="">
      <xdr:nvSpPr>
        <xdr:cNvPr id="492" name="テキスト ボックス 491"/>
        <xdr:cNvSpPr txBox="1"/>
      </xdr:nvSpPr>
      <xdr:spPr>
        <a:xfrm>
          <a:off x="6705111" y="159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19" name="直線コネクタ 518"/>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0"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1" name="直線コネクタ 520"/>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2"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3" name="直線コネクタ 522"/>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112921</xdr:rowOff>
    </xdr:from>
    <xdr:to>
      <xdr:col>85</xdr:col>
      <xdr:colOff>127000</xdr:colOff>
      <xdr:row>38</xdr:row>
      <xdr:rowOff>120890</xdr:rowOff>
    </xdr:to>
    <xdr:cxnSp macro="">
      <xdr:nvCxnSpPr>
        <xdr:cNvPr id="524" name="直線コネクタ 523"/>
        <xdr:cNvCxnSpPr/>
      </xdr:nvCxnSpPr>
      <xdr:spPr>
        <a:xfrm flipV="1">
          <a:off x="15481300" y="6628021"/>
          <a:ext cx="8382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5"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6" name="フローチャート: 判断 525"/>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120890</xdr:rowOff>
    </xdr:from>
    <xdr:to>
      <xdr:col>81</xdr:col>
      <xdr:colOff>50800</xdr:colOff>
      <xdr:row>38</xdr:row>
      <xdr:rowOff>124155</xdr:rowOff>
    </xdr:to>
    <xdr:cxnSp macro="">
      <xdr:nvCxnSpPr>
        <xdr:cNvPr id="527" name="直線コネクタ 526"/>
        <xdr:cNvCxnSpPr/>
      </xdr:nvCxnSpPr>
      <xdr:spPr>
        <a:xfrm flipV="1">
          <a:off x="14592300" y="663599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8" name="フローチャート: 判断 527"/>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29" name="テキスト ボックス 528"/>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124155</xdr:rowOff>
    </xdr:from>
    <xdr:to>
      <xdr:col>76</xdr:col>
      <xdr:colOff>114300</xdr:colOff>
      <xdr:row>38</xdr:row>
      <xdr:rowOff>150836</xdr:rowOff>
    </xdr:to>
    <xdr:cxnSp macro="">
      <xdr:nvCxnSpPr>
        <xdr:cNvPr id="530" name="直線コネクタ 529"/>
        <xdr:cNvCxnSpPr/>
      </xdr:nvCxnSpPr>
      <xdr:spPr>
        <a:xfrm flipV="1">
          <a:off x="13703300" y="6639255"/>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1" name="フローチャート: 判断 530"/>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2" name="テキスト ボックス 531"/>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150836</xdr:rowOff>
    </xdr:from>
    <xdr:to>
      <xdr:col>71</xdr:col>
      <xdr:colOff>177800</xdr:colOff>
      <xdr:row>38</xdr:row>
      <xdr:rowOff>155637</xdr:rowOff>
    </xdr:to>
    <xdr:cxnSp macro="">
      <xdr:nvCxnSpPr>
        <xdr:cNvPr id="533" name="直線コネクタ 532"/>
        <xdr:cNvCxnSpPr/>
      </xdr:nvCxnSpPr>
      <xdr:spPr>
        <a:xfrm flipV="1">
          <a:off x="12814300" y="666593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4" name="フローチャート: 判断 533"/>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5" name="テキスト ボックス 534"/>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164632</xdr:rowOff>
    </xdr:from>
    <xdr:to>
      <xdr:col>67</xdr:col>
      <xdr:colOff>101600</xdr:colOff>
      <xdr:row>37</xdr:row>
      <xdr:rowOff>94782</xdr:rowOff>
    </xdr:to>
    <xdr:sp macro="" textlink="">
      <xdr:nvSpPr>
        <xdr:cNvPr id="536" name="フローチャート: 判断 535"/>
        <xdr:cNvSpPr/>
      </xdr:nvSpPr>
      <xdr:spPr>
        <a:xfrm>
          <a:off x="12763500" y="633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111309</xdr:rowOff>
    </xdr:from>
    <xdr:ext cx="534377" cy="259045"/>
    <xdr:sp macro="" textlink="">
      <xdr:nvSpPr>
        <xdr:cNvPr id="537" name="テキスト ボックス 536"/>
        <xdr:cNvSpPr txBox="1"/>
      </xdr:nvSpPr>
      <xdr:spPr>
        <a:xfrm>
          <a:off x="12547111" y="61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62121</xdr:rowOff>
    </xdr:from>
    <xdr:to>
      <xdr:col>85</xdr:col>
      <xdr:colOff>177800</xdr:colOff>
      <xdr:row>38</xdr:row>
      <xdr:rowOff>163721</xdr:rowOff>
    </xdr:to>
    <xdr:sp macro="" textlink="">
      <xdr:nvSpPr>
        <xdr:cNvPr id="543" name="楕円 542"/>
        <xdr:cNvSpPr/>
      </xdr:nvSpPr>
      <xdr:spPr>
        <a:xfrm>
          <a:off x="16268700" y="65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148498</xdr:rowOff>
    </xdr:from>
    <xdr:ext cx="534377" cy="259045"/>
    <xdr:sp macro="" textlink="">
      <xdr:nvSpPr>
        <xdr:cNvPr id="544" name="消防費該当値テキスト"/>
        <xdr:cNvSpPr txBox="1"/>
      </xdr:nvSpPr>
      <xdr:spPr>
        <a:xfrm>
          <a:off x="16370300" y="649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70090</xdr:rowOff>
    </xdr:from>
    <xdr:to>
      <xdr:col>81</xdr:col>
      <xdr:colOff>101600</xdr:colOff>
      <xdr:row>39</xdr:row>
      <xdr:rowOff>240</xdr:rowOff>
    </xdr:to>
    <xdr:sp macro="" textlink="">
      <xdr:nvSpPr>
        <xdr:cNvPr id="545" name="楕円 544"/>
        <xdr:cNvSpPr/>
      </xdr:nvSpPr>
      <xdr:spPr>
        <a:xfrm>
          <a:off x="15430500" y="6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162817</xdr:rowOff>
    </xdr:from>
    <xdr:ext cx="534377" cy="259045"/>
    <xdr:sp macro="" textlink="">
      <xdr:nvSpPr>
        <xdr:cNvPr id="546" name="テキスト ボックス 545"/>
        <xdr:cNvSpPr txBox="1"/>
      </xdr:nvSpPr>
      <xdr:spPr>
        <a:xfrm>
          <a:off x="15214111" y="667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73355</xdr:rowOff>
    </xdr:from>
    <xdr:to>
      <xdr:col>76</xdr:col>
      <xdr:colOff>165100</xdr:colOff>
      <xdr:row>39</xdr:row>
      <xdr:rowOff>3505</xdr:rowOff>
    </xdr:to>
    <xdr:sp macro="" textlink="">
      <xdr:nvSpPr>
        <xdr:cNvPr id="547" name="楕円 546"/>
        <xdr:cNvSpPr/>
      </xdr:nvSpPr>
      <xdr:spPr>
        <a:xfrm>
          <a:off x="14541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166082</xdr:rowOff>
    </xdr:from>
    <xdr:ext cx="534377" cy="259045"/>
    <xdr:sp macro="" textlink="">
      <xdr:nvSpPr>
        <xdr:cNvPr id="548" name="テキスト ボックス 547"/>
        <xdr:cNvSpPr txBox="1"/>
      </xdr:nvSpPr>
      <xdr:spPr>
        <a:xfrm>
          <a:off x="14325111" y="66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100036</xdr:rowOff>
    </xdr:from>
    <xdr:to>
      <xdr:col>72</xdr:col>
      <xdr:colOff>38100</xdr:colOff>
      <xdr:row>39</xdr:row>
      <xdr:rowOff>30186</xdr:rowOff>
    </xdr:to>
    <xdr:sp macro="" textlink="">
      <xdr:nvSpPr>
        <xdr:cNvPr id="549" name="楕円 548"/>
        <xdr:cNvSpPr/>
      </xdr:nvSpPr>
      <xdr:spPr>
        <a:xfrm>
          <a:off x="13652500" y="66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21313</xdr:rowOff>
    </xdr:from>
    <xdr:ext cx="534377" cy="259045"/>
    <xdr:sp macro="" textlink="">
      <xdr:nvSpPr>
        <xdr:cNvPr id="550" name="テキスト ボックス 549"/>
        <xdr:cNvSpPr txBox="1"/>
      </xdr:nvSpPr>
      <xdr:spPr>
        <a:xfrm>
          <a:off x="13436111" y="67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104837</xdr:rowOff>
    </xdr:from>
    <xdr:to>
      <xdr:col>67</xdr:col>
      <xdr:colOff>101600</xdr:colOff>
      <xdr:row>39</xdr:row>
      <xdr:rowOff>34987</xdr:rowOff>
    </xdr:to>
    <xdr:sp macro="" textlink="">
      <xdr:nvSpPr>
        <xdr:cNvPr id="551" name="楕円 550"/>
        <xdr:cNvSpPr/>
      </xdr:nvSpPr>
      <xdr:spPr>
        <a:xfrm>
          <a:off x="12763500" y="66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26114</xdr:rowOff>
    </xdr:from>
    <xdr:ext cx="534377" cy="259045"/>
    <xdr:sp macro="" textlink="">
      <xdr:nvSpPr>
        <xdr:cNvPr id="552" name="テキスト ボックス 551"/>
        <xdr:cNvSpPr txBox="1"/>
      </xdr:nvSpPr>
      <xdr:spPr>
        <a:xfrm>
          <a:off x="12547111" y="671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79" name="直線コネクタ 578"/>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0"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1" name="直線コネクタ 580"/>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2"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3" name="直線コネクタ 582"/>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96217</xdr:rowOff>
    </xdr:from>
    <xdr:to>
      <xdr:col>85</xdr:col>
      <xdr:colOff>127000</xdr:colOff>
      <xdr:row>57</xdr:row>
      <xdr:rowOff>104708</xdr:rowOff>
    </xdr:to>
    <xdr:cxnSp macro="">
      <xdr:nvCxnSpPr>
        <xdr:cNvPr id="584" name="直線コネクタ 583"/>
        <xdr:cNvCxnSpPr/>
      </xdr:nvCxnSpPr>
      <xdr:spPr>
        <a:xfrm flipV="1">
          <a:off x="15481300" y="9868867"/>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5"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6" name="フローチャート: 判断 585"/>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162397</xdr:rowOff>
    </xdr:from>
    <xdr:to>
      <xdr:col>81</xdr:col>
      <xdr:colOff>50800</xdr:colOff>
      <xdr:row>57</xdr:row>
      <xdr:rowOff>104708</xdr:rowOff>
    </xdr:to>
    <xdr:cxnSp macro="">
      <xdr:nvCxnSpPr>
        <xdr:cNvPr id="587" name="直線コネクタ 586"/>
        <xdr:cNvCxnSpPr/>
      </xdr:nvCxnSpPr>
      <xdr:spPr>
        <a:xfrm>
          <a:off x="14592300" y="9592147"/>
          <a:ext cx="889000" cy="28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8" name="フローチャート: 判断 587"/>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89" name="テキスト ボックス 588"/>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102046</xdr:rowOff>
    </xdr:from>
    <xdr:to>
      <xdr:col>76</xdr:col>
      <xdr:colOff>114300</xdr:colOff>
      <xdr:row>55</xdr:row>
      <xdr:rowOff>162397</xdr:rowOff>
    </xdr:to>
    <xdr:cxnSp macro="">
      <xdr:nvCxnSpPr>
        <xdr:cNvPr id="590" name="直線コネクタ 589"/>
        <xdr:cNvCxnSpPr/>
      </xdr:nvCxnSpPr>
      <xdr:spPr>
        <a:xfrm>
          <a:off x="13703300" y="9531796"/>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1" name="フローチャート: 判断 590"/>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2" name="テキスト ボックス 591"/>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102046</xdr:rowOff>
    </xdr:from>
    <xdr:to>
      <xdr:col>71</xdr:col>
      <xdr:colOff>177800</xdr:colOff>
      <xdr:row>57</xdr:row>
      <xdr:rowOff>129625</xdr:rowOff>
    </xdr:to>
    <xdr:cxnSp macro="">
      <xdr:nvCxnSpPr>
        <xdr:cNvPr id="593" name="直線コネクタ 592"/>
        <xdr:cNvCxnSpPr/>
      </xdr:nvCxnSpPr>
      <xdr:spPr>
        <a:xfrm flipV="1">
          <a:off x="12814300" y="9531796"/>
          <a:ext cx="889000" cy="37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4" name="フローチャート: 判断 593"/>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5" name="テキスト ボックス 594"/>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109899</xdr:rowOff>
    </xdr:from>
    <xdr:to>
      <xdr:col>67</xdr:col>
      <xdr:colOff>101600</xdr:colOff>
      <xdr:row>56</xdr:row>
      <xdr:rowOff>40049</xdr:rowOff>
    </xdr:to>
    <xdr:sp macro="" textlink="">
      <xdr:nvSpPr>
        <xdr:cNvPr id="596" name="フローチャート: 判断 595"/>
        <xdr:cNvSpPr/>
      </xdr:nvSpPr>
      <xdr:spPr>
        <a:xfrm>
          <a:off x="12763500" y="9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56576</xdr:rowOff>
    </xdr:from>
    <xdr:ext cx="534377" cy="259045"/>
    <xdr:sp macro="" textlink="">
      <xdr:nvSpPr>
        <xdr:cNvPr id="597" name="テキスト ボックス 596"/>
        <xdr:cNvSpPr txBox="1"/>
      </xdr:nvSpPr>
      <xdr:spPr>
        <a:xfrm>
          <a:off x="12547111" y="93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45417</xdr:rowOff>
    </xdr:from>
    <xdr:to>
      <xdr:col>85</xdr:col>
      <xdr:colOff>177800</xdr:colOff>
      <xdr:row>57</xdr:row>
      <xdr:rowOff>147017</xdr:rowOff>
    </xdr:to>
    <xdr:sp macro="" textlink="">
      <xdr:nvSpPr>
        <xdr:cNvPr id="603" name="楕円 602"/>
        <xdr:cNvSpPr/>
      </xdr:nvSpPr>
      <xdr:spPr>
        <a:xfrm>
          <a:off x="16268700" y="981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23844</xdr:rowOff>
    </xdr:from>
    <xdr:ext cx="534377" cy="259045"/>
    <xdr:sp macro="" textlink="">
      <xdr:nvSpPr>
        <xdr:cNvPr id="604" name="教育費該当値テキスト"/>
        <xdr:cNvSpPr txBox="1"/>
      </xdr:nvSpPr>
      <xdr:spPr>
        <a:xfrm>
          <a:off x="16370300" y="97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53908</xdr:rowOff>
    </xdr:from>
    <xdr:to>
      <xdr:col>81</xdr:col>
      <xdr:colOff>101600</xdr:colOff>
      <xdr:row>57</xdr:row>
      <xdr:rowOff>155508</xdr:rowOff>
    </xdr:to>
    <xdr:sp macro="" textlink="">
      <xdr:nvSpPr>
        <xdr:cNvPr id="605" name="楕円 604"/>
        <xdr:cNvSpPr/>
      </xdr:nvSpPr>
      <xdr:spPr>
        <a:xfrm>
          <a:off x="15430500" y="98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146635</xdr:rowOff>
    </xdr:from>
    <xdr:ext cx="534377" cy="259045"/>
    <xdr:sp macro="" textlink="">
      <xdr:nvSpPr>
        <xdr:cNvPr id="606" name="テキスト ボックス 605"/>
        <xdr:cNvSpPr txBox="1"/>
      </xdr:nvSpPr>
      <xdr:spPr>
        <a:xfrm>
          <a:off x="15214111" y="991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111597</xdr:rowOff>
    </xdr:from>
    <xdr:to>
      <xdr:col>76</xdr:col>
      <xdr:colOff>165100</xdr:colOff>
      <xdr:row>56</xdr:row>
      <xdr:rowOff>41747</xdr:rowOff>
    </xdr:to>
    <xdr:sp macro="" textlink="">
      <xdr:nvSpPr>
        <xdr:cNvPr id="607" name="楕円 606"/>
        <xdr:cNvSpPr/>
      </xdr:nvSpPr>
      <xdr:spPr>
        <a:xfrm>
          <a:off x="14541500" y="95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58274</xdr:rowOff>
    </xdr:from>
    <xdr:ext cx="534377" cy="259045"/>
    <xdr:sp macro="" textlink="">
      <xdr:nvSpPr>
        <xdr:cNvPr id="608" name="テキスト ボックス 607"/>
        <xdr:cNvSpPr txBox="1"/>
      </xdr:nvSpPr>
      <xdr:spPr>
        <a:xfrm>
          <a:off x="14325111" y="9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51246</xdr:rowOff>
    </xdr:from>
    <xdr:to>
      <xdr:col>72</xdr:col>
      <xdr:colOff>38100</xdr:colOff>
      <xdr:row>55</xdr:row>
      <xdr:rowOff>152846</xdr:rowOff>
    </xdr:to>
    <xdr:sp macro="" textlink="">
      <xdr:nvSpPr>
        <xdr:cNvPr id="609" name="楕円 608"/>
        <xdr:cNvSpPr/>
      </xdr:nvSpPr>
      <xdr:spPr>
        <a:xfrm>
          <a:off x="13652500" y="94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169373</xdr:rowOff>
    </xdr:from>
    <xdr:ext cx="534377" cy="259045"/>
    <xdr:sp macro="" textlink="">
      <xdr:nvSpPr>
        <xdr:cNvPr id="610" name="テキスト ボックス 609"/>
        <xdr:cNvSpPr txBox="1"/>
      </xdr:nvSpPr>
      <xdr:spPr>
        <a:xfrm>
          <a:off x="13436111" y="925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78825</xdr:rowOff>
    </xdr:from>
    <xdr:to>
      <xdr:col>67</xdr:col>
      <xdr:colOff>101600</xdr:colOff>
      <xdr:row>58</xdr:row>
      <xdr:rowOff>8975</xdr:rowOff>
    </xdr:to>
    <xdr:sp macro="" textlink="">
      <xdr:nvSpPr>
        <xdr:cNvPr id="611" name="楕円 610"/>
        <xdr:cNvSpPr/>
      </xdr:nvSpPr>
      <xdr:spPr>
        <a:xfrm>
          <a:off x="12763500" y="98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102</xdr:rowOff>
    </xdr:from>
    <xdr:ext cx="534377" cy="259045"/>
    <xdr:sp macro="" textlink="">
      <xdr:nvSpPr>
        <xdr:cNvPr id="612" name="テキスト ボックス 611"/>
        <xdr:cNvSpPr txBox="1"/>
      </xdr:nvSpPr>
      <xdr:spPr>
        <a:xfrm>
          <a:off x="12547111" y="99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4" name="直線コネクタ 633"/>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7"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8" name="直線コネクタ 637"/>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166172</xdr:rowOff>
    </xdr:from>
    <xdr:to>
      <xdr:col>85</xdr:col>
      <xdr:colOff>127000</xdr:colOff>
      <xdr:row>78</xdr:row>
      <xdr:rowOff>135356</xdr:rowOff>
    </xdr:to>
    <xdr:cxnSp macro="">
      <xdr:nvCxnSpPr>
        <xdr:cNvPr id="639" name="直線コネクタ 638"/>
        <xdr:cNvCxnSpPr/>
      </xdr:nvCxnSpPr>
      <xdr:spPr>
        <a:xfrm>
          <a:off x="15481300" y="12853472"/>
          <a:ext cx="838200" cy="65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0"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1" name="フローチャート: 判断 640"/>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166172</xdr:rowOff>
    </xdr:from>
    <xdr:to>
      <xdr:col>81</xdr:col>
      <xdr:colOff>50800</xdr:colOff>
      <xdr:row>78</xdr:row>
      <xdr:rowOff>123653</xdr:rowOff>
    </xdr:to>
    <xdr:cxnSp macro="">
      <xdr:nvCxnSpPr>
        <xdr:cNvPr id="642" name="直線コネクタ 641"/>
        <xdr:cNvCxnSpPr/>
      </xdr:nvCxnSpPr>
      <xdr:spPr>
        <a:xfrm flipV="1">
          <a:off x="14592300" y="12853472"/>
          <a:ext cx="889000" cy="6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3" name="フローチャート: 判断 642"/>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102395</xdr:rowOff>
    </xdr:from>
    <xdr:ext cx="469744" cy="259045"/>
    <xdr:sp macro="" textlink="">
      <xdr:nvSpPr>
        <xdr:cNvPr id="644" name="テキスト ボックス 643"/>
        <xdr:cNvSpPr txBox="1"/>
      </xdr:nvSpPr>
      <xdr:spPr>
        <a:xfrm>
          <a:off x="15246428" y="13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83190</xdr:rowOff>
    </xdr:from>
    <xdr:to>
      <xdr:col>76</xdr:col>
      <xdr:colOff>114300</xdr:colOff>
      <xdr:row>78</xdr:row>
      <xdr:rowOff>123653</xdr:rowOff>
    </xdr:to>
    <xdr:cxnSp macro="">
      <xdr:nvCxnSpPr>
        <xdr:cNvPr id="645" name="直線コネクタ 644"/>
        <xdr:cNvCxnSpPr/>
      </xdr:nvCxnSpPr>
      <xdr:spPr>
        <a:xfrm>
          <a:off x="13703300" y="13456290"/>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6" name="フローチャート: 判断 645"/>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7" name="テキスト ボックス 646"/>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41768</xdr:rowOff>
    </xdr:from>
    <xdr:to>
      <xdr:col>71</xdr:col>
      <xdr:colOff>177800</xdr:colOff>
      <xdr:row>78</xdr:row>
      <xdr:rowOff>83190</xdr:rowOff>
    </xdr:to>
    <xdr:cxnSp macro="">
      <xdr:nvCxnSpPr>
        <xdr:cNvPr id="648" name="直線コネクタ 647"/>
        <xdr:cNvCxnSpPr/>
      </xdr:nvCxnSpPr>
      <xdr:spPr>
        <a:xfrm>
          <a:off x="12814300" y="13243418"/>
          <a:ext cx="889000" cy="2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49" name="フローチャート: 判断 648"/>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155018</xdr:rowOff>
    </xdr:from>
    <xdr:ext cx="378565" cy="259045"/>
    <xdr:sp macro="" textlink="">
      <xdr:nvSpPr>
        <xdr:cNvPr id="650" name="テキスト ボックス 649"/>
        <xdr:cNvSpPr txBox="1"/>
      </xdr:nvSpPr>
      <xdr:spPr>
        <a:xfrm>
          <a:off x="13514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136815</xdr:rowOff>
    </xdr:from>
    <xdr:to>
      <xdr:col>67</xdr:col>
      <xdr:colOff>101600</xdr:colOff>
      <xdr:row>77</xdr:row>
      <xdr:rowOff>66965</xdr:rowOff>
    </xdr:to>
    <xdr:sp macro="" textlink="">
      <xdr:nvSpPr>
        <xdr:cNvPr id="651" name="フローチャート: 判断 650"/>
        <xdr:cNvSpPr/>
      </xdr:nvSpPr>
      <xdr:spPr>
        <a:xfrm>
          <a:off x="12763500" y="1316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83492</xdr:rowOff>
    </xdr:from>
    <xdr:ext cx="469744" cy="259045"/>
    <xdr:sp macro="" textlink="">
      <xdr:nvSpPr>
        <xdr:cNvPr id="652" name="テキスト ボックス 651"/>
        <xdr:cNvSpPr txBox="1"/>
      </xdr:nvSpPr>
      <xdr:spPr>
        <a:xfrm>
          <a:off x="12579428" y="1294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84556</xdr:rowOff>
    </xdr:from>
    <xdr:to>
      <xdr:col>85</xdr:col>
      <xdr:colOff>177800</xdr:colOff>
      <xdr:row>79</xdr:row>
      <xdr:rowOff>14706</xdr:rowOff>
    </xdr:to>
    <xdr:sp macro="" textlink="">
      <xdr:nvSpPr>
        <xdr:cNvPr id="658" name="楕円 657"/>
        <xdr:cNvSpPr/>
      </xdr:nvSpPr>
      <xdr:spPr>
        <a:xfrm>
          <a:off x="162687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170933</xdr:rowOff>
    </xdr:from>
    <xdr:ext cx="313932" cy="259045"/>
    <xdr:sp macro="" textlink="">
      <xdr:nvSpPr>
        <xdr:cNvPr id="659" name="災害復旧費該当値テキスト"/>
        <xdr:cNvSpPr txBox="1"/>
      </xdr:nvSpPr>
      <xdr:spPr>
        <a:xfrm>
          <a:off x="16370300" y="13372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115372</xdr:rowOff>
    </xdr:from>
    <xdr:to>
      <xdr:col>81</xdr:col>
      <xdr:colOff>101600</xdr:colOff>
      <xdr:row>75</xdr:row>
      <xdr:rowOff>45522</xdr:rowOff>
    </xdr:to>
    <xdr:sp macro="" textlink="">
      <xdr:nvSpPr>
        <xdr:cNvPr id="660" name="楕円 659"/>
        <xdr:cNvSpPr/>
      </xdr:nvSpPr>
      <xdr:spPr>
        <a:xfrm>
          <a:off x="15430500" y="128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62049</xdr:rowOff>
    </xdr:from>
    <xdr:ext cx="534377" cy="259045"/>
    <xdr:sp macro="" textlink="">
      <xdr:nvSpPr>
        <xdr:cNvPr id="661" name="テキスト ボックス 660"/>
        <xdr:cNvSpPr txBox="1"/>
      </xdr:nvSpPr>
      <xdr:spPr>
        <a:xfrm>
          <a:off x="15214111" y="1257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72853</xdr:rowOff>
    </xdr:from>
    <xdr:to>
      <xdr:col>76</xdr:col>
      <xdr:colOff>165100</xdr:colOff>
      <xdr:row>79</xdr:row>
      <xdr:rowOff>3003</xdr:rowOff>
    </xdr:to>
    <xdr:sp macro="" textlink="">
      <xdr:nvSpPr>
        <xdr:cNvPr id="662" name="楕円 661"/>
        <xdr:cNvSpPr/>
      </xdr:nvSpPr>
      <xdr:spPr>
        <a:xfrm>
          <a:off x="14541500" y="13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165580</xdr:rowOff>
    </xdr:from>
    <xdr:ext cx="378565" cy="259045"/>
    <xdr:sp macro="" textlink="">
      <xdr:nvSpPr>
        <xdr:cNvPr id="663" name="テキスト ボックス 662"/>
        <xdr:cNvSpPr txBox="1"/>
      </xdr:nvSpPr>
      <xdr:spPr>
        <a:xfrm>
          <a:off x="14403017" y="13538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32390</xdr:rowOff>
    </xdr:from>
    <xdr:to>
      <xdr:col>72</xdr:col>
      <xdr:colOff>38100</xdr:colOff>
      <xdr:row>78</xdr:row>
      <xdr:rowOff>133990</xdr:rowOff>
    </xdr:to>
    <xdr:sp macro="" textlink="">
      <xdr:nvSpPr>
        <xdr:cNvPr id="664" name="楕円 663"/>
        <xdr:cNvSpPr/>
      </xdr:nvSpPr>
      <xdr:spPr>
        <a:xfrm>
          <a:off x="13652500" y="134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150517</xdr:rowOff>
    </xdr:from>
    <xdr:ext cx="469744" cy="259045"/>
    <xdr:sp macro="" textlink="">
      <xdr:nvSpPr>
        <xdr:cNvPr id="665" name="テキスト ボックス 664"/>
        <xdr:cNvSpPr txBox="1"/>
      </xdr:nvSpPr>
      <xdr:spPr>
        <a:xfrm>
          <a:off x="13468428" y="131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162418</xdr:rowOff>
    </xdr:from>
    <xdr:to>
      <xdr:col>67</xdr:col>
      <xdr:colOff>101600</xdr:colOff>
      <xdr:row>77</xdr:row>
      <xdr:rowOff>92568</xdr:rowOff>
    </xdr:to>
    <xdr:sp macro="" textlink="">
      <xdr:nvSpPr>
        <xdr:cNvPr id="666" name="楕円 665"/>
        <xdr:cNvSpPr/>
      </xdr:nvSpPr>
      <xdr:spPr>
        <a:xfrm>
          <a:off x="12763500" y="131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83695</xdr:rowOff>
    </xdr:from>
    <xdr:ext cx="469744" cy="259045"/>
    <xdr:sp macro="" textlink="">
      <xdr:nvSpPr>
        <xdr:cNvPr id="667" name="テキスト ボックス 666"/>
        <xdr:cNvSpPr txBox="1"/>
      </xdr:nvSpPr>
      <xdr:spPr>
        <a:xfrm>
          <a:off x="12579428" y="1328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3" name="直線コネクタ 692"/>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4"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5" name="直線コネクタ 694"/>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6"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7" name="直線コネクタ 696"/>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84215</xdr:rowOff>
    </xdr:from>
    <xdr:to>
      <xdr:col>85</xdr:col>
      <xdr:colOff>127000</xdr:colOff>
      <xdr:row>96</xdr:row>
      <xdr:rowOff>107761</xdr:rowOff>
    </xdr:to>
    <xdr:cxnSp macro="">
      <xdr:nvCxnSpPr>
        <xdr:cNvPr id="698" name="直線コネクタ 697"/>
        <xdr:cNvCxnSpPr/>
      </xdr:nvCxnSpPr>
      <xdr:spPr>
        <a:xfrm>
          <a:off x="15481300" y="16543415"/>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699"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0" name="フローチャート: 判断 699"/>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84215</xdr:rowOff>
    </xdr:from>
    <xdr:to>
      <xdr:col>81</xdr:col>
      <xdr:colOff>50800</xdr:colOff>
      <xdr:row>96</xdr:row>
      <xdr:rowOff>89376</xdr:rowOff>
    </xdr:to>
    <xdr:cxnSp macro="">
      <xdr:nvCxnSpPr>
        <xdr:cNvPr id="701" name="直線コネクタ 700"/>
        <xdr:cNvCxnSpPr/>
      </xdr:nvCxnSpPr>
      <xdr:spPr>
        <a:xfrm flipV="1">
          <a:off x="14592300" y="16543415"/>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2" name="フローチャート: 判断 701"/>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3" name="テキスト ボックス 702"/>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89376</xdr:rowOff>
    </xdr:from>
    <xdr:to>
      <xdr:col>76</xdr:col>
      <xdr:colOff>114300</xdr:colOff>
      <xdr:row>96</xdr:row>
      <xdr:rowOff>99270</xdr:rowOff>
    </xdr:to>
    <xdr:cxnSp macro="">
      <xdr:nvCxnSpPr>
        <xdr:cNvPr id="704" name="直線コネクタ 703"/>
        <xdr:cNvCxnSpPr/>
      </xdr:nvCxnSpPr>
      <xdr:spPr>
        <a:xfrm flipV="1">
          <a:off x="13703300" y="16548576"/>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5" name="フローチャート: 判断 704"/>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6" name="テキスト ボックス 705"/>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79480</xdr:rowOff>
    </xdr:from>
    <xdr:to>
      <xdr:col>71</xdr:col>
      <xdr:colOff>177800</xdr:colOff>
      <xdr:row>96</xdr:row>
      <xdr:rowOff>99270</xdr:rowOff>
    </xdr:to>
    <xdr:cxnSp macro="">
      <xdr:nvCxnSpPr>
        <xdr:cNvPr id="707" name="直線コネクタ 706"/>
        <xdr:cNvCxnSpPr/>
      </xdr:nvCxnSpPr>
      <xdr:spPr>
        <a:xfrm>
          <a:off x="12814300" y="16538680"/>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8" name="フローチャート: 判断 707"/>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09" name="テキスト ボックス 708"/>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106617</xdr:rowOff>
    </xdr:from>
    <xdr:to>
      <xdr:col>67</xdr:col>
      <xdr:colOff>101600</xdr:colOff>
      <xdr:row>95</xdr:row>
      <xdr:rowOff>36767</xdr:rowOff>
    </xdr:to>
    <xdr:sp macro="" textlink="">
      <xdr:nvSpPr>
        <xdr:cNvPr id="710" name="フローチャート: 判断 709"/>
        <xdr:cNvSpPr/>
      </xdr:nvSpPr>
      <xdr:spPr>
        <a:xfrm>
          <a:off x="12763500" y="162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53294</xdr:rowOff>
    </xdr:from>
    <xdr:ext cx="534377" cy="259045"/>
    <xdr:sp macro="" textlink="">
      <xdr:nvSpPr>
        <xdr:cNvPr id="711" name="テキスト ボックス 710"/>
        <xdr:cNvSpPr txBox="1"/>
      </xdr:nvSpPr>
      <xdr:spPr>
        <a:xfrm>
          <a:off x="12547111" y="159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56961</xdr:rowOff>
    </xdr:from>
    <xdr:to>
      <xdr:col>85</xdr:col>
      <xdr:colOff>177800</xdr:colOff>
      <xdr:row>96</xdr:row>
      <xdr:rowOff>158561</xdr:rowOff>
    </xdr:to>
    <xdr:sp macro="" textlink="">
      <xdr:nvSpPr>
        <xdr:cNvPr id="717" name="楕円 716"/>
        <xdr:cNvSpPr/>
      </xdr:nvSpPr>
      <xdr:spPr>
        <a:xfrm>
          <a:off x="16268700" y="165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35388</xdr:rowOff>
    </xdr:from>
    <xdr:ext cx="534377" cy="259045"/>
    <xdr:sp macro="" textlink="">
      <xdr:nvSpPr>
        <xdr:cNvPr id="718" name="公債費該当値テキスト"/>
        <xdr:cNvSpPr txBox="1"/>
      </xdr:nvSpPr>
      <xdr:spPr>
        <a:xfrm>
          <a:off x="16370300" y="164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33415</xdr:rowOff>
    </xdr:from>
    <xdr:to>
      <xdr:col>81</xdr:col>
      <xdr:colOff>101600</xdr:colOff>
      <xdr:row>96</xdr:row>
      <xdr:rowOff>135015</xdr:rowOff>
    </xdr:to>
    <xdr:sp macro="" textlink="">
      <xdr:nvSpPr>
        <xdr:cNvPr id="719" name="楕円 718"/>
        <xdr:cNvSpPr/>
      </xdr:nvSpPr>
      <xdr:spPr>
        <a:xfrm>
          <a:off x="15430500" y="164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126142</xdr:rowOff>
    </xdr:from>
    <xdr:ext cx="534377" cy="259045"/>
    <xdr:sp macro="" textlink="">
      <xdr:nvSpPr>
        <xdr:cNvPr id="720" name="テキスト ボックス 719"/>
        <xdr:cNvSpPr txBox="1"/>
      </xdr:nvSpPr>
      <xdr:spPr>
        <a:xfrm>
          <a:off x="15214111" y="16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38576</xdr:rowOff>
    </xdr:from>
    <xdr:to>
      <xdr:col>76</xdr:col>
      <xdr:colOff>165100</xdr:colOff>
      <xdr:row>96</xdr:row>
      <xdr:rowOff>140176</xdr:rowOff>
    </xdr:to>
    <xdr:sp macro="" textlink="">
      <xdr:nvSpPr>
        <xdr:cNvPr id="721" name="楕円 720"/>
        <xdr:cNvSpPr/>
      </xdr:nvSpPr>
      <xdr:spPr>
        <a:xfrm>
          <a:off x="14541500" y="164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131303</xdr:rowOff>
    </xdr:from>
    <xdr:ext cx="534377" cy="259045"/>
    <xdr:sp macro="" textlink="">
      <xdr:nvSpPr>
        <xdr:cNvPr id="722" name="テキスト ボックス 721"/>
        <xdr:cNvSpPr txBox="1"/>
      </xdr:nvSpPr>
      <xdr:spPr>
        <a:xfrm>
          <a:off x="14325111" y="1659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48470</xdr:rowOff>
    </xdr:from>
    <xdr:to>
      <xdr:col>72</xdr:col>
      <xdr:colOff>38100</xdr:colOff>
      <xdr:row>96</xdr:row>
      <xdr:rowOff>150070</xdr:rowOff>
    </xdr:to>
    <xdr:sp macro="" textlink="">
      <xdr:nvSpPr>
        <xdr:cNvPr id="723" name="楕円 722"/>
        <xdr:cNvSpPr/>
      </xdr:nvSpPr>
      <xdr:spPr>
        <a:xfrm>
          <a:off x="13652500" y="165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141197</xdr:rowOff>
    </xdr:from>
    <xdr:ext cx="534377" cy="259045"/>
    <xdr:sp macro="" textlink="">
      <xdr:nvSpPr>
        <xdr:cNvPr id="724" name="テキスト ボックス 723"/>
        <xdr:cNvSpPr txBox="1"/>
      </xdr:nvSpPr>
      <xdr:spPr>
        <a:xfrm>
          <a:off x="13436111" y="166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28680</xdr:rowOff>
    </xdr:from>
    <xdr:to>
      <xdr:col>67</xdr:col>
      <xdr:colOff>101600</xdr:colOff>
      <xdr:row>96</xdr:row>
      <xdr:rowOff>130280</xdr:rowOff>
    </xdr:to>
    <xdr:sp macro="" textlink="">
      <xdr:nvSpPr>
        <xdr:cNvPr id="725" name="楕円 724"/>
        <xdr:cNvSpPr/>
      </xdr:nvSpPr>
      <xdr:spPr>
        <a:xfrm>
          <a:off x="12763500" y="164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121407</xdr:rowOff>
    </xdr:from>
    <xdr:ext cx="534377" cy="259045"/>
    <xdr:sp macro="" textlink="">
      <xdr:nvSpPr>
        <xdr:cNvPr id="726" name="テキスト ボックス 725"/>
        <xdr:cNvSpPr txBox="1"/>
      </xdr:nvSpPr>
      <xdr:spPr>
        <a:xfrm>
          <a:off x="12547111" y="16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0" name="直線コネクタ 749"/>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1"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3"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4" name="直線コネクタ 753"/>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6"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7" name="フローチャート: 判断 756"/>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59" name="フローチャート: 判断 758"/>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0" name="テキスト ボックス 759"/>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2" name="フローチャート: 判断 761"/>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3" name="テキスト ボックス 762"/>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5" name="フローチャート: 判断 764"/>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6" name="テキスト ボックス 765"/>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140716</xdr:rowOff>
    </xdr:from>
    <xdr:to>
      <xdr:col>98</xdr:col>
      <xdr:colOff>38100</xdr:colOff>
      <xdr:row>39</xdr:row>
      <xdr:rowOff>70866</xdr:rowOff>
    </xdr:to>
    <xdr:sp macro="" textlink="">
      <xdr:nvSpPr>
        <xdr:cNvPr id="767" name="フローチャート: 判断 766"/>
        <xdr:cNvSpPr/>
      </xdr:nvSpPr>
      <xdr:spPr>
        <a:xfrm>
          <a:off x="18605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87393</xdr:rowOff>
    </xdr:from>
    <xdr:ext cx="313932" cy="259045"/>
    <xdr:sp macro="" textlink="">
      <xdr:nvSpPr>
        <xdr:cNvPr id="768" name="テキスト ボックス 767"/>
        <xdr:cNvSpPr txBox="1"/>
      </xdr:nvSpPr>
      <xdr:spPr>
        <a:xfrm>
          <a:off x="18499333" y="64310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5"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544,230</a:t>
          </a:r>
          <a:r>
            <a:rPr kumimoji="1" lang="ja-JP" altLang="ja-JP" sz="1100" b="0" i="0" baseline="0">
              <a:solidFill>
                <a:schemeClr val="dk1"/>
              </a:solidFill>
              <a:effectLst/>
              <a:latin typeface="+mn-lt"/>
              <a:ea typeface="+mn-ea"/>
              <a:cs typeface="+mn-cs"/>
            </a:rPr>
            <a:t>円となっている。対前年度比で増減の大きい項目として民生費、災害復旧費</a:t>
          </a:r>
          <a:r>
            <a:rPr kumimoji="1" lang="ja-JP" altLang="en-US" sz="1100" b="0" i="0" baseline="0">
              <a:solidFill>
                <a:schemeClr val="dk1"/>
              </a:solidFill>
              <a:effectLst/>
              <a:latin typeface="+mn-lt"/>
              <a:ea typeface="+mn-ea"/>
              <a:cs typeface="+mn-cs"/>
            </a:rPr>
            <a:t>、土木費</a:t>
          </a:r>
          <a:r>
            <a:rPr kumimoji="1" lang="ja-JP" altLang="ja-JP" sz="1100" b="0" i="0" baseline="0">
              <a:solidFill>
                <a:schemeClr val="dk1"/>
              </a:solidFill>
              <a:effectLst/>
              <a:latin typeface="+mn-lt"/>
              <a:ea typeface="+mn-ea"/>
              <a:cs typeface="+mn-cs"/>
            </a:rPr>
            <a:t>があげられる。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民生費については、人口一人当たり</a:t>
          </a:r>
          <a:r>
            <a:rPr kumimoji="1" lang="en-US" altLang="ja-JP" sz="1100" b="0" i="0" baseline="0">
              <a:solidFill>
                <a:schemeClr val="dk1"/>
              </a:solidFill>
              <a:effectLst/>
              <a:latin typeface="+mn-lt"/>
              <a:ea typeface="+mn-ea"/>
              <a:cs typeface="+mn-cs"/>
            </a:rPr>
            <a:t>207,111</a:t>
          </a:r>
          <a:r>
            <a:rPr kumimoji="1" lang="ja-JP" altLang="ja-JP" sz="1100" b="0" i="0" baseline="0">
              <a:solidFill>
                <a:schemeClr val="dk1"/>
              </a:solidFill>
              <a:effectLst/>
              <a:latin typeface="+mn-lt"/>
              <a:ea typeface="+mn-ea"/>
              <a:cs typeface="+mn-cs"/>
            </a:rPr>
            <a:t>円と前年度比</a:t>
          </a:r>
          <a:r>
            <a:rPr kumimoji="1" lang="en-US" altLang="ja-JP" sz="1100" b="0" i="0" baseline="0">
              <a:solidFill>
                <a:schemeClr val="dk1"/>
              </a:solidFill>
              <a:effectLst/>
              <a:latin typeface="+mn-lt"/>
              <a:ea typeface="+mn-ea"/>
              <a:cs typeface="+mn-cs"/>
            </a:rPr>
            <a:t>1/3</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減額となった。平成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年度から実施してきた住宅除染が終了したことが最大の要因である。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災害復旧費については、平成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年度に実施した公共施設の除染業務</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災害復旧費</a:t>
          </a:r>
          <a:r>
            <a:rPr kumimoji="1" lang="ja-JP" altLang="en-US" sz="1100" b="0" i="0" baseline="0">
              <a:solidFill>
                <a:schemeClr val="dk1"/>
              </a:solidFill>
              <a:effectLst/>
              <a:latin typeface="+mn-lt"/>
              <a:ea typeface="+mn-ea"/>
              <a:cs typeface="+mn-cs"/>
            </a:rPr>
            <a:t>に該当したため</a:t>
          </a:r>
          <a:r>
            <a:rPr kumimoji="1" lang="ja-JP" altLang="ja-JP" sz="1100" b="0" i="0" baseline="0">
              <a:solidFill>
                <a:schemeClr val="dk1"/>
              </a:solidFill>
              <a:effectLst/>
              <a:latin typeface="+mn-lt"/>
              <a:ea typeface="+mn-ea"/>
              <a:cs typeface="+mn-cs"/>
            </a:rPr>
            <a:t>、人口一人当たり</a:t>
          </a:r>
          <a:r>
            <a:rPr kumimoji="1" lang="en-US" altLang="ja-JP" sz="1100" b="0" i="0" baseline="0">
              <a:solidFill>
                <a:schemeClr val="dk1"/>
              </a:solidFill>
              <a:effectLst/>
              <a:latin typeface="+mn-lt"/>
              <a:ea typeface="+mn-ea"/>
              <a:cs typeface="+mn-cs"/>
            </a:rPr>
            <a:t>95</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、前年度比大幅</a:t>
          </a:r>
          <a:r>
            <a:rPr kumimoji="1" lang="ja-JP" altLang="en-US" sz="1100" b="0" i="0" baseline="0">
              <a:solidFill>
                <a:schemeClr val="dk1"/>
              </a:solidFill>
              <a:effectLst/>
              <a:latin typeface="+mn-lt"/>
              <a:ea typeface="+mn-ea"/>
              <a:cs typeface="+mn-cs"/>
            </a:rPr>
            <a:t>な減</a:t>
          </a:r>
          <a:r>
            <a:rPr kumimoji="1" lang="ja-JP" altLang="ja-JP" sz="1100" b="0" i="0" baseline="0">
              <a:solidFill>
                <a:schemeClr val="dk1"/>
              </a:solidFill>
              <a:effectLst/>
              <a:latin typeface="+mn-lt"/>
              <a:ea typeface="+mn-ea"/>
              <a:cs typeface="+mn-cs"/>
            </a:rPr>
            <a:t>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土木費</a:t>
          </a:r>
          <a:r>
            <a:rPr kumimoji="1" lang="ja-JP" altLang="ja-JP" sz="1100" b="0" i="0" baseline="0">
              <a:solidFill>
                <a:schemeClr val="dk1"/>
              </a:solidFill>
              <a:effectLst/>
              <a:latin typeface="+mn-lt"/>
              <a:ea typeface="+mn-ea"/>
              <a:cs typeface="+mn-cs"/>
            </a:rPr>
            <a:t>については、人口比一人当たり</a:t>
          </a:r>
          <a:r>
            <a:rPr kumimoji="1" lang="en-US" altLang="ja-JP" sz="1100" b="0" i="0" baseline="0">
              <a:solidFill>
                <a:schemeClr val="dk1"/>
              </a:solidFill>
              <a:effectLst/>
              <a:latin typeface="+mn-lt"/>
              <a:ea typeface="+mn-ea"/>
              <a:cs typeface="+mn-cs"/>
            </a:rPr>
            <a:t>76,628</a:t>
          </a:r>
          <a:r>
            <a:rPr kumimoji="1" lang="ja-JP" altLang="ja-JP" sz="1100" b="0" i="0" baseline="0">
              <a:solidFill>
                <a:schemeClr val="dk1"/>
              </a:solidFill>
              <a:effectLst/>
              <a:latin typeface="+mn-lt"/>
              <a:ea typeface="+mn-ea"/>
              <a:cs typeface="+mn-cs"/>
            </a:rPr>
            <a:t>円と前年度比</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倍</a:t>
          </a:r>
          <a:r>
            <a:rPr kumimoji="1" lang="ja-JP" altLang="en-US" sz="1100" b="0" i="0" baseline="0">
              <a:solidFill>
                <a:schemeClr val="dk1"/>
              </a:solidFill>
              <a:effectLst/>
              <a:latin typeface="+mn-lt"/>
              <a:ea typeface="+mn-ea"/>
              <a:cs typeface="+mn-cs"/>
            </a:rPr>
            <a:t>以上の</a:t>
          </a:r>
          <a:r>
            <a:rPr kumimoji="1" lang="ja-JP" altLang="ja-JP" sz="1100" b="0" i="0" baseline="0">
              <a:solidFill>
                <a:schemeClr val="dk1"/>
              </a:solidFill>
              <a:effectLst/>
              <a:latin typeface="+mn-lt"/>
              <a:ea typeface="+mn-ea"/>
              <a:cs typeface="+mn-cs"/>
            </a:rPr>
            <a:t>増額となっている。要因としては</a:t>
          </a:r>
          <a:r>
            <a:rPr kumimoji="1" lang="ja-JP" altLang="en-US" sz="1100" b="0" i="0" baseline="0">
              <a:solidFill>
                <a:schemeClr val="dk1"/>
              </a:solidFill>
              <a:effectLst/>
              <a:latin typeface="+mn-lt"/>
              <a:ea typeface="+mn-ea"/>
              <a:cs typeface="+mn-cs"/>
            </a:rPr>
            <a:t>、防衛補助事業で実施している白河布引山演習場周辺道路改修事業（川谷由井ヶ原線）の雪割橋架工事の増額であったこと</a:t>
          </a:r>
          <a:r>
            <a:rPr kumimoji="1" lang="ja-JP" altLang="ja-JP" sz="1100" b="0" i="0" baseline="0">
              <a:solidFill>
                <a:schemeClr val="dk1"/>
              </a:solidFill>
              <a:effectLst/>
              <a:latin typeface="+mn-lt"/>
              <a:ea typeface="+mn-ea"/>
              <a:cs typeface="+mn-cs"/>
            </a:rPr>
            <a:t>があげられる。</a:t>
          </a:r>
          <a:endParaRPr lang="ja-JP" altLang="ja-JP" sz="1400">
            <a:effectLst/>
          </a:endParaRPr>
        </a:p>
        <a:p>
          <a:pPr eaLnBrk="1" fontAlgn="auto" latinLnBrk="0" hangingPunct="1"/>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実質単年度収支は</a:t>
          </a:r>
          <a:r>
            <a:rPr lang="ja-JP" altLang="en-US" sz="1100" b="0" i="0" baseline="0">
              <a:solidFill>
                <a:schemeClr val="dk1"/>
              </a:solidFill>
              <a:effectLst/>
              <a:latin typeface="+mn-lt"/>
              <a:ea typeface="+mn-ea"/>
              <a:cs typeface="+mn-cs"/>
            </a:rPr>
            <a:t>前年度に引き続き</a:t>
          </a:r>
          <a:r>
            <a:rPr lang="ja-JP" altLang="ja-JP" sz="1100" b="0" i="0" baseline="0">
              <a:solidFill>
                <a:schemeClr val="dk1"/>
              </a:solidFill>
              <a:effectLst/>
              <a:latin typeface="+mn-lt"/>
              <a:ea typeface="+mn-ea"/>
              <a:cs typeface="+mn-cs"/>
            </a:rPr>
            <a:t>黒字となった。</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年度についても</a:t>
          </a:r>
          <a:r>
            <a:rPr lang="ja-JP" altLang="en-US" sz="1100" b="0" i="0" baseline="0">
              <a:solidFill>
                <a:schemeClr val="dk1"/>
              </a:solidFill>
              <a:effectLst/>
              <a:latin typeface="+mn-lt"/>
              <a:ea typeface="+mn-ea"/>
              <a:cs typeface="+mn-cs"/>
            </a:rPr>
            <a:t>法人税の増収により</a:t>
          </a:r>
          <a:r>
            <a:rPr lang="ja-JP" altLang="ja-JP" sz="1100" b="0" i="0" baseline="0">
              <a:solidFill>
                <a:schemeClr val="dk1"/>
              </a:solidFill>
              <a:effectLst/>
              <a:latin typeface="+mn-lt"/>
              <a:ea typeface="+mn-ea"/>
              <a:cs typeface="+mn-cs"/>
            </a:rPr>
            <a:t>黒字となる見込であるが、</a:t>
          </a:r>
          <a:r>
            <a:rPr lang="ja-JP" altLang="en-US" sz="1100" b="0" i="0" baseline="0">
              <a:solidFill>
                <a:schemeClr val="dk1"/>
              </a:solidFill>
              <a:effectLst/>
              <a:latin typeface="+mn-lt"/>
              <a:ea typeface="+mn-ea"/>
              <a:cs typeface="+mn-cs"/>
            </a:rPr>
            <a:t>令和２</a:t>
          </a:r>
          <a:r>
            <a:rPr lang="ja-JP" altLang="ja-JP" sz="1100" b="0" i="0" baseline="0">
              <a:solidFill>
                <a:schemeClr val="dk1"/>
              </a:solidFill>
              <a:effectLst/>
              <a:latin typeface="+mn-lt"/>
              <a:ea typeface="+mn-ea"/>
              <a:cs typeface="+mn-cs"/>
            </a:rPr>
            <a:t>年度以降大規模事業の着手が予定されており、歳出増の影響による悪化が懸念される。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連結実質赤字比率については、一般会計、特別会計並びに公営企業会計の全会計が黒字であり、赤字である会計はない。しかし、法非適の公営企業である公共下水道事業、農業集落排水事業については、現状では一般会計からの基準外繰入がなければ実質は赤字運営で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当村では</a:t>
          </a:r>
          <a:r>
            <a:rPr lang="ja-JP" altLang="en-US" sz="1100" b="0" i="0" baseline="0">
              <a:solidFill>
                <a:schemeClr val="dk1"/>
              </a:solidFill>
              <a:effectLst/>
              <a:latin typeface="+mn-lt"/>
              <a:ea typeface="+mn-ea"/>
              <a:cs typeface="+mn-cs"/>
            </a:rPr>
            <a:t>、令和２年度から公</a:t>
          </a:r>
          <a:r>
            <a:rPr lang="ja-JP" altLang="ja-JP" sz="1100" b="0" i="0" baseline="0">
              <a:solidFill>
                <a:schemeClr val="dk1"/>
              </a:solidFill>
              <a:effectLst/>
              <a:latin typeface="+mn-lt"/>
              <a:ea typeface="+mn-ea"/>
              <a:cs typeface="+mn-cs"/>
            </a:rPr>
            <a:t>共下水道事業、農業集落排水事業について</a:t>
          </a:r>
          <a:r>
            <a:rPr lang="ja-JP" altLang="en-US" sz="1100" b="0" i="0" baseline="0">
              <a:solidFill>
                <a:schemeClr val="dk1"/>
              </a:solidFill>
              <a:effectLst/>
              <a:latin typeface="+mn-lt"/>
              <a:ea typeface="+mn-ea"/>
              <a:cs typeface="+mn-cs"/>
            </a:rPr>
            <a:t>地方</a:t>
          </a:r>
          <a:r>
            <a:rPr lang="ja-JP" altLang="ja-JP" sz="1100" b="0" i="0" baseline="0">
              <a:solidFill>
                <a:schemeClr val="dk1"/>
              </a:solidFill>
              <a:effectLst/>
              <a:latin typeface="+mn-lt"/>
              <a:ea typeface="+mn-ea"/>
              <a:cs typeface="+mn-cs"/>
            </a:rPr>
            <a:t>公営企業</a:t>
          </a:r>
          <a:r>
            <a:rPr lang="ja-JP" altLang="en-US" sz="1100" b="0" i="0" baseline="0">
              <a:solidFill>
                <a:schemeClr val="dk1"/>
              </a:solidFill>
              <a:effectLst/>
              <a:latin typeface="+mn-lt"/>
              <a:ea typeface="+mn-ea"/>
              <a:cs typeface="+mn-cs"/>
            </a:rPr>
            <a:t>法</a:t>
          </a:r>
          <a:r>
            <a:rPr lang="ja-JP" altLang="ja-JP" sz="1100" b="0" i="0" baseline="0">
              <a:solidFill>
                <a:schemeClr val="dk1"/>
              </a:solidFill>
              <a:effectLst/>
              <a:latin typeface="+mn-lt"/>
              <a:ea typeface="+mn-ea"/>
              <a:cs typeface="+mn-cs"/>
            </a:rPr>
            <a:t>の全法適用</a:t>
          </a:r>
          <a:r>
            <a:rPr lang="ja-JP" altLang="en-US" sz="1100" b="0" i="0" baseline="0">
              <a:solidFill>
                <a:schemeClr val="dk1"/>
              </a:solidFill>
              <a:effectLst/>
              <a:latin typeface="+mn-lt"/>
              <a:ea typeface="+mn-ea"/>
              <a:cs typeface="+mn-cs"/>
            </a:rPr>
            <a:t>を受ける企業会計</a:t>
          </a:r>
          <a:r>
            <a:rPr lang="ja-JP" altLang="ja-JP" sz="1100" b="0" i="0" baseline="0">
              <a:solidFill>
                <a:schemeClr val="dk1"/>
              </a:solidFill>
              <a:effectLst/>
              <a:latin typeface="+mn-lt"/>
              <a:ea typeface="+mn-ea"/>
              <a:cs typeface="+mn-cs"/>
            </a:rPr>
            <a:t>への移行を進めている。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受益者負担の原則、独立採算の原則に鑑み、一般会計からの繰出額を基準額に近付けるよう、公営企業会計、特別会計の財政運営の健全化を図る必要がある。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また、一般会計においても、今後の税収が大きく改善される見通しは難しいため、大型事業の見直し、義務的経費の削減を図り、堅実な財政運営を行う必要がある。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5"/>
      <c r="DK3" s="185"/>
      <c r="DL3" s="185"/>
      <c r="DM3" s="185"/>
      <c r="DN3" s="185"/>
      <c r="DO3" s="185"/>
    </row>
    <row r="4" spans="1:119" ht="18.75" customHeight="1" x14ac:dyDescent="0.2">
      <c r="A4" s="186"/>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11354881</v>
      </c>
      <c r="BO4" s="433"/>
      <c r="BP4" s="433"/>
      <c r="BQ4" s="433"/>
      <c r="BR4" s="433"/>
      <c r="BS4" s="433"/>
      <c r="BT4" s="433"/>
      <c r="BU4" s="434"/>
      <c r="BV4" s="432">
        <v>13887437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6.2</v>
      </c>
      <c r="CU4" s="439"/>
      <c r="CV4" s="439"/>
      <c r="CW4" s="439"/>
      <c r="CX4" s="439"/>
      <c r="CY4" s="439"/>
      <c r="CZ4" s="439"/>
      <c r="DA4" s="440"/>
      <c r="DB4" s="438">
        <v>9</v>
      </c>
      <c r="DC4" s="439"/>
      <c r="DD4" s="439"/>
      <c r="DE4" s="439"/>
      <c r="DF4" s="439"/>
      <c r="DG4" s="439"/>
      <c r="DH4" s="439"/>
      <c r="DI4" s="440"/>
      <c r="DJ4" s="185"/>
      <c r="DK4" s="185"/>
      <c r="DL4" s="185"/>
      <c r="DM4" s="185"/>
      <c r="DN4" s="185"/>
      <c r="DO4" s="185"/>
    </row>
    <row r="5" spans="1:119" ht="18.75" customHeight="1" x14ac:dyDescent="0.2">
      <c r="A5" s="186"/>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10974405</v>
      </c>
      <c r="BO5" s="470"/>
      <c r="BP5" s="470"/>
      <c r="BQ5" s="470"/>
      <c r="BR5" s="470"/>
      <c r="BS5" s="470"/>
      <c r="BT5" s="470"/>
      <c r="BU5" s="471"/>
      <c r="BV5" s="469">
        <v>13148157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85.8</v>
      </c>
      <c r="CU5" s="467"/>
      <c r="CV5" s="467"/>
      <c r="CW5" s="467"/>
      <c r="CX5" s="467"/>
      <c r="CY5" s="467"/>
      <c r="CZ5" s="467"/>
      <c r="DA5" s="468"/>
      <c r="DB5" s="466">
        <v>86.3</v>
      </c>
      <c r="DC5" s="467"/>
      <c r="DD5" s="467"/>
      <c r="DE5" s="467"/>
      <c r="DF5" s="467"/>
      <c r="DG5" s="467"/>
      <c r="DH5" s="467"/>
      <c r="DI5" s="468"/>
      <c r="DJ5" s="185"/>
      <c r="DK5" s="185"/>
      <c r="DL5" s="185"/>
      <c r="DM5" s="185"/>
      <c r="DN5" s="185"/>
      <c r="DO5" s="185"/>
    </row>
    <row r="6" spans="1:119" ht="18.75" customHeight="1" x14ac:dyDescent="0.2">
      <c r="A6" s="186"/>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380476</v>
      </c>
      <c r="BO6" s="470"/>
      <c r="BP6" s="470"/>
      <c r="BQ6" s="470"/>
      <c r="BR6" s="470"/>
      <c r="BS6" s="470"/>
      <c r="BT6" s="470"/>
      <c r="BU6" s="471"/>
      <c r="BV6" s="469">
        <v>739280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92.4</v>
      </c>
      <c r="CU6" s="507"/>
      <c r="CV6" s="507"/>
      <c r="CW6" s="507"/>
      <c r="CX6" s="507"/>
      <c r="CY6" s="507"/>
      <c r="CZ6" s="507"/>
      <c r="DA6" s="508"/>
      <c r="DB6" s="506">
        <v>93.4</v>
      </c>
      <c r="DC6" s="507"/>
      <c r="DD6" s="507"/>
      <c r="DE6" s="507"/>
      <c r="DF6" s="507"/>
      <c r="DG6" s="507"/>
      <c r="DH6" s="507"/>
      <c r="DI6" s="508"/>
      <c r="DJ6" s="185"/>
      <c r="DK6" s="185"/>
      <c r="DL6" s="185"/>
      <c r="DM6" s="185"/>
      <c r="DN6" s="185"/>
      <c r="DO6" s="185"/>
    </row>
    <row r="7" spans="1:119" ht="18.75" customHeight="1" x14ac:dyDescent="0.2">
      <c r="A7" s="186"/>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42154</v>
      </c>
      <c r="BO7" s="470"/>
      <c r="BP7" s="470"/>
      <c r="BQ7" s="470"/>
      <c r="BR7" s="470"/>
      <c r="BS7" s="470"/>
      <c r="BT7" s="470"/>
      <c r="BU7" s="471"/>
      <c r="BV7" s="469">
        <v>256898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5420263</v>
      </c>
      <c r="CU7" s="470"/>
      <c r="CV7" s="470"/>
      <c r="CW7" s="470"/>
      <c r="CX7" s="470"/>
      <c r="CY7" s="470"/>
      <c r="CZ7" s="470"/>
      <c r="DA7" s="471"/>
      <c r="DB7" s="469">
        <v>5331211</v>
      </c>
      <c r="DC7" s="470"/>
      <c r="DD7" s="470"/>
      <c r="DE7" s="470"/>
      <c r="DF7" s="470"/>
      <c r="DG7" s="470"/>
      <c r="DH7" s="470"/>
      <c r="DI7" s="471"/>
      <c r="DJ7" s="185"/>
      <c r="DK7" s="185"/>
      <c r="DL7" s="185"/>
      <c r="DM7" s="185"/>
      <c r="DN7" s="185"/>
      <c r="DO7" s="185"/>
    </row>
    <row r="8" spans="1:119" ht="18.75" customHeight="1" thickBot="1" x14ac:dyDescent="0.25">
      <c r="A8" s="186"/>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338322</v>
      </c>
      <c r="BO8" s="470"/>
      <c r="BP8" s="470"/>
      <c r="BQ8" s="470"/>
      <c r="BR8" s="470"/>
      <c r="BS8" s="470"/>
      <c r="BT8" s="470"/>
      <c r="BU8" s="471"/>
      <c r="BV8" s="469">
        <v>482382</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0.89</v>
      </c>
      <c r="CU8" s="510"/>
      <c r="CV8" s="510"/>
      <c r="CW8" s="510"/>
      <c r="CX8" s="510"/>
      <c r="CY8" s="510"/>
      <c r="CZ8" s="510"/>
      <c r="DA8" s="511"/>
      <c r="DB8" s="509">
        <v>0.9</v>
      </c>
      <c r="DC8" s="510"/>
      <c r="DD8" s="510"/>
      <c r="DE8" s="510"/>
      <c r="DF8" s="510"/>
      <c r="DG8" s="510"/>
      <c r="DH8" s="510"/>
      <c r="DI8" s="511"/>
      <c r="DJ8" s="185"/>
      <c r="DK8" s="185"/>
      <c r="DL8" s="185"/>
      <c r="DM8" s="185"/>
      <c r="DN8" s="185"/>
      <c r="DO8" s="185"/>
    </row>
    <row r="9" spans="1:119" ht="18.75" customHeight="1" thickBot="1" x14ac:dyDescent="0.25">
      <c r="A9" s="186"/>
      <c r="B9" s="463" t="s">
        <v>112</v>
      </c>
      <c r="C9" s="464"/>
      <c r="D9" s="464"/>
      <c r="E9" s="464"/>
      <c r="F9" s="464"/>
      <c r="G9" s="464"/>
      <c r="H9" s="464"/>
      <c r="I9" s="464"/>
      <c r="J9" s="464"/>
      <c r="K9" s="512"/>
      <c r="L9" s="513" t="s">
        <v>113</v>
      </c>
      <c r="M9" s="514"/>
      <c r="N9" s="514"/>
      <c r="O9" s="514"/>
      <c r="P9" s="514"/>
      <c r="Q9" s="515"/>
      <c r="R9" s="516">
        <v>20322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-144060</v>
      </c>
      <c r="BO9" s="470"/>
      <c r="BP9" s="470"/>
      <c r="BQ9" s="470"/>
      <c r="BR9" s="470"/>
      <c r="BS9" s="470"/>
      <c r="BT9" s="470"/>
      <c r="BU9" s="471"/>
      <c r="BV9" s="469">
        <v>166425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8.9</v>
      </c>
      <c r="CU9" s="467"/>
      <c r="CV9" s="467"/>
      <c r="CW9" s="467"/>
      <c r="CX9" s="467"/>
      <c r="CY9" s="467"/>
      <c r="CZ9" s="467"/>
      <c r="DA9" s="468"/>
      <c r="DB9" s="466">
        <v>9.6</v>
      </c>
      <c r="DC9" s="467"/>
      <c r="DD9" s="467"/>
      <c r="DE9" s="467"/>
      <c r="DF9" s="467"/>
      <c r="DG9" s="467"/>
      <c r="DH9" s="467"/>
      <c r="DI9" s="468"/>
      <c r="DJ9" s="185"/>
      <c r="DK9" s="185"/>
      <c r="DL9" s="185"/>
      <c r="DM9" s="185"/>
      <c r="DN9" s="185"/>
      <c r="DO9" s="185"/>
    </row>
    <row r="10" spans="1:119" ht="18.75" customHeight="1" thickBot="1" x14ac:dyDescent="0.25">
      <c r="A10" s="186"/>
      <c r="B10" s="463"/>
      <c r="C10" s="464"/>
      <c r="D10" s="464"/>
      <c r="E10" s="464"/>
      <c r="F10" s="464"/>
      <c r="G10" s="464"/>
      <c r="H10" s="464"/>
      <c r="I10" s="464"/>
      <c r="J10" s="464"/>
      <c r="K10" s="512"/>
      <c r="L10" s="519" t="s">
        <v>118</v>
      </c>
      <c r="M10" s="499"/>
      <c r="N10" s="499"/>
      <c r="O10" s="499"/>
      <c r="P10" s="499"/>
      <c r="Q10" s="500"/>
      <c r="R10" s="520">
        <v>19767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241320</v>
      </c>
      <c r="BO10" s="470"/>
      <c r="BP10" s="470"/>
      <c r="BQ10" s="470"/>
      <c r="BR10" s="470"/>
      <c r="BS10" s="470"/>
      <c r="BT10" s="470"/>
      <c r="BU10" s="471"/>
      <c r="BV10" s="469">
        <v>158195</v>
      </c>
      <c r="BW10" s="470"/>
      <c r="BX10" s="470"/>
      <c r="BY10" s="470"/>
      <c r="BZ10" s="470"/>
      <c r="CA10" s="470"/>
      <c r="CB10" s="470"/>
      <c r="CC10" s="471"/>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5"/>
      <c r="DK11" s="185"/>
      <c r="DL11" s="185"/>
      <c r="DM11" s="185"/>
      <c r="DN11" s="185"/>
      <c r="DO11" s="185"/>
    </row>
    <row r="12" spans="1:119" ht="18.75" customHeight="1" x14ac:dyDescent="0.2">
      <c r="A12" s="186"/>
      <c r="B12" s="529" t="s">
        <v>131</v>
      </c>
      <c r="C12" s="530"/>
      <c r="D12" s="530"/>
      <c r="E12" s="530"/>
      <c r="F12" s="530"/>
      <c r="G12" s="530"/>
      <c r="H12" s="530"/>
      <c r="I12" s="530"/>
      <c r="J12" s="530"/>
      <c r="K12" s="531"/>
      <c r="L12" s="538" t="s">
        <v>132</v>
      </c>
      <c r="M12" s="539"/>
      <c r="N12" s="539"/>
      <c r="O12" s="539"/>
      <c r="P12" s="539"/>
      <c r="Q12" s="540"/>
      <c r="R12" s="541">
        <v>20165</v>
      </c>
      <c r="S12" s="542"/>
      <c r="T12" s="542"/>
      <c r="U12" s="542"/>
      <c r="V12" s="543"/>
      <c r="W12" s="544" t="s">
        <v>1</v>
      </c>
      <c r="X12" s="502"/>
      <c r="Y12" s="502"/>
      <c r="Z12" s="502"/>
      <c r="AA12" s="502"/>
      <c r="AB12" s="545"/>
      <c r="AC12" s="501" t="s">
        <v>133</v>
      </c>
      <c r="AD12" s="502"/>
      <c r="AE12" s="502"/>
      <c r="AF12" s="502"/>
      <c r="AG12" s="545"/>
      <c r="AH12" s="501" t="s">
        <v>134</v>
      </c>
      <c r="AI12" s="502"/>
      <c r="AJ12" s="502"/>
      <c r="AK12" s="502"/>
      <c r="AL12" s="546"/>
      <c r="AM12" s="498" t="s">
        <v>135</v>
      </c>
      <c r="AN12" s="499"/>
      <c r="AO12" s="499"/>
      <c r="AP12" s="499"/>
      <c r="AQ12" s="499"/>
      <c r="AR12" s="499"/>
      <c r="AS12" s="499"/>
      <c r="AT12" s="500"/>
      <c r="AU12" s="501" t="s">
        <v>126</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129</v>
      </c>
      <c r="DC12" s="510"/>
      <c r="DD12" s="510"/>
      <c r="DE12" s="510"/>
      <c r="DF12" s="510"/>
      <c r="DG12" s="510"/>
      <c r="DH12" s="510"/>
      <c r="DI12" s="511"/>
      <c r="DJ12" s="185"/>
      <c r="DK12" s="185"/>
      <c r="DL12" s="185"/>
      <c r="DM12" s="185"/>
      <c r="DN12" s="185"/>
      <c r="DO12" s="185"/>
    </row>
    <row r="13" spans="1:119" ht="18.75" customHeight="1" x14ac:dyDescent="0.2">
      <c r="A13" s="186"/>
      <c r="B13" s="532"/>
      <c r="C13" s="533"/>
      <c r="D13" s="533"/>
      <c r="E13" s="533"/>
      <c r="F13" s="533"/>
      <c r="G13" s="533"/>
      <c r="H13" s="533"/>
      <c r="I13" s="533"/>
      <c r="J13" s="533"/>
      <c r="K13" s="534"/>
      <c r="L13" s="196"/>
      <c r="M13" s="557" t="s">
        <v>138</v>
      </c>
      <c r="N13" s="558"/>
      <c r="O13" s="558"/>
      <c r="P13" s="558"/>
      <c r="Q13" s="559"/>
      <c r="R13" s="550">
        <v>19907</v>
      </c>
      <c r="S13" s="551"/>
      <c r="T13" s="551"/>
      <c r="U13" s="551"/>
      <c r="V13" s="552"/>
      <c r="W13" s="485" t="s">
        <v>139</v>
      </c>
      <c r="X13" s="486"/>
      <c r="Y13" s="486"/>
      <c r="Z13" s="486"/>
      <c r="AA13" s="486"/>
      <c r="AB13" s="476"/>
      <c r="AC13" s="520">
        <v>636</v>
      </c>
      <c r="AD13" s="521"/>
      <c r="AE13" s="521"/>
      <c r="AF13" s="521"/>
      <c r="AG13" s="560"/>
      <c r="AH13" s="520">
        <v>702</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97260</v>
      </c>
      <c r="BO13" s="470"/>
      <c r="BP13" s="470"/>
      <c r="BQ13" s="470"/>
      <c r="BR13" s="470"/>
      <c r="BS13" s="470"/>
      <c r="BT13" s="470"/>
      <c r="BU13" s="471"/>
      <c r="BV13" s="469">
        <v>324620</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6.9</v>
      </c>
      <c r="CU13" s="467"/>
      <c r="CV13" s="467"/>
      <c r="CW13" s="467"/>
      <c r="CX13" s="467"/>
      <c r="CY13" s="467"/>
      <c r="CZ13" s="467"/>
      <c r="DA13" s="468"/>
      <c r="DB13" s="466">
        <v>8.1999999999999993</v>
      </c>
      <c r="DC13" s="467"/>
      <c r="DD13" s="467"/>
      <c r="DE13" s="467"/>
      <c r="DF13" s="467"/>
      <c r="DG13" s="467"/>
      <c r="DH13" s="467"/>
      <c r="DI13" s="468"/>
      <c r="DJ13" s="185"/>
      <c r="DK13" s="185"/>
      <c r="DL13" s="185"/>
      <c r="DM13" s="185"/>
      <c r="DN13" s="185"/>
      <c r="DO13" s="185"/>
    </row>
    <row r="14" spans="1:119" ht="18.75" customHeight="1" thickBot="1" x14ac:dyDescent="0.25">
      <c r="A14" s="186"/>
      <c r="B14" s="532"/>
      <c r="C14" s="533"/>
      <c r="D14" s="533"/>
      <c r="E14" s="533"/>
      <c r="F14" s="533"/>
      <c r="G14" s="533"/>
      <c r="H14" s="533"/>
      <c r="I14" s="533"/>
      <c r="J14" s="533"/>
      <c r="K14" s="534"/>
      <c r="L14" s="547" t="s">
        <v>144</v>
      </c>
      <c r="M14" s="548"/>
      <c r="N14" s="548"/>
      <c r="O14" s="548"/>
      <c r="P14" s="548"/>
      <c r="Q14" s="549"/>
      <c r="R14" s="550">
        <v>20116</v>
      </c>
      <c r="S14" s="551"/>
      <c r="T14" s="551"/>
      <c r="U14" s="551"/>
      <c r="V14" s="552"/>
      <c r="W14" s="459"/>
      <c r="X14" s="460"/>
      <c r="Y14" s="460"/>
      <c r="Z14" s="460"/>
      <c r="AA14" s="460"/>
      <c r="AB14" s="449"/>
      <c r="AC14" s="553">
        <v>6.3</v>
      </c>
      <c r="AD14" s="554"/>
      <c r="AE14" s="554"/>
      <c r="AF14" s="554"/>
      <c r="AG14" s="555"/>
      <c r="AH14" s="553">
        <v>7.4</v>
      </c>
      <c r="AI14" s="554"/>
      <c r="AJ14" s="554"/>
      <c r="AK14" s="554"/>
      <c r="AL14" s="556"/>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1" t="s">
        <v>145</v>
      </c>
      <c r="CE14" s="562"/>
      <c r="CF14" s="562"/>
      <c r="CG14" s="562"/>
      <c r="CH14" s="562"/>
      <c r="CI14" s="562"/>
      <c r="CJ14" s="562"/>
      <c r="CK14" s="562"/>
      <c r="CL14" s="562"/>
      <c r="CM14" s="562"/>
      <c r="CN14" s="562"/>
      <c r="CO14" s="562"/>
      <c r="CP14" s="562"/>
      <c r="CQ14" s="562"/>
      <c r="CR14" s="562"/>
      <c r="CS14" s="563"/>
      <c r="CT14" s="564" t="s">
        <v>146</v>
      </c>
      <c r="CU14" s="565"/>
      <c r="CV14" s="565"/>
      <c r="CW14" s="565"/>
      <c r="CX14" s="565"/>
      <c r="CY14" s="565"/>
      <c r="CZ14" s="565"/>
      <c r="DA14" s="566"/>
      <c r="DB14" s="564" t="s">
        <v>130</v>
      </c>
      <c r="DC14" s="565"/>
      <c r="DD14" s="565"/>
      <c r="DE14" s="565"/>
      <c r="DF14" s="565"/>
      <c r="DG14" s="565"/>
      <c r="DH14" s="565"/>
      <c r="DI14" s="566"/>
      <c r="DJ14" s="185"/>
      <c r="DK14" s="185"/>
      <c r="DL14" s="185"/>
      <c r="DM14" s="185"/>
      <c r="DN14" s="185"/>
      <c r="DO14" s="185"/>
    </row>
    <row r="15" spans="1:119" ht="18.75" customHeight="1" x14ac:dyDescent="0.2">
      <c r="A15" s="186"/>
      <c r="B15" s="532"/>
      <c r="C15" s="533"/>
      <c r="D15" s="533"/>
      <c r="E15" s="533"/>
      <c r="F15" s="533"/>
      <c r="G15" s="533"/>
      <c r="H15" s="533"/>
      <c r="I15" s="533"/>
      <c r="J15" s="533"/>
      <c r="K15" s="534"/>
      <c r="L15" s="196"/>
      <c r="M15" s="557" t="s">
        <v>147</v>
      </c>
      <c r="N15" s="558"/>
      <c r="O15" s="558"/>
      <c r="P15" s="558"/>
      <c r="Q15" s="559"/>
      <c r="R15" s="550">
        <v>19868</v>
      </c>
      <c r="S15" s="551"/>
      <c r="T15" s="551"/>
      <c r="U15" s="551"/>
      <c r="V15" s="552"/>
      <c r="W15" s="485" t="s">
        <v>148</v>
      </c>
      <c r="X15" s="486"/>
      <c r="Y15" s="486"/>
      <c r="Z15" s="486"/>
      <c r="AA15" s="486"/>
      <c r="AB15" s="476"/>
      <c r="AC15" s="520">
        <v>4041</v>
      </c>
      <c r="AD15" s="521"/>
      <c r="AE15" s="521"/>
      <c r="AF15" s="521"/>
      <c r="AG15" s="560"/>
      <c r="AH15" s="520">
        <v>3714</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3558662</v>
      </c>
      <c r="BO15" s="433"/>
      <c r="BP15" s="433"/>
      <c r="BQ15" s="433"/>
      <c r="BR15" s="433"/>
      <c r="BS15" s="433"/>
      <c r="BT15" s="433"/>
      <c r="BU15" s="434"/>
      <c r="BV15" s="432">
        <v>3463034</v>
      </c>
      <c r="BW15" s="433"/>
      <c r="BX15" s="433"/>
      <c r="BY15" s="433"/>
      <c r="BZ15" s="433"/>
      <c r="CA15" s="433"/>
      <c r="CB15" s="433"/>
      <c r="CC15" s="434"/>
      <c r="CD15" s="567" t="s">
        <v>150</v>
      </c>
      <c r="CE15" s="568"/>
      <c r="CF15" s="568"/>
      <c r="CG15" s="568"/>
      <c r="CH15" s="568"/>
      <c r="CI15" s="568"/>
      <c r="CJ15" s="568"/>
      <c r="CK15" s="568"/>
      <c r="CL15" s="568"/>
      <c r="CM15" s="568"/>
      <c r="CN15" s="568"/>
      <c r="CO15" s="568"/>
      <c r="CP15" s="568"/>
      <c r="CQ15" s="568"/>
      <c r="CR15" s="568"/>
      <c r="CS15" s="56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32"/>
      <c r="C16" s="533"/>
      <c r="D16" s="533"/>
      <c r="E16" s="533"/>
      <c r="F16" s="533"/>
      <c r="G16" s="533"/>
      <c r="H16" s="533"/>
      <c r="I16" s="533"/>
      <c r="J16" s="533"/>
      <c r="K16" s="534"/>
      <c r="L16" s="547" t="s">
        <v>151</v>
      </c>
      <c r="M16" s="578"/>
      <c r="N16" s="578"/>
      <c r="O16" s="578"/>
      <c r="P16" s="578"/>
      <c r="Q16" s="579"/>
      <c r="R16" s="570" t="s">
        <v>152</v>
      </c>
      <c r="S16" s="571"/>
      <c r="T16" s="571"/>
      <c r="U16" s="571"/>
      <c r="V16" s="572"/>
      <c r="W16" s="459"/>
      <c r="X16" s="460"/>
      <c r="Y16" s="460"/>
      <c r="Z16" s="460"/>
      <c r="AA16" s="460"/>
      <c r="AB16" s="449"/>
      <c r="AC16" s="553">
        <v>40.1</v>
      </c>
      <c r="AD16" s="554"/>
      <c r="AE16" s="554"/>
      <c r="AF16" s="554"/>
      <c r="AG16" s="555"/>
      <c r="AH16" s="553">
        <v>39</v>
      </c>
      <c r="AI16" s="554"/>
      <c r="AJ16" s="554"/>
      <c r="AK16" s="554"/>
      <c r="AL16" s="556"/>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4014554</v>
      </c>
      <c r="BO16" s="470"/>
      <c r="BP16" s="470"/>
      <c r="BQ16" s="470"/>
      <c r="BR16" s="470"/>
      <c r="BS16" s="470"/>
      <c r="BT16" s="470"/>
      <c r="BU16" s="471"/>
      <c r="BV16" s="469">
        <v>3956632</v>
      </c>
      <c r="BW16" s="470"/>
      <c r="BX16" s="470"/>
      <c r="BY16" s="470"/>
      <c r="BZ16" s="470"/>
      <c r="CA16" s="470"/>
      <c r="CB16" s="470"/>
      <c r="CC16" s="471"/>
      <c r="CD16" s="200"/>
      <c r="CE16" s="576"/>
      <c r="CF16" s="576"/>
      <c r="CG16" s="576"/>
      <c r="CH16" s="576"/>
      <c r="CI16" s="576"/>
      <c r="CJ16" s="576"/>
      <c r="CK16" s="576"/>
      <c r="CL16" s="576"/>
      <c r="CM16" s="576"/>
      <c r="CN16" s="576"/>
      <c r="CO16" s="576"/>
      <c r="CP16" s="576"/>
      <c r="CQ16" s="576"/>
      <c r="CR16" s="576"/>
      <c r="CS16" s="577"/>
      <c r="CT16" s="466"/>
      <c r="CU16" s="467"/>
      <c r="CV16" s="467"/>
      <c r="CW16" s="467"/>
      <c r="CX16" s="467"/>
      <c r="CY16" s="467"/>
      <c r="CZ16" s="467"/>
      <c r="DA16" s="468"/>
      <c r="DB16" s="466"/>
      <c r="DC16" s="467"/>
      <c r="DD16" s="467"/>
      <c r="DE16" s="467"/>
      <c r="DF16" s="467"/>
      <c r="DG16" s="467"/>
      <c r="DH16" s="467"/>
      <c r="DI16" s="468"/>
      <c r="DJ16" s="185"/>
      <c r="DK16" s="185"/>
      <c r="DL16" s="185"/>
      <c r="DM16" s="185"/>
      <c r="DN16" s="185"/>
      <c r="DO16" s="185"/>
    </row>
    <row r="17" spans="1:119" ht="18.75" customHeight="1" thickBot="1" x14ac:dyDescent="0.25">
      <c r="A17" s="186"/>
      <c r="B17" s="535"/>
      <c r="C17" s="536"/>
      <c r="D17" s="536"/>
      <c r="E17" s="536"/>
      <c r="F17" s="536"/>
      <c r="G17" s="536"/>
      <c r="H17" s="536"/>
      <c r="I17" s="536"/>
      <c r="J17" s="536"/>
      <c r="K17" s="537"/>
      <c r="L17" s="201"/>
      <c r="M17" s="573" t="s">
        <v>154</v>
      </c>
      <c r="N17" s="574"/>
      <c r="O17" s="574"/>
      <c r="P17" s="574"/>
      <c r="Q17" s="575"/>
      <c r="R17" s="570" t="s">
        <v>155</v>
      </c>
      <c r="S17" s="571"/>
      <c r="T17" s="571"/>
      <c r="U17" s="571"/>
      <c r="V17" s="572"/>
      <c r="W17" s="485" t="s">
        <v>156</v>
      </c>
      <c r="X17" s="486"/>
      <c r="Y17" s="486"/>
      <c r="Z17" s="486"/>
      <c r="AA17" s="486"/>
      <c r="AB17" s="476"/>
      <c r="AC17" s="520">
        <v>5410</v>
      </c>
      <c r="AD17" s="521"/>
      <c r="AE17" s="521"/>
      <c r="AF17" s="521"/>
      <c r="AG17" s="560"/>
      <c r="AH17" s="520">
        <v>5104</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4580279</v>
      </c>
      <c r="BO17" s="470"/>
      <c r="BP17" s="470"/>
      <c r="BQ17" s="470"/>
      <c r="BR17" s="470"/>
      <c r="BS17" s="470"/>
      <c r="BT17" s="470"/>
      <c r="BU17" s="471"/>
      <c r="BV17" s="469">
        <v>4453278</v>
      </c>
      <c r="BW17" s="470"/>
      <c r="BX17" s="470"/>
      <c r="BY17" s="470"/>
      <c r="BZ17" s="470"/>
      <c r="CA17" s="470"/>
      <c r="CB17" s="470"/>
      <c r="CC17" s="471"/>
      <c r="CD17" s="200"/>
      <c r="CE17" s="576"/>
      <c r="CF17" s="576"/>
      <c r="CG17" s="576"/>
      <c r="CH17" s="576"/>
      <c r="CI17" s="576"/>
      <c r="CJ17" s="576"/>
      <c r="CK17" s="576"/>
      <c r="CL17" s="576"/>
      <c r="CM17" s="576"/>
      <c r="CN17" s="576"/>
      <c r="CO17" s="576"/>
      <c r="CP17" s="576"/>
      <c r="CQ17" s="576"/>
      <c r="CR17" s="576"/>
      <c r="CS17" s="577"/>
      <c r="CT17" s="466"/>
      <c r="CU17" s="467"/>
      <c r="CV17" s="467"/>
      <c r="CW17" s="467"/>
      <c r="CX17" s="467"/>
      <c r="CY17" s="467"/>
      <c r="CZ17" s="467"/>
      <c r="DA17" s="468"/>
      <c r="DB17" s="466"/>
      <c r="DC17" s="467"/>
      <c r="DD17" s="467"/>
      <c r="DE17" s="467"/>
      <c r="DF17" s="467"/>
      <c r="DG17" s="467"/>
      <c r="DH17" s="467"/>
      <c r="DI17" s="468"/>
      <c r="DJ17" s="185"/>
      <c r="DK17" s="185"/>
      <c r="DL17" s="185"/>
      <c r="DM17" s="185"/>
      <c r="DN17" s="185"/>
      <c r="DO17" s="185"/>
    </row>
    <row r="18" spans="1:119" ht="18.75" customHeight="1" thickBot="1" x14ac:dyDescent="0.25">
      <c r="A18" s="186"/>
      <c r="B18" s="580" t="s">
        <v>158</v>
      </c>
      <c r="C18" s="512"/>
      <c r="D18" s="512"/>
      <c r="E18" s="581"/>
      <c r="F18" s="581"/>
      <c r="G18" s="581"/>
      <c r="H18" s="581"/>
      <c r="I18" s="581"/>
      <c r="J18" s="581"/>
      <c r="K18" s="581"/>
      <c r="L18" s="582">
        <v>192.06</v>
      </c>
      <c r="M18" s="582"/>
      <c r="N18" s="582"/>
      <c r="O18" s="582"/>
      <c r="P18" s="582"/>
      <c r="Q18" s="582"/>
      <c r="R18" s="583"/>
      <c r="S18" s="583"/>
      <c r="T18" s="583"/>
      <c r="U18" s="583"/>
      <c r="V18" s="584"/>
      <c r="W18" s="487"/>
      <c r="X18" s="488"/>
      <c r="Y18" s="488"/>
      <c r="Z18" s="488"/>
      <c r="AA18" s="488"/>
      <c r="AB18" s="479"/>
      <c r="AC18" s="585">
        <v>53.6</v>
      </c>
      <c r="AD18" s="586"/>
      <c r="AE18" s="586"/>
      <c r="AF18" s="586"/>
      <c r="AG18" s="587"/>
      <c r="AH18" s="585">
        <v>53.6</v>
      </c>
      <c r="AI18" s="586"/>
      <c r="AJ18" s="586"/>
      <c r="AK18" s="586"/>
      <c r="AL18" s="588"/>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4627887</v>
      </c>
      <c r="BO18" s="470"/>
      <c r="BP18" s="470"/>
      <c r="BQ18" s="470"/>
      <c r="BR18" s="470"/>
      <c r="BS18" s="470"/>
      <c r="BT18" s="470"/>
      <c r="BU18" s="471"/>
      <c r="BV18" s="469">
        <v>4546143</v>
      </c>
      <c r="BW18" s="470"/>
      <c r="BX18" s="470"/>
      <c r="BY18" s="470"/>
      <c r="BZ18" s="470"/>
      <c r="CA18" s="470"/>
      <c r="CB18" s="470"/>
      <c r="CC18" s="471"/>
      <c r="CD18" s="200"/>
      <c r="CE18" s="576"/>
      <c r="CF18" s="576"/>
      <c r="CG18" s="576"/>
      <c r="CH18" s="576"/>
      <c r="CI18" s="576"/>
      <c r="CJ18" s="576"/>
      <c r="CK18" s="576"/>
      <c r="CL18" s="576"/>
      <c r="CM18" s="576"/>
      <c r="CN18" s="576"/>
      <c r="CO18" s="576"/>
      <c r="CP18" s="576"/>
      <c r="CQ18" s="576"/>
      <c r="CR18" s="576"/>
      <c r="CS18" s="577"/>
      <c r="CT18" s="466"/>
      <c r="CU18" s="467"/>
      <c r="CV18" s="467"/>
      <c r="CW18" s="467"/>
      <c r="CX18" s="467"/>
      <c r="CY18" s="467"/>
      <c r="CZ18" s="467"/>
      <c r="DA18" s="468"/>
      <c r="DB18" s="466"/>
      <c r="DC18" s="467"/>
      <c r="DD18" s="467"/>
      <c r="DE18" s="467"/>
      <c r="DF18" s="467"/>
      <c r="DG18" s="467"/>
      <c r="DH18" s="467"/>
      <c r="DI18" s="468"/>
      <c r="DJ18" s="185"/>
      <c r="DK18" s="185"/>
      <c r="DL18" s="185"/>
      <c r="DM18" s="185"/>
      <c r="DN18" s="185"/>
      <c r="DO18" s="185"/>
    </row>
    <row r="19" spans="1:119" ht="18.75" customHeight="1" thickBot="1" x14ac:dyDescent="0.25">
      <c r="A19" s="186"/>
      <c r="B19" s="580" t="s">
        <v>160</v>
      </c>
      <c r="C19" s="512"/>
      <c r="D19" s="512"/>
      <c r="E19" s="581"/>
      <c r="F19" s="581"/>
      <c r="G19" s="581"/>
      <c r="H19" s="581"/>
      <c r="I19" s="581"/>
      <c r="J19" s="581"/>
      <c r="K19" s="581"/>
      <c r="L19" s="589">
        <v>106</v>
      </c>
      <c r="M19" s="589"/>
      <c r="N19" s="589"/>
      <c r="O19" s="589"/>
      <c r="P19" s="589"/>
      <c r="Q19" s="589"/>
      <c r="R19" s="590"/>
      <c r="S19" s="590"/>
      <c r="T19" s="590"/>
      <c r="U19" s="590"/>
      <c r="V19" s="591"/>
      <c r="W19" s="426"/>
      <c r="X19" s="427"/>
      <c r="Y19" s="427"/>
      <c r="Z19" s="427"/>
      <c r="AA19" s="427"/>
      <c r="AB19" s="427"/>
      <c r="AC19" s="598"/>
      <c r="AD19" s="598"/>
      <c r="AE19" s="598"/>
      <c r="AF19" s="598"/>
      <c r="AG19" s="598"/>
      <c r="AH19" s="598"/>
      <c r="AI19" s="598"/>
      <c r="AJ19" s="598"/>
      <c r="AK19" s="598"/>
      <c r="AL19" s="599"/>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6856728</v>
      </c>
      <c r="BO19" s="470"/>
      <c r="BP19" s="470"/>
      <c r="BQ19" s="470"/>
      <c r="BR19" s="470"/>
      <c r="BS19" s="470"/>
      <c r="BT19" s="470"/>
      <c r="BU19" s="471"/>
      <c r="BV19" s="469">
        <v>6651544</v>
      </c>
      <c r="BW19" s="470"/>
      <c r="BX19" s="470"/>
      <c r="BY19" s="470"/>
      <c r="BZ19" s="470"/>
      <c r="CA19" s="470"/>
      <c r="CB19" s="470"/>
      <c r="CC19" s="471"/>
      <c r="CD19" s="200"/>
      <c r="CE19" s="576"/>
      <c r="CF19" s="576"/>
      <c r="CG19" s="576"/>
      <c r="CH19" s="576"/>
      <c r="CI19" s="576"/>
      <c r="CJ19" s="576"/>
      <c r="CK19" s="576"/>
      <c r="CL19" s="576"/>
      <c r="CM19" s="576"/>
      <c r="CN19" s="576"/>
      <c r="CO19" s="576"/>
      <c r="CP19" s="576"/>
      <c r="CQ19" s="576"/>
      <c r="CR19" s="576"/>
      <c r="CS19" s="577"/>
      <c r="CT19" s="466"/>
      <c r="CU19" s="467"/>
      <c r="CV19" s="467"/>
      <c r="CW19" s="467"/>
      <c r="CX19" s="467"/>
      <c r="CY19" s="467"/>
      <c r="CZ19" s="467"/>
      <c r="DA19" s="468"/>
      <c r="DB19" s="466"/>
      <c r="DC19" s="467"/>
      <c r="DD19" s="467"/>
      <c r="DE19" s="467"/>
      <c r="DF19" s="467"/>
      <c r="DG19" s="467"/>
      <c r="DH19" s="467"/>
      <c r="DI19" s="468"/>
      <c r="DJ19" s="185"/>
      <c r="DK19" s="185"/>
      <c r="DL19" s="185"/>
      <c r="DM19" s="185"/>
      <c r="DN19" s="185"/>
      <c r="DO19" s="185"/>
    </row>
    <row r="20" spans="1:119" ht="18.75" customHeight="1" thickBot="1" x14ac:dyDescent="0.25">
      <c r="A20" s="186"/>
      <c r="B20" s="580" t="s">
        <v>162</v>
      </c>
      <c r="C20" s="512"/>
      <c r="D20" s="512"/>
      <c r="E20" s="581"/>
      <c r="F20" s="581"/>
      <c r="G20" s="581"/>
      <c r="H20" s="581"/>
      <c r="I20" s="581"/>
      <c r="J20" s="581"/>
      <c r="K20" s="581"/>
      <c r="L20" s="589">
        <v>7458</v>
      </c>
      <c r="M20" s="589"/>
      <c r="N20" s="589"/>
      <c r="O20" s="589"/>
      <c r="P20" s="589"/>
      <c r="Q20" s="589"/>
      <c r="R20" s="590"/>
      <c r="S20" s="590"/>
      <c r="T20" s="590"/>
      <c r="U20" s="590"/>
      <c r="V20" s="591"/>
      <c r="W20" s="487"/>
      <c r="X20" s="488"/>
      <c r="Y20" s="488"/>
      <c r="Z20" s="488"/>
      <c r="AA20" s="488"/>
      <c r="AB20" s="488"/>
      <c r="AC20" s="592"/>
      <c r="AD20" s="592"/>
      <c r="AE20" s="592"/>
      <c r="AF20" s="592"/>
      <c r="AG20" s="592"/>
      <c r="AH20" s="592"/>
      <c r="AI20" s="592"/>
      <c r="AJ20" s="592"/>
      <c r="AK20" s="592"/>
      <c r="AL20" s="593"/>
      <c r="AM20" s="594"/>
      <c r="AN20" s="524"/>
      <c r="AO20" s="524"/>
      <c r="AP20" s="524"/>
      <c r="AQ20" s="524"/>
      <c r="AR20" s="524"/>
      <c r="AS20" s="524"/>
      <c r="AT20" s="525"/>
      <c r="AU20" s="595"/>
      <c r="AV20" s="596"/>
      <c r="AW20" s="596"/>
      <c r="AX20" s="597"/>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0"/>
      <c r="CE20" s="576"/>
      <c r="CF20" s="576"/>
      <c r="CG20" s="576"/>
      <c r="CH20" s="576"/>
      <c r="CI20" s="576"/>
      <c r="CJ20" s="576"/>
      <c r="CK20" s="576"/>
      <c r="CL20" s="576"/>
      <c r="CM20" s="576"/>
      <c r="CN20" s="576"/>
      <c r="CO20" s="576"/>
      <c r="CP20" s="576"/>
      <c r="CQ20" s="576"/>
      <c r="CR20" s="576"/>
      <c r="CS20" s="577"/>
      <c r="CT20" s="466"/>
      <c r="CU20" s="467"/>
      <c r="CV20" s="467"/>
      <c r="CW20" s="467"/>
      <c r="CX20" s="467"/>
      <c r="CY20" s="467"/>
      <c r="CZ20" s="467"/>
      <c r="DA20" s="468"/>
      <c r="DB20" s="466"/>
      <c r="DC20" s="467"/>
      <c r="DD20" s="467"/>
      <c r="DE20" s="467"/>
      <c r="DF20" s="467"/>
      <c r="DG20" s="467"/>
      <c r="DH20" s="467"/>
      <c r="DI20" s="468"/>
      <c r="DJ20" s="185"/>
      <c r="DK20" s="185"/>
      <c r="DL20" s="185"/>
      <c r="DM20" s="185"/>
      <c r="DN20" s="185"/>
      <c r="DO20" s="185"/>
    </row>
    <row r="21" spans="1:119" ht="18.75" customHeight="1" x14ac:dyDescent="0.2">
      <c r="A21" s="186"/>
      <c r="B21" s="600" t="s">
        <v>163</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0"/>
      <c r="CE21" s="576"/>
      <c r="CF21" s="576"/>
      <c r="CG21" s="576"/>
      <c r="CH21" s="576"/>
      <c r="CI21" s="576"/>
      <c r="CJ21" s="576"/>
      <c r="CK21" s="576"/>
      <c r="CL21" s="576"/>
      <c r="CM21" s="576"/>
      <c r="CN21" s="576"/>
      <c r="CO21" s="576"/>
      <c r="CP21" s="576"/>
      <c r="CQ21" s="576"/>
      <c r="CR21" s="576"/>
      <c r="CS21" s="577"/>
      <c r="CT21" s="466"/>
      <c r="CU21" s="467"/>
      <c r="CV21" s="467"/>
      <c r="CW21" s="467"/>
      <c r="CX21" s="467"/>
      <c r="CY21" s="467"/>
      <c r="CZ21" s="467"/>
      <c r="DA21" s="468"/>
      <c r="DB21" s="466"/>
      <c r="DC21" s="467"/>
      <c r="DD21" s="467"/>
      <c r="DE21" s="467"/>
      <c r="DF21" s="467"/>
      <c r="DG21" s="467"/>
      <c r="DH21" s="467"/>
      <c r="DI21" s="468"/>
      <c r="DJ21" s="185"/>
      <c r="DK21" s="185"/>
      <c r="DL21" s="185"/>
      <c r="DM21" s="185"/>
      <c r="DN21" s="185"/>
      <c r="DO21" s="185"/>
    </row>
    <row r="22" spans="1:119" ht="18.75" customHeight="1" thickBot="1" x14ac:dyDescent="0.25">
      <c r="A22" s="186"/>
      <c r="B22" s="603" t="s">
        <v>164</v>
      </c>
      <c r="C22" s="604"/>
      <c r="D22" s="605"/>
      <c r="E22" s="481" t="s">
        <v>1</v>
      </c>
      <c r="F22" s="486"/>
      <c r="G22" s="486"/>
      <c r="H22" s="486"/>
      <c r="I22" s="486"/>
      <c r="J22" s="486"/>
      <c r="K22" s="476"/>
      <c r="L22" s="481" t="s">
        <v>165</v>
      </c>
      <c r="M22" s="486"/>
      <c r="N22" s="486"/>
      <c r="O22" s="486"/>
      <c r="P22" s="476"/>
      <c r="Q22" s="612" t="s">
        <v>166</v>
      </c>
      <c r="R22" s="613"/>
      <c r="S22" s="613"/>
      <c r="T22" s="613"/>
      <c r="U22" s="613"/>
      <c r="V22" s="614"/>
      <c r="W22" s="618" t="s">
        <v>167</v>
      </c>
      <c r="X22" s="604"/>
      <c r="Y22" s="605"/>
      <c r="Z22" s="481" t="s">
        <v>1</v>
      </c>
      <c r="AA22" s="486"/>
      <c r="AB22" s="486"/>
      <c r="AC22" s="486"/>
      <c r="AD22" s="486"/>
      <c r="AE22" s="486"/>
      <c r="AF22" s="486"/>
      <c r="AG22" s="476"/>
      <c r="AH22" s="631" t="s">
        <v>168</v>
      </c>
      <c r="AI22" s="486"/>
      <c r="AJ22" s="486"/>
      <c r="AK22" s="486"/>
      <c r="AL22" s="476"/>
      <c r="AM22" s="631" t="s">
        <v>169</v>
      </c>
      <c r="AN22" s="632"/>
      <c r="AO22" s="632"/>
      <c r="AP22" s="632"/>
      <c r="AQ22" s="632"/>
      <c r="AR22" s="633"/>
      <c r="AS22" s="612" t="s">
        <v>166</v>
      </c>
      <c r="AT22" s="613"/>
      <c r="AU22" s="613"/>
      <c r="AV22" s="613"/>
      <c r="AW22" s="613"/>
      <c r="AX22" s="637"/>
      <c r="AY22" s="639"/>
      <c r="AZ22" s="640"/>
      <c r="BA22" s="640"/>
      <c r="BB22" s="640"/>
      <c r="BC22" s="640"/>
      <c r="BD22" s="640"/>
      <c r="BE22" s="640"/>
      <c r="BF22" s="640"/>
      <c r="BG22" s="640"/>
      <c r="BH22" s="640"/>
      <c r="BI22" s="640"/>
      <c r="BJ22" s="640"/>
      <c r="BK22" s="640"/>
      <c r="BL22" s="640"/>
      <c r="BM22" s="641"/>
      <c r="BN22" s="642"/>
      <c r="BO22" s="643"/>
      <c r="BP22" s="643"/>
      <c r="BQ22" s="643"/>
      <c r="BR22" s="643"/>
      <c r="BS22" s="643"/>
      <c r="BT22" s="643"/>
      <c r="BU22" s="644"/>
      <c r="BV22" s="642"/>
      <c r="BW22" s="643"/>
      <c r="BX22" s="643"/>
      <c r="BY22" s="643"/>
      <c r="BZ22" s="643"/>
      <c r="CA22" s="643"/>
      <c r="CB22" s="643"/>
      <c r="CC22" s="644"/>
      <c r="CD22" s="200"/>
      <c r="CE22" s="576"/>
      <c r="CF22" s="576"/>
      <c r="CG22" s="576"/>
      <c r="CH22" s="576"/>
      <c r="CI22" s="576"/>
      <c r="CJ22" s="576"/>
      <c r="CK22" s="576"/>
      <c r="CL22" s="576"/>
      <c r="CM22" s="576"/>
      <c r="CN22" s="576"/>
      <c r="CO22" s="576"/>
      <c r="CP22" s="576"/>
      <c r="CQ22" s="576"/>
      <c r="CR22" s="576"/>
      <c r="CS22" s="577"/>
      <c r="CT22" s="466"/>
      <c r="CU22" s="467"/>
      <c r="CV22" s="467"/>
      <c r="CW22" s="467"/>
      <c r="CX22" s="467"/>
      <c r="CY22" s="467"/>
      <c r="CZ22" s="467"/>
      <c r="DA22" s="468"/>
      <c r="DB22" s="466"/>
      <c r="DC22" s="467"/>
      <c r="DD22" s="467"/>
      <c r="DE22" s="467"/>
      <c r="DF22" s="467"/>
      <c r="DG22" s="467"/>
      <c r="DH22" s="467"/>
      <c r="DI22" s="468"/>
      <c r="DJ22" s="185"/>
      <c r="DK22" s="185"/>
      <c r="DL22" s="185"/>
      <c r="DM22" s="185"/>
      <c r="DN22" s="185"/>
      <c r="DO22" s="185"/>
    </row>
    <row r="23" spans="1:119" ht="18.75" customHeight="1" x14ac:dyDescent="0.2">
      <c r="A23" s="186"/>
      <c r="B23" s="606"/>
      <c r="C23" s="607"/>
      <c r="D23" s="608"/>
      <c r="E23" s="455"/>
      <c r="F23" s="460"/>
      <c r="G23" s="460"/>
      <c r="H23" s="460"/>
      <c r="I23" s="460"/>
      <c r="J23" s="460"/>
      <c r="K23" s="449"/>
      <c r="L23" s="455"/>
      <c r="M23" s="460"/>
      <c r="N23" s="460"/>
      <c r="O23" s="460"/>
      <c r="P23" s="449"/>
      <c r="Q23" s="615"/>
      <c r="R23" s="616"/>
      <c r="S23" s="616"/>
      <c r="T23" s="616"/>
      <c r="U23" s="616"/>
      <c r="V23" s="617"/>
      <c r="W23" s="619"/>
      <c r="X23" s="607"/>
      <c r="Y23" s="608"/>
      <c r="Z23" s="455"/>
      <c r="AA23" s="460"/>
      <c r="AB23" s="460"/>
      <c r="AC23" s="460"/>
      <c r="AD23" s="460"/>
      <c r="AE23" s="460"/>
      <c r="AF23" s="460"/>
      <c r="AG23" s="449"/>
      <c r="AH23" s="455"/>
      <c r="AI23" s="460"/>
      <c r="AJ23" s="460"/>
      <c r="AK23" s="460"/>
      <c r="AL23" s="449"/>
      <c r="AM23" s="634"/>
      <c r="AN23" s="635"/>
      <c r="AO23" s="635"/>
      <c r="AP23" s="635"/>
      <c r="AQ23" s="635"/>
      <c r="AR23" s="636"/>
      <c r="AS23" s="615"/>
      <c r="AT23" s="616"/>
      <c r="AU23" s="616"/>
      <c r="AV23" s="616"/>
      <c r="AW23" s="616"/>
      <c r="AX23" s="638"/>
      <c r="AY23" s="429" t="s">
        <v>170</v>
      </c>
      <c r="AZ23" s="430"/>
      <c r="BA23" s="430"/>
      <c r="BB23" s="430"/>
      <c r="BC23" s="430"/>
      <c r="BD23" s="430"/>
      <c r="BE23" s="430"/>
      <c r="BF23" s="430"/>
      <c r="BG23" s="430"/>
      <c r="BH23" s="430"/>
      <c r="BI23" s="430"/>
      <c r="BJ23" s="430"/>
      <c r="BK23" s="430"/>
      <c r="BL23" s="430"/>
      <c r="BM23" s="431"/>
      <c r="BN23" s="469">
        <v>6871620</v>
      </c>
      <c r="BO23" s="470"/>
      <c r="BP23" s="470"/>
      <c r="BQ23" s="470"/>
      <c r="BR23" s="470"/>
      <c r="BS23" s="470"/>
      <c r="BT23" s="470"/>
      <c r="BU23" s="471"/>
      <c r="BV23" s="469">
        <v>6893558</v>
      </c>
      <c r="BW23" s="470"/>
      <c r="BX23" s="470"/>
      <c r="BY23" s="470"/>
      <c r="BZ23" s="470"/>
      <c r="CA23" s="470"/>
      <c r="CB23" s="470"/>
      <c r="CC23" s="471"/>
      <c r="CD23" s="200"/>
      <c r="CE23" s="576"/>
      <c r="CF23" s="576"/>
      <c r="CG23" s="576"/>
      <c r="CH23" s="576"/>
      <c r="CI23" s="576"/>
      <c r="CJ23" s="576"/>
      <c r="CK23" s="576"/>
      <c r="CL23" s="576"/>
      <c r="CM23" s="576"/>
      <c r="CN23" s="576"/>
      <c r="CO23" s="576"/>
      <c r="CP23" s="576"/>
      <c r="CQ23" s="576"/>
      <c r="CR23" s="576"/>
      <c r="CS23" s="577"/>
      <c r="CT23" s="466"/>
      <c r="CU23" s="467"/>
      <c r="CV23" s="467"/>
      <c r="CW23" s="467"/>
      <c r="CX23" s="467"/>
      <c r="CY23" s="467"/>
      <c r="CZ23" s="467"/>
      <c r="DA23" s="468"/>
      <c r="DB23" s="466"/>
      <c r="DC23" s="467"/>
      <c r="DD23" s="467"/>
      <c r="DE23" s="467"/>
      <c r="DF23" s="467"/>
      <c r="DG23" s="467"/>
      <c r="DH23" s="467"/>
      <c r="DI23" s="468"/>
      <c r="DJ23" s="185"/>
      <c r="DK23" s="185"/>
      <c r="DL23" s="185"/>
      <c r="DM23" s="185"/>
      <c r="DN23" s="185"/>
      <c r="DO23" s="185"/>
    </row>
    <row r="24" spans="1:119" ht="18.75" customHeight="1" thickBot="1" x14ac:dyDescent="0.25">
      <c r="A24" s="186"/>
      <c r="B24" s="606"/>
      <c r="C24" s="607"/>
      <c r="D24" s="608"/>
      <c r="E24" s="519" t="s">
        <v>171</v>
      </c>
      <c r="F24" s="499"/>
      <c r="G24" s="499"/>
      <c r="H24" s="499"/>
      <c r="I24" s="499"/>
      <c r="J24" s="499"/>
      <c r="K24" s="500"/>
      <c r="L24" s="520">
        <v>1</v>
      </c>
      <c r="M24" s="521"/>
      <c r="N24" s="521"/>
      <c r="O24" s="521"/>
      <c r="P24" s="560"/>
      <c r="Q24" s="520">
        <v>8290</v>
      </c>
      <c r="R24" s="521"/>
      <c r="S24" s="521"/>
      <c r="T24" s="521"/>
      <c r="U24" s="521"/>
      <c r="V24" s="560"/>
      <c r="W24" s="619"/>
      <c r="X24" s="607"/>
      <c r="Y24" s="608"/>
      <c r="Z24" s="519" t="s">
        <v>172</v>
      </c>
      <c r="AA24" s="499"/>
      <c r="AB24" s="499"/>
      <c r="AC24" s="499"/>
      <c r="AD24" s="499"/>
      <c r="AE24" s="499"/>
      <c r="AF24" s="499"/>
      <c r="AG24" s="500"/>
      <c r="AH24" s="520">
        <v>135</v>
      </c>
      <c r="AI24" s="521"/>
      <c r="AJ24" s="521"/>
      <c r="AK24" s="521"/>
      <c r="AL24" s="560"/>
      <c r="AM24" s="520">
        <v>418365</v>
      </c>
      <c r="AN24" s="521"/>
      <c r="AO24" s="521"/>
      <c r="AP24" s="521"/>
      <c r="AQ24" s="521"/>
      <c r="AR24" s="560"/>
      <c r="AS24" s="520">
        <v>3099</v>
      </c>
      <c r="AT24" s="521"/>
      <c r="AU24" s="521"/>
      <c r="AV24" s="521"/>
      <c r="AW24" s="521"/>
      <c r="AX24" s="522"/>
      <c r="AY24" s="639" t="s">
        <v>173</v>
      </c>
      <c r="AZ24" s="640"/>
      <c r="BA24" s="640"/>
      <c r="BB24" s="640"/>
      <c r="BC24" s="640"/>
      <c r="BD24" s="640"/>
      <c r="BE24" s="640"/>
      <c r="BF24" s="640"/>
      <c r="BG24" s="640"/>
      <c r="BH24" s="640"/>
      <c r="BI24" s="640"/>
      <c r="BJ24" s="640"/>
      <c r="BK24" s="640"/>
      <c r="BL24" s="640"/>
      <c r="BM24" s="641"/>
      <c r="BN24" s="469">
        <v>5214609</v>
      </c>
      <c r="BO24" s="470"/>
      <c r="BP24" s="470"/>
      <c r="BQ24" s="470"/>
      <c r="BR24" s="470"/>
      <c r="BS24" s="470"/>
      <c r="BT24" s="470"/>
      <c r="BU24" s="471"/>
      <c r="BV24" s="469">
        <v>5080140</v>
      </c>
      <c r="BW24" s="470"/>
      <c r="BX24" s="470"/>
      <c r="BY24" s="470"/>
      <c r="BZ24" s="470"/>
      <c r="CA24" s="470"/>
      <c r="CB24" s="470"/>
      <c r="CC24" s="471"/>
      <c r="CD24" s="200"/>
      <c r="CE24" s="576"/>
      <c r="CF24" s="576"/>
      <c r="CG24" s="576"/>
      <c r="CH24" s="576"/>
      <c r="CI24" s="576"/>
      <c r="CJ24" s="576"/>
      <c r="CK24" s="576"/>
      <c r="CL24" s="576"/>
      <c r="CM24" s="576"/>
      <c r="CN24" s="576"/>
      <c r="CO24" s="576"/>
      <c r="CP24" s="576"/>
      <c r="CQ24" s="576"/>
      <c r="CR24" s="576"/>
      <c r="CS24" s="577"/>
      <c r="CT24" s="466"/>
      <c r="CU24" s="467"/>
      <c r="CV24" s="467"/>
      <c r="CW24" s="467"/>
      <c r="CX24" s="467"/>
      <c r="CY24" s="467"/>
      <c r="CZ24" s="467"/>
      <c r="DA24" s="468"/>
      <c r="DB24" s="466"/>
      <c r="DC24" s="467"/>
      <c r="DD24" s="467"/>
      <c r="DE24" s="467"/>
      <c r="DF24" s="467"/>
      <c r="DG24" s="467"/>
      <c r="DH24" s="467"/>
      <c r="DI24" s="468"/>
      <c r="DJ24" s="185"/>
      <c r="DK24" s="185"/>
      <c r="DL24" s="185"/>
      <c r="DM24" s="185"/>
      <c r="DN24" s="185"/>
      <c r="DO24" s="185"/>
    </row>
    <row r="25" spans="1:119" s="185" customFormat="1" ht="18.75" customHeight="1" x14ac:dyDescent="0.2">
      <c r="A25" s="186"/>
      <c r="B25" s="606"/>
      <c r="C25" s="607"/>
      <c r="D25" s="608"/>
      <c r="E25" s="519" t="s">
        <v>174</v>
      </c>
      <c r="F25" s="499"/>
      <c r="G25" s="499"/>
      <c r="H25" s="499"/>
      <c r="I25" s="499"/>
      <c r="J25" s="499"/>
      <c r="K25" s="500"/>
      <c r="L25" s="520">
        <v>1</v>
      </c>
      <c r="M25" s="521"/>
      <c r="N25" s="521"/>
      <c r="O25" s="521"/>
      <c r="P25" s="560"/>
      <c r="Q25" s="520">
        <v>6410</v>
      </c>
      <c r="R25" s="521"/>
      <c r="S25" s="521"/>
      <c r="T25" s="521"/>
      <c r="U25" s="521"/>
      <c r="V25" s="560"/>
      <c r="W25" s="619"/>
      <c r="X25" s="607"/>
      <c r="Y25" s="608"/>
      <c r="Z25" s="519" t="s">
        <v>175</v>
      </c>
      <c r="AA25" s="499"/>
      <c r="AB25" s="499"/>
      <c r="AC25" s="499"/>
      <c r="AD25" s="499"/>
      <c r="AE25" s="499"/>
      <c r="AF25" s="499"/>
      <c r="AG25" s="500"/>
      <c r="AH25" s="520" t="s">
        <v>146</v>
      </c>
      <c r="AI25" s="521"/>
      <c r="AJ25" s="521"/>
      <c r="AK25" s="521"/>
      <c r="AL25" s="560"/>
      <c r="AM25" s="520" t="s">
        <v>146</v>
      </c>
      <c r="AN25" s="521"/>
      <c r="AO25" s="521"/>
      <c r="AP25" s="521"/>
      <c r="AQ25" s="521"/>
      <c r="AR25" s="560"/>
      <c r="AS25" s="520" t="s">
        <v>146</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1285929</v>
      </c>
      <c r="BO25" s="433"/>
      <c r="BP25" s="433"/>
      <c r="BQ25" s="433"/>
      <c r="BR25" s="433"/>
      <c r="BS25" s="433"/>
      <c r="BT25" s="433"/>
      <c r="BU25" s="434"/>
      <c r="BV25" s="432">
        <v>1896199</v>
      </c>
      <c r="BW25" s="433"/>
      <c r="BX25" s="433"/>
      <c r="BY25" s="433"/>
      <c r="BZ25" s="433"/>
      <c r="CA25" s="433"/>
      <c r="CB25" s="433"/>
      <c r="CC25" s="434"/>
      <c r="CD25" s="200"/>
      <c r="CE25" s="576"/>
      <c r="CF25" s="576"/>
      <c r="CG25" s="576"/>
      <c r="CH25" s="576"/>
      <c r="CI25" s="576"/>
      <c r="CJ25" s="576"/>
      <c r="CK25" s="576"/>
      <c r="CL25" s="576"/>
      <c r="CM25" s="576"/>
      <c r="CN25" s="576"/>
      <c r="CO25" s="576"/>
      <c r="CP25" s="576"/>
      <c r="CQ25" s="576"/>
      <c r="CR25" s="576"/>
      <c r="CS25" s="577"/>
      <c r="CT25" s="466"/>
      <c r="CU25" s="467"/>
      <c r="CV25" s="467"/>
      <c r="CW25" s="467"/>
      <c r="CX25" s="467"/>
      <c r="CY25" s="467"/>
      <c r="CZ25" s="467"/>
      <c r="DA25" s="468"/>
      <c r="DB25" s="466"/>
      <c r="DC25" s="467"/>
      <c r="DD25" s="467"/>
      <c r="DE25" s="467"/>
      <c r="DF25" s="467"/>
      <c r="DG25" s="467"/>
      <c r="DH25" s="467"/>
      <c r="DI25" s="468"/>
    </row>
    <row r="26" spans="1:119" s="185" customFormat="1" ht="18.75" customHeight="1" x14ac:dyDescent="0.2">
      <c r="A26" s="186"/>
      <c r="B26" s="606"/>
      <c r="C26" s="607"/>
      <c r="D26" s="608"/>
      <c r="E26" s="519" t="s">
        <v>177</v>
      </c>
      <c r="F26" s="499"/>
      <c r="G26" s="499"/>
      <c r="H26" s="499"/>
      <c r="I26" s="499"/>
      <c r="J26" s="499"/>
      <c r="K26" s="500"/>
      <c r="L26" s="520">
        <v>1</v>
      </c>
      <c r="M26" s="521"/>
      <c r="N26" s="521"/>
      <c r="O26" s="521"/>
      <c r="P26" s="560"/>
      <c r="Q26" s="520">
        <v>5850</v>
      </c>
      <c r="R26" s="521"/>
      <c r="S26" s="521"/>
      <c r="T26" s="521"/>
      <c r="U26" s="521"/>
      <c r="V26" s="560"/>
      <c r="W26" s="619"/>
      <c r="X26" s="607"/>
      <c r="Y26" s="608"/>
      <c r="Z26" s="519" t="s">
        <v>178</v>
      </c>
      <c r="AA26" s="629"/>
      <c r="AB26" s="629"/>
      <c r="AC26" s="629"/>
      <c r="AD26" s="629"/>
      <c r="AE26" s="629"/>
      <c r="AF26" s="629"/>
      <c r="AG26" s="630"/>
      <c r="AH26" s="520">
        <v>2</v>
      </c>
      <c r="AI26" s="521"/>
      <c r="AJ26" s="521"/>
      <c r="AK26" s="521"/>
      <c r="AL26" s="560"/>
      <c r="AM26" s="520" t="s">
        <v>179</v>
      </c>
      <c r="AN26" s="521"/>
      <c r="AO26" s="521"/>
      <c r="AP26" s="521"/>
      <c r="AQ26" s="521"/>
      <c r="AR26" s="560"/>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146</v>
      </c>
      <c r="BO26" s="470"/>
      <c r="BP26" s="470"/>
      <c r="BQ26" s="470"/>
      <c r="BR26" s="470"/>
      <c r="BS26" s="470"/>
      <c r="BT26" s="470"/>
      <c r="BU26" s="471"/>
      <c r="BV26" s="469" t="s">
        <v>146</v>
      </c>
      <c r="BW26" s="470"/>
      <c r="BX26" s="470"/>
      <c r="BY26" s="470"/>
      <c r="BZ26" s="470"/>
      <c r="CA26" s="470"/>
      <c r="CB26" s="470"/>
      <c r="CC26" s="471"/>
      <c r="CD26" s="200"/>
      <c r="CE26" s="576"/>
      <c r="CF26" s="576"/>
      <c r="CG26" s="576"/>
      <c r="CH26" s="576"/>
      <c r="CI26" s="576"/>
      <c r="CJ26" s="576"/>
      <c r="CK26" s="576"/>
      <c r="CL26" s="576"/>
      <c r="CM26" s="576"/>
      <c r="CN26" s="576"/>
      <c r="CO26" s="576"/>
      <c r="CP26" s="576"/>
      <c r="CQ26" s="576"/>
      <c r="CR26" s="576"/>
      <c r="CS26" s="577"/>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6"/>
      <c r="B27" s="606"/>
      <c r="C27" s="607"/>
      <c r="D27" s="608"/>
      <c r="E27" s="519" t="s">
        <v>182</v>
      </c>
      <c r="F27" s="499"/>
      <c r="G27" s="499"/>
      <c r="H27" s="499"/>
      <c r="I27" s="499"/>
      <c r="J27" s="499"/>
      <c r="K27" s="500"/>
      <c r="L27" s="520">
        <v>1</v>
      </c>
      <c r="M27" s="521"/>
      <c r="N27" s="521"/>
      <c r="O27" s="521"/>
      <c r="P27" s="560"/>
      <c r="Q27" s="520">
        <v>3300</v>
      </c>
      <c r="R27" s="521"/>
      <c r="S27" s="521"/>
      <c r="T27" s="521"/>
      <c r="U27" s="521"/>
      <c r="V27" s="560"/>
      <c r="W27" s="619"/>
      <c r="X27" s="607"/>
      <c r="Y27" s="608"/>
      <c r="Z27" s="519" t="s">
        <v>183</v>
      </c>
      <c r="AA27" s="499"/>
      <c r="AB27" s="499"/>
      <c r="AC27" s="499"/>
      <c r="AD27" s="499"/>
      <c r="AE27" s="499"/>
      <c r="AF27" s="499"/>
      <c r="AG27" s="500"/>
      <c r="AH27" s="520">
        <v>5</v>
      </c>
      <c r="AI27" s="521"/>
      <c r="AJ27" s="521"/>
      <c r="AK27" s="521"/>
      <c r="AL27" s="560"/>
      <c r="AM27" s="520">
        <v>19195</v>
      </c>
      <c r="AN27" s="521"/>
      <c r="AO27" s="521"/>
      <c r="AP27" s="521"/>
      <c r="AQ27" s="521"/>
      <c r="AR27" s="560"/>
      <c r="AS27" s="520">
        <v>3839</v>
      </c>
      <c r="AT27" s="521"/>
      <c r="AU27" s="521"/>
      <c r="AV27" s="521"/>
      <c r="AW27" s="521"/>
      <c r="AX27" s="522"/>
      <c r="AY27" s="561" t="s">
        <v>184</v>
      </c>
      <c r="AZ27" s="562"/>
      <c r="BA27" s="562"/>
      <c r="BB27" s="562"/>
      <c r="BC27" s="562"/>
      <c r="BD27" s="562"/>
      <c r="BE27" s="562"/>
      <c r="BF27" s="562"/>
      <c r="BG27" s="562"/>
      <c r="BH27" s="562"/>
      <c r="BI27" s="562"/>
      <c r="BJ27" s="562"/>
      <c r="BK27" s="562"/>
      <c r="BL27" s="562"/>
      <c r="BM27" s="563"/>
      <c r="BN27" s="642">
        <v>253765</v>
      </c>
      <c r="BO27" s="643"/>
      <c r="BP27" s="643"/>
      <c r="BQ27" s="643"/>
      <c r="BR27" s="643"/>
      <c r="BS27" s="643"/>
      <c r="BT27" s="643"/>
      <c r="BU27" s="644"/>
      <c r="BV27" s="642">
        <v>253757</v>
      </c>
      <c r="BW27" s="643"/>
      <c r="BX27" s="643"/>
      <c r="BY27" s="643"/>
      <c r="BZ27" s="643"/>
      <c r="CA27" s="643"/>
      <c r="CB27" s="643"/>
      <c r="CC27" s="644"/>
      <c r="CD27" s="202"/>
      <c r="CE27" s="576"/>
      <c r="CF27" s="576"/>
      <c r="CG27" s="576"/>
      <c r="CH27" s="576"/>
      <c r="CI27" s="576"/>
      <c r="CJ27" s="576"/>
      <c r="CK27" s="576"/>
      <c r="CL27" s="576"/>
      <c r="CM27" s="576"/>
      <c r="CN27" s="576"/>
      <c r="CO27" s="576"/>
      <c r="CP27" s="576"/>
      <c r="CQ27" s="576"/>
      <c r="CR27" s="576"/>
      <c r="CS27" s="577"/>
      <c r="CT27" s="466"/>
      <c r="CU27" s="467"/>
      <c r="CV27" s="467"/>
      <c r="CW27" s="467"/>
      <c r="CX27" s="467"/>
      <c r="CY27" s="467"/>
      <c r="CZ27" s="467"/>
      <c r="DA27" s="468"/>
      <c r="DB27" s="466"/>
      <c r="DC27" s="467"/>
      <c r="DD27" s="467"/>
      <c r="DE27" s="467"/>
      <c r="DF27" s="467"/>
      <c r="DG27" s="467"/>
      <c r="DH27" s="467"/>
      <c r="DI27" s="468"/>
      <c r="DJ27" s="185"/>
      <c r="DK27" s="185"/>
      <c r="DL27" s="185"/>
      <c r="DM27" s="185"/>
      <c r="DN27" s="185"/>
      <c r="DO27" s="185"/>
    </row>
    <row r="28" spans="1:119" ht="18.75" customHeight="1" x14ac:dyDescent="0.2">
      <c r="A28" s="186"/>
      <c r="B28" s="606"/>
      <c r="C28" s="607"/>
      <c r="D28" s="608"/>
      <c r="E28" s="519" t="s">
        <v>185</v>
      </c>
      <c r="F28" s="499"/>
      <c r="G28" s="499"/>
      <c r="H28" s="499"/>
      <c r="I28" s="499"/>
      <c r="J28" s="499"/>
      <c r="K28" s="500"/>
      <c r="L28" s="520">
        <v>1</v>
      </c>
      <c r="M28" s="521"/>
      <c r="N28" s="521"/>
      <c r="O28" s="521"/>
      <c r="P28" s="560"/>
      <c r="Q28" s="520">
        <v>2640</v>
      </c>
      <c r="R28" s="521"/>
      <c r="S28" s="521"/>
      <c r="T28" s="521"/>
      <c r="U28" s="521"/>
      <c r="V28" s="560"/>
      <c r="W28" s="619"/>
      <c r="X28" s="607"/>
      <c r="Y28" s="608"/>
      <c r="Z28" s="519" t="s">
        <v>186</v>
      </c>
      <c r="AA28" s="499"/>
      <c r="AB28" s="499"/>
      <c r="AC28" s="499"/>
      <c r="AD28" s="499"/>
      <c r="AE28" s="499"/>
      <c r="AF28" s="499"/>
      <c r="AG28" s="500"/>
      <c r="AH28" s="520" t="s">
        <v>130</v>
      </c>
      <c r="AI28" s="521"/>
      <c r="AJ28" s="521"/>
      <c r="AK28" s="521"/>
      <c r="AL28" s="560"/>
      <c r="AM28" s="520" t="s">
        <v>146</v>
      </c>
      <c r="AN28" s="521"/>
      <c r="AO28" s="521"/>
      <c r="AP28" s="521"/>
      <c r="AQ28" s="521"/>
      <c r="AR28" s="560"/>
      <c r="AS28" s="520" t="s">
        <v>146</v>
      </c>
      <c r="AT28" s="521"/>
      <c r="AU28" s="521"/>
      <c r="AV28" s="521"/>
      <c r="AW28" s="521"/>
      <c r="AX28" s="522"/>
      <c r="AY28" s="645" t="s">
        <v>187</v>
      </c>
      <c r="AZ28" s="646"/>
      <c r="BA28" s="646"/>
      <c r="BB28" s="647"/>
      <c r="BC28" s="429" t="s">
        <v>48</v>
      </c>
      <c r="BD28" s="430"/>
      <c r="BE28" s="430"/>
      <c r="BF28" s="430"/>
      <c r="BG28" s="430"/>
      <c r="BH28" s="430"/>
      <c r="BI28" s="430"/>
      <c r="BJ28" s="430"/>
      <c r="BK28" s="430"/>
      <c r="BL28" s="430"/>
      <c r="BM28" s="431"/>
      <c r="BN28" s="432">
        <v>2409584</v>
      </c>
      <c r="BO28" s="433"/>
      <c r="BP28" s="433"/>
      <c r="BQ28" s="433"/>
      <c r="BR28" s="433"/>
      <c r="BS28" s="433"/>
      <c r="BT28" s="433"/>
      <c r="BU28" s="434"/>
      <c r="BV28" s="432">
        <v>2168264</v>
      </c>
      <c r="BW28" s="433"/>
      <c r="BX28" s="433"/>
      <c r="BY28" s="433"/>
      <c r="BZ28" s="433"/>
      <c r="CA28" s="433"/>
      <c r="CB28" s="433"/>
      <c r="CC28" s="434"/>
      <c r="CD28" s="200"/>
      <c r="CE28" s="576"/>
      <c r="CF28" s="576"/>
      <c r="CG28" s="576"/>
      <c r="CH28" s="576"/>
      <c r="CI28" s="576"/>
      <c r="CJ28" s="576"/>
      <c r="CK28" s="576"/>
      <c r="CL28" s="576"/>
      <c r="CM28" s="576"/>
      <c r="CN28" s="576"/>
      <c r="CO28" s="576"/>
      <c r="CP28" s="576"/>
      <c r="CQ28" s="576"/>
      <c r="CR28" s="576"/>
      <c r="CS28" s="577"/>
      <c r="CT28" s="466"/>
      <c r="CU28" s="467"/>
      <c r="CV28" s="467"/>
      <c r="CW28" s="467"/>
      <c r="CX28" s="467"/>
      <c r="CY28" s="467"/>
      <c r="CZ28" s="467"/>
      <c r="DA28" s="468"/>
      <c r="DB28" s="466"/>
      <c r="DC28" s="467"/>
      <c r="DD28" s="467"/>
      <c r="DE28" s="467"/>
      <c r="DF28" s="467"/>
      <c r="DG28" s="467"/>
      <c r="DH28" s="467"/>
      <c r="DI28" s="468"/>
      <c r="DJ28" s="185"/>
      <c r="DK28" s="185"/>
      <c r="DL28" s="185"/>
      <c r="DM28" s="185"/>
      <c r="DN28" s="185"/>
      <c r="DO28" s="185"/>
    </row>
    <row r="29" spans="1:119" ht="18.75" customHeight="1" x14ac:dyDescent="0.2">
      <c r="A29" s="186"/>
      <c r="B29" s="606"/>
      <c r="C29" s="607"/>
      <c r="D29" s="608"/>
      <c r="E29" s="519" t="s">
        <v>188</v>
      </c>
      <c r="F29" s="499"/>
      <c r="G29" s="499"/>
      <c r="H29" s="499"/>
      <c r="I29" s="499"/>
      <c r="J29" s="499"/>
      <c r="K29" s="500"/>
      <c r="L29" s="520">
        <v>14</v>
      </c>
      <c r="M29" s="521"/>
      <c r="N29" s="521"/>
      <c r="O29" s="521"/>
      <c r="P29" s="560"/>
      <c r="Q29" s="520">
        <v>2400</v>
      </c>
      <c r="R29" s="521"/>
      <c r="S29" s="521"/>
      <c r="T29" s="521"/>
      <c r="U29" s="521"/>
      <c r="V29" s="560"/>
      <c r="W29" s="620"/>
      <c r="X29" s="621"/>
      <c r="Y29" s="622"/>
      <c r="Z29" s="519" t="s">
        <v>189</v>
      </c>
      <c r="AA29" s="499"/>
      <c r="AB29" s="499"/>
      <c r="AC29" s="499"/>
      <c r="AD29" s="499"/>
      <c r="AE29" s="499"/>
      <c r="AF29" s="499"/>
      <c r="AG29" s="500"/>
      <c r="AH29" s="520">
        <v>140</v>
      </c>
      <c r="AI29" s="521"/>
      <c r="AJ29" s="521"/>
      <c r="AK29" s="521"/>
      <c r="AL29" s="560"/>
      <c r="AM29" s="520">
        <v>437560</v>
      </c>
      <c r="AN29" s="521"/>
      <c r="AO29" s="521"/>
      <c r="AP29" s="521"/>
      <c r="AQ29" s="521"/>
      <c r="AR29" s="560"/>
      <c r="AS29" s="520">
        <v>3125</v>
      </c>
      <c r="AT29" s="521"/>
      <c r="AU29" s="521"/>
      <c r="AV29" s="521"/>
      <c r="AW29" s="521"/>
      <c r="AX29" s="522"/>
      <c r="AY29" s="648"/>
      <c r="AZ29" s="649"/>
      <c r="BA29" s="649"/>
      <c r="BB29" s="650"/>
      <c r="BC29" s="503" t="s">
        <v>190</v>
      </c>
      <c r="BD29" s="504"/>
      <c r="BE29" s="504"/>
      <c r="BF29" s="504"/>
      <c r="BG29" s="504"/>
      <c r="BH29" s="504"/>
      <c r="BI29" s="504"/>
      <c r="BJ29" s="504"/>
      <c r="BK29" s="504"/>
      <c r="BL29" s="504"/>
      <c r="BM29" s="505"/>
      <c r="BN29" s="469">
        <v>58197</v>
      </c>
      <c r="BO29" s="470"/>
      <c r="BP29" s="470"/>
      <c r="BQ29" s="470"/>
      <c r="BR29" s="470"/>
      <c r="BS29" s="470"/>
      <c r="BT29" s="470"/>
      <c r="BU29" s="471"/>
      <c r="BV29" s="469">
        <v>58191</v>
      </c>
      <c r="BW29" s="470"/>
      <c r="BX29" s="470"/>
      <c r="BY29" s="470"/>
      <c r="BZ29" s="470"/>
      <c r="CA29" s="470"/>
      <c r="CB29" s="470"/>
      <c r="CC29" s="471"/>
      <c r="CD29" s="202"/>
      <c r="CE29" s="576"/>
      <c r="CF29" s="576"/>
      <c r="CG29" s="576"/>
      <c r="CH29" s="576"/>
      <c r="CI29" s="576"/>
      <c r="CJ29" s="576"/>
      <c r="CK29" s="576"/>
      <c r="CL29" s="576"/>
      <c r="CM29" s="576"/>
      <c r="CN29" s="576"/>
      <c r="CO29" s="576"/>
      <c r="CP29" s="576"/>
      <c r="CQ29" s="576"/>
      <c r="CR29" s="576"/>
      <c r="CS29" s="577"/>
      <c r="CT29" s="466"/>
      <c r="CU29" s="467"/>
      <c r="CV29" s="467"/>
      <c r="CW29" s="467"/>
      <c r="CX29" s="467"/>
      <c r="CY29" s="467"/>
      <c r="CZ29" s="467"/>
      <c r="DA29" s="468"/>
      <c r="DB29" s="466"/>
      <c r="DC29" s="467"/>
      <c r="DD29" s="467"/>
      <c r="DE29" s="467"/>
      <c r="DF29" s="467"/>
      <c r="DG29" s="467"/>
      <c r="DH29" s="467"/>
      <c r="DI29" s="468"/>
      <c r="DJ29" s="185"/>
      <c r="DK29" s="185"/>
      <c r="DL29" s="185"/>
      <c r="DM29" s="185"/>
      <c r="DN29" s="185"/>
      <c r="DO29" s="185"/>
    </row>
    <row r="30" spans="1:119" ht="18.75" customHeight="1" thickBot="1" x14ac:dyDescent="0.25">
      <c r="A30" s="186"/>
      <c r="B30" s="609"/>
      <c r="C30" s="610"/>
      <c r="D30" s="611"/>
      <c r="E30" s="523"/>
      <c r="F30" s="524"/>
      <c r="G30" s="524"/>
      <c r="H30" s="524"/>
      <c r="I30" s="524"/>
      <c r="J30" s="524"/>
      <c r="K30" s="525"/>
      <c r="L30" s="623"/>
      <c r="M30" s="624"/>
      <c r="N30" s="624"/>
      <c r="O30" s="624"/>
      <c r="P30" s="625"/>
      <c r="Q30" s="623"/>
      <c r="R30" s="624"/>
      <c r="S30" s="624"/>
      <c r="T30" s="624"/>
      <c r="U30" s="624"/>
      <c r="V30" s="625"/>
      <c r="W30" s="626" t="s">
        <v>191</v>
      </c>
      <c r="X30" s="627"/>
      <c r="Y30" s="627"/>
      <c r="Z30" s="627"/>
      <c r="AA30" s="627"/>
      <c r="AB30" s="627"/>
      <c r="AC30" s="627"/>
      <c r="AD30" s="627"/>
      <c r="AE30" s="627"/>
      <c r="AF30" s="627"/>
      <c r="AG30" s="628"/>
      <c r="AH30" s="585">
        <v>100.4</v>
      </c>
      <c r="AI30" s="586"/>
      <c r="AJ30" s="586"/>
      <c r="AK30" s="586"/>
      <c r="AL30" s="586"/>
      <c r="AM30" s="586"/>
      <c r="AN30" s="586"/>
      <c r="AO30" s="586"/>
      <c r="AP30" s="586"/>
      <c r="AQ30" s="586"/>
      <c r="AR30" s="586"/>
      <c r="AS30" s="586"/>
      <c r="AT30" s="586"/>
      <c r="AU30" s="586"/>
      <c r="AV30" s="586"/>
      <c r="AW30" s="586"/>
      <c r="AX30" s="588"/>
      <c r="AY30" s="651"/>
      <c r="AZ30" s="652"/>
      <c r="BA30" s="652"/>
      <c r="BB30" s="653"/>
      <c r="BC30" s="639" t="s">
        <v>50</v>
      </c>
      <c r="BD30" s="640"/>
      <c r="BE30" s="640"/>
      <c r="BF30" s="640"/>
      <c r="BG30" s="640"/>
      <c r="BH30" s="640"/>
      <c r="BI30" s="640"/>
      <c r="BJ30" s="640"/>
      <c r="BK30" s="640"/>
      <c r="BL30" s="640"/>
      <c r="BM30" s="641"/>
      <c r="BN30" s="642">
        <v>2223312</v>
      </c>
      <c r="BO30" s="643"/>
      <c r="BP30" s="643"/>
      <c r="BQ30" s="643"/>
      <c r="BR30" s="643"/>
      <c r="BS30" s="643"/>
      <c r="BT30" s="643"/>
      <c r="BU30" s="644"/>
      <c r="BV30" s="642">
        <v>2024407</v>
      </c>
      <c r="BW30" s="643"/>
      <c r="BX30" s="643"/>
      <c r="BY30" s="643"/>
      <c r="BZ30" s="643"/>
      <c r="CA30" s="643"/>
      <c r="CB30" s="643"/>
      <c r="CC30" s="644"/>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3" t="s">
        <v>198</v>
      </c>
      <c r="D33" s="493"/>
      <c r="E33" s="458" t="s">
        <v>199</v>
      </c>
      <c r="F33" s="458"/>
      <c r="G33" s="458"/>
      <c r="H33" s="458"/>
      <c r="I33" s="458"/>
      <c r="J33" s="458"/>
      <c r="K33" s="458"/>
      <c r="L33" s="458"/>
      <c r="M33" s="458"/>
      <c r="N33" s="458"/>
      <c r="O33" s="458"/>
      <c r="P33" s="458"/>
      <c r="Q33" s="458"/>
      <c r="R33" s="458"/>
      <c r="S33" s="458"/>
      <c r="T33" s="215"/>
      <c r="U33" s="493" t="s">
        <v>198</v>
      </c>
      <c r="V33" s="493"/>
      <c r="W33" s="458" t="s">
        <v>199</v>
      </c>
      <c r="X33" s="458"/>
      <c r="Y33" s="458"/>
      <c r="Z33" s="458"/>
      <c r="AA33" s="458"/>
      <c r="AB33" s="458"/>
      <c r="AC33" s="458"/>
      <c r="AD33" s="458"/>
      <c r="AE33" s="458"/>
      <c r="AF33" s="458"/>
      <c r="AG33" s="458"/>
      <c r="AH33" s="458"/>
      <c r="AI33" s="458"/>
      <c r="AJ33" s="458"/>
      <c r="AK33" s="458"/>
      <c r="AL33" s="215"/>
      <c r="AM33" s="493" t="s">
        <v>198</v>
      </c>
      <c r="AN33" s="493"/>
      <c r="AO33" s="458" t="s">
        <v>199</v>
      </c>
      <c r="AP33" s="458"/>
      <c r="AQ33" s="458"/>
      <c r="AR33" s="458"/>
      <c r="AS33" s="458"/>
      <c r="AT33" s="458"/>
      <c r="AU33" s="458"/>
      <c r="AV33" s="458"/>
      <c r="AW33" s="458"/>
      <c r="AX33" s="458"/>
      <c r="AY33" s="458"/>
      <c r="AZ33" s="458"/>
      <c r="BA33" s="458"/>
      <c r="BB33" s="458"/>
      <c r="BC33" s="458"/>
      <c r="BD33" s="216"/>
      <c r="BE33" s="458" t="s">
        <v>200</v>
      </c>
      <c r="BF33" s="458"/>
      <c r="BG33" s="458" t="s">
        <v>201</v>
      </c>
      <c r="BH33" s="458"/>
      <c r="BI33" s="458"/>
      <c r="BJ33" s="458"/>
      <c r="BK33" s="458"/>
      <c r="BL33" s="458"/>
      <c r="BM33" s="458"/>
      <c r="BN33" s="458"/>
      <c r="BO33" s="458"/>
      <c r="BP33" s="458"/>
      <c r="BQ33" s="458"/>
      <c r="BR33" s="458"/>
      <c r="BS33" s="458"/>
      <c r="BT33" s="458"/>
      <c r="BU33" s="458"/>
      <c r="BV33" s="216"/>
      <c r="BW33" s="493" t="s">
        <v>200</v>
      </c>
      <c r="BX33" s="493"/>
      <c r="BY33" s="458" t="s">
        <v>202</v>
      </c>
      <c r="BZ33" s="458"/>
      <c r="CA33" s="458"/>
      <c r="CB33" s="458"/>
      <c r="CC33" s="458"/>
      <c r="CD33" s="458"/>
      <c r="CE33" s="458"/>
      <c r="CF33" s="458"/>
      <c r="CG33" s="458"/>
      <c r="CH33" s="458"/>
      <c r="CI33" s="458"/>
      <c r="CJ33" s="458"/>
      <c r="CK33" s="458"/>
      <c r="CL33" s="458"/>
      <c r="CM33" s="458"/>
      <c r="CN33" s="215"/>
      <c r="CO33" s="493" t="s">
        <v>203</v>
      </c>
      <c r="CP33" s="493"/>
      <c r="CQ33" s="458" t="s">
        <v>204</v>
      </c>
      <c r="CR33" s="458"/>
      <c r="CS33" s="458"/>
      <c r="CT33" s="458"/>
      <c r="CU33" s="458"/>
      <c r="CV33" s="458"/>
      <c r="CW33" s="458"/>
      <c r="CX33" s="458"/>
      <c r="CY33" s="458"/>
      <c r="CZ33" s="458"/>
      <c r="DA33" s="458"/>
      <c r="DB33" s="458"/>
      <c r="DC33" s="458"/>
      <c r="DD33" s="458"/>
      <c r="DE33" s="458"/>
      <c r="DF33" s="215"/>
      <c r="DG33" s="654" t="s">
        <v>205</v>
      </c>
      <c r="DH33" s="654"/>
      <c r="DI33" s="217"/>
      <c r="DJ33" s="185"/>
      <c r="DK33" s="185"/>
      <c r="DL33" s="185"/>
      <c r="DM33" s="185"/>
      <c r="DN33" s="185"/>
      <c r="DO33" s="185"/>
    </row>
    <row r="34" spans="1:119" ht="32.25" customHeight="1" x14ac:dyDescent="0.2">
      <c r="A34" s="186"/>
      <c r="B34" s="212"/>
      <c r="C34" s="655">
        <f>IF(E34="","",1)</f>
        <v>1</v>
      </c>
      <c r="D34" s="655"/>
      <c r="E34" s="656" t="str">
        <f>IF('各会計、関係団体の財政状況及び健全化判断比率'!B7="","",'各会計、関係団体の財政状況及び健全化判断比率'!B7)</f>
        <v>一般会計</v>
      </c>
      <c r="F34" s="656"/>
      <c r="G34" s="656"/>
      <c r="H34" s="656"/>
      <c r="I34" s="656"/>
      <c r="J34" s="656"/>
      <c r="K34" s="656"/>
      <c r="L34" s="656"/>
      <c r="M34" s="656"/>
      <c r="N34" s="656"/>
      <c r="O34" s="656"/>
      <c r="P34" s="656"/>
      <c r="Q34" s="656"/>
      <c r="R34" s="656"/>
      <c r="S34" s="656"/>
      <c r="T34" s="213"/>
      <c r="U34" s="655">
        <f>IF(W34="","",MAX(C34:D43)+1)</f>
        <v>3</v>
      </c>
      <c r="V34" s="655"/>
      <c r="W34" s="656" t="str">
        <f>IF('各会計、関係団体の財政状況及び健全化判断比率'!B28="","",'各会計、関係団体の財政状況及び健全化判断比率'!B28)</f>
        <v>国民健康保険特別会計</v>
      </c>
      <c r="X34" s="656"/>
      <c r="Y34" s="656"/>
      <c r="Z34" s="656"/>
      <c r="AA34" s="656"/>
      <c r="AB34" s="656"/>
      <c r="AC34" s="656"/>
      <c r="AD34" s="656"/>
      <c r="AE34" s="656"/>
      <c r="AF34" s="656"/>
      <c r="AG34" s="656"/>
      <c r="AH34" s="656"/>
      <c r="AI34" s="656"/>
      <c r="AJ34" s="656"/>
      <c r="AK34" s="656"/>
      <c r="AL34" s="213"/>
      <c r="AM34" s="655">
        <f>IF(AO34="","",MAX(C34:D43,U34:V43)+1)</f>
        <v>6</v>
      </c>
      <c r="AN34" s="655"/>
      <c r="AO34" s="656" t="str">
        <f>IF('各会計、関係団体の財政状況及び健全化判断比率'!B31="","",'各会計、関係団体の財政状況及び健全化判断比率'!B31)</f>
        <v>水道事業</v>
      </c>
      <c r="AP34" s="656"/>
      <c r="AQ34" s="656"/>
      <c r="AR34" s="656"/>
      <c r="AS34" s="656"/>
      <c r="AT34" s="656"/>
      <c r="AU34" s="656"/>
      <c r="AV34" s="656"/>
      <c r="AW34" s="656"/>
      <c r="AX34" s="656"/>
      <c r="AY34" s="656"/>
      <c r="AZ34" s="656"/>
      <c r="BA34" s="656"/>
      <c r="BB34" s="656"/>
      <c r="BC34" s="656"/>
      <c r="BD34" s="213"/>
      <c r="BE34" s="655">
        <f>IF(BG34="","",MAX(C34:D43,U34:V43,AM34:AN43)+1)</f>
        <v>8</v>
      </c>
      <c r="BF34" s="655"/>
      <c r="BG34" s="656" t="str">
        <f>IF('各会計、関係団体の財政状況及び健全化判断比率'!B33="","",'各会計、関係団体の財政状況及び健全化判断比率'!B33)</f>
        <v>公共下水道事業</v>
      </c>
      <c r="BH34" s="656"/>
      <c r="BI34" s="656"/>
      <c r="BJ34" s="656"/>
      <c r="BK34" s="656"/>
      <c r="BL34" s="656"/>
      <c r="BM34" s="656"/>
      <c r="BN34" s="656"/>
      <c r="BO34" s="656"/>
      <c r="BP34" s="656"/>
      <c r="BQ34" s="656"/>
      <c r="BR34" s="656"/>
      <c r="BS34" s="656"/>
      <c r="BT34" s="656"/>
      <c r="BU34" s="656"/>
      <c r="BV34" s="213"/>
      <c r="BW34" s="655">
        <f>IF(BY34="","",MAX(C34:D43,U34:V43,AM34:AN43,BE34:BF43)+1)</f>
        <v>10</v>
      </c>
      <c r="BX34" s="655"/>
      <c r="BY34" s="656" t="str">
        <f>IF('各会計、関係団体の財政状況及び健全化判断比率'!B68="","",'各会計、関係団体の財政状況及び健全化判断比率'!B68)</f>
        <v>福島県後期高齢者連合　一般会計</v>
      </c>
      <c r="BZ34" s="656"/>
      <c r="CA34" s="656"/>
      <c r="CB34" s="656"/>
      <c r="CC34" s="656"/>
      <c r="CD34" s="656"/>
      <c r="CE34" s="656"/>
      <c r="CF34" s="656"/>
      <c r="CG34" s="656"/>
      <c r="CH34" s="656"/>
      <c r="CI34" s="656"/>
      <c r="CJ34" s="656"/>
      <c r="CK34" s="656"/>
      <c r="CL34" s="656"/>
      <c r="CM34" s="656"/>
      <c r="CN34" s="213"/>
      <c r="CO34" s="655">
        <f>IF(CQ34="","",MAX(C34:D43,U34:V43,AM34:AN43,BE34:BF43,BW34:BX43)+1)</f>
        <v>19</v>
      </c>
      <c r="CP34" s="655"/>
      <c r="CQ34" s="656" t="str">
        <f>IF('各会計、関係団体の財政状況及び健全化判断比率'!BS7="","",'各会計、関係団体の財政状況及び健全化判断比率'!BS7)</f>
        <v>白河地方土地開発公社</v>
      </c>
      <c r="CR34" s="656"/>
      <c r="CS34" s="656"/>
      <c r="CT34" s="656"/>
      <c r="CU34" s="656"/>
      <c r="CV34" s="656"/>
      <c r="CW34" s="656"/>
      <c r="CX34" s="656"/>
      <c r="CY34" s="656"/>
      <c r="CZ34" s="656"/>
      <c r="DA34" s="656"/>
      <c r="DB34" s="656"/>
      <c r="DC34" s="656"/>
      <c r="DD34" s="656"/>
      <c r="DE34" s="656"/>
      <c r="DF34" s="210"/>
      <c r="DG34" s="657" t="str">
        <f>IF('各会計、関係団体の財政状況及び健全化判断比率'!BR7="","",'各会計、関係団体の財政状況及び健全化判断比率'!BR7)</f>
        <v>○</v>
      </c>
      <c r="DH34" s="657"/>
      <c r="DI34" s="217"/>
      <c r="DJ34" s="185"/>
      <c r="DK34" s="185"/>
      <c r="DL34" s="185"/>
      <c r="DM34" s="185"/>
      <c r="DN34" s="185"/>
      <c r="DO34" s="185"/>
    </row>
    <row r="35" spans="1:119" ht="32.25" customHeight="1" x14ac:dyDescent="0.2">
      <c r="A35" s="186"/>
      <c r="B35" s="212"/>
      <c r="C35" s="655">
        <f>IF(E35="","",C34+1)</f>
        <v>2</v>
      </c>
      <c r="D35" s="655"/>
      <c r="E35" s="656" t="str">
        <f>IF('各会計、関係団体の財政状況及び健全化判断比率'!B8="","",'各会計、関係団体の財政状況及び健全化判断比率'!B8)</f>
        <v>墓地特別会計</v>
      </c>
      <c r="F35" s="656"/>
      <c r="G35" s="656"/>
      <c r="H35" s="656"/>
      <c r="I35" s="656"/>
      <c r="J35" s="656"/>
      <c r="K35" s="656"/>
      <c r="L35" s="656"/>
      <c r="M35" s="656"/>
      <c r="N35" s="656"/>
      <c r="O35" s="656"/>
      <c r="P35" s="656"/>
      <c r="Q35" s="656"/>
      <c r="R35" s="656"/>
      <c r="S35" s="656"/>
      <c r="T35" s="213"/>
      <c r="U35" s="655">
        <f>IF(W35="","",U34+1)</f>
        <v>4</v>
      </c>
      <c r="V35" s="655"/>
      <c r="W35" s="656" t="str">
        <f>IF('各会計、関係団体の財政状況及び健全化判断比率'!B29="","",'各会計、関係団体の財政状況及び健全化判断比率'!B29)</f>
        <v>介護保険事業特別会計</v>
      </c>
      <c r="X35" s="656"/>
      <c r="Y35" s="656"/>
      <c r="Z35" s="656"/>
      <c r="AA35" s="656"/>
      <c r="AB35" s="656"/>
      <c r="AC35" s="656"/>
      <c r="AD35" s="656"/>
      <c r="AE35" s="656"/>
      <c r="AF35" s="656"/>
      <c r="AG35" s="656"/>
      <c r="AH35" s="656"/>
      <c r="AI35" s="656"/>
      <c r="AJ35" s="656"/>
      <c r="AK35" s="656"/>
      <c r="AL35" s="213"/>
      <c r="AM35" s="655">
        <f t="shared" ref="AM35:AM43" si="0">IF(AO35="","",AM34+1)</f>
        <v>7</v>
      </c>
      <c r="AN35" s="655"/>
      <c r="AO35" s="656" t="str">
        <f>IF('各会計、関係団体の財政状況及び健全化判断比率'!B32="","",'各会計、関係団体の財政状況及び健全化判断比率'!B32)</f>
        <v>工業用水道事業</v>
      </c>
      <c r="AP35" s="656"/>
      <c r="AQ35" s="656"/>
      <c r="AR35" s="656"/>
      <c r="AS35" s="656"/>
      <c r="AT35" s="656"/>
      <c r="AU35" s="656"/>
      <c r="AV35" s="656"/>
      <c r="AW35" s="656"/>
      <c r="AX35" s="656"/>
      <c r="AY35" s="656"/>
      <c r="AZ35" s="656"/>
      <c r="BA35" s="656"/>
      <c r="BB35" s="656"/>
      <c r="BC35" s="656"/>
      <c r="BD35" s="213"/>
      <c r="BE35" s="655">
        <f t="shared" ref="BE35:BE43" si="1">IF(BG35="","",BE34+1)</f>
        <v>9</v>
      </c>
      <c r="BF35" s="655"/>
      <c r="BG35" s="656" t="str">
        <f>IF('各会計、関係団体の財政状況及び健全化判断比率'!B34="","",'各会計、関係団体の財政状況及び健全化判断比率'!B34)</f>
        <v>農業集落排水事業</v>
      </c>
      <c r="BH35" s="656"/>
      <c r="BI35" s="656"/>
      <c r="BJ35" s="656"/>
      <c r="BK35" s="656"/>
      <c r="BL35" s="656"/>
      <c r="BM35" s="656"/>
      <c r="BN35" s="656"/>
      <c r="BO35" s="656"/>
      <c r="BP35" s="656"/>
      <c r="BQ35" s="656"/>
      <c r="BR35" s="656"/>
      <c r="BS35" s="656"/>
      <c r="BT35" s="656"/>
      <c r="BU35" s="656"/>
      <c r="BV35" s="213"/>
      <c r="BW35" s="655">
        <f t="shared" ref="BW35:BW43" si="2">IF(BY35="","",BW34+1)</f>
        <v>11</v>
      </c>
      <c r="BX35" s="655"/>
      <c r="BY35" s="656" t="str">
        <f>IF('各会計、関係団体の財政状況及び健全化判断比率'!B69="","",'各会計、関係団体の財政状況及び健全化判断比率'!B69)</f>
        <v>福島県後期高齢者連合　後期高齢者医療特別会計</v>
      </c>
      <c r="BZ35" s="656"/>
      <c r="CA35" s="656"/>
      <c r="CB35" s="656"/>
      <c r="CC35" s="656"/>
      <c r="CD35" s="656"/>
      <c r="CE35" s="656"/>
      <c r="CF35" s="656"/>
      <c r="CG35" s="656"/>
      <c r="CH35" s="656"/>
      <c r="CI35" s="656"/>
      <c r="CJ35" s="656"/>
      <c r="CK35" s="656"/>
      <c r="CL35" s="656"/>
      <c r="CM35" s="656"/>
      <c r="CN35" s="213"/>
      <c r="CO35" s="655">
        <f t="shared" ref="CO35:CO43" si="3">IF(CQ35="","",CO34+1)</f>
        <v>20</v>
      </c>
      <c r="CP35" s="655"/>
      <c r="CQ35" s="656" t="str">
        <f>IF('各会計、関係団体の財政状況及び健全化判断比率'!BS8="","",'各会計、関係団体の財政状況及び健全化判断比率'!BS8)</f>
        <v>新甲子温泉開発㈱</v>
      </c>
      <c r="CR35" s="656"/>
      <c r="CS35" s="656"/>
      <c r="CT35" s="656"/>
      <c r="CU35" s="656"/>
      <c r="CV35" s="656"/>
      <c r="CW35" s="656"/>
      <c r="CX35" s="656"/>
      <c r="CY35" s="656"/>
      <c r="CZ35" s="656"/>
      <c r="DA35" s="656"/>
      <c r="DB35" s="656"/>
      <c r="DC35" s="656"/>
      <c r="DD35" s="656"/>
      <c r="DE35" s="656"/>
      <c r="DF35" s="210"/>
      <c r="DG35" s="657" t="str">
        <f>IF('各会計、関係団体の財政状況及び健全化判断比率'!BR8="","",'各会計、関係団体の財政状況及び健全化判断比率'!BR8)</f>
        <v/>
      </c>
      <c r="DH35" s="657"/>
      <c r="DI35" s="217"/>
      <c r="DJ35" s="185"/>
      <c r="DK35" s="185"/>
      <c r="DL35" s="185"/>
      <c r="DM35" s="185"/>
      <c r="DN35" s="185"/>
      <c r="DO35" s="185"/>
    </row>
    <row r="36" spans="1:119" ht="32.25" customHeight="1" x14ac:dyDescent="0.2">
      <c r="A36" s="186"/>
      <c r="B36" s="212"/>
      <c r="C36" s="655" t="str">
        <f>IF(E36="","",C35+1)</f>
        <v/>
      </c>
      <c r="D36" s="655"/>
      <c r="E36" s="656" t="str">
        <f>IF('各会計、関係団体の財政状況及び健全化判断比率'!B9="","",'各会計、関係団体の財政状況及び健全化判断比率'!B9)</f>
        <v/>
      </c>
      <c r="F36" s="656"/>
      <c r="G36" s="656"/>
      <c r="H36" s="656"/>
      <c r="I36" s="656"/>
      <c r="J36" s="656"/>
      <c r="K36" s="656"/>
      <c r="L36" s="656"/>
      <c r="M36" s="656"/>
      <c r="N36" s="656"/>
      <c r="O36" s="656"/>
      <c r="P36" s="656"/>
      <c r="Q36" s="656"/>
      <c r="R36" s="656"/>
      <c r="S36" s="656"/>
      <c r="T36" s="213"/>
      <c r="U36" s="655">
        <f t="shared" ref="U36:U43" si="4">IF(W36="","",U35+1)</f>
        <v>5</v>
      </c>
      <c r="V36" s="655"/>
      <c r="W36" s="656" t="str">
        <f>IF('各会計、関係団体の財政状況及び健全化判断比率'!B30="","",'各会計、関係団体の財政状況及び健全化判断比率'!B30)</f>
        <v>後期高齢者医療特別会計</v>
      </c>
      <c r="X36" s="656"/>
      <c r="Y36" s="656"/>
      <c r="Z36" s="656"/>
      <c r="AA36" s="656"/>
      <c r="AB36" s="656"/>
      <c r="AC36" s="656"/>
      <c r="AD36" s="656"/>
      <c r="AE36" s="656"/>
      <c r="AF36" s="656"/>
      <c r="AG36" s="656"/>
      <c r="AH36" s="656"/>
      <c r="AI36" s="656"/>
      <c r="AJ36" s="656"/>
      <c r="AK36" s="656"/>
      <c r="AL36" s="213"/>
      <c r="AM36" s="655" t="str">
        <f t="shared" si="0"/>
        <v/>
      </c>
      <c r="AN36" s="655"/>
      <c r="AO36" s="656"/>
      <c r="AP36" s="656"/>
      <c r="AQ36" s="656"/>
      <c r="AR36" s="656"/>
      <c r="AS36" s="656"/>
      <c r="AT36" s="656"/>
      <c r="AU36" s="656"/>
      <c r="AV36" s="656"/>
      <c r="AW36" s="656"/>
      <c r="AX36" s="656"/>
      <c r="AY36" s="656"/>
      <c r="AZ36" s="656"/>
      <c r="BA36" s="656"/>
      <c r="BB36" s="656"/>
      <c r="BC36" s="656"/>
      <c r="BD36" s="213"/>
      <c r="BE36" s="655" t="str">
        <f t="shared" si="1"/>
        <v/>
      </c>
      <c r="BF36" s="655"/>
      <c r="BG36" s="656"/>
      <c r="BH36" s="656"/>
      <c r="BI36" s="656"/>
      <c r="BJ36" s="656"/>
      <c r="BK36" s="656"/>
      <c r="BL36" s="656"/>
      <c r="BM36" s="656"/>
      <c r="BN36" s="656"/>
      <c r="BO36" s="656"/>
      <c r="BP36" s="656"/>
      <c r="BQ36" s="656"/>
      <c r="BR36" s="656"/>
      <c r="BS36" s="656"/>
      <c r="BT36" s="656"/>
      <c r="BU36" s="656"/>
      <c r="BV36" s="213"/>
      <c r="BW36" s="655">
        <f t="shared" si="2"/>
        <v>12</v>
      </c>
      <c r="BX36" s="655"/>
      <c r="BY36" s="656" t="str">
        <f>IF('各会計、関係団体の財政状況及び健全化判断比率'!B70="","",'各会計、関係団体の財政状況及び健全化判断比率'!B70)</f>
        <v>福島県市町村総合事務組合　一般会計</v>
      </c>
      <c r="BZ36" s="656"/>
      <c r="CA36" s="656"/>
      <c r="CB36" s="656"/>
      <c r="CC36" s="656"/>
      <c r="CD36" s="656"/>
      <c r="CE36" s="656"/>
      <c r="CF36" s="656"/>
      <c r="CG36" s="656"/>
      <c r="CH36" s="656"/>
      <c r="CI36" s="656"/>
      <c r="CJ36" s="656"/>
      <c r="CK36" s="656"/>
      <c r="CL36" s="656"/>
      <c r="CM36" s="656"/>
      <c r="CN36" s="213"/>
      <c r="CO36" s="655">
        <f t="shared" si="3"/>
        <v>21</v>
      </c>
      <c r="CP36" s="655"/>
      <c r="CQ36" s="656" t="str">
        <f>IF('各会計、関係団体の財政状況及び健全化判断比率'!BS9="","",'各会計、関係団体の財政状況及び健全化判断比率'!BS9)</f>
        <v>一般社団法人西郷村農業公社</v>
      </c>
      <c r="CR36" s="656"/>
      <c r="CS36" s="656"/>
      <c r="CT36" s="656"/>
      <c r="CU36" s="656"/>
      <c r="CV36" s="656"/>
      <c r="CW36" s="656"/>
      <c r="CX36" s="656"/>
      <c r="CY36" s="656"/>
      <c r="CZ36" s="656"/>
      <c r="DA36" s="656"/>
      <c r="DB36" s="656"/>
      <c r="DC36" s="656"/>
      <c r="DD36" s="656"/>
      <c r="DE36" s="656"/>
      <c r="DF36" s="210"/>
      <c r="DG36" s="657" t="str">
        <f>IF('各会計、関係団体の財政状況及び健全化判断比率'!BR9="","",'各会計、関係団体の財政状況及び健全化判断比率'!BR9)</f>
        <v/>
      </c>
      <c r="DH36" s="657"/>
      <c r="DI36" s="217"/>
      <c r="DJ36" s="185"/>
      <c r="DK36" s="185"/>
      <c r="DL36" s="185"/>
      <c r="DM36" s="185"/>
      <c r="DN36" s="185"/>
      <c r="DO36" s="185"/>
    </row>
    <row r="37" spans="1:119" ht="32.25" customHeight="1" x14ac:dyDescent="0.2">
      <c r="A37" s="186"/>
      <c r="B37" s="212"/>
      <c r="C37" s="655" t="str">
        <f>IF(E37="","",C36+1)</f>
        <v/>
      </c>
      <c r="D37" s="655"/>
      <c r="E37" s="656" t="str">
        <f>IF('各会計、関係団体の財政状況及び健全化判断比率'!B10="","",'各会計、関係団体の財政状況及び健全化判断比率'!B10)</f>
        <v/>
      </c>
      <c r="F37" s="656"/>
      <c r="G37" s="656"/>
      <c r="H37" s="656"/>
      <c r="I37" s="656"/>
      <c r="J37" s="656"/>
      <c r="K37" s="656"/>
      <c r="L37" s="656"/>
      <c r="M37" s="656"/>
      <c r="N37" s="656"/>
      <c r="O37" s="656"/>
      <c r="P37" s="656"/>
      <c r="Q37" s="656"/>
      <c r="R37" s="656"/>
      <c r="S37" s="656"/>
      <c r="T37" s="213"/>
      <c r="U37" s="655" t="str">
        <f t="shared" si="4"/>
        <v/>
      </c>
      <c r="V37" s="655"/>
      <c r="W37" s="656"/>
      <c r="X37" s="656"/>
      <c r="Y37" s="656"/>
      <c r="Z37" s="656"/>
      <c r="AA37" s="656"/>
      <c r="AB37" s="656"/>
      <c r="AC37" s="656"/>
      <c r="AD37" s="656"/>
      <c r="AE37" s="656"/>
      <c r="AF37" s="656"/>
      <c r="AG37" s="656"/>
      <c r="AH37" s="656"/>
      <c r="AI37" s="656"/>
      <c r="AJ37" s="656"/>
      <c r="AK37" s="656"/>
      <c r="AL37" s="213"/>
      <c r="AM37" s="655" t="str">
        <f t="shared" si="0"/>
        <v/>
      </c>
      <c r="AN37" s="655"/>
      <c r="AO37" s="656"/>
      <c r="AP37" s="656"/>
      <c r="AQ37" s="656"/>
      <c r="AR37" s="656"/>
      <c r="AS37" s="656"/>
      <c r="AT37" s="656"/>
      <c r="AU37" s="656"/>
      <c r="AV37" s="656"/>
      <c r="AW37" s="656"/>
      <c r="AX37" s="656"/>
      <c r="AY37" s="656"/>
      <c r="AZ37" s="656"/>
      <c r="BA37" s="656"/>
      <c r="BB37" s="656"/>
      <c r="BC37" s="656"/>
      <c r="BD37" s="213"/>
      <c r="BE37" s="655" t="str">
        <f t="shared" si="1"/>
        <v/>
      </c>
      <c r="BF37" s="655"/>
      <c r="BG37" s="656"/>
      <c r="BH37" s="656"/>
      <c r="BI37" s="656"/>
      <c r="BJ37" s="656"/>
      <c r="BK37" s="656"/>
      <c r="BL37" s="656"/>
      <c r="BM37" s="656"/>
      <c r="BN37" s="656"/>
      <c r="BO37" s="656"/>
      <c r="BP37" s="656"/>
      <c r="BQ37" s="656"/>
      <c r="BR37" s="656"/>
      <c r="BS37" s="656"/>
      <c r="BT37" s="656"/>
      <c r="BU37" s="656"/>
      <c r="BV37" s="213"/>
      <c r="BW37" s="655">
        <f t="shared" si="2"/>
        <v>13</v>
      </c>
      <c r="BX37" s="655"/>
      <c r="BY37" s="656" t="str">
        <f>IF('各会計、関係団体の財政状況及び健全化判断比率'!B71="","",'各会計、関係団体の財政状況及び健全化判断比率'!B71)</f>
        <v>福島県市町村総合事務組合　消防補償等特別会計</v>
      </c>
      <c r="BZ37" s="656"/>
      <c r="CA37" s="656"/>
      <c r="CB37" s="656"/>
      <c r="CC37" s="656"/>
      <c r="CD37" s="656"/>
      <c r="CE37" s="656"/>
      <c r="CF37" s="656"/>
      <c r="CG37" s="656"/>
      <c r="CH37" s="656"/>
      <c r="CI37" s="656"/>
      <c r="CJ37" s="656"/>
      <c r="CK37" s="656"/>
      <c r="CL37" s="656"/>
      <c r="CM37" s="656"/>
      <c r="CN37" s="213"/>
      <c r="CO37" s="655" t="str">
        <f t="shared" si="3"/>
        <v/>
      </c>
      <c r="CP37" s="655"/>
      <c r="CQ37" s="656" t="str">
        <f>IF('各会計、関係団体の財政状況及び健全化判断比率'!BS10="","",'各会計、関係団体の財政状況及び健全化判断比率'!BS10)</f>
        <v/>
      </c>
      <c r="CR37" s="656"/>
      <c r="CS37" s="656"/>
      <c r="CT37" s="656"/>
      <c r="CU37" s="656"/>
      <c r="CV37" s="656"/>
      <c r="CW37" s="656"/>
      <c r="CX37" s="656"/>
      <c r="CY37" s="656"/>
      <c r="CZ37" s="656"/>
      <c r="DA37" s="656"/>
      <c r="DB37" s="656"/>
      <c r="DC37" s="656"/>
      <c r="DD37" s="656"/>
      <c r="DE37" s="656"/>
      <c r="DF37" s="210"/>
      <c r="DG37" s="657" t="str">
        <f>IF('各会計、関係団体の財政状況及び健全化判断比率'!BR10="","",'各会計、関係団体の財政状況及び健全化判断比率'!BR10)</f>
        <v/>
      </c>
      <c r="DH37" s="657"/>
      <c r="DI37" s="217"/>
      <c r="DJ37" s="185"/>
      <c r="DK37" s="185"/>
      <c r="DL37" s="185"/>
      <c r="DM37" s="185"/>
      <c r="DN37" s="185"/>
      <c r="DO37" s="185"/>
    </row>
    <row r="38" spans="1:119" ht="32.25" customHeight="1" x14ac:dyDescent="0.2">
      <c r="A38" s="186"/>
      <c r="B38" s="212"/>
      <c r="C38" s="655" t="str">
        <f t="shared" ref="C38:C43" si="5">IF(E38="","",C37+1)</f>
        <v/>
      </c>
      <c r="D38" s="655"/>
      <c r="E38" s="656" t="str">
        <f>IF('各会計、関係団体の財政状況及び健全化判断比率'!B11="","",'各会計、関係団体の財政状況及び健全化判断比率'!B11)</f>
        <v/>
      </c>
      <c r="F38" s="656"/>
      <c r="G38" s="656"/>
      <c r="H38" s="656"/>
      <c r="I38" s="656"/>
      <c r="J38" s="656"/>
      <c r="K38" s="656"/>
      <c r="L38" s="656"/>
      <c r="M38" s="656"/>
      <c r="N38" s="656"/>
      <c r="O38" s="656"/>
      <c r="P38" s="656"/>
      <c r="Q38" s="656"/>
      <c r="R38" s="656"/>
      <c r="S38" s="656"/>
      <c r="T38" s="213"/>
      <c r="U38" s="655" t="str">
        <f t="shared" si="4"/>
        <v/>
      </c>
      <c r="V38" s="655"/>
      <c r="W38" s="656"/>
      <c r="X38" s="656"/>
      <c r="Y38" s="656"/>
      <c r="Z38" s="656"/>
      <c r="AA38" s="656"/>
      <c r="AB38" s="656"/>
      <c r="AC38" s="656"/>
      <c r="AD38" s="656"/>
      <c r="AE38" s="656"/>
      <c r="AF38" s="656"/>
      <c r="AG38" s="656"/>
      <c r="AH38" s="656"/>
      <c r="AI38" s="656"/>
      <c r="AJ38" s="656"/>
      <c r="AK38" s="656"/>
      <c r="AL38" s="213"/>
      <c r="AM38" s="655" t="str">
        <f t="shared" si="0"/>
        <v/>
      </c>
      <c r="AN38" s="655"/>
      <c r="AO38" s="656"/>
      <c r="AP38" s="656"/>
      <c r="AQ38" s="656"/>
      <c r="AR38" s="656"/>
      <c r="AS38" s="656"/>
      <c r="AT38" s="656"/>
      <c r="AU38" s="656"/>
      <c r="AV38" s="656"/>
      <c r="AW38" s="656"/>
      <c r="AX38" s="656"/>
      <c r="AY38" s="656"/>
      <c r="AZ38" s="656"/>
      <c r="BA38" s="656"/>
      <c r="BB38" s="656"/>
      <c r="BC38" s="656"/>
      <c r="BD38" s="213"/>
      <c r="BE38" s="655" t="str">
        <f t="shared" si="1"/>
        <v/>
      </c>
      <c r="BF38" s="655"/>
      <c r="BG38" s="656"/>
      <c r="BH38" s="656"/>
      <c r="BI38" s="656"/>
      <c r="BJ38" s="656"/>
      <c r="BK38" s="656"/>
      <c r="BL38" s="656"/>
      <c r="BM38" s="656"/>
      <c r="BN38" s="656"/>
      <c r="BO38" s="656"/>
      <c r="BP38" s="656"/>
      <c r="BQ38" s="656"/>
      <c r="BR38" s="656"/>
      <c r="BS38" s="656"/>
      <c r="BT38" s="656"/>
      <c r="BU38" s="656"/>
      <c r="BV38" s="213"/>
      <c r="BW38" s="655">
        <f t="shared" si="2"/>
        <v>14</v>
      </c>
      <c r="BX38" s="655"/>
      <c r="BY38" s="656" t="str">
        <f>IF('各会計、関係団体の財政状況及び健全化判断比率'!B72="","",'各会計、関係団体の財政状況及び健全化判断比率'!B72)</f>
        <v>福島県市町村総合事務組合　消防賞じゅつ金特別会計</v>
      </c>
      <c r="BZ38" s="656"/>
      <c r="CA38" s="656"/>
      <c r="CB38" s="656"/>
      <c r="CC38" s="656"/>
      <c r="CD38" s="656"/>
      <c r="CE38" s="656"/>
      <c r="CF38" s="656"/>
      <c r="CG38" s="656"/>
      <c r="CH38" s="656"/>
      <c r="CI38" s="656"/>
      <c r="CJ38" s="656"/>
      <c r="CK38" s="656"/>
      <c r="CL38" s="656"/>
      <c r="CM38" s="656"/>
      <c r="CN38" s="213"/>
      <c r="CO38" s="655" t="str">
        <f t="shared" si="3"/>
        <v/>
      </c>
      <c r="CP38" s="655"/>
      <c r="CQ38" s="656" t="str">
        <f>IF('各会計、関係団体の財政状況及び健全化判断比率'!BS11="","",'各会計、関係団体の財政状況及び健全化判断比率'!BS11)</f>
        <v/>
      </c>
      <c r="CR38" s="656"/>
      <c r="CS38" s="656"/>
      <c r="CT38" s="656"/>
      <c r="CU38" s="656"/>
      <c r="CV38" s="656"/>
      <c r="CW38" s="656"/>
      <c r="CX38" s="656"/>
      <c r="CY38" s="656"/>
      <c r="CZ38" s="656"/>
      <c r="DA38" s="656"/>
      <c r="DB38" s="656"/>
      <c r="DC38" s="656"/>
      <c r="DD38" s="656"/>
      <c r="DE38" s="656"/>
      <c r="DF38" s="210"/>
      <c r="DG38" s="657" t="str">
        <f>IF('各会計、関係団体の財政状況及び健全化判断比率'!BR11="","",'各会計、関係団体の財政状況及び健全化判断比率'!BR11)</f>
        <v/>
      </c>
      <c r="DH38" s="657"/>
      <c r="DI38" s="217"/>
      <c r="DJ38" s="185"/>
      <c r="DK38" s="185"/>
      <c r="DL38" s="185"/>
      <c r="DM38" s="185"/>
      <c r="DN38" s="185"/>
      <c r="DO38" s="185"/>
    </row>
    <row r="39" spans="1:119" ht="32.25" customHeight="1" x14ac:dyDescent="0.2">
      <c r="A39" s="186"/>
      <c r="B39" s="212"/>
      <c r="C39" s="655" t="str">
        <f t="shared" si="5"/>
        <v/>
      </c>
      <c r="D39" s="655"/>
      <c r="E39" s="656" t="str">
        <f>IF('各会計、関係団体の財政状況及び健全化判断比率'!B12="","",'各会計、関係団体の財政状況及び健全化判断比率'!B12)</f>
        <v/>
      </c>
      <c r="F39" s="656"/>
      <c r="G39" s="656"/>
      <c r="H39" s="656"/>
      <c r="I39" s="656"/>
      <c r="J39" s="656"/>
      <c r="K39" s="656"/>
      <c r="L39" s="656"/>
      <c r="M39" s="656"/>
      <c r="N39" s="656"/>
      <c r="O39" s="656"/>
      <c r="P39" s="656"/>
      <c r="Q39" s="656"/>
      <c r="R39" s="656"/>
      <c r="S39" s="656"/>
      <c r="T39" s="213"/>
      <c r="U39" s="655" t="str">
        <f t="shared" si="4"/>
        <v/>
      </c>
      <c r="V39" s="655"/>
      <c r="W39" s="656"/>
      <c r="X39" s="656"/>
      <c r="Y39" s="656"/>
      <c r="Z39" s="656"/>
      <c r="AA39" s="656"/>
      <c r="AB39" s="656"/>
      <c r="AC39" s="656"/>
      <c r="AD39" s="656"/>
      <c r="AE39" s="656"/>
      <c r="AF39" s="656"/>
      <c r="AG39" s="656"/>
      <c r="AH39" s="656"/>
      <c r="AI39" s="656"/>
      <c r="AJ39" s="656"/>
      <c r="AK39" s="656"/>
      <c r="AL39" s="213"/>
      <c r="AM39" s="655" t="str">
        <f t="shared" si="0"/>
        <v/>
      </c>
      <c r="AN39" s="655"/>
      <c r="AO39" s="656"/>
      <c r="AP39" s="656"/>
      <c r="AQ39" s="656"/>
      <c r="AR39" s="656"/>
      <c r="AS39" s="656"/>
      <c r="AT39" s="656"/>
      <c r="AU39" s="656"/>
      <c r="AV39" s="656"/>
      <c r="AW39" s="656"/>
      <c r="AX39" s="656"/>
      <c r="AY39" s="656"/>
      <c r="AZ39" s="656"/>
      <c r="BA39" s="656"/>
      <c r="BB39" s="656"/>
      <c r="BC39" s="656"/>
      <c r="BD39" s="213"/>
      <c r="BE39" s="655" t="str">
        <f t="shared" si="1"/>
        <v/>
      </c>
      <c r="BF39" s="655"/>
      <c r="BG39" s="656"/>
      <c r="BH39" s="656"/>
      <c r="BI39" s="656"/>
      <c r="BJ39" s="656"/>
      <c r="BK39" s="656"/>
      <c r="BL39" s="656"/>
      <c r="BM39" s="656"/>
      <c r="BN39" s="656"/>
      <c r="BO39" s="656"/>
      <c r="BP39" s="656"/>
      <c r="BQ39" s="656"/>
      <c r="BR39" s="656"/>
      <c r="BS39" s="656"/>
      <c r="BT39" s="656"/>
      <c r="BU39" s="656"/>
      <c r="BV39" s="213"/>
      <c r="BW39" s="655">
        <f t="shared" si="2"/>
        <v>15</v>
      </c>
      <c r="BX39" s="655"/>
      <c r="BY39" s="656" t="str">
        <f>IF('各会計、関係団体の財政状況及び健全化判断比率'!B73="","",'各会計、関係団体の財政状況及び健全化判断比率'!B73)</f>
        <v>福島県市町村総合事務組合　非常勤職員公務災害補償特別会計</v>
      </c>
      <c r="BZ39" s="656"/>
      <c r="CA39" s="656"/>
      <c r="CB39" s="656"/>
      <c r="CC39" s="656"/>
      <c r="CD39" s="656"/>
      <c r="CE39" s="656"/>
      <c r="CF39" s="656"/>
      <c r="CG39" s="656"/>
      <c r="CH39" s="656"/>
      <c r="CI39" s="656"/>
      <c r="CJ39" s="656"/>
      <c r="CK39" s="656"/>
      <c r="CL39" s="656"/>
      <c r="CM39" s="656"/>
      <c r="CN39" s="213"/>
      <c r="CO39" s="655" t="str">
        <f t="shared" si="3"/>
        <v/>
      </c>
      <c r="CP39" s="655"/>
      <c r="CQ39" s="656" t="str">
        <f>IF('各会計、関係団体の財政状況及び健全化判断比率'!BS12="","",'各会計、関係団体の財政状況及び健全化判断比率'!BS12)</f>
        <v/>
      </c>
      <c r="CR39" s="656"/>
      <c r="CS39" s="656"/>
      <c r="CT39" s="656"/>
      <c r="CU39" s="656"/>
      <c r="CV39" s="656"/>
      <c r="CW39" s="656"/>
      <c r="CX39" s="656"/>
      <c r="CY39" s="656"/>
      <c r="CZ39" s="656"/>
      <c r="DA39" s="656"/>
      <c r="DB39" s="656"/>
      <c r="DC39" s="656"/>
      <c r="DD39" s="656"/>
      <c r="DE39" s="656"/>
      <c r="DF39" s="210"/>
      <c r="DG39" s="657" t="str">
        <f>IF('各会計、関係団体の財政状況及び健全化判断比率'!BR12="","",'各会計、関係団体の財政状況及び健全化判断比率'!BR12)</f>
        <v/>
      </c>
      <c r="DH39" s="657"/>
      <c r="DI39" s="217"/>
      <c r="DJ39" s="185"/>
      <c r="DK39" s="185"/>
      <c r="DL39" s="185"/>
      <c r="DM39" s="185"/>
      <c r="DN39" s="185"/>
      <c r="DO39" s="185"/>
    </row>
    <row r="40" spans="1:119" ht="32.25" customHeight="1" x14ac:dyDescent="0.2">
      <c r="A40" s="186"/>
      <c r="B40" s="212"/>
      <c r="C40" s="655" t="str">
        <f t="shared" si="5"/>
        <v/>
      </c>
      <c r="D40" s="655"/>
      <c r="E40" s="656" t="str">
        <f>IF('各会計、関係団体の財政状況及び健全化判断比率'!B13="","",'各会計、関係団体の財政状況及び健全化判断比率'!B13)</f>
        <v/>
      </c>
      <c r="F40" s="656"/>
      <c r="G40" s="656"/>
      <c r="H40" s="656"/>
      <c r="I40" s="656"/>
      <c r="J40" s="656"/>
      <c r="K40" s="656"/>
      <c r="L40" s="656"/>
      <c r="M40" s="656"/>
      <c r="N40" s="656"/>
      <c r="O40" s="656"/>
      <c r="P40" s="656"/>
      <c r="Q40" s="656"/>
      <c r="R40" s="656"/>
      <c r="S40" s="656"/>
      <c r="T40" s="213"/>
      <c r="U40" s="655" t="str">
        <f t="shared" si="4"/>
        <v/>
      </c>
      <c r="V40" s="655"/>
      <c r="W40" s="656"/>
      <c r="X40" s="656"/>
      <c r="Y40" s="656"/>
      <c r="Z40" s="656"/>
      <c r="AA40" s="656"/>
      <c r="AB40" s="656"/>
      <c r="AC40" s="656"/>
      <c r="AD40" s="656"/>
      <c r="AE40" s="656"/>
      <c r="AF40" s="656"/>
      <c r="AG40" s="656"/>
      <c r="AH40" s="656"/>
      <c r="AI40" s="656"/>
      <c r="AJ40" s="656"/>
      <c r="AK40" s="656"/>
      <c r="AL40" s="213"/>
      <c r="AM40" s="655" t="str">
        <f t="shared" si="0"/>
        <v/>
      </c>
      <c r="AN40" s="655"/>
      <c r="AO40" s="656"/>
      <c r="AP40" s="656"/>
      <c r="AQ40" s="656"/>
      <c r="AR40" s="656"/>
      <c r="AS40" s="656"/>
      <c r="AT40" s="656"/>
      <c r="AU40" s="656"/>
      <c r="AV40" s="656"/>
      <c r="AW40" s="656"/>
      <c r="AX40" s="656"/>
      <c r="AY40" s="656"/>
      <c r="AZ40" s="656"/>
      <c r="BA40" s="656"/>
      <c r="BB40" s="656"/>
      <c r="BC40" s="656"/>
      <c r="BD40" s="213"/>
      <c r="BE40" s="655" t="str">
        <f t="shared" si="1"/>
        <v/>
      </c>
      <c r="BF40" s="655"/>
      <c r="BG40" s="656"/>
      <c r="BH40" s="656"/>
      <c r="BI40" s="656"/>
      <c r="BJ40" s="656"/>
      <c r="BK40" s="656"/>
      <c r="BL40" s="656"/>
      <c r="BM40" s="656"/>
      <c r="BN40" s="656"/>
      <c r="BO40" s="656"/>
      <c r="BP40" s="656"/>
      <c r="BQ40" s="656"/>
      <c r="BR40" s="656"/>
      <c r="BS40" s="656"/>
      <c r="BT40" s="656"/>
      <c r="BU40" s="656"/>
      <c r="BV40" s="213"/>
      <c r="BW40" s="655">
        <f t="shared" si="2"/>
        <v>16</v>
      </c>
      <c r="BX40" s="655"/>
      <c r="BY40" s="656" t="str">
        <f>IF('各会計、関係団体の財政状況及び健全化判断比率'!B74="","",'各会計、関係団体の財政状況及び健全化判断比率'!B74)</f>
        <v>福島県市町村総合事務組合　自治会館管理特別会計</v>
      </c>
      <c r="BZ40" s="656"/>
      <c r="CA40" s="656"/>
      <c r="CB40" s="656"/>
      <c r="CC40" s="656"/>
      <c r="CD40" s="656"/>
      <c r="CE40" s="656"/>
      <c r="CF40" s="656"/>
      <c r="CG40" s="656"/>
      <c r="CH40" s="656"/>
      <c r="CI40" s="656"/>
      <c r="CJ40" s="656"/>
      <c r="CK40" s="656"/>
      <c r="CL40" s="656"/>
      <c r="CM40" s="656"/>
      <c r="CN40" s="213"/>
      <c r="CO40" s="655" t="str">
        <f t="shared" si="3"/>
        <v/>
      </c>
      <c r="CP40" s="655"/>
      <c r="CQ40" s="656" t="str">
        <f>IF('各会計、関係団体の財政状況及び健全化判断比率'!BS13="","",'各会計、関係団体の財政状況及び健全化判断比率'!BS13)</f>
        <v/>
      </c>
      <c r="CR40" s="656"/>
      <c r="CS40" s="656"/>
      <c r="CT40" s="656"/>
      <c r="CU40" s="656"/>
      <c r="CV40" s="656"/>
      <c r="CW40" s="656"/>
      <c r="CX40" s="656"/>
      <c r="CY40" s="656"/>
      <c r="CZ40" s="656"/>
      <c r="DA40" s="656"/>
      <c r="DB40" s="656"/>
      <c r="DC40" s="656"/>
      <c r="DD40" s="656"/>
      <c r="DE40" s="656"/>
      <c r="DF40" s="210"/>
      <c r="DG40" s="657" t="str">
        <f>IF('各会計、関係団体の財政状況及び健全化判断比率'!BR13="","",'各会計、関係団体の財政状況及び健全化判断比率'!BR13)</f>
        <v/>
      </c>
      <c r="DH40" s="657"/>
      <c r="DI40" s="217"/>
      <c r="DJ40" s="185"/>
      <c r="DK40" s="185"/>
      <c r="DL40" s="185"/>
      <c r="DM40" s="185"/>
      <c r="DN40" s="185"/>
      <c r="DO40" s="185"/>
    </row>
    <row r="41" spans="1:119" ht="32.25" customHeight="1" x14ac:dyDescent="0.2">
      <c r="A41" s="186"/>
      <c r="B41" s="212"/>
      <c r="C41" s="655" t="str">
        <f t="shared" si="5"/>
        <v/>
      </c>
      <c r="D41" s="655"/>
      <c r="E41" s="656" t="str">
        <f>IF('各会計、関係団体の財政状況及び健全化判断比率'!B14="","",'各会計、関係団体の財政状況及び健全化判断比率'!B14)</f>
        <v/>
      </c>
      <c r="F41" s="656"/>
      <c r="G41" s="656"/>
      <c r="H41" s="656"/>
      <c r="I41" s="656"/>
      <c r="J41" s="656"/>
      <c r="K41" s="656"/>
      <c r="L41" s="656"/>
      <c r="M41" s="656"/>
      <c r="N41" s="656"/>
      <c r="O41" s="656"/>
      <c r="P41" s="656"/>
      <c r="Q41" s="656"/>
      <c r="R41" s="656"/>
      <c r="S41" s="656"/>
      <c r="T41" s="213"/>
      <c r="U41" s="655" t="str">
        <f t="shared" si="4"/>
        <v/>
      </c>
      <c r="V41" s="655"/>
      <c r="W41" s="656"/>
      <c r="X41" s="656"/>
      <c r="Y41" s="656"/>
      <c r="Z41" s="656"/>
      <c r="AA41" s="656"/>
      <c r="AB41" s="656"/>
      <c r="AC41" s="656"/>
      <c r="AD41" s="656"/>
      <c r="AE41" s="656"/>
      <c r="AF41" s="656"/>
      <c r="AG41" s="656"/>
      <c r="AH41" s="656"/>
      <c r="AI41" s="656"/>
      <c r="AJ41" s="656"/>
      <c r="AK41" s="656"/>
      <c r="AL41" s="213"/>
      <c r="AM41" s="655" t="str">
        <f t="shared" si="0"/>
        <v/>
      </c>
      <c r="AN41" s="655"/>
      <c r="AO41" s="656"/>
      <c r="AP41" s="656"/>
      <c r="AQ41" s="656"/>
      <c r="AR41" s="656"/>
      <c r="AS41" s="656"/>
      <c r="AT41" s="656"/>
      <c r="AU41" s="656"/>
      <c r="AV41" s="656"/>
      <c r="AW41" s="656"/>
      <c r="AX41" s="656"/>
      <c r="AY41" s="656"/>
      <c r="AZ41" s="656"/>
      <c r="BA41" s="656"/>
      <c r="BB41" s="656"/>
      <c r="BC41" s="656"/>
      <c r="BD41" s="213"/>
      <c r="BE41" s="655" t="str">
        <f t="shared" si="1"/>
        <v/>
      </c>
      <c r="BF41" s="655"/>
      <c r="BG41" s="656"/>
      <c r="BH41" s="656"/>
      <c r="BI41" s="656"/>
      <c r="BJ41" s="656"/>
      <c r="BK41" s="656"/>
      <c r="BL41" s="656"/>
      <c r="BM41" s="656"/>
      <c r="BN41" s="656"/>
      <c r="BO41" s="656"/>
      <c r="BP41" s="656"/>
      <c r="BQ41" s="656"/>
      <c r="BR41" s="656"/>
      <c r="BS41" s="656"/>
      <c r="BT41" s="656"/>
      <c r="BU41" s="656"/>
      <c r="BV41" s="213"/>
      <c r="BW41" s="655">
        <f t="shared" si="2"/>
        <v>17</v>
      </c>
      <c r="BX41" s="655"/>
      <c r="BY41" s="656" t="str">
        <f>IF('各会計、関係団体の財政状況及び健全化判断比率'!B75="","",'各会計、関係団体の財政状況及び健全化判断比率'!B75)</f>
        <v>白河地方広域市町村圏整備組合　一般会計</v>
      </c>
      <c r="BZ41" s="656"/>
      <c r="CA41" s="656"/>
      <c r="CB41" s="656"/>
      <c r="CC41" s="656"/>
      <c r="CD41" s="656"/>
      <c r="CE41" s="656"/>
      <c r="CF41" s="656"/>
      <c r="CG41" s="656"/>
      <c r="CH41" s="656"/>
      <c r="CI41" s="656"/>
      <c r="CJ41" s="656"/>
      <c r="CK41" s="656"/>
      <c r="CL41" s="656"/>
      <c r="CM41" s="656"/>
      <c r="CN41" s="213"/>
      <c r="CO41" s="655" t="str">
        <f t="shared" si="3"/>
        <v/>
      </c>
      <c r="CP41" s="655"/>
      <c r="CQ41" s="656" t="str">
        <f>IF('各会計、関係団体の財政状況及び健全化判断比率'!BS14="","",'各会計、関係団体の財政状況及び健全化判断比率'!BS14)</f>
        <v/>
      </c>
      <c r="CR41" s="656"/>
      <c r="CS41" s="656"/>
      <c r="CT41" s="656"/>
      <c r="CU41" s="656"/>
      <c r="CV41" s="656"/>
      <c r="CW41" s="656"/>
      <c r="CX41" s="656"/>
      <c r="CY41" s="656"/>
      <c r="CZ41" s="656"/>
      <c r="DA41" s="656"/>
      <c r="DB41" s="656"/>
      <c r="DC41" s="656"/>
      <c r="DD41" s="656"/>
      <c r="DE41" s="656"/>
      <c r="DF41" s="210"/>
      <c r="DG41" s="657" t="str">
        <f>IF('各会計、関係団体の財政状況及び健全化判断比率'!BR14="","",'各会計、関係団体の財政状況及び健全化判断比率'!BR14)</f>
        <v/>
      </c>
      <c r="DH41" s="657"/>
      <c r="DI41" s="217"/>
      <c r="DJ41" s="185"/>
      <c r="DK41" s="185"/>
      <c r="DL41" s="185"/>
      <c r="DM41" s="185"/>
      <c r="DN41" s="185"/>
      <c r="DO41" s="185"/>
    </row>
    <row r="42" spans="1:119" ht="32.25" customHeight="1" x14ac:dyDescent="0.2">
      <c r="A42" s="185"/>
      <c r="B42" s="212"/>
      <c r="C42" s="655" t="str">
        <f t="shared" si="5"/>
        <v/>
      </c>
      <c r="D42" s="655"/>
      <c r="E42" s="656" t="str">
        <f>IF('各会計、関係団体の財政状況及び健全化判断比率'!B15="","",'各会計、関係団体の財政状況及び健全化判断比率'!B15)</f>
        <v/>
      </c>
      <c r="F42" s="656"/>
      <c r="G42" s="656"/>
      <c r="H42" s="656"/>
      <c r="I42" s="656"/>
      <c r="J42" s="656"/>
      <c r="K42" s="656"/>
      <c r="L42" s="656"/>
      <c r="M42" s="656"/>
      <c r="N42" s="656"/>
      <c r="O42" s="656"/>
      <c r="P42" s="656"/>
      <c r="Q42" s="656"/>
      <c r="R42" s="656"/>
      <c r="S42" s="656"/>
      <c r="T42" s="213"/>
      <c r="U42" s="655" t="str">
        <f t="shared" si="4"/>
        <v/>
      </c>
      <c r="V42" s="655"/>
      <c r="W42" s="656"/>
      <c r="X42" s="656"/>
      <c r="Y42" s="656"/>
      <c r="Z42" s="656"/>
      <c r="AA42" s="656"/>
      <c r="AB42" s="656"/>
      <c r="AC42" s="656"/>
      <c r="AD42" s="656"/>
      <c r="AE42" s="656"/>
      <c r="AF42" s="656"/>
      <c r="AG42" s="656"/>
      <c r="AH42" s="656"/>
      <c r="AI42" s="656"/>
      <c r="AJ42" s="656"/>
      <c r="AK42" s="656"/>
      <c r="AL42" s="213"/>
      <c r="AM42" s="655" t="str">
        <f t="shared" si="0"/>
        <v/>
      </c>
      <c r="AN42" s="655"/>
      <c r="AO42" s="656"/>
      <c r="AP42" s="656"/>
      <c r="AQ42" s="656"/>
      <c r="AR42" s="656"/>
      <c r="AS42" s="656"/>
      <c r="AT42" s="656"/>
      <c r="AU42" s="656"/>
      <c r="AV42" s="656"/>
      <c r="AW42" s="656"/>
      <c r="AX42" s="656"/>
      <c r="AY42" s="656"/>
      <c r="AZ42" s="656"/>
      <c r="BA42" s="656"/>
      <c r="BB42" s="656"/>
      <c r="BC42" s="656"/>
      <c r="BD42" s="213"/>
      <c r="BE42" s="655" t="str">
        <f t="shared" si="1"/>
        <v/>
      </c>
      <c r="BF42" s="655"/>
      <c r="BG42" s="656"/>
      <c r="BH42" s="656"/>
      <c r="BI42" s="656"/>
      <c r="BJ42" s="656"/>
      <c r="BK42" s="656"/>
      <c r="BL42" s="656"/>
      <c r="BM42" s="656"/>
      <c r="BN42" s="656"/>
      <c r="BO42" s="656"/>
      <c r="BP42" s="656"/>
      <c r="BQ42" s="656"/>
      <c r="BR42" s="656"/>
      <c r="BS42" s="656"/>
      <c r="BT42" s="656"/>
      <c r="BU42" s="656"/>
      <c r="BV42" s="213"/>
      <c r="BW42" s="655">
        <f t="shared" si="2"/>
        <v>18</v>
      </c>
      <c r="BX42" s="655"/>
      <c r="BY42" s="656" t="str">
        <f>IF('各会計、関係団体の財政状況及び健全化判断比率'!B76="","",'各会計、関係団体の財政状況及び健全化判断比率'!B76)</f>
        <v>白河地方広域市町村圏整備組合　水道用水供給事業会計</v>
      </c>
      <c r="BZ42" s="656"/>
      <c r="CA42" s="656"/>
      <c r="CB42" s="656"/>
      <c r="CC42" s="656"/>
      <c r="CD42" s="656"/>
      <c r="CE42" s="656"/>
      <c r="CF42" s="656"/>
      <c r="CG42" s="656"/>
      <c r="CH42" s="656"/>
      <c r="CI42" s="656"/>
      <c r="CJ42" s="656"/>
      <c r="CK42" s="656"/>
      <c r="CL42" s="656"/>
      <c r="CM42" s="656"/>
      <c r="CN42" s="213"/>
      <c r="CO42" s="655" t="str">
        <f t="shared" si="3"/>
        <v/>
      </c>
      <c r="CP42" s="655"/>
      <c r="CQ42" s="656" t="str">
        <f>IF('各会計、関係団体の財政状況及び健全化判断比率'!BS15="","",'各会計、関係団体の財政状況及び健全化判断比率'!BS15)</f>
        <v/>
      </c>
      <c r="CR42" s="656"/>
      <c r="CS42" s="656"/>
      <c r="CT42" s="656"/>
      <c r="CU42" s="656"/>
      <c r="CV42" s="656"/>
      <c r="CW42" s="656"/>
      <c r="CX42" s="656"/>
      <c r="CY42" s="656"/>
      <c r="CZ42" s="656"/>
      <c r="DA42" s="656"/>
      <c r="DB42" s="656"/>
      <c r="DC42" s="656"/>
      <c r="DD42" s="656"/>
      <c r="DE42" s="656"/>
      <c r="DF42" s="210"/>
      <c r="DG42" s="657" t="str">
        <f>IF('各会計、関係団体の財政状況及び健全化判断比率'!BR15="","",'各会計、関係団体の財政状況及び健全化判断比率'!BR15)</f>
        <v/>
      </c>
      <c r="DH42" s="657"/>
      <c r="DI42" s="217"/>
      <c r="DJ42" s="185"/>
      <c r="DK42" s="185"/>
      <c r="DL42" s="185"/>
      <c r="DM42" s="185"/>
      <c r="DN42" s="185"/>
      <c r="DO42" s="185"/>
    </row>
    <row r="43" spans="1:119" ht="32.25" customHeight="1" x14ac:dyDescent="0.2">
      <c r="A43" s="185"/>
      <c r="B43" s="212"/>
      <c r="C43" s="655" t="str">
        <f t="shared" si="5"/>
        <v/>
      </c>
      <c r="D43" s="655"/>
      <c r="E43" s="656" t="str">
        <f>IF('各会計、関係団体の財政状況及び健全化判断比率'!B16="","",'各会計、関係団体の財政状況及び健全化判断比率'!B16)</f>
        <v/>
      </c>
      <c r="F43" s="656"/>
      <c r="G43" s="656"/>
      <c r="H43" s="656"/>
      <c r="I43" s="656"/>
      <c r="J43" s="656"/>
      <c r="K43" s="656"/>
      <c r="L43" s="656"/>
      <c r="M43" s="656"/>
      <c r="N43" s="656"/>
      <c r="O43" s="656"/>
      <c r="P43" s="656"/>
      <c r="Q43" s="656"/>
      <c r="R43" s="656"/>
      <c r="S43" s="656"/>
      <c r="T43" s="213"/>
      <c r="U43" s="655" t="str">
        <f t="shared" si="4"/>
        <v/>
      </c>
      <c r="V43" s="655"/>
      <c r="W43" s="656"/>
      <c r="X43" s="656"/>
      <c r="Y43" s="656"/>
      <c r="Z43" s="656"/>
      <c r="AA43" s="656"/>
      <c r="AB43" s="656"/>
      <c r="AC43" s="656"/>
      <c r="AD43" s="656"/>
      <c r="AE43" s="656"/>
      <c r="AF43" s="656"/>
      <c r="AG43" s="656"/>
      <c r="AH43" s="656"/>
      <c r="AI43" s="656"/>
      <c r="AJ43" s="656"/>
      <c r="AK43" s="656"/>
      <c r="AL43" s="213"/>
      <c r="AM43" s="655" t="str">
        <f t="shared" si="0"/>
        <v/>
      </c>
      <c r="AN43" s="655"/>
      <c r="AO43" s="656"/>
      <c r="AP43" s="656"/>
      <c r="AQ43" s="656"/>
      <c r="AR43" s="656"/>
      <c r="AS43" s="656"/>
      <c r="AT43" s="656"/>
      <c r="AU43" s="656"/>
      <c r="AV43" s="656"/>
      <c r="AW43" s="656"/>
      <c r="AX43" s="656"/>
      <c r="AY43" s="656"/>
      <c r="AZ43" s="656"/>
      <c r="BA43" s="656"/>
      <c r="BB43" s="656"/>
      <c r="BC43" s="656"/>
      <c r="BD43" s="213"/>
      <c r="BE43" s="655" t="str">
        <f t="shared" si="1"/>
        <v/>
      </c>
      <c r="BF43" s="655"/>
      <c r="BG43" s="656"/>
      <c r="BH43" s="656"/>
      <c r="BI43" s="656"/>
      <c r="BJ43" s="656"/>
      <c r="BK43" s="656"/>
      <c r="BL43" s="656"/>
      <c r="BM43" s="656"/>
      <c r="BN43" s="656"/>
      <c r="BO43" s="656"/>
      <c r="BP43" s="656"/>
      <c r="BQ43" s="656"/>
      <c r="BR43" s="656"/>
      <c r="BS43" s="656"/>
      <c r="BT43" s="656"/>
      <c r="BU43" s="656"/>
      <c r="BV43" s="213"/>
      <c r="BW43" s="655" t="str">
        <f t="shared" si="2"/>
        <v/>
      </c>
      <c r="BX43" s="655"/>
      <c r="BY43" s="656" t="str">
        <f>IF('各会計、関係団体の財政状況及び健全化判断比率'!B77="","",'各会計、関係団体の財政状況及び健全化判断比率'!B77)</f>
        <v/>
      </c>
      <c r="BZ43" s="656"/>
      <c r="CA43" s="656"/>
      <c r="CB43" s="656"/>
      <c r="CC43" s="656"/>
      <c r="CD43" s="656"/>
      <c r="CE43" s="656"/>
      <c r="CF43" s="656"/>
      <c r="CG43" s="656"/>
      <c r="CH43" s="656"/>
      <c r="CI43" s="656"/>
      <c r="CJ43" s="656"/>
      <c r="CK43" s="656"/>
      <c r="CL43" s="656"/>
      <c r="CM43" s="656"/>
      <c r="CN43" s="213"/>
      <c r="CO43" s="655" t="str">
        <f t="shared" si="3"/>
        <v/>
      </c>
      <c r="CP43" s="655"/>
      <c r="CQ43" s="656" t="str">
        <f>IF('各会計、関係団体の財政状況及び健全化判断比率'!BS16="","",'各会計、関係団体の財政状況及び健全化判断比率'!BS16)</f>
        <v/>
      </c>
      <c r="CR43" s="656"/>
      <c r="CS43" s="656"/>
      <c r="CT43" s="656"/>
      <c r="CU43" s="656"/>
      <c r="CV43" s="656"/>
      <c r="CW43" s="656"/>
      <c r="CX43" s="656"/>
      <c r="CY43" s="656"/>
      <c r="CZ43" s="656"/>
      <c r="DA43" s="656"/>
      <c r="DB43" s="656"/>
      <c r="DC43" s="656"/>
      <c r="DD43" s="656"/>
      <c r="DE43" s="656"/>
      <c r="DF43" s="210"/>
      <c r="DG43" s="657" t="str">
        <f>IF('各会計、関係団体の財政状況及び健全化判断比率'!BR16="","",'各会計、関係団体の財政状況及び健全化判断比率'!BR16)</f>
        <v/>
      </c>
      <c r="DH43" s="65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ECEjlkVCwoyRHR3ZUNVAX7QeTVEv17UKj13ShpCSs2YQC5b+/LZj17CHs4v6GQpFQRrLTbWmWhwSpzavpOoTWw==" saltValue="03wMdWclSgjSjy3nAlIH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50" t="s">
        <v>559</v>
      </c>
      <c r="D34" s="1250"/>
      <c r="E34" s="1251"/>
      <c r="F34" s="32">
        <v>11.75</v>
      </c>
      <c r="G34" s="33">
        <v>12.72</v>
      </c>
      <c r="H34" s="33">
        <v>13.72</v>
      </c>
      <c r="I34" s="33">
        <v>14.94</v>
      </c>
      <c r="J34" s="34">
        <v>14.82</v>
      </c>
      <c r="K34" s="22"/>
      <c r="L34" s="22"/>
      <c r="M34" s="22"/>
      <c r="N34" s="22"/>
      <c r="O34" s="22"/>
      <c r="P34" s="22"/>
    </row>
    <row r="35" spans="1:16" ht="39" customHeight="1" x14ac:dyDescent="0.2">
      <c r="A35" s="22"/>
      <c r="B35" s="35"/>
      <c r="C35" s="1244" t="s">
        <v>560</v>
      </c>
      <c r="D35" s="1245"/>
      <c r="E35" s="1246"/>
      <c r="F35" s="36">
        <v>9.73</v>
      </c>
      <c r="G35" s="37">
        <v>9.86</v>
      </c>
      <c r="H35" s="37">
        <v>10.31</v>
      </c>
      <c r="I35" s="37">
        <v>10.8</v>
      </c>
      <c r="J35" s="38">
        <v>11.19</v>
      </c>
      <c r="K35" s="22"/>
      <c r="L35" s="22"/>
      <c r="M35" s="22"/>
      <c r="N35" s="22"/>
      <c r="O35" s="22"/>
      <c r="P35" s="22"/>
    </row>
    <row r="36" spans="1:16" ht="39" customHeight="1" x14ac:dyDescent="0.2">
      <c r="A36" s="22"/>
      <c r="B36" s="35"/>
      <c r="C36" s="1244" t="s">
        <v>561</v>
      </c>
      <c r="D36" s="1245"/>
      <c r="E36" s="1246"/>
      <c r="F36" s="36">
        <v>4.3899999999999997</v>
      </c>
      <c r="G36" s="37">
        <v>6.18</v>
      </c>
      <c r="H36" s="37">
        <v>5.86</v>
      </c>
      <c r="I36" s="37">
        <v>9.0399999999999991</v>
      </c>
      <c r="J36" s="38">
        <v>6.24</v>
      </c>
      <c r="K36" s="22"/>
      <c r="L36" s="22"/>
      <c r="M36" s="22"/>
      <c r="N36" s="22"/>
      <c r="O36" s="22"/>
      <c r="P36" s="22"/>
    </row>
    <row r="37" spans="1:16" ht="39" customHeight="1" x14ac:dyDescent="0.2">
      <c r="A37" s="22"/>
      <c r="B37" s="35"/>
      <c r="C37" s="1244" t="s">
        <v>562</v>
      </c>
      <c r="D37" s="1245"/>
      <c r="E37" s="1246"/>
      <c r="F37" s="36">
        <v>1.46</v>
      </c>
      <c r="G37" s="37">
        <v>0.56000000000000005</v>
      </c>
      <c r="H37" s="37">
        <v>1.52</v>
      </c>
      <c r="I37" s="37">
        <v>0.71</v>
      </c>
      <c r="J37" s="38">
        <v>0.67</v>
      </c>
      <c r="K37" s="22"/>
      <c r="L37" s="22"/>
      <c r="M37" s="22"/>
      <c r="N37" s="22"/>
      <c r="O37" s="22"/>
      <c r="P37" s="22"/>
    </row>
    <row r="38" spans="1:16" ht="39" customHeight="1" x14ac:dyDescent="0.2">
      <c r="A38" s="22"/>
      <c r="B38" s="35"/>
      <c r="C38" s="1244" t="s">
        <v>563</v>
      </c>
      <c r="D38" s="1245"/>
      <c r="E38" s="1246"/>
      <c r="F38" s="36">
        <v>0</v>
      </c>
      <c r="G38" s="37">
        <v>0</v>
      </c>
      <c r="H38" s="37">
        <v>0.19</v>
      </c>
      <c r="I38" s="37">
        <v>0.53</v>
      </c>
      <c r="J38" s="38">
        <v>0.33</v>
      </c>
      <c r="K38" s="22"/>
      <c r="L38" s="22"/>
      <c r="M38" s="22"/>
      <c r="N38" s="22"/>
      <c r="O38" s="22"/>
      <c r="P38" s="22"/>
    </row>
    <row r="39" spans="1:16" ht="39" customHeight="1" x14ac:dyDescent="0.2">
      <c r="A39" s="22"/>
      <c r="B39" s="35"/>
      <c r="C39" s="1244" t="s">
        <v>564</v>
      </c>
      <c r="D39" s="1245"/>
      <c r="E39" s="1246"/>
      <c r="F39" s="36">
        <v>1.1399999999999999</v>
      </c>
      <c r="G39" s="37">
        <v>1.89</v>
      </c>
      <c r="H39" s="37">
        <v>2.94</v>
      </c>
      <c r="I39" s="37">
        <v>3.3</v>
      </c>
      <c r="J39" s="38">
        <v>0.32</v>
      </c>
      <c r="K39" s="22"/>
      <c r="L39" s="22"/>
      <c r="M39" s="22"/>
      <c r="N39" s="22"/>
      <c r="O39" s="22"/>
      <c r="P39" s="22"/>
    </row>
    <row r="40" spans="1:16" ht="39" customHeight="1" x14ac:dyDescent="0.2">
      <c r="A40" s="22"/>
      <c r="B40" s="35"/>
      <c r="C40" s="1244" t="s">
        <v>565</v>
      </c>
      <c r="D40" s="1245"/>
      <c r="E40" s="1246"/>
      <c r="F40" s="36">
        <v>0</v>
      </c>
      <c r="G40" s="37">
        <v>0</v>
      </c>
      <c r="H40" s="37">
        <v>0.1</v>
      </c>
      <c r="I40" s="37">
        <v>0.04</v>
      </c>
      <c r="J40" s="38">
        <v>0.14000000000000001</v>
      </c>
      <c r="K40" s="22"/>
      <c r="L40" s="22"/>
      <c r="M40" s="22"/>
      <c r="N40" s="22"/>
      <c r="O40" s="22"/>
      <c r="P40" s="22"/>
    </row>
    <row r="41" spans="1:16" ht="39" customHeight="1" x14ac:dyDescent="0.2">
      <c r="A41" s="22"/>
      <c r="B41" s="35"/>
      <c r="C41" s="1244" t="s">
        <v>566</v>
      </c>
      <c r="D41" s="1245"/>
      <c r="E41" s="1246"/>
      <c r="F41" s="36">
        <v>0.01</v>
      </c>
      <c r="G41" s="37">
        <v>0.02</v>
      </c>
      <c r="H41" s="37">
        <v>0.03</v>
      </c>
      <c r="I41" s="37">
        <v>0.03</v>
      </c>
      <c r="J41" s="38">
        <v>0.03</v>
      </c>
      <c r="K41" s="22"/>
      <c r="L41" s="22"/>
      <c r="M41" s="22"/>
      <c r="N41" s="22"/>
      <c r="O41" s="22"/>
      <c r="P41" s="22"/>
    </row>
    <row r="42" spans="1:16" ht="39" customHeight="1" x14ac:dyDescent="0.2">
      <c r="A42" s="22"/>
      <c r="B42" s="39"/>
      <c r="C42" s="1244" t="s">
        <v>567</v>
      </c>
      <c r="D42" s="1245"/>
      <c r="E42" s="1246"/>
      <c r="F42" s="36" t="s">
        <v>511</v>
      </c>
      <c r="G42" s="37" t="s">
        <v>511</v>
      </c>
      <c r="H42" s="37" t="s">
        <v>511</v>
      </c>
      <c r="I42" s="37" t="s">
        <v>511</v>
      </c>
      <c r="J42" s="38" t="s">
        <v>511</v>
      </c>
      <c r="K42" s="22"/>
      <c r="L42" s="22"/>
      <c r="M42" s="22"/>
      <c r="N42" s="22"/>
      <c r="O42" s="22"/>
      <c r="P42" s="22"/>
    </row>
    <row r="43" spans="1:16" ht="39" customHeight="1" thickBot="1" x14ac:dyDescent="0.25">
      <c r="A43" s="22"/>
      <c r="B43" s="40"/>
      <c r="C43" s="1247" t="s">
        <v>568</v>
      </c>
      <c r="D43" s="1248"/>
      <c r="E43" s="124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5jihB8yANdv0xHa+HMeN6M2OL6IbCw9UNjHUuYLCPXswWs3BaxnbhFaQ5sm1uQLkMp6w95QNUCbj8QQ/cBwlQ==" saltValue="+FpJvNRO3ywE57ay29vf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SheetLayoutView="55" workbookViewId="0">
      <selection activeCell="L50" sqref="L5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652</v>
      </c>
      <c r="L45" s="60">
        <v>630</v>
      </c>
      <c r="M45" s="60">
        <v>645</v>
      </c>
      <c r="N45" s="60">
        <v>652</v>
      </c>
      <c r="O45" s="61">
        <v>624</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2">
      <c r="A48" s="48"/>
      <c r="B48" s="1254"/>
      <c r="C48" s="1255"/>
      <c r="D48" s="62"/>
      <c r="E48" s="1260" t="s">
        <v>15</v>
      </c>
      <c r="F48" s="1260"/>
      <c r="G48" s="1260"/>
      <c r="H48" s="1260"/>
      <c r="I48" s="1260"/>
      <c r="J48" s="1261"/>
      <c r="K48" s="63">
        <v>379</v>
      </c>
      <c r="L48" s="64">
        <v>370</v>
      </c>
      <c r="M48" s="64">
        <v>346</v>
      </c>
      <c r="N48" s="64">
        <v>368</v>
      </c>
      <c r="O48" s="65">
        <v>380</v>
      </c>
      <c r="P48" s="48"/>
      <c r="Q48" s="48"/>
      <c r="R48" s="48"/>
      <c r="S48" s="48"/>
      <c r="T48" s="48"/>
      <c r="U48" s="48"/>
    </row>
    <row r="49" spans="1:21" ht="30.75" customHeight="1" x14ac:dyDescent="0.2">
      <c r="A49" s="48"/>
      <c r="B49" s="1254"/>
      <c r="C49" s="1255"/>
      <c r="D49" s="62"/>
      <c r="E49" s="1260" t="s">
        <v>16</v>
      </c>
      <c r="F49" s="1260"/>
      <c r="G49" s="1260"/>
      <c r="H49" s="1260"/>
      <c r="I49" s="1260"/>
      <c r="J49" s="1261"/>
      <c r="K49" s="63">
        <v>34</v>
      </c>
      <c r="L49" s="64">
        <v>41</v>
      </c>
      <c r="M49" s="64">
        <v>44</v>
      </c>
      <c r="N49" s="64">
        <v>44</v>
      </c>
      <c r="O49" s="65">
        <v>27</v>
      </c>
      <c r="P49" s="48"/>
      <c r="Q49" s="48"/>
      <c r="R49" s="48"/>
      <c r="S49" s="48"/>
      <c r="T49" s="48"/>
      <c r="U49" s="48"/>
    </row>
    <row r="50" spans="1:21" ht="30.75" customHeight="1" x14ac:dyDescent="0.2">
      <c r="A50" s="48"/>
      <c r="B50" s="1254"/>
      <c r="C50" s="1255"/>
      <c r="D50" s="62"/>
      <c r="E50" s="1260" t="s">
        <v>17</v>
      </c>
      <c r="F50" s="1260"/>
      <c r="G50" s="1260"/>
      <c r="H50" s="1260"/>
      <c r="I50" s="1260"/>
      <c r="J50" s="1261"/>
      <c r="K50" s="63">
        <v>136</v>
      </c>
      <c r="L50" s="64">
        <v>136</v>
      </c>
      <c r="M50" s="64">
        <v>136</v>
      </c>
      <c r="N50" s="64">
        <v>71</v>
      </c>
      <c r="O50" s="65">
        <v>24</v>
      </c>
      <c r="P50" s="48"/>
      <c r="Q50" s="48"/>
      <c r="R50" s="48"/>
      <c r="S50" s="48"/>
      <c r="T50" s="48"/>
      <c r="U50" s="48"/>
    </row>
    <row r="51" spans="1:21" ht="30.75" customHeight="1" x14ac:dyDescent="0.2">
      <c r="A51" s="48"/>
      <c r="B51" s="1256"/>
      <c r="C51" s="1257"/>
      <c r="D51" s="66"/>
      <c r="E51" s="1260" t="s">
        <v>18</v>
      </c>
      <c r="F51" s="1260"/>
      <c r="G51" s="1260"/>
      <c r="H51" s="1260"/>
      <c r="I51" s="1260"/>
      <c r="J51" s="1261"/>
      <c r="K51" s="63">
        <v>0</v>
      </c>
      <c r="L51" s="64">
        <v>2</v>
      </c>
      <c r="M51" s="64">
        <v>0</v>
      </c>
      <c r="N51" s="64">
        <v>0</v>
      </c>
      <c r="O51" s="65" t="s">
        <v>511</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734</v>
      </c>
      <c r="L52" s="64">
        <v>754</v>
      </c>
      <c r="M52" s="64">
        <v>778</v>
      </c>
      <c r="N52" s="64">
        <v>811</v>
      </c>
      <c r="O52" s="65">
        <v>807</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467</v>
      </c>
      <c r="L53" s="69">
        <v>425</v>
      </c>
      <c r="M53" s="69">
        <v>393</v>
      </c>
      <c r="N53" s="69">
        <v>324</v>
      </c>
      <c r="O53" s="70">
        <v>248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2">
      <c r="B57" s="1268" t="s">
        <v>25</v>
      </c>
      <c r="C57" s="1269"/>
      <c r="D57" s="1272" t="s">
        <v>26</v>
      </c>
      <c r="E57" s="1273"/>
      <c r="F57" s="1273"/>
      <c r="G57" s="1273"/>
      <c r="H57" s="1273"/>
      <c r="I57" s="1273"/>
      <c r="J57" s="1274"/>
      <c r="K57" s="82" t="s">
        <v>511</v>
      </c>
      <c r="L57" s="83" t="s">
        <v>511</v>
      </c>
      <c r="M57" s="83" t="s">
        <v>511</v>
      </c>
      <c r="N57" s="83" t="s">
        <v>511</v>
      </c>
      <c r="O57" s="84" t="s">
        <v>511</v>
      </c>
    </row>
    <row r="58" spans="1:21" ht="31.5" customHeight="1" thickBot="1" x14ac:dyDescent="0.25">
      <c r="B58" s="1270"/>
      <c r="C58" s="1271"/>
      <c r="D58" s="1275" t="s">
        <v>27</v>
      </c>
      <c r="E58" s="1276"/>
      <c r="F58" s="1276"/>
      <c r="G58" s="1276"/>
      <c r="H58" s="1276"/>
      <c r="I58" s="1276"/>
      <c r="J58" s="1277"/>
      <c r="K58" s="85" t="s">
        <v>511</v>
      </c>
      <c r="L58" s="86" t="s">
        <v>511</v>
      </c>
      <c r="M58" s="86" t="s">
        <v>511</v>
      </c>
      <c r="N58" s="86" t="s">
        <v>511</v>
      </c>
      <c r="O58" s="87" t="s">
        <v>511</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4OLmHSXu+EczH0Tne7Pt+AgJXW163nM0bQjmjMyVfZYo3Nvyr/CtMejI9tPTkwCuI8Xn4H6Xdfz/w0xZ8TCUg==" saltValue="xNwfJHjH3PIwx9ZvZaL7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552</v>
      </c>
      <c r="J40" s="99" t="s">
        <v>553</v>
      </c>
      <c r="K40" s="99" t="s">
        <v>554</v>
      </c>
      <c r="L40" s="99" t="s">
        <v>555</v>
      </c>
      <c r="M40" s="100" t="s">
        <v>556</v>
      </c>
    </row>
    <row r="41" spans="2:13" ht="27.75" customHeight="1" x14ac:dyDescent="0.2">
      <c r="B41" s="1278" t="s">
        <v>30</v>
      </c>
      <c r="C41" s="1279"/>
      <c r="D41" s="101"/>
      <c r="E41" s="1284" t="s">
        <v>31</v>
      </c>
      <c r="F41" s="1284"/>
      <c r="G41" s="1284"/>
      <c r="H41" s="1285"/>
      <c r="I41" s="102">
        <v>7441</v>
      </c>
      <c r="J41" s="103">
        <v>7087</v>
      </c>
      <c r="K41" s="103">
        <v>6772</v>
      </c>
      <c r="L41" s="103">
        <v>6894</v>
      </c>
      <c r="M41" s="104">
        <v>6872</v>
      </c>
    </row>
    <row r="42" spans="2:13" ht="27.75" customHeight="1" x14ac:dyDescent="0.2">
      <c r="B42" s="1280"/>
      <c r="C42" s="1281"/>
      <c r="D42" s="105"/>
      <c r="E42" s="1286" t="s">
        <v>32</v>
      </c>
      <c r="F42" s="1286"/>
      <c r="G42" s="1286"/>
      <c r="H42" s="1287"/>
      <c r="I42" s="106">
        <v>366</v>
      </c>
      <c r="J42" s="107">
        <v>230</v>
      </c>
      <c r="K42" s="107">
        <v>95</v>
      </c>
      <c r="L42" s="107">
        <v>24</v>
      </c>
      <c r="M42" s="108" t="s">
        <v>511</v>
      </c>
    </row>
    <row r="43" spans="2:13" ht="27.75" customHeight="1" x14ac:dyDescent="0.2">
      <c r="B43" s="1280"/>
      <c r="C43" s="1281"/>
      <c r="D43" s="105"/>
      <c r="E43" s="1286" t="s">
        <v>33</v>
      </c>
      <c r="F43" s="1286"/>
      <c r="G43" s="1286"/>
      <c r="H43" s="1287"/>
      <c r="I43" s="106">
        <v>4864</v>
      </c>
      <c r="J43" s="107">
        <v>4260</v>
      </c>
      <c r="K43" s="107">
        <v>4110</v>
      </c>
      <c r="L43" s="107">
        <v>3847</v>
      </c>
      <c r="M43" s="108">
        <v>3742</v>
      </c>
    </row>
    <row r="44" spans="2:13" ht="27.75" customHeight="1" x14ac:dyDescent="0.2">
      <c r="B44" s="1280"/>
      <c r="C44" s="1281"/>
      <c r="D44" s="105"/>
      <c r="E44" s="1286" t="s">
        <v>34</v>
      </c>
      <c r="F44" s="1286"/>
      <c r="G44" s="1286"/>
      <c r="H44" s="1287"/>
      <c r="I44" s="106">
        <v>164</v>
      </c>
      <c r="J44" s="107">
        <v>133</v>
      </c>
      <c r="K44" s="107">
        <v>99</v>
      </c>
      <c r="L44" s="107">
        <v>60</v>
      </c>
      <c r="M44" s="108">
        <v>61</v>
      </c>
    </row>
    <row r="45" spans="2:13" ht="27.75" customHeight="1" x14ac:dyDescent="0.2">
      <c r="B45" s="1280"/>
      <c r="C45" s="1281"/>
      <c r="D45" s="105"/>
      <c r="E45" s="1286" t="s">
        <v>35</v>
      </c>
      <c r="F45" s="1286"/>
      <c r="G45" s="1286"/>
      <c r="H45" s="1287"/>
      <c r="I45" s="106">
        <v>703</v>
      </c>
      <c r="J45" s="107">
        <v>625</v>
      </c>
      <c r="K45" s="107">
        <v>795</v>
      </c>
      <c r="L45" s="107">
        <v>721</v>
      </c>
      <c r="M45" s="108">
        <v>571</v>
      </c>
    </row>
    <row r="46" spans="2:13" ht="27.75" customHeight="1" x14ac:dyDescent="0.2">
      <c r="B46" s="1280"/>
      <c r="C46" s="1281"/>
      <c r="D46" s="109"/>
      <c r="E46" s="1286" t="s">
        <v>36</v>
      </c>
      <c r="F46" s="1286"/>
      <c r="G46" s="1286"/>
      <c r="H46" s="1287"/>
      <c r="I46" s="106" t="s">
        <v>511</v>
      </c>
      <c r="J46" s="107" t="s">
        <v>511</v>
      </c>
      <c r="K46" s="107">
        <v>60</v>
      </c>
      <c r="L46" s="107">
        <v>17</v>
      </c>
      <c r="M46" s="108">
        <v>216</v>
      </c>
    </row>
    <row r="47" spans="2:13" ht="27.75" customHeight="1" x14ac:dyDescent="0.2">
      <c r="B47" s="1280"/>
      <c r="C47" s="1281"/>
      <c r="D47" s="110"/>
      <c r="E47" s="1288" t="s">
        <v>37</v>
      </c>
      <c r="F47" s="1289"/>
      <c r="G47" s="1289"/>
      <c r="H47" s="1290"/>
      <c r="I47" s="106" t="s">
        <v>511</v>
      </c>
      <c r="J47" s="107" t="s">
        <v>511</v>
      </c>
      <c r="K47" s="107" t="s">
        <v>511</v>
      </c>
      <c r="L47" s="107" t="s">
        <v>511</v>
      </c>
      <c r="M47" s="108" t="s">
        <v>511</v>
      </c>
    </row>
    <row r="48" spans="2:13" ht="27.75" customHeight="1" x14ac:dyDescent="0.2">
      <c r="B48" s="1280"/>
      <c r="C48" s="1281"/>
      <c r="D48" s="105"/>
      <c r="E48" s="1286" t="s">
        <v>38</v>
      </c>
      <c r="F48" s="1286"/>
      <c r="G48" s="1286"/>
      <c r="H48" s="1287"/>
      <c r="I48" s="106" t="s">
        <v>511</v>
      </c>
      <c r="J48" s="107" t="s">
        <v>511</v>
      </c>
      <c r="K48" s="107" t="s">
        <v>511</v>
      </c>
      <c r="L48" s="107" t="s">
        <v>511</v>
      </c>
      <c r="M48" s="108" t="s">
        <v>511</v>
      </c>
    </row>
    <row r="49" spans="2:13" ht="27.75" customHeight="1" x14ac:dyDescent="0.2">
      <c r="B49" s="1282"/>
      <c r="C49" s="1283"/>
      <c r="D49" s="105"/>
      <c r="E49" s="1286" t="s">
        <v>39</v>
      </c>
      <c r="F49" s="1286"/>
      <c r="G49" s="1286"/>
      <c r="H49" s="1287"/>
      <c r="I49" s="106" t="s">
        <v>511</v>
      </c>
      <c r="J49" s="107" t="s">
        <v>511</v>
      </c>
      <c r="K49" s="107" t="s">
        <v>511</v>
      </c>
      <c r="L49" s="107" t="s">
        <v>511</v>
      </c>
      <c r="M49" s="108" t="s">
        <v>511</v>
      </c>
    </row>
    <row r="50" spans="2:13" ht="27.75" customHeight="1" x14ac:dyDescent="0.2">
      <c r="B50" s="1291" t="s">
        <v>40</v>
      </c>
      <c r="C50" s="1292"/>
      <c r="D50" s="111"/>
      <c r="E50" s="1286" t="s">
        <v>41</v>
      </c>
      <c r="F50" s="1286"/>
      <c r="G50" s="1286"/>
      <c r="H50" s="1287"/>
      <c r="I50" s="106">
        <v>4385</v>
      </c>
      <c r="J50" s="107">
        <v>4780</v>
      </c>
      <c r="K50" s="107">
        <v>4471</v>
      </c>
      <c r="L50" s="107">
        <v>4713</v>
      </c>
      <c r="M50" s="108">
        <v>5306</v>
      </c>
    </row>
    <row r="51" spans="2:13" ht="27.75" customHeight="1" x14ac:dyDescent="0.2">
      <c r="B51" s="1280"/>
      <c r="C51" s="1281"/>
      <c r="D51" s="105"/>
      <c r="E51" s="1286" t="s">
        <v>42</v>
      </c>
      <c r="F51" s="1286"/>
      <c r="G51" s="1286"/>
      <c r="H51" s="1287"/>
      <c r="I51" s="106">
        <v>84</v>
      </c>
      <c r="J51" s="107">
        <v>102</v>
      </c>
      <c r="K51" s="107">
        <v>82</v>
      </c>
      <c r="L51" s="107">
        <v>70</v>
      </c>
      <c r="M51" s="108">
        <v>52</v>
      </c>
    </row>
    <row r="52" spans="2:13" ht="27.75" customHeight="1" x14ac:dyDescent="0.2">
      <c r="B52" s="1282"/>
      <c r="C52" s="1283"/>
      <c r="D52" s="105"/>
      <c r="E52" s="1286" t="s">
        <v>43</v>
      </c>
      <c r="F52" s="1286"/>
      <c r="G52" s="1286"/>
      <c r="H52" s="1287"/>
      <c r="I52" s="106">
        <v>9467</v>
      </c>
      <c r="J52" s="107">
        <v>9269</v>
      </c>
      <c r="K52" s="107">
        <v>8978</v>
      </c>
      <c r="L52" s="107">
        <v>8844</v>
      </c>
      <c r="M52" s="108">
        <v>8646</v>
      </c>
    </row>
    <row r="53" spans="2:13" ht="27.75" customHeight="1" thickBot="1" x14ac:dyDescent="0.25">
      <c r="B53" s="1293" t="s">
        <v>44</v>
      </c>
      <c r="C53" s="1294"/>
      <c r="D53" s="112"/>
      <c r="E53" s="1295" t="s">
        <v>45</v>
      </c>
      <c r="F53" s="1295"/>
      <c r="G53" s="1295"/>
      <c r="H53" s="1296"/>
      <c r="I53" s="113">
        <v>-396</v>
      </c>
      <c r="J53" s="114">
        <v>-1815</v>
      </c>
      <c r="K53" s="114">
        <v>-1600</v>
      </c>
      <c r="L53" s="114">
        <v>-2066</v>
      </c>
      <c r="M53" s="115">
        <v>-2543</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T0dmrNOaIUo5zg4CcR/sv+J88OAn4to8cpVtnOIB9FY6GESLBj8JyKN+63RBn3CDpl3FIs2c/JiNXqqDUaVdw==" saltValue="G6pX4o+l/FQye7APgjqg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554</v>
      </c>
      <c r="G54" s="124" t="s">
        <v>555</v>
      </c>
      <c r="H54" s="125" t="s">
        <v>556</v>
      </c>
    </row>
    <row r="55" spans="2:8" ht="52.5" customHeight="1" x14ac:dyDescent="0.2">
      <c r="B55" s="126"/>
      <c r="C55" s="1302" t="s">
        <v>48</v>
      </c>
      <c r="D55" s="1302"/>
      <c r="E55" s="1303"/>
      <c r="F55" s="127">
        <v>2010</v>
      </c>
      <c r="G55" s="127">
        <v>2168</v>
      </c>
      <c r="H55" s="128">
        <v>2410</v>
      </c>
    </row>
    <row r="56" spans="2:8" ht="52.5" customHeight="1" x14ac:dyDescent="0.2">
      <c r="B56" s="129"/>
      <c r="C56" s="1304" t="s">
        <v>49</v>
      </c>
      <c r="D56" s="1304"/>
      <c r="E56" s="1305"/>
      <c r="F56" s="130">
        <v>58</v>
      </c>
      <c r="G56" s="130">
        <v>58</v>
      </c>
      <c r="H56" s="131">
        <v>58</v>
      </c>
    </row>
    <row r="57" spans="2:8" ht="53.25" customHeight="1" x14ac:dyDescent="0.2">
      <c r="B57" s="129"/>
      <c r="C57" s="1306" t="s">
        <v>50</v>
      </c>
      <c r="D57" s="1306"/>
      <c r="E57" s="1307"/>
      <c r="F57" s="132">
        <v>1990</v>
      </c>
      <c r="G57" s="132">
        <v>2024</v>
      </c>
      <c r="H57" s="133">
        <v>2223</v>
      </c>
    </row>
    <row r="58" spans="2:8" ht="45.75" customHeight="1" x14ac:dyDescent="0.2">
      <c r="B58" s="134"/>
      <c r="C58" s="1308" t="s">
        <v>590</v>
      </c>
      <c r="D58" s="1309"/>
      <c r="E58" s="1310"/>
      <c r="F58" s="135">
        <v>1192</v>
      </c>
      <c r="G58" s="135">
        <v>1192</v>
      </c>
      <c r="H58" s="136">
        <v>1393</v>
      </c>
    </row>
    <row r="59" spans="2:8" ht="45.75" customHeight="1" x14ac:dyDescent="0.2">
      <c r="B59" s="134"/>
      <c r="C59" s="1308" t="s">
        <v>593</v>
      </c>
      <c r="D59" s="1309"/>
      <c r="E59" s="1310"/>
      <c r="F59" s="135">
        <v>395</v>
      </c>
      <c r="G59" s="135">
        <v>381</v>
      </c>
      <c r="H59" s="136">
        <v>368</v>
      </c>
    </row>
    <row r="60" spans="2:8" ht="45.75" customHeight="1" x14ac:dyDescent="0.2">
      <c r="B60" s="134"/>
      <c r="C60" s="1308" t="s">
        <v>591</v>
      </c>
      <c r="D60" s="1309"/>
      <c r="E60" s="1310"/>
      <c r="F60" s="135">
        <v>145</v>
      </c>
      <c r="G60" s="135">
        <v>189</v>
      </c>
      <c r="H60" s="136">
        <v>215</v>
      </c>
    </row>
    <row r="61" spans="2:8" ht="45.75" customHeight="1" x14ac:dyDescent="0.2">
      <c r="B61" s="134"/>
      <c r="C61" s="385" t="s">
        <v>592</v>
      </c>
      <c r="D61" s="386"/>
      <c r="E61" s="387"/>
      <c r="F61" s="135">
        <v>62</v>
      </c>
      <c r="G61" s="135">
        <v>62</v>
      </c>
      <c r="H61" s="136">
        <v>62</v>
      </c>
    </row>
    <row r="62" spans="2:8" ht="45.75" customHeight="1" thickBot="1" x14ac:dyDescent="0.25">
      <c r="B62" s="137"/>
      <c r="C62" s="1297" t="s">
        <v>594</v>
      </c>
      <c r="D62" s="1298"/>
      <c r="E62" s="1299"/>
      <c r="F62" s="138">
        <v>75</v>
      </c>
      <c r="G62" s="138">
        <v>75</v>
      </c>
      <c r="H62" s="139">
        <v>75</v>
      </c>
    </row>
    <row r="63" spans="2:8" ht="52.5" customHeight="1" thickBot="1" x14ac:dyDescent="0.25">
      <c r="B63" s="140"/>
      <c r="C63" s="1300" t="s">
        <v>51</v>
      </c>
      <c r="D63" s="1300"/>
      <c r="E63" s="1301"/>
      <c r="F63" s="141">
        <v>4059</v>
      </c>
      <c r="G63" s="141">
        <v>4251</v>
      </c>
      <c r="H63" s="142">
        <v>4691</v>
      </c>
    </row>
    <row r="64" spans="2:8" ht="15" customHeight="1" x14ac:dyDescent="0.2"/>
    <row r="65" ht="0" hidden="1" customHeight="1" x14ac:dyDescent="0.2"/>
    <row r="66" ht="0" hidden="1" customHeight="1" x14ac:dyDescent="0.2"/>
  </sheetData>
  <sheetProtection algorithmName="SHA-512" hashValue="mJKb4kV50uTHhBqkI8HO0olrBNBbpJjYDI1fVWJVHfs4/dKHTuKgstce/60HU+iUZtL7rghpeceJcniB28R3Ug==" saltValue="i/OdPxjeRi6NYzeEiptLgw==" spinCount="100000" sheet="1" objects="1" scenarios="1"/>
  <mergeCells count="8">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C52" zoomScaleNormal="100" zoomScaleSheetLayoutView="55" workbookViewId="0">
      <selection activeCell="AN48" sqref="AN48"/>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0"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610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598</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552</v>
      </c>
      <c r="BQ50" s="1324"/>
      <c r="BR50" s="1324"/>
      <c r="BS50" s="1324"/>
      <c r="BT50" s="1324"/>
      <c r="BU50" s="1324"/>
      <c r="BV50" s="1324"/>
      <c r="BW50" s="1324"/>
      <c r="BX50" s="1324" t="s">
        <v>553</v>
      </c>
      <c r="BY50" s="1324"/>
      <c r="BZ50" s="1324"/>
      <c r="CA50" s="1324"/>
      <c r="CB50" s="1324"/>
      <c r="CC50" s="1324"/>
      <c r="CD50" s="1324"/>
      <c r="CE50" s="1324"/>
      <c r="CF50" s="1324" t="s">
        <v>554</v>
      </c>
      <c r="CG50" s="1324"/>
      <c r="CH50" s="1324"/>
      <c r="CI50" s="1324"/>
      <c r="CJ50" s="1324"/>
      <c r="CK50" s="1324"/>
      <c r="CL50" s="1324"/>
      <c r="CM50" s="1324"/>
      <c r="CN50" s="1324" t="s">
        <v>555</v>
      </c>
      <c r="CO50" s="1324"/>
      <c r="CP50" s="1324"/>
      <c r="CQ50" s="1324"/>
      <c r="CR50" s="1324"/>
      <c r="CS50" s="1324"/>
      <c r="CT50" s="1324"/>
      <c r="CU50" s="1324"/>
      <c r="CV50" s="1324" t="s">
        <v>556</v>
      </c>
      <c r="CW50" s="1324"/>
      <c r="CX50" s="1324"/>
      <c r="CY50" s="1324"/>
      <c r="CZ50" s="1324"/>
      <c r="DA50" s="1324"/>
      <c r="DB50" s="1324"/>
      <c r="DC50" s="1324"/>
    </row>
    <row r="51" spans="1:109" ht="13.5" customHeight="1" x14ac:dyDescent="0.2">
      <c r="B51" s="397"/>
      <c r="G51" s="1331"/>
      <c r="H51" s="1331"/>
      <c r="I51" s="1329"/>
      <c r="J51" s="1329"/>
      <c r="K51" s="1326"/>
      <c r="L51" s="1326"/>
      <c r="M51" s="1326"/>
      <c r="N51" s="1326"/>
      <c r="AM51" s="406"/>
      <c r="AN51" s="1327" t="s">
        <v>599</v>
      </c>
      <c r="AO51" s="1327"/>
      <c r="AP51" s="1327"/>
      <c r="AQ51" s="1327"/>
      <c r="AR51" s="1327"/>
      <c r="AS51" s="1327"/>
      <c r="AT51" s="1327"/>
      <c r="AU51" s="1327"/>
      <c r="AV51" s="1327"/>
      <c r="AW51" s="1327"/>
      <c r="AX51" s="1327"/>
      <c r="AY51" s="1327"/>
      <c r="AZ51" s="1327"/>
      <c r="BA51" s="1327"/>
      <c r="BB51" s="1327" t="s">
        <v>600</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8"/>
      <c r="BY51" s="1325"/>
      <c r="BZ51" s="1325"/>
      <c r="CA51" s="1325"/>
      <c r="CB51" s="1325"/>
      <c r="CC51" s="1325"/>
      <c r="CD51" s="1325"/>
      <c r="CE51" s="1325"/>
      <c r="CF51" s="1328"/>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2" x14ac:dyDescent="0.2">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601</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8"/>
      <c r="BY53" s="1325"/>
      <c r="BZ53" s="1325"/>
      <c r="CA53" s="1325"/>
      <c r="CB53" s="1325"/>
      <c r="CC53" s="1325"/>
      <c r="CD53" s="1325"/>
      <c r="CE53" s="1325"/>
      <c r="CF53" s="1328"/>
      <c r="CG53" s="1325"/>
      <c r="CH53" s="1325"/>
      <c r="CI53" s="1325"/>
      <c r="CJ53" s="1325"/>
      <c r="CK53" s="1325"/>
      <c r="CL53" s="1325"/>
      <c r="CM53" s="1325"/>
      <c r="CN53" s="1325">
        <v>51.6</v>
      </c>
      <c r="CO53" s="1325"/>
      <c r="CP53" s="1325"/>
      <c r="CQ53" s="1325"/>
      <c r="CR53" s="1325"/>
      <c r="CS53" s="1325"/>
      <c r="CT53" s="1325"/>
      <c r="CU53" s="1325"/>
      <c r="CV53" s="1325">
        <v>53.2</v>
      </c>
      <c r="CW53" s="1325"/>
      <c r="CX53" s="1325"/>
      <c r="CY53" s="1325"/>
      <c r="CZ53" s="1325"/>
      <c r="DA53" s="1325"/>
      <c r="DB53" s="1325"/>
      <c r="DC53" s="1325"/>
    </row>
    <row r="54" spans="1:109" ht="13.2" x14ac:dyDescent="0.2">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602</v>
      </c>
      <c r="AO55" s="1324"/>
      <c r="AP55" s="1324"/>
      <c r="AQ55" s="1324"/>
      <c r="AR55" s="1324"/>
      <c r="AS55" s="1324"/>
      <c r="AT55" s="1324"/>
      <c r="AU55" s="1324"/>
      <c r="AV55" s="1324"/>
      <c r="AW55" s="1324"/>
      <c r="AX55" s="1324"/>
      <c r="AY55" s="1324"/>
      <c r="AZ55" s="1324"/>
      <c r="BA55" s="1324"/>
      <c r="BB55" s="1327" t="s">
        <v>603</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8"/>
      <c r="BY55" s="1325"/>
      <c r="BZ55" s="1325"/>
      <c r="CA55" s="1325"/>
      <c r="CB55" s="1325"/>
      <c r="CC55" s="1325"/>
      <c r="CD55" s="1325"/>
      <c r="CE55" s="1325"/>
      <c r="CF55" s="1328"/>
      <c r="CG55" s="1325"/>
      <c r="CH55" s="1325"/>
      <c r="CI55" s="1325"/>
      <c r="CJ55" s="1325"/>
      <c r="CK55" s="1325"/>
      <c r="CL55" s="1325"/>
      <c r="CM55" s="1325"/>
      <c r="CN55" s="1325">
        <v>14</v>
      </c>
      <c r="CO55" s="1325"/>
      <c r="CP55" s="1325"/>
      <c r="CQ55" s="1325"/>
      <c r="CR55" s="1325"/>
      <c r="CS55" s="1325"/>
      <c r="CT55" s="1325"/>
      <c r="CU55" s="1325"/>
      <c r="CV55" s="1325">
        <v>11.4</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604</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8"/>
      <c r="BY57" s="1325"/>
      <c r="BZ57" s="1325"/>
      <c r="CA57" s="1325"/>
      <c r="CB57" s="1325"/>
      <c r="CC57" s="1325"/>
      <c r="CD57" s="1325"/>
      <c r="CE57" s="1325"/>
      <c r="CF57" s="1328"/>
      <c r="CG57" s="1325"/>
      <c r="CH57" s="1325"/>
      <c r="CI57" s="1325"/>
      <c r="CJ57" s="1325"/>
      <c r="CK57" s="1325"/>
      <c r="CL57" s="1325"/>
      <c r="CM57" s="1325"/>
      <c r="CN57" s="1325">
        <v>57.8</v>
      </c>
      <c r="CO57" s="1325"/>
      <c r="CP57" s="1325"/>
      <c r="CQ57" s="1325"/>
      <c r="CR57" s="1325"/>
      <c r="CS57" s="1325"/>
      <c r="CT57" s="1325"/>
      <c r="CU57" s="1325"/>
      <c r="CV57" s="1325">
        <v>59.2</v>
      </c>
      <c r="CW57" s="1325"/>
      <c r="CX57" s="1325"/>
      <c r="CY57" s="1325"/>
      <c r="CZ57" s="1325"/>
      <c r="DA57" s="1325"/>
      <c r="DB57" s="1325"/>
      <c r="DC57" s="1325"/>
      <c r="DD57" s="410"/>
      <c r="DE57" s="409"/>
    </row>
    <row r="58" spans="1:109" s="405" customFormat="1" ht="13.2" x14ac:dyDescent="0.2">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605</v>
      </c>
    </row>
    <row r="64" spans="1:109" ht="13.2" x14ac:dyDescent="0.2">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609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598</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552</v>
      </c>
      <c r="BQ72" s="1324"/>
      <c r="BR72" s="1324"/>
      <c r="BS72" s="1324"/>
      <c r="BT72" s="1324"/>
      <c r="BU72" s="1324"/>
      <c r="BV72" s="1324"/>
      <c r="BW72" s="1324"/>
      <c r="BX72" s="1324" t="s">
        <v>553</v>
      </c>
      <c r="BY72" s="1324"/>
      <c r="BZ72" s="1324"/>
      <c r="CA72" s="1324"/>
      <c r="CB72" s="1324"/>
      <c r="CC72" s="1324"/>
      <c r="CD72" s="1324"/>
      <c r="CE72" s="1324"/>
      <c r="CF72" s="1324" t="s">
        <v>554</v>
      </c>
      <c r="CG72" s="1324"/>
      <c r="CH72" s="1324"/>
      <c r="CI72" s="1324"/>
      <c r="CJ72" s="1324"/>
      <c r="CK72" s="1324"/>
      <c r="CL72" s="1324"/>
      <c r="CM72" s="1324"/>
      <c r="CN72" s="1324" t="s">
        <v>555</v>
      </c>
      <c r="CO72" s="1324"/>
      <c r="CP72" s="1324"/>
      <c r="CQ72" s="1324"/>
      <c r="CR72" s="1324"/>
      <c r="CS72" s="1324"/>
      <c r="CT72" s="1324"/>
      <c r="CU72" s="1324"/>
      <c r="CV72" s="1324" t="s">
        <v>556</v>
      </c>
      <c r="CW72" s="1324"/>
      <c r="CX72" s="1324"/>
      <c r="CY72" s="1324"/>
      <c r="CZ72" s="1324"/>
      <c r="DA72" s="1324"/>
      <c r="DB72" s="1324"/>
      <c r="DC72" s="1324"/>
    </row>
    <row r="73" spans="2:107" ht="13.2" x14ac:dyDescent="0.2">
      <c r="B73" s="397"/>
      <c r="G73" s="1331"/>
      <c r="H73" s="1331"/>
      <c r="I73" s="1331"/>
      <c r="J73" s="1331"/>
      <c r="K73" s="1332"/>
      <c r="L73" s="1332"/>
      <c r="M73" s="1332"/>
      <c r="N73" s="1332"/>
      <c r="AM73" s="406"/>
      <c r="AN73" s="1327" t="s">
        <v>599</v>
      </c>
      <c r="AO73" s="1327"/>
      <c r="AP73" s="1327"/>
      <c r="AQ73" s="1327"/>
      <c r="AR73" s="1327"/>
      <c r="AS73" s="1327"/>
      <c r="AT73" s="1327"/>
      <c r="AU73" s="1327"/>
      <c r="AV73" s="1327"/>
      <c r="AW73" s="1327"/>
      <c r="AX73" s="1327"/>
      <c r="AY73" s="1327"/>
      <c r="AZ73" s="1327"/>
      <c r="BA73" s="1327"/>
      <c r="BB73" s="1327" t="s">
        <v>603</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2" x14ac:dyDescent="0.2">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606</v>
      </c>
      <c r="BC75" s="1327"/>
      <c r="BD75" s="1327"/>
      <c r="BE75" s="1327"/>
      <c r="BF75" s="1327"/>
      <c r="BG75" s="1327"/>
      <c r="BH75" s="1327"/>
      <c r="BI75" s="1327"/>
      <c r="BJ75" s="1327"/>
      <c r="BK75" s="1327"/>
      <c r="BL75" s="1327"/>
      <c r="BM75" s="1327"/>
      <c r="BN75" s="1327"/>
      <c r="BO75" s="1327"/>
      <c r="BP75" s="1325">
        <v>10.8</v>
      </c>
      <c r="BQ75" s="1325"/>
      <c r="BR75" s="1325"/>
      <c r="BS75" s="1325"/>
      <c r="BT75" s="1325"/>
      <c r="BU75" s="1325"/>
      <c r="BV75" s="1325"/>
      <c r="BW75" s="1325"/>
      <c r="BX75" s="1325">
        <v>10.1</v>
      </c>
      <c r="BY75" s="1325"/>
      <c r="BZ75" s="1325"/>
      <c r="CA75" s="1325"/>
      <c r="CB75" s="1325"/>
      <c r="CC75" s="1325"/>
      <c r="CD75" s="1325"/>
      <c r="CE75" s="1325"/>
      <c r="CF75" s="1325">
        <v>9.1</v>
      </c>
      <c r="CG75" s="1325"/>
      <c r="CH75" s="1325"/>
      <c r="CI75" s="1325"/>
      <c r="CJ75" s="1325"/>
      <c r="CK75" s="1325"/>
      <c r="CL75" s="1325"/>
      <c r="CM75" s="1325"/>
      <c r="CN75" s="1325">
        <v>8.1999999999999993</v>
      </c>
      <c r="CO75" s="1325"/>
      <c r="CP75" s="1325"/>
      <c r="CQ75" s="1325"/>
      <c r="CR75" s="1325"/>
      <c r="CS75" s="1325"/>
      <c r="CT75" s="1325"/>
      <c r="CU75" s="1325"/>
      <c r="CV75" s="1325">
        <v>6.9</v>
      </c>
      <c r="CW75" s="1325"/>
      <c r="CX75" s="1325"/>
      <c r="CY75" s="1325"/>
      <c r="CZ75" s="1325"/>
      <c r="DA75" s="1325"/>
      <c r="DB75" s="1325"/>
      <c r="DC75" s="1325"/>
    </row>
    <row r="76" spans="2:107" ht="13.2" x14ac:dyDescent="0.2">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2"/>
      <c r="L77" s="1332"/>
      <c r="M77" s="1332"/>
      <c r="N77" s="1332"/>
      <c r="AN77" s="1324" t="s">
        <v>602</v>
      </c>
      <c r="AO77" s="1324"/>
      <c r="AP77" s="1324"/>
      <c r="AQ77" s="1324"/>
      <c r="AR77" s="1324"/>
      <c r="AS77" s="1324"/>
      <c r="AT77" s="1324"/>
      <c r="AU77" s="1324"/>
      <c r="AV77" s="1324"/>
      <c r="AW77" s="1324"/>
      <c r="AX77" s="1324"/>
      <c r="AY77" s="1324"/>
      <c r="AZ77" s="1324"/>
      <c r="BA77" s="1324"/>
      <c r="BB77" s="1327" t="s">
        <v>600</v>
      </c>
      <c r="BC77" s="1327"/>
      <c r="BD77" s="1327"/>
      <c r="BE77" s="1327"/>
      <c r="BF77" s="1327"/>
      <c r="BG77" s="1327"/>
      <c r="BH77" s="1327"/>
      <c r="BI77" s="1327"/>
      <c r="BJ77" s="1327"/>
      <c r="BK77" s="1327"/>
      <c r="BL77" s="1327"/>
      <c r="BM77" s="1327"/>
      <c r="BN77" s="1327"/>
      <c r="BO77" s="1327"/>
      <c r="BP77" s="1325">
        <v>40.299999999999997</v>
      </c>
      <c r="BQ77" s="1325"/>
      <c r="BR77" s="1325"/>
      <c r="BS77" s="1325"/>
      <c r="BT77" s="1325"/>
      <c r="BU77" s="1325"/>
      <c r="BV77" s="1325"/>
      <c r="BW77" s="1325"/>
      <c r="BX77" s="1325">
        <v>20.2</v>
      </c>
      <c r="BY77" s="1325"/>
      <c r="BZ77" s="1325"/>
      <c r="CA77" s="1325"/>
      <c r="CB77" s="1325"/>
      <c r="CC77" s="1325"/>
      <c r="CD77" s="1325"/>
      <c r="CE77" s="1325"/>
      <c r="CF77" s="1325">
        <v>15.5</v>
      </c>
      <c r="CG77" s="1325"/>
      <c r="CH77" s="1325"/>
      <c r="CI77" s="1325"/>
      <c r="CJ77" s="1325"/>
      <c r="CK77" s="1325"/>
      <c r="CL77" s="1325"/>
      <c r="CM77" s="1325"/>
      <c r="CN77" s="1325">
        <v>14</v>
      </c>
      <c r="CO77" s="1325"/>
      <c r="CP77" s="1325"/>
      <c r="CQ77" s="1325"/>
      <c r="CR77" s="1325"/>
      <c r="CS77" s="1325"/>
      <c r="CT77" s="1325"/>
      <c r="CU77" s="1325"/>
      <c r="CV77" s="1325">
        <v>11.4</v>
      </c>
      <c r="CW77" s="1325"/>
      <c r="CX77" s="1325"/>
      <c r="CY77" s="1325"/>
      <c r="CZ77" s="1325"/>
      <c r="DA77" s="1325"/>
      <c r="DB77" s="1325"/>
      <c r="DC77" s="1325"/>
    </row>
    <row r="78" spans="2:107" ht="13.2" x14ac:dyDescent="0.2">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607</v>
      </c>
      <c r="BC79" s="1327"/>
      <c r="BD79" s="1327"/>
      <c r="BE79" s="1327"/>
      <c r="BF79" s="1327"/>
      <c r="BG79" s="1327"/>
      <c r="BH79" s="1327"/>
      <c r="BI79" s="1327"/>
      <c r="BJ79" s="1327"/>
      <c r="BK79" s="1327"/>
      <c r="BL79" s="1327"/>
      <c r="BM79" s="1327"/>
      <c r="BN79" s="1327"/>
      <c r="BO79" s="1327"/>
      <c r="BP79" s="1325">
        <v>9.8000000000000007</v>
      </c>
      <c r="BQ79" s="1325"/>
      <c r="BR79" s="1325"/>
      <c r="BS79" s="1325"/>
      <c r="BT79" s="1325"/>
      <c r="BU79" s="1325"/>
      <c r="BV79" s="1325"/>
      <c r="BW79" s="1325"/>
      <c r="BX79" s="1325">
        <v>7.1</v>
      </c>
      <c r="BY79" s="1325"/>
      <c r="BZ79" s="1325"/>
      <c r="CA79" s="1325"/>
      <c r="CB79" s="1325"/>
      <c r="CC79" s="1325"/>
      <c r="CD79" s="1325"/>
      <c r="CE79" s="1325"/>
      <c r="CF79" s="1325">
        <v>6.6</v>
      </c>
      <c r="CG79" s="1325"/>
      <c r="CH79" s="1325"/>
      <c r="CI79" s="1325"/>
      <c r="CJ79" s="1325"/>
      <c r="CK79" s="1325"/>
      <c r="CL79" s="1325"/>
      <c r="CM79" s="1325"/>
      <c r="CN79" s="1325">
        <v>6.5</v>
      </c>
      <c r="CO79" s="1325"/>
      <c r="CP79" s="1325"/>
      <c r="CQ79" s="1325"/>
      <c r="CR79" s="1325"/>
      <c r="CS79" s="1325"/>
      <c r="CT79" s="1325"/>
      <c r="CU79" s="1325"/>
      <c r="CV79" s="1325">
        <v>6.7</v>
      </c>
      <c r="CW79" s="1325"/>
      <c r="CX79" s="1325"/>
      <c r="CY79" s="1325"/>
      <c r="CZ79" s="1325"/>
      <c r="DA79" s="1325"/>
      <c r="DB79" s="1325"/>
      <c r="DC79" s="1325"/>
    </row>
    <row r="80" spans="2:107" ht="13.2" x14ac:dyDescent="0.2">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pans="108:109" ht="13.5" hidden="1" customHeight="1" x14ac:dyDescent="0.2">
      <c r="DD97" s="390"/>
      <c r="DE97" s="390"/>
    </row>
    <row r="98" spans="108:109" ht="13.5" hidden="1" customHeight="1" x14ac:dyDescent="0.2">
      <c r="DD98" s="390"/>
      <c r="DE98" s="390"/>
    </row>
    <row r="99" spans="108:109" ht="13.5" hidden="1" customHeight="1" x14ac:dyDescent="0.2">
      <c r="DD99" s="390"/>
      <c r="DE99" s="390"/>
    </row>
    <row r="100" spans="108:109" ht="13.5" hidden="1" customHeight="1" x14ac:dyDescent="0.2">
      <c r="DD100" s="390"/>
      <c r="DE100" s="390"/>
    </row>
    <row r="101" spans="108:109" ht="13.5" hidden="1" customHeight="1" x14ac:dyDescent="0.2">
      <c r="DD101" s="390"/>
      <c r="DE101" s="390"/>
    </row>
    <row r="102" spans="108:109" ht="13.5" hidden="1" customHeight="1" x14ac:dyDescent="0.2">
      <c r="DD102" s="390"/>
      <c r="DE102" s="390"/>
    </row>
    <row r="103" spans="108:109" ht="13.5" hidden="1" customHeight="1" x14ac:dyDescent="0.2">
      <c r="DD103" s="390"/>
      <c r="DE103" s="390"/>
    </row>
    <row r="104" spans="108:109" ht="13.5" hidden="1" customHeight="1" x14ac:dyDescent="0.2">
      <c r="DD104" s="390"/>
      <c r="DE104" s="390"/>
    </row>
    <row r="105" spans="108:109" ht="13.5" hidden="1" customHeight="1" x14ac:dyDescent="0.2">
      <c r="DD105" s="390"/>
      <c r="DE105" s="390"/>
    </row>
    <row r="106" spans="108:109" ht="13.5" hidden="1" customHeight="1" x14ac:dyDescent="0.2">
      <c r="DD106" s="390"/>
      <c r="DE106" s="390"/>
    </row>
    <row r="107" spans="108:109" ht="13.5" hidden="1" customHeight="1" x14ac:dyDescent="0.2">
      <c r="DD107" s="390"/>
      <c r="DE107" s="390"/>
    </row>
    <row r="108" spans="108:109" ht="13.5" hidden="1" customHeight="1" x14ac:dyDescent="0.2">
      <c r="DD108" s="390"/>
      <c r="DE108" s="390"/>
    </row>
    <row r="109" spans="108:109" ht="13.5" hidden="1" customHeight="1" x14ac:dyDescent="0.2">
      <c r="DD109" s="390"/>
      <c r="DE109" s="390"/>
    </row>
    <row r="110" spans="108:109" ht="13.5" hidden="1" customHeight="1" x14ac:dyDescent="0.2">
      <c r="DD110" s="390"/>
      <c r="DE110" s="390"/>
    </row>
    <row r="111" spans="108:109" ht="13.5" hidden="1" customHeight="1" x14ac:dyDescent="0.2">
      <c r="DD111" s="390"/>
      <c r="DE111" s="390"/>
    </row>
    <row r="112" spans="108:109" ht="13.5" hidden="1" customHeight="1" x14ac:dyDescent="0.2">
      <c r="DD112" s="390"/>
      <c r="DE112" s="390"/>
    </row>
    <row r="113" spans="108:109" ht="13.5" hidden="1" customHeight="1" x14ac:dyDescent="0.2">
      <c r="DD113" s="390"/>
      <c r="DE113" s="390"/>
    </row>
    <row r="114" spans="108:109" ht="13.5" hidden="1" customHeight="1" x14ac:dyDescent="0.2">
      <c r="DD114" s="390"/>
      <c r="DE114" s="390"/>
    </row>
    <row r="115" spans="108:109" ht="13.5" hidden="1" customHeight="1" x14ac:dyDescent="0.2">
      <c r="DD115" s="390"/>
      <c r="DE115" s="390"/>
    </row>
    <row r="116" spans="108:109" ht="13.5" hidden="1" customHeight="1" x14ac:dyDescent="0.2">
      <c r="DD116" s="390"/>
      <c r="DE116" s="390"/>
    </row>
    <row r="117" spans="108:109" ht="13.5" hidden="1" customHeight="1" x14ac:dyDescent="0.2">
      <c r="DD117" s="390"/>
      <c r="DE117" s="390"/>
    </row>
    <row r="118" spans="108:109" ht="13.5" hidden="1" customHeight="1" x14ac:dyDescent="0.2">
      <c r="DD118" s="390"/>
      <c r="DE118" s="390"/>
    </row>
    <row r="119" spans="108:109" ht="13.5" hidden="1" customHeight="1" x14ac:dyDescent="0.2">
      <c r="DD119" s="390"/>
      <c r="DE119" s="390"/>
    </row>
    <row r="120" spans="108:109" ht="13.5" hidden="1" customHeight="1" x14ac:dyDescent="0.2">
      <c r="DD120" s="390"/>
      <c r="DE120" s="390"/>
    </row>
    <row r="121" spans="108:109" ht="13.5" hidden="1" customHeight="1" x14ac:dyDescent="0.2">
      <c r="DD121" s="390"/>
      <c r="DE121" s="390"/>
    </row>
    <row r="122" spans="108:109" ht="13.5" hidden="1" customHeight="1" x14ac:dyDescent="0.2">
      <c r="DD122" s="390"/>
      <c r="DE122" s="390"/>
    </row>
    <row r="123" spans="108:109" ht="13.5" hidden="1" customHeight="1" x14ac:dyDescent="0.2">
      <c r="DD123" s="390"/>
      <c r="DE123" s="390"/>
    </row>
    <row r="124" spans="108:109" ht="13.5" hidden="1" customHeight="1" x14ac:dyDescent="0.2">
      <c r="DD124" s="390"/>
      <c r="DE124" s="390"/>
    </row>
    <row r="125" spans="108:109" ht="13.5" hidden="1" customHeight="1" x14ac:dyDescent="0.2">
      <c r="DD125" s="390"/>
      <c r="DE125" s="390"/>
    </row>
    <row r="126" spans="108:109" ht="13.5" hidden="1" customHeight="1" x14ac:dyDescent="0.2">
      <c r="DD126" s="390"/>
      <c r="DE126" s="390"/>
    </row>
    <row r="127" spans="108:109" ht="13.5" hidden="1" customHeight="1" x14ac:dyDescent="0.2">
      <c r="DD127" s="390"/>
      <c r="DE127" s="390"/>
    </row>
    <row r="128" spans="108:109" ht="13.5" hidden="1" customHeight="1" x14ac:dyDescent="0.2">
      <c r="DD128" s="390"/>
      <c r="DE128" s="390"/>
    </row>
    <row r="129" spans="108:109" ht="13.5" hidden="1" customHeight="1" x14ac:dyDescent="0.2">
      <c r="DD129" s="390"/>
      <c r="DE129" s="390"/>
    </row>
    <row r="130" spans="108:109" ht="13.5" hidden="1" customHeight="1" x14ac:dyDescent="0.2">
      <c r="DD130" s="390"/>
      <c r="DE130" s="390"/>
    </row>
    <row r="131" spans="108:109" ht="13.5" hidden="1" customHeight="1" x14ac:dyDescent="0.2">
      <c r="DD131" s="390"/>
      <c r="DE131" s="390"/>
    </row>
    <row r="132" spans="108:109" ht="13.5" hidden="1" customHeight="1" x14ac:dyDescent="0.2">
      <c r="DD132" s="390"/>
      <c r="DE132" s="390"/>
    </row>
    <row r="133" spans="108:109" ht="13.5" hidden="1" customHeight="1" x14ac:dyDescent="0.2">
      <c r="DD133" s="390"/>
      <c r="DE133" s="390"/>
    </row>
    <row r="134" spans="108:109" ht="13.5" hidden="1" customHeight="1" x14ac:dyDescent="0.2">
      <c r="DD134" s="390"/>
      <c r="DE134" s="390"/>
    </row>
    <row r="135" spans="108:109" ht="13.5" hidden="1" customHeight="1" x14ac:dyDescent="0.2">
      <c r="DD135" s="390"/>
      <c r="DE135" s="390"/>
    </row>
    <row r="136" spans="108:109" ht="13.5" hidden="1" customHeight="1" x14ac:dyDescent="0.2">
      <c r="DD136" s="390"/>
      <c r="DE136" s="390"/>
    </row>
    <row r="137" spans="108:109" ht="13.5" hidden="1" customHeight="1" x14ac:dyDescent="0.2">
      <c r="DD137" s="390"/>
      <c r="DE137" s="390"/>
    </row>
    <row r="138" spans="108:109" ht="13.5" hidden="1" customHeight="1" x14ac:dyDescent="0.2">
      <c r="DD138" s="390"/>
      <c r="DE138" s="390"/>
    </row>
    <row r="139" spans="108:109" ht="13.5" hidden="1" customHeight="1" x14ac:dyDescent="0.2">
      <c r="DD139" s="390"/>
      <c r="DE139" s="390"/>
    </row>
    <row r="140" spans="108:109" ht="13.5" hidden="1" customHeight="1" x14ac:dyDescent="0.2">
      <c r="DD140" s="390"/>
      <c r="DE140" s="390"/>
    </row>
    <row r="141" spans="108:109" ht="13.5" hidden="1" customHeight="1" x14ac:dyDescent="0.2">
      <c r="DD141" s="390"/>
      <c r="DE141" s="390"/>
    </row>
    <row r="142" spans="108:109" ht="13.5" hidden="1" customHeight="1" x14ac:dyDescent="0.2">
      <c r="DD142" s="390"/>
      <c r="DE142" s="390"/>
    </row>
    <row r="143" spans="108:109" ht="13.5" hidden="1" customHeight="1" x14ac:dyDescent="0.2">
      <c r="DD143" s="390"/>
      <c r="DE143" s="390"/>
    </row>
    <row r="144" spans="108:109" ht="13.5" hidden="1" customHeight="1" x14ac:dyDescent="0.2">
      <c r="DD144" s="390"/>
      <c r="DE144" s="390"/>
    </row>
    <row r="145" spans="108:109" ht="13.5" hidden="1" customHeight="1" x14ac:dyDescent="0.2">
      <c r="DD145" s="390"/>
      <c r="DE145" s="390"/>
    </row>
    <row r="146" spans="108:109" ht="13.5" hidden="1" customHeight="1" x14ac:dyDescent="0.2">
      <c r="DD146" s="390"/>
      <c r="DE146" s="390"/>
    </row>
    <row r="147" spans="108:109" ht="13.5" hidden="1" customHeight="1" x14ac:dyDescent="0.2">
      <c r="DD147" s="390"/>
      <c r="DE147" s="390"/>
    </row>
    <row r="148" spans="108:109" ht="13.5" hidden="1" customHeight="1" x14ac:dyDescent="0.2">
      <c r="DD148" s="390"/>
      <c r="DE148" s="390"/>
    </row>
    <row r="149" spans="108:109" ht="13.5" hidden="1" customHeight="1" x14ac:dyDescent="0.2">
      <c r="DD149" s="390"/>
      <c r="DE149" s="390"/>
    </row>
    <row r="150" spans="108:109" ht="13.5" hidden="1" customHeight="1" x14ac:dyDescent="0.2">
      <c r="DD150" s="390"/>
      <c r="DE150" s="390"/>
    </row>
    <row r="151" spans="108:109" ht="13.5" hidden="1" customHeight="1" x14ac:dyDescent="0.2">
      <c r="DD151" s="390"/>
      <c r="DE151" s="390"/>
    </row>
    <row r="152" spans="108:109" ht="13.5" hidden="1" customHeight="1" x14ac:dyDescent="0.2">
      <c r="DD152" s="390"/>
      <c r="DE152" s="390"/>
    </row>
    <row r="153" spans="108:109" ht="13.5" hidden="1" customHeight="1" x14ac:dyDescent="0.2">
      <c r="DD153" s="390"/>
      <c r="DE153" s="390"/>
    </row>
    <row r="154" spans="108:109" ht="13.5" hidden="1" customHeight="1" x14ac:dyDescent="0.2">
      <c r="DD154" s="390"/>
      <c r="DE154" s="390"/>
    </row>
    <row r="155" spans="108:109" ht="13.5" hidden="1" customHeight="1" x14ac:dyDescent="0.2">
      <c r="DD155" s="390"/>
      <c r="DE155" s="390"/>
    </row>
    <row r="156" spans="108:109" ht="13.5" hidden="1" customHeight="1" x14ac:dyDescent="0.2">
      <c r="DD156" s="390"/>
      <c r="DE156" s="390"/>
    </row>
    <row r="157" spans="108:109" ht="13.5" hidden="1" customHeight="1" x14ac:dyDescent="0.2">
      <c r="DD157" s="390"/>
      <c r="DE157" s="390"/>
    </row>
    <row r="158" spans="108:109" ht="13.5" hidden="1" customHeight="1" x14ac:dyDescent="0.2">
      <c r="DD158" s="390"/>
      <c r="DE158" s="390"/>
    </row>
    <row r="159" spans="108:109" ht="13.5" hidden="1" customHeight="1" x14ac:dyDescent="0.2">
      <c r="DD159" s="390"/>
      <c r="DE159" s="390"/>
    </row>
    <row r="160" spans="108:109" ht="13.5" hidden="1" customHeight="1" x14ac:dyDescent="0.2">
      <c r="DD160" s="390"/>
      <c r="DE160" s="390"/>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tODJ72by1+kr7ksuqOCR7pfCAbAuK0SGPAsDnW7mp5wXpe+KfbsbzEKuAjkdqY9jbUMFm+doidgpmWM0vhT+Q==" saltValue="hm2MavX93MYZb1AvbEH0/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65" zoomScaleNormal="6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ybiyC+T4JS5x2+P5CxsABJP1iugF0o4n515UTAU3Pwjq7s4UrdZGvcmEOxH2vPUqrBMjCP+dgpS5ecwgq98fw==" saltValue="J9jkh9HElEqC2KE99iAd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55" workbookViewId="0">
      <selection activeCell="BJ109" sqref="BJ10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47g2KUWl4mI0gQrvdGwnk2beSYMZGHgmpQ16Inih8KghM+TspzKQjJfXP+6p1/d9AD/Ki2g5W5VjiBq6OG1x0w==" saltValue="1+oRUOXbptaQyU5gE/UC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549</v>
      </c>
      <c r="G2" s="156"/>
      <c r="H2" s="157"/>
    </row>
    <row r="3" spans="1:8" x14ac:dyDescent="0.2">
      <c r="A3" s="153" t="s">
        <v>542</v>
      </c>
      <c r="B3" s="158"/>
      <c r="C3" s="159"/>
      <c r="D3" s="160">
        <v>114752</v>
      </c>
      <c r="E3" s="161"/>
      <c r="F3" s="162">
        <v>87551</v>
      </c>
      <c r="G3" s="163"/>
      <c r="H3" s="164"/>
    </row>
    <row r="4" spans="1:8" x14ac:dyDescent="0.2">
      <c r="A4" s="165"/>
      <c r="B4" s="166"/>
      <c r="C4" s="167"/>
      <c r="D4" s="168">
        <v>32161</v>
      </c>
      <c r="E4" s="169"/>
      <c r="F4" s="170">
        <v>43994</v>
      </c>
      <c r="G4" s="171"/>
      <c r="H4" s="172"/>
    </row>
    <row r="5" spans="1:8" x14ac:dyDescent="0.2">
      <c r="A5" s="153" t="s">
        <v>544</v>
      </c>
      <c r="B5" s="158"/>
      <c r="C5" s="159"/>
      <c r="D5" s="160">
        <v>136573</v>
      </c>
      <c r="E5" s="161"/>
      <c r="F5" s="162">
        <v>56894</v>
      </c>
      <c r="G5" s="163"/>
      <c r="H5" s="164"/>
    </row>
    <row r="6" spans="1:8" x14ac:dyDescent="0.2">
      <c r="A6" s="165"/>
      <c r="B6" s="166"/>
      <c r="C6" s="167"/>
      <c r="D6" s="168">
        <v>20549</v>
      </c>
      <c r="E6" s="169"/>
      <c r="F6" s="170">
        <v>32548</v>
      </c>
      <c r="G6" s="171"/>
      <c r="H6" s="172"/>
    </row>
    <row r="7" spans="1:8" x14ac:dyDescent="0.2">
      <c r="A7" s="153" t="s">
        <v>545</v>
      </c>
      <c r="B7" s="158"/>
      <c r="C7" s="159"/>
      <c r="D7" s="160">
        <v>94289</v>
      </c>
      <c r="E7" s="161"/>
      <c r="F7" s="162">
        <v>57122</v>
      </c>
      <c r="G7" s="163"/>
      <c r="H7" s="164"/>
    </row>
    <row r="8" spans="1:8" x14ac:dyDescent="0.2">
      <c r="A8" s="165"/>
      <c r="B8" s="166"/>
      <c r="C8" s="167"/>
      <c r="D8" s="168">
        <v>28119</v>
      </c>
      <c r="E8" s="169"/>
      <c r="F8" s="170">
        <v>36191</v>
      </c>
      <c r="G8" s="171"/>
      <c r="H8" s="172"/>
    </row>
    <row r="9" spans="1:8" x14ac:dyDescent="0.2">
      <c r="A9" s="153" t="s">
        <v>546</v>
      </c>
      <c r="B9" s="158"/>
      <c r="C9" s="159"/>
      <c r="D9" s="160">
        <v>102772</v>
      </c>
      <c r="E9" s="161"/>
      <c r="F9" s="162">
        <v>53655</v>
      </c>
      <c r="G9" s="163"/>
      <c r="H9" s="164"/>
    </row>
    <row r="10" spans="1:8" x14ac:dyDescent="0.2">
      <c r="A10" s="165"/>
      <c r="B10" s="166"/>
      <c r="C10" s="167"/>
      <c r="D10" s="168">
        <v>33983</v>
      </c>
      <c r="E10" s="169"/>
      <c r="F10" s="170">
        <v>32719</v>
      </c>
      <c r="G10" s="171"/>
      <c r="H10" s="172"/>
    </row>
    <row r="11" spans="1:8" x14ac:dyDescent="0.2">
      <c r="A11" s="153" t="s">
        <v>547</v>
      </c>
      <c r="B11" s="158"/>
      <c r="C11" s="159"/>
      <c r="D11" s="160">
        <v>158110</v>
      </c>
      <c r="E11" s="161"/>
      <c r="F11" s="162">
        <v>53869</v>
      </c>
      <c r="G11" s="163"/>
      <c r="H11" s="164"/>
    </row>
    <row r="12" spans="1:8" x14ac:dyDescent="0.2">
      <c r="A12" s="165"/>
      <c r="B12" s="166"/>
      <c r="C12" s="173"/>
      <c r="D12" s="168">
        <v>49149</v>
      </c>
      <c r="E12" s="169"/>
      <c r="F12" s="170">
        <v>35046</v>
      </c>
      <c r="G12" s="171"/>
      <c r="H12" s="172"/>
    </row>
    <row r="13" spans="1:8" x14ac:dyDescent="0.2">
      <c r="A13" s="153"/>
      <c r="B13" s="158"/>
      <c r="C13" s="174"/>
      <c r="D13" s="175">
        <v>121299</v>
      </c>
      <c r="E13" s="176"/>
      <c r="F13" s="177">
        <v>61818</v>
      </c>
      <c r="G13" s="178"/>
      <c r="H13" s="164"/>
    </row>
    <row r="14" spans="1:8" x14ac:dyDescent="0.2">
      <c r="A14" s="165"/>
      <c r="B14" s="166"/>
      <c r="C14" s="167"/>
      <c r="D14" s="168">
        <v>32792</v>
      </c>
      <c r="E14" s="169"/>
      <c r="F14" s="170">
        <v>36100</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4.3899999999999997</v>
      </c>
      <c r="C19" s="179">
        <f>ROUND(VALUE(SUBSTITUTE(実質収支比率等に係る経年分析!G$48,"▲","-")),2)</f>
        <v>6.18</v>
      </c>
      <c r="D19" s="179">
        <f>ROUND(VALUE(SUBSTITUTE(実質収支比率等に係る経年分析!H$48,"▲","-")),2)</f>
        <v>5.87</v>
      </c>
      <c r="E19" s="179">
        <f>ROUND(VALUE(SUBSTITUTE(実質収支比率等に係る経年分析!I$48,"▲","-")),2)</f>
        <v>9.0500000000000007</v>
      </c>
      <c r="F19" s="179">
        <f>ROUND(VALUE(SUBSTITUTE(実質収支比率等に係る経年分析!J$48,"▲","-")),2)</f>
        <v>6.24</v>
      </c>
    </row>
    <row r="20" spans="1:11" x14ac:dyDescent="0.2">
      <c r="A20" s="179" t="s">
        <v>55</v>
      </c>
      <c r="B20" s="179">
        <f>ROUND(VALUE(SUBSTITUTE(実質収支比率等に係る経年分析!F$47,"▲","-")),2)</f>
        <v>37.950000000000003</v>
      </c>
      <c r="C20" s="179">
        <f>ROUND(VALUE(SUBSTITUTE(実質収支比率等に係る経年分析!G$47,"▲","-")),2)</f>
        <v>42.33</v>
      </c>
      <c r="D20" s="179">
        <f>ROUND(VALUE(SUBSTITUTE(実質収支比率等に係る経年分析!H$47,"▲","-")),2)</f>
        <v>37.32</v>
      </c>
      <c r="E20" s="179">
        <f>ROUND(VALUE(SUBSTITUTE(実質収支比率等に係る経年分析!I$47,"▲","-")),2)</f>
        <v>40.67</v>
      </c>
      <c r="F20" s="179">
        <f>ROUND(VALUE(SUBSTITUTE(実質収支比率等に係る経年分析!J$47,"▲","-")),2)</f>
        <v>44.46</v>
      </c>
    </row>
    <row r="21" spans="1:11" x14ac:dyDescent="0.2">
      <c r="A21" s="179" t="s">
        <v>56</v>
      </c>
      <c r="B21" s="179">
        <f>IF(ISNUMBER(VALUE(SUBSTITUTE(実質収支比率等に係る経年分析!F$49,"▲","-"))),ROUND(VALUE(SUBSTITUTE(実質収支比率等に係る経年分析!F$49,"▲","-")),2),NA())</f>
        <v>-7.64</v>
      </c>
      <c r="C21" s="179">
        <f>IF(ISNUMBER(VALUE(SUBSTITUTE(実質収支比率等に係る経年分析!G$49,"▲","-"))),ROUND(VALUE(SUBSTITUTE(実質収支比率等に係る経年分析!G$49,"▲","-")),2),NA())</f>
        <v>6.58</v>
      </c>
      <c r="D21" s="179">
        <f>IF(ISNUMBER(VALUE(SUBSTITUTE(実質収支比率等に係る経年分析!H$49,"▲","-"))),ROUND(VALUE(SUBSTITUTE(実質収支比率等に係る経年分析!H$49,"▲","-")),2),NA())</f>
        <v>-5.72</v>
      </c>
      <c r="E21" s="179">
        <f>IF(ISNUMBER(VALUE(SUBSTITUTE(実質収支比率等に係る経年分析!I$49,"▲","-"))),ROUND(VALUE(SUBSTITUTE(実質収支比率等に係る経年分析!I$49,"▲","-")),2),NA())</f>
        <v>6.09</v>
      </c>
      <c r="F21" s="179">
        <f>IF(ISNUMBER(VALUE(SUBSTITUTE(実質収支比率等に係る経年分析!J$49,"▲","-"))),ROUND(VALUE(SUBSTITUTE(実質収支比率等に係る経年分析!J$49,"▲","-")),2),NA())</f>
        <v>1.79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2">
      <c r="A30" s="180" t="str">
        <f>IF(連結実質赤字比率に係る赤字・黒字の構成分析!C$40="",NA(),連結実質赤字比率に係る赤字・黒字の構成分析!C$40)</f>
        <v>農業集落排水事業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0.14000000000000001</v>
      </c>
    </row>
    <row r="31" spans="1:11" x14ac:dyDescent="0.2">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1.1399999999999999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1.89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2.94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3.3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0.32</v>
      </c>
    </row>
    <row r="32" spans="1:11" x14ac:dyDescent="0.2">
      <c r="A32" s="180" t="str">
        <f>IF(連結実質赤字比率に係る赤字・黒字の構成分析!C$38="",NA(),連結実質赤字比率に係る赤字・黒字の構成分析!C$38)</f>
        <v>公共下水道事業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0.33</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0.56000000000000005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0.67</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4.3899999999999997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5.86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9.0399999999999991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6.24</v>
      </c>
    </row>
    <row r="35" spans="1:16" x14ac:dyDescent="0.2">
      <c r="A35" s="180" t="str">
        <f>IF(連結実質赤字比率に係る赤字・黒字の構成分析!C$35="",NA(),連結実質赤字比率に係る赤字・黒字の構成分析!C$35)</f>
        <v>水道事業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9.86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10.31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11.19</v>
      </c>
    </row>
    <row r="36" spans="1:16" x14ac:dyDescent="0.2">
      <c r="A36" s="180" t="str">
        <f>IF(連結実質赤字比率に係る赤字・黒字の構成分析!C$34="",NA(),連結実質赤字比率に係る赤字・黒字の構成分析!C$34)</f>
        <v>工業用水道事業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12.72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13.72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14.82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734</v>
      </c>
      <c r="E42" s="181"/>
      <c r="F42" s="181"/>
      <c r="G42" s="181">
        <f>'実質公債費比率（分子）の構造'!L$52</f>
        <v>754</v>
      </c>
      <c r="H42" s="181"/>
      <c r="I42" s="181"/>
      <c r="J42" s="181">
        <f>'実質公債費比率（分子）の構造'!M$52</f>
        <v>778</v>
      </c>
      <c r="K42" s="181"/>
      <c r="L42" s="181"/>
      <c r="M42" s="181">
        <f>'実質公債費比率（分子）の構造'!N$52</f>
        <v>811</v>
      </c>
      <c r="N42" s="181"/>
      <c r="O42" s="181"/>
      <c r="P42" s="181">
        <f>'実質公債費比率（分子）の構造'!O$52</f>
        <v>807</v>
      </c>
    </row>
    <row r="43" spans="1:16" x14ac:dyDescent="0.2">
      <c r="A43" s="181" t="s">
        <v>64</v>
      </c>
      <c r="B43" s="181">
        <f>'実質公債費比率（分子）の構造'!K$51</f>
        <v>0</v>
      </c>
      <c r="C43" s="181"/>
      <c r="D43" s="181"/>
      <c r="E43" s="181">
        <f>'実質公債費比率（分子）の構造'!L$51</f>
        <v>2</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2">
      <c r="A44" s="181" t="s">
        <v>65</v>
      </c>
      <c r="B44" s="181">
        <f>'実質公債費比率（分子）の構造'!K$50</f>
        <v>136</v>
      </c>
      <c r="C44" s="181"/>
      <c r="D44" s="181"/>
      <c r="E44" s="181">
        <f>'実質公債費比率（分子）の構造'!L$50</f>
        <v>136</v>
      </c>
      <c r="F44" s="181"/>
      <c r="G44" s="181"/>
      <c r="H44" s="181">
        <f>'実質公債費比率（分子）の構造'!M$50</f>
        <v>136</v>
      </c>
      <c r="I44" s="181"/>
      <c r="J44" s="181"/>
      <c r="K44" s="181">
        <f>'実質公債費比率（分子）の構造'!N$50</f>
        <v>71</v>
      </c>
      <c r="L44" s="181"/>
      <c r="M44" s="181"/>
      <c r="N44" s="181">
        <f>'実質公債費比率（分子）の構造'!O$50</f>
        <v>24</v>
      </c>
      <c r="O44" s="181"/>
      <c r="P44" s="181"/>
    </row>
    <row r="45" spans="1:16" x14ac:dyDescent="0.2">
      <c r="A45" s="181" t="s">
        <v>66</v>
      </c>
      <c r="B45" s="181">
        <f>'実質公債費比率（分子）の構造'!K$49</f>
        <v>34</v>
      </c>
      <c r="C45" s="181"/>
      <c r="D45" s="181"/>
      <c r="E45" s="181">
        <f>'実質公債費比率（分子）の構造'!L$49</f>
        <v>41</v>
      </c>
      <c r="F45" s="181"/>
      <c r="G45" s="181"/>
      <c r="H45" s="181">
        <f>'実質公債費比率（分子）の構造'!M$49</f>
        <v>44</v>
      </c>
      <c r="I45" s="181"/>
      <c r="J45" s="181"/>
      <c r="K45" s="181">
        <f>'実質公債費比率（分子）の構造'!N$49</f>
        <v>44</v>
      </c>
      <c r="L45" s="181"/>
      <c r="M45" s="181"/>
      <c r="N45" s="181">
        <f>'実質公債費比率（分子）の構造'!O$49</f>
        <v>27</v>
      </c>
      <c r="O45" s="181"/>
      <c r="P45" s="181"/>
    </row>
    <row r="46" spans="1:16" x14ac:dyDescent="0.2">
      <c r="A46" s="181" t="s">
        <v>67</v>
      </c>
      <c r="B46" s="181">
        <f>'実質公債費比率（分子）の構造'!K$48</f>
        <v>379</v>
      </c>
      <c r="C46" s="181"/>
      <c r="D46" s="181"/>
      <c r="E46" s="181">
        <f>'実質公債費比率（分子）の構造'!L$48</f>
        <v>370</v>
      </c>
      <c r="F46" s="181"/>
      <c r="G46" s="181"/>
      <c r="H46" s="181">
        <f>'実質公債費比率（分子）の構造'!M$48</f>
        <v>346</v>
      </c>
      <c r="I46" s="181"/>
      <c r="J46" s="181"/>
      <c r="K46" s="181">
        <f>'実質公債費比率（分子）の構造'!N$48</f>
        <v>368</v>
      </c>
      <c r="L46" s="181"/>
      <c r="M46" s="181"/>
      <c r="N46" s="181">
        <f>'実質公債費比率（分子）の構造'!O$48</f>
        <v>380</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652</v>
      </c>
      <c r="C49" s="181"/>
      <c r="D49" s="181"/>
      <c r="E49" s="181">
        <f>'実質公債費比率（分子）の構造'!L$45</f>
        <v>630</v>
      </c>
      <c r="F49" s="181"/>
      <c r="G49" s="181"/>
      <c r="H49" s="181">
        <f>'実質公債費比率（分子）の構造'!M$45</f>
        <v>645</v>
      </c>
      <c r="I49" s="181"/>
      <c r="J49" s="181"/>
      <c r="K49" s="181">
        <f>'実質公債費比率（分子）の構造'!N$45</f>
        <v>652</v>
      </c>
      <c r="L49" s="181"/>
      <c r="M49" s="181"/>
      <c r="N49" s="181">
        <f>'実質公債費比率（分子）の構造'!O$45</f>
        <v>624</v>
      </c>
      <c r="O49" s="181"/>
      <c r="P49" s="181"/>
    </row>
    <row r="50" spans="1:16" x14ac:dyDescent="0.2">
      <c r="A50" s="181" t="s">
        <v>71</v>
      </c>
      <c r="B50" s="181" t="e">
        <f>NA()</f>
        <v>#N/A</v>
      </c>
      <c r="C50" s="181">
        <f>IF(ISNUMBER('実質公債費比率（分子）の構造'!K$53),'実質公債費比率（分子）の構造'!K$53,NA())</f>
        <v>467</v>
      </c>
      <c r="D50" s="181" t="e">
        <f>NA()</f>
        <v>#N/A</v>
      </c>
      <c r="E50" s="181" t="e">
        <f>NA()</f>
        <v>#N/A</v>
      </c>
      <c r="F50" s="181">
        <f>IF(ISNUMBER('実質公債費比率（分子）の構造'!L$53),'実質公債費比率（分子）の構造'!L$53,NA())</f>
        <v>425</v>
      </c>
      <c r="G50" s="181" t="e">
        <f>NA()</f>
        <v>#N/A</v>
      </c>
      <c r="H50" s="181" t="e">
        <f>NA()</f>
        <v>#N/A</v>
      </c>
      <c r="I50" s="181">
        <f>IF(ISNUMBER('実質公債費比率（分子）の構造'!M$53),'実質公債費比率（分子）の構造'!M$53,NA())</f>
        <v>393</v>
      </c>
      <c r="J50" s="181" t="e">
        <f>NA()</f>
        <v>#N/A</v>
      </c>
      <c r="K50" s="181" t="e">
        <f>NA()</f>
        <v>#N/A</v>
      </c>
      <c r="L50" s="181">
        <f>IF(ISNUMBER('実質公債費比率（分子）の構造'!N$53),'実質公債費比率（分子）の構造'!N$53,NA())</f>
        <v>324</v>
      </c>
      <c r="M50" s="181" t="e">
        <f>NA()</f>
        <v>#N/A</v>
      </c>
      <c r="N50" s="181" t="e">
        <f>NA()</f>
        <v>#N/A</v>
      </c>
      <c r="O50" s="181">
        <f>IF(ISNUMBER('実質公債費比率（分子）の構造'!O$53),'実質公債費比率（分子）の構造'!O$53,NA())</f>
        <v>248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9467</v>
      </c>
      <c r="E56" s="180"/>
      <c r="F56" s="180"/>
      <c r="G56" s="180">
        <f>'将来負担比率（分子）の構造'!J$52</f>
        <v>9269</v>
      </c>
      <c r="H56" s="180"/>
      <c r="I56" s="180"/>
      <c r="J56" s="180">
        <f>'将来負担比率（分子）の構造'!K$52</f>
        <v>8978</v>
      </c>
      <c r="K56" s="180"/>
      <c r="L56" s="180"/>
      <c r="M56" s="180">
        <f>'将来負担比率（分子）の構造'!L$52</f>
        <v>8844</v>
      </c>
      <c r="N56" s="180"/>
      <c r="O56" s="180"/>
      <c r="P56" s="180">
        <f>'将来負担比率（分子）の構造'!M$52</f>
        <v>8646</v>
      </c>
    </row>
    <row r="57" spans="1:16" x14ac:dyDescent="0.2">
      <c r="A57" s="180" t="s">
        <v>42</v>
      </c>
      <c r="B57" s="180"/>
      <c r="C57" s="180"/>
      <c r="D57" s="180">
        <f>'将来負担比率（分子）の構造'!I$51</f>
        <v>84</v>
      </c>
      <c r="E57" s="180"/>
      <c r="F57" s="180"/>
      <c r="G57" s="180">
        <f>'将来負担比率（分子）の構造'!J$51</f>
        <v>102</v>
      </c>
      <c r="H57" s="180"/>
      <c r="I57" s="180"/>
      <c r="J57" s="180">
        <f>'将来負担比率（分子）の構造'!K$51</f>
        <v>82</v>
      </c>
      <c r="K57" s="180"/>
      <c r="L57" s="180"/>
      <c r="M57" s="180">
        <f>'将来負担比率（分子）の構造'!L$51</f>
        <v>70</v>
      </c>
      <c r="N57" s="180"/>
      <c r="O57" s="180"/>
      <c r="P57" s="180">
        <f>'将来負担比率（分子）の構造'!M$51</f>
        <v>52</v>
      </c>
    </row>
    <row r="58" spans="1:16" x14ac:dyDescent="0.2">
      <c r="A58" s="180" t="s">
        <v>41</v>
      </c>
      <c r="B58" s="180"/>
      <c r="C58" s="180"/>
      <c r="D58" s="180">
        <f>'将来負担比率（分子）の構造'!I$50</f>
        <v>4385</v>
      </c>
      <c r="E58" s="180"/>
      <c r="F58" s="180"/>
      <c r="G58" s="180">
        <f>'将来負担比率（分子）の構造'!J$50</f>
        <v>4780</v>
      </c>
      <c r="H58" s="180"/>
      <c r="I58" s="180"/>
      <c r="J58" s="180">
        <f>'将来負担比率（分子）の構造'!K$50</f>
        <v>4471</v>
      </c>
      <c r="K58" s="180"/>
      <c r="L58" s="180"/>
      <c r="M58" s="180">
        <f>'将来負担比率（分子）の構造'!L$50</f>
        <v>4713</v>
      </c>
      <c r="N58" s="180"/>
      <c r="O58" s="180"/>
      <c r="P58" s="180">
        <f>'将来負担比率（分子）の構造'!M$50</f>
        <v>5306</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f>'将来負担比率（分子）の構造'!K$46</f>
        <v>60</v>
      </c>
      <c r="I61" s="180"/>
      <c r="J61" s="180"/>
      <c r="K61" s="180">
        <f>'将来負担比率（分子）の構造'!L$46</f>
        <v>17</v>
      </c>
      <c r="L61" s="180"/>
      <c r="M61" s="180"/>
      <c r="N61" s="180">
        <f>'将来負担比率（分子）の構造'!M$46</f>
        <v>216</v>
      </c>
      <c r="O61" s="180"/>
      <c r="P61" s="180"/>
    </row>
    <row r="62" spans="1:16" x14ac:dyDescent="0.2">
      <c r="A62" s="180" t="s">
        <v>35</v>
      </c>
      <c r="B62" s="180">
        <f>'将来負担比率（分子）の構造'!I$45</f>
        <v>703</v>
      </c>
      <c r="C62" s="180"/>
      <c r="D62" s="180"/>
      <c r="E62" s="180">
        <f>'将来負担比率（分子）の構造'!J$45</f>
        <v>625</v>
      </c>
      <c r="F62" s="180"/>
      <c r="G62" s="180"/>
      <c r="H62" s="180">
        <f>'将来負担比率（分子）の構造'!K$45</f>
        <v>795</v>
      </c>
      <c r="I62" s="180"/>
      <c r="J62" s="180"/>
      <c r="K62" s="180">
        <f>'将来負担比率（分子）の構造'!L$45</f>
        <v>721</v>
      </c>
      <c r="L62" s="180"/>
      <c r="M62" s="180"/>
      <c r="N62" s="180">
        <f>'将来負担比率（分子）の構造'!M$45</f>
        <v>571</v>
      </c>
      <c r="O62" s="180"/>
      <c r="P62" s="180"/>
    </row>
    <row r="63" spans="1:16" x14ac:dyDescent="0.2">
      <c r="A63" s="180" t="s">
        <v>34</v>
      </c>
      <c r="B63" s="180">
        <f>'将来負担比率（分子）の構造'!I$44</f>
        <v>164</v>
      </c>
      <c r="C63" s="180"/>
      <c r="D63" s="180"/>
      <c r="E63" s="180">
        <f>'将来負担比率（分子）の構造'!J$44</f>
        <v>133</v>
      </c>
      <c r="F63" s="180"/>
      <c r="G63" s="180"/>
      <c r="H63" s="180">
        <f>'将来負担比率（分子）の構造'!K$44</f>
        <v>99</v>
      </c>
      <c r="I63" s="180"/>
      <c r="J63" s="180"/>
      <c r="K63" s="180">
        <f>'将来負担比率（分子）の構造'!L$44</f>
        <v>60</v>
      </c>
      <c r="L63" s="180"/>
      <c r="M63" s="180"/>
      <c r="N63" s="180">
        <f>'将来負担比率（分子）の構造'!M$44</f>
        <v>61</v>
      </c>
      <c r="O63" s="180"/>
      <c r="P63" s="180"/>
    </row>
    <row r="64" spans="1:16" x14ac:dyDescent="0.2">
      <c r="A64" s="180" t="s">
        <v>33</v>
      </c>
      <c r="B64" s="180">
        <f>'将来負担比率（分子）の構造'!I$43</f>
        <v>4864</v>
      </c>
      <c r="C64" s="180"/>
      <c r="D64" s="180"/>
      <c r="E64" s="180">
        <f>'将来負担比率（分子）の構造'!J$43</f>
        <v>4260</v>
      </c>
      <c r="F64" s="180"/>
      <c r="G64" s="180"/>
      <c r="H64" s="180">
        <f>'将来負担比率（分子）の構造'!K$43</f>
        <v>4110</v>
      </c>
      <c r="I64" s="180"/>
      <c r="J64" s="180"/>
      <c r="K64" s="180">
        <f>'将来負担比率（分子）の構造'!L$43</f>
        <v>3847</v>
      </c>
      <c r="L64" s="180"/>
      <c r="M64" s="180"/>
      <c r="N64" s="180">
        <f>'将来負担比率（分子）の構造'!M$43</f>
        <v>3742</v>
      </c>
      <c r="O64" s="180"/>
      <c r="P64" s="180"/>
    </row>
    <row r="65" spans="1:16" x14ac:dyDescent="0.2">
      <c r="A65" s="180" t="s">
        <v>32</v>
      </c>
      <c r="B65" s="180">
        <f>'将来負担比率（分子）の構造'!I$42</f>
        <v>366</v>
      </c>
      <c r="C65" s="180"/>
      <c r="D65" s="180"/>
      <c r="E65" s="180">
        <f>'将来負担比率（分子）の構造'!J$42</f>
        <v>230</v>
      </c>
      <c r="F65" s="180"/>
      <c r="G65" s="180"/>
      <c r="H65" s="180">
        <f>'将来負担比率（分子）の構造'!K$42</f>
        <v>95</v>
      </c>
      <c r="I65" s="180"/>
      <c r="J65" s="180"/>
      <c r="K65" s="180">
        <f>'将来負担比率（分子）の構造'!L$42</f>
        <v>24</v>
      </c>
      <c r="L65" s="180"/>
      <c r="M65" s="180"/>
      <c r="N65" s="180" t="str">
        <f>'将来負担比率（分子）の構造'!M$42</f>
        <v>-</v>
      </c>
      <c r="O65" s="180"/>
      <c r="P65" s="180"/>
    </row>
    <row r="66" spans="1:16" x14ac:dyDescent="0.2">
      <c r="A66" s="180" t="s">
        <v>31</v>
      </c>
      <c r="B66" s="180">
        <f>'将来負担比率（分子）の構造'!I$41</f>
        <v>7441</v>
      </c>
      <c r="C66" s="180"/>
      <c r="D66" s="180"/>
      <c r="E66" s="180">
        <f>'将来負担比率（分子）の構造'!J$41</f>
        <v>7087</v>
      </c>
      <c r="F66" s="180"/>
      <c r="G66" s="180"/>
      <c r="H66" s="180">
        <f>'将来負担比率（分子）の構造'!K$41</f>
        <v>6772</v>
      </c>
      <c r="I66" s="180"/>
      <c r="J66" s="180"/>
      <c r="K66" s="180">
        <f>'将来負担比率（分子）の構造'!L$41</f>
        <v>6894</v>
      </c>
      <c r="L66" s="180"/>
      <c r="M66" s="180"/>
      <c r="N66" s="180">
        <f>'将来負担比率（分子）の構造'!M$41</f>
        <v>6872</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2010</v>
      </c>
      <c r="C72" s="184">
        <f>基金残高に係る経年分析!G55</f>
        <v>2168</v>
      </c>
      <c r="D72" s="184">
        <f>基金残高に係る経年分析!H55</f>
        <v>2410</v>
      </c>
    </row>
    <row r="73" spans="1:16" x14ac:dyDescent="0.2">
      <c r="A73" s="183" t="s">
        <v>78</v>
      </c>
      <c r="B73" s="184">
        <f>基金残高に係る経年分析!F56</f>
        <v>58</v>
      </c>
      <c r="C73" s="184">
        <f>基金残高に係る経年分析!G56</f>
        <v>58</v>
      </c>
      <c r="D73" s="184">
        <f>基金残高に係る経年分析!H56</f>
        <v>58</v>
      </c>
    </row>
    <row r="74" spans="1:16" x14ac:dyDescent="0.2">
      <c r="A74" s="183" t="s">
        <v>79</v>
      </c>
      <c r="B74" s="184">
        <f>基金残高に係る経年分析!F57</f>
        <v>1990</v>
      </c>
      <c r="C74" s="184">
        <f>基金残高に係る経年分析!G57</f>
        <v>2024</v>
      </c>
      <c r="D74" s="184">
        <f>基金残高に係る経年分析!H57</f>
        <v>2223</v>
      </c>
    </row>
  </sheetData>
  <sheetProtection algorithmName="SHA-512" hashValue="Smx4TnqE50sTH93STj3K/f/5LcQTLCuqK+ZLNZT3dw4N/AQc6/0TXV/vSV/Uj1b6bsFNeRz/lPOO9lHiNyMt3g==" saltValue="uoHuCpuKRUZY8IE2/319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8" t="s">
        <v>214</v>
      </c>
      <c r="DI1" s="659"/>
      <c r="DJ1" s="659"/>
      <c r="DK1" s="659"/>
      <c r="DL1" s="659"/>
      <c r="DM1" s="659"/>
      <c r="DN1" s="660"/>
      <c r="DO1" s="225"/>
      <c r="DP1" s="658" t="s">
        <v>215</v>
      </c>
      <c r="DQ1" s="659"/>
      <c r="DR1" s="659"/>
      <c r="DS1" s="659"/>
      <c r="DT1" s="659"/>
      <c r="DU1" s="659"/>
      <c r="DV1" s="659"/>
      <c r="DW1" s="659"/>
      <c r="DX1" s="659"/>
      <c r="DY1" s="659"/>
      <c r="DZ1" s="659"/>
      <c r="EA1" s="659"/>
      <c r="EB1" s="659"/>
      <c r="EC1" s="660"/>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61" t="s">
        <v>217</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218</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64" t="s">
        <v>219</v>
      </c>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6"/>
    </row>
    <row r="4" spans="2:143" ht="11.25" customHeight="1" x14ac:dyDescent="0.2">
      <c r="B4" s="661" t="s">
        <v>1</v>
      </c>
      <c r="C4" s="662"/>
      <c r="D4" s="662"/>
      <c r="E4" s="662"/>
      <c r="F4" s="662"/>
      <c r="G4" s="662"/>
      <c r="H4" s="662"/>
      <c r="I4" s="662"/>
      <c r="J4" s="662"/>
      <c r="K4" s="662"/>
      <c r="L4" s="662"/>
      <c r="M4" s="662"/>
      <c r="N4" s="662"/>
      <c r="O4" s="662"/>
      <c r="P4" s="662"/>
      <c r="Q4" s="663"/>
      <c r="R4" s="661" t="s">
        <v>220</v>
      </c>
      <c r="S4" s="662"/>
      <c r="T4" s="662"/>
      <c r="U4" s="662"/>
      <c r="V4" s="662"/>
      <c r="W4" s="662"/>
      <c r="X4" s="662"/>
      <c r="Y4" s="663"/>
      <c r="Z4" s="661" t="s">
        <v>221</v>
      </c>
      <c r="AA4" s="662"/>
      <c r="AB4" s="662"/>
      <c r="AC4" s="663"/>
      <c r="AD4" s="661" t="s">
        <v>222</v>
      </c>
      <c r="AE4" s="662"/>
      <c r="AF4" s="662"/>
      <c r="AG4" s="662"/>
      <c r="AH4" s="662"/>
      <c r="AI4" s="662"/>
      <c r="AJ4" s="662"/>
      <c r="AK4" s="663"/>
      <c r="AL4" s="661" t="s">
        <v>221</v>
      </c>
      <c r="AM4" s="662"/>
      <c r="AN4" s="662"/>
      <c r="AO4" s="663"/>
      <c r="AP4" s="667" t="s">
        <v>223</v>
      </c>
      <c r="AQ4" s="667"/>
      <c r="AR4" s="667"/>
      <c r="AS4" s="667"/>
      <c r="AT4" s="667"/>
      <c r="AU4" s="667"/>
      <c r="AV4" s="667"/>
      <c r="AW4" s="667"/>
      <c r="AX4" s="667"/>
      <c r="AY4" s="667"/>
      <c r="AZ4" s="667"/>
      <c r="BA4" s="667"/>
      <c r="BB4" s="667"/>
      <c r="BC4" s="667"/>
      <c r="BD4" s="667"/>
      <c r="BE4" s="667"/>
      <c r="BF4" s="667"/>
      <c r="BG4" s="667" t="s">
        <v>224</v>
      </c>
      <c r="BH4" s="667"/>
      <c r="BI4" s="667"/>
      <c r="BJ4" s="667"/>
      <c r="BK4" s="667"/>
      <c r="BL4" s="667"/>
      <c r="BM4" s="667"/>
      <c r="BN4" s="667"/>
      <c r="BO4" s="667" t="s">
        <v>221</v>
      </c>
      <c r="BP4" s="667"/>
      <c r="BQ4" s="667"/>
      <c r="BR4" s="667"/>
      <c r="BS4" s="667" t="s">
        <v>225</v>
      </c>
      <c r="BT4" s="667"/>
      <c r="BU4" s="667"/>
      <c r="BV4" s="667"/>
      <c r="BW4" s="667"/>
      <c r="BX4" s="667"/>
      <c r="BY4" s="667"/>
      <c r="BZ4" s="667"/>
      <c r="CA4" s="667"/>
      <c r="CB4" s="667"/>
      <c r="CD4" s="664" t="s">
        <v>226</v>
      </c>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6"/>
    </row>
    <row r="5" spans="2:143" s="229" customFormat="1" ht="11.25" customHeight="1" x14ac:dyDescent="0.2">
      <c r="B5" s="668" t="s">
        <v>227</v>
      </c>
      <c r="C5" s="669"/>
      <c r="D5" s="669"/>
      <c r="E5" s="669"/>
      <c r="F5" s="669"/>
      <c r="G5" s="669"/>
      <c r="H5" s="669"/>
      <c r="I5" s="669"/>
      <c r="J5" s="669"/>
      <c r="K5" s="669"/>
      <c r="L5" s="669"/>
      <c r="M5" s="669"/>
      <c r="N5" s="669"/>
      <c r="O5" s="669"/>
      <c r="P5" s="669"/>
      <c r="Q5" s="670"/>
      <c r="R5" s="671">
        <v>3902426</v>
      </c>
      <c r="S5" s="672"/>
      <c r="T5" s="672"/>
      <c r="U5" s="672"/>
      <c r="V5" s="672"/>
      <c r="W5" s="672"/>
      <c r="X5" s="672"/>
      <c r="Y5" s="673"/>
      <c r="Z5" s="674">
        <v>34.4</v>
      </c>
      <c r="AA5" s="674"/>
      <c r="AB5" s="674"/>
      <c r="AC5" s="674"/>
      <c r="AD5" s="675">
        <v>3902426</v>
      </c>
      <c r="AE5" s="675"/>
      <c r="AF5" s="675"/>
      <c r="AG5" s="675"/>
      <c r="AH5" s="675"/>
      <c r="AI5" s="675"/>
      <c r="AJ5" s="675"/>
      <c r="AK5" s="675"/>
      <c r="AL5" s="676">
        <v>77.900000000000006</v>
      </c>
      <c r="AM5" s="677"/>
      <c r="AN5" s="677"/>
      <c r="AO5" s="678"/>
      <c r="AP5" s="668" t="s">
        <v>228</v>
      </c>
      <c r="AQ5" s="669"/>
      <c r="AR5" s="669"/>
      <c r="AS5" s="669"/>
      <c r="AT5" s="669"/>
      <c r="AU5" s="669"/>
      <c r="AV5" s="669"/>
      <c r="AW5" s="669"/>
      <c r="AX5" s="669"/>
      <c r="AY5" s="669"/>
      <c r="AZ5" s="669"/>
      <c r="BA5" s="669"/>
      <c r="BB5" s="669"/>
      <c r="BC5" s="669"/>
      <c r="BD5" s="669"/>
      <c r="BE5" s="669"/>
      <c r="BF5" s="670"/>
      <c r="BG5" s="682">
        <v>3877220</v>
      </c>
      <c r="BH5" s="683"/>
      <c r="BI5" s="683"/>
      <c r="BJ5" s="683"/>
      <c r="BK5" s="683"/>
      <c r="BL5" s="683"/>
      <c r="BM5" s="683"/>
      <c r="BN5" s="684"/>
      <c r="BO5" s="685">
        <v>99.4</v>
      </c>
      <c r="BP5" s="685"/>
      <c r="BQ5" s="685"/>
      <c r="BR5" s="685"/>
      <c r="BS5" s="686" t="s">
        <v>229</v>
      </c>
      <c r="BT5" s="686"/>
      <c r="BU5" s="686"/>
      <c r="BV5" s="686"/>
      <c r="BW5" s="686"/>
      <c r="BX5" s="686"/>
      <c r="BY5" s="686"/>
      <c r="BZ5" s="686"/>
      <c r="CA5" s="686"/>
      <c r="CB5" s="690"/>
      <c r="CD5" s="664" t="s">
        <v>223</v>
      </c>
      <c r="CE5" s="665"/>
      <c r="CF5" s="665"/>
      <c r="CG5" s="665"/>
      <c r="CH5" s="665"/>
      <c r="CI5" s="665"/>
      <c r="CJ5" s="665"/>
      <c r="CK5" s="665"/>
      <c r="CL5" s="665"/>
      <c r="CM5" s="665"/>
      <c r="CN5" s="665"/>
      <c r="CO5" s="665"/>
      <c r="CP5" s="665"/>
      <c r="CQ5" s="666"/>
      <c r="CR5" s="664" t="s">
        <v>230</v>
      </c>
      <c r="CS5" s="665"/>
      <c r="CT5" s="665"/>
      <c r="CU5" s="665"/>
      <c r="CV5" s="665"/>
      <c r="CW5" s="665"/>
      <c r="CX5" s="665"/>
      <c r="CY5" s="666"/>
      <c r="CZ5" s="664" t="s">
        <v>221</v>
      </c>
      <c r="DA5" s="665"/>
      <c r="DB5" s="665"/>
      <c r="DC5" s="666"/>
      <c r="DD5" s="664" t="s">
        <v>231</v>
      </c>
      <c r="DE5" s="665"/>
      <c r="DF5" s="665"/>
      <c r="DG5" s="665"/>
      <c r="DH5" s="665"/>
      <c r="DI5" s="665"/>
      <c r="DJ5" s="665"/>
      <c r="DK5" s="665"/>
      <c r="DL5" s="665"/>
      <c r="DM5" s="665"/>
      <c r="DN5" s="665"/>
      <c r="DO5" s="665"/>
      <c r="DP5" s="666"/>
      <c r="DQ5" s="664" t="s">
        <v>232</v>
      </c>
      <c r="DR5" s="665"/>
      <c r="DS5" s="665"/>
      <c r="DT5" s="665"/>
      <c r="DU5" s="665"/>
      <c r="DV5" s="665"/>
      <c r="DW5" s="665"/>
      <c r="DX5" s="665"/>
      <c r="DY5" s="665"/>
      <c r="DZ5" s="665"/>
      <c r="EA5" s="665"/>
      <c r="EB5" s="665"/>
      <c r="EC5" s="666"/>
    </row>
    <row r="6" spans="2:143" ht="11.25" customHeight="1" x14ac:dyDescent="0.2">
      <c r="B6" s="679" t="s">
        <v>233</v>
      </c>
      <c r="C6" s="680"/>
      <c r="D6" s="680"/>
      <c r="E6" s="680"/>
      <c r="F6" s="680"/>
      <c r="G6" s="680"/>
      <c r="H6" s="680"/>
      <c r="I6" s="680"/>
      <c r="J6" s="680"/>
      <c r="K6" s="680"/>
      <c r="L6" s="680"/>
      <c r="M6" s="680"/>
      <c r="N6" s="680"/>
      <c r="O6" s="680"/>
      <c r="P6" s="680"/>
      <c r="Q6" s="681"/>
      <c r="R6" s="682">
        <v>113586</v>
      </c>
      <c r="S6" s="683"/>
      <c r="T6" s="683"/>
      <c r="U6" s="683"/>
      <c r="V6" s="683"/>
      <c r="W6" s="683"/>
      <c r="X6" s="683"/>
      <c r="Y6" s="684"/>
      <c r="Z6" s="685">
        <v>1</v>
      </c>
      <c r="AA6" s="685"/>
      <c r="AB6" s="685"/>
      <c r="AC6" s="685"/>
      <c r="AD6" s="686">
        <v>113586</v>
      </c>
      <c r="AE6" s="686"/>
      <c r="AF6" s="686"/>
      <c r="AG6" s="686"/>
      <c r="AH6" s="686"/>
      <c r="AI6" s="686"/>
      <c r="AJ6" s="686"/>
      <c r="AK6" s="686"/>
      <c r="AL6" s="687">
        <v>2.2999999999999998</v>
      </c>
      <c r="AM6" s="688"/>
      <c r="AN6" s="688"/>
      <c r="AO6" s="689"/>
      <c r="AP6" s="679" t="s">
        <v>234</v>
      </c>
      <c r="AQ6" s="680"/>
      <c r="AR6" s="680"/>
      <c r="AS6" s="680"/>
      <c r="AT6" s="680"/>
      <c r="AU6" s="680"/>
      <c r="AV6" s="680"/>
      <c r="AW6" s="680"/>
      <c r="AX6" s="680"/>
      <c r="AY6" s="680"/>
      <c r="AZ6" s="680"/>
      <c r="BA6" s="680"/>
      <c r="BB6" s="680"/>
      <c r="BC6" s="680"/>
      <c r="BD6" s="680"/>
      <c r="BE6" s="680"/>
      <c r="BF6" s="681"/>
      <c r="BG6" s="682">
        <v>3877220</v>
      </c>
      <c r="BH6" s="683"/>
      <c r="BI6" s="683"/>
      <c r="BJ6" s="683"/>
      <c r="BK6" s="683"/>
      <c r="BL6" s="683"/>
      <c r="BM6" s="683"/>
      <c r="BN6" s="684"/>
      <c r="BO6" s="685">
        <v>99.4</v>
      </c>
      <c r="BP6" s="685"/>
      <c r="BQ6" s="685"/>
      <c r="BR6" s="685"/>
      <c r="BS6" s="686" t="s">
        <v>129</v>
      </c>
      <c r="BT6" s="686"/>
      <c r="BU6" s="686"/>
      <c r="BV6" s="686"/>
      <c r="BW6" s="686"/>
      <c r="BX6" s="686"/>
      <c r="BY6" s="686"/>
      <c r="BZ6" s="686"/>
      <c r="CA6" s="686"/>
      <c r="CB6" s="690"/>
      <c r="CD6" s="693" t="s">
        <v>235</v>
      </c>
      <c r="CE6" s="694"/>
      <c r="CF6" s="694"/>
      <c r="CG6" s="694"/>
      <c r="CH6" s="694"/>
      <c r="CI6" s="694"/>
      <c r="CJ6" s="694"/>
      <c r="CK6" s="694"/>
      <c r="CL6" s="694"/>
      <c r="CM6" s="694"/>
      <c r="CN6" s="694"/>
      <c r="CO6" s="694"/>
      <c r="CP6" s="694"/>
      <c r="CQ6" s="695"/>
      <c r="CR6" s="682">
        <v>118244</v>
      </c>
      <c r="CS6" s="683"/>
      <c r="CT6" s="683"/>
      <c r="CU6" s="683"/>
      <c r="CV6" s="683"/>
      <c r="CW6" s="683"/>
      <c r="CX6" s="683"/>
      <c r="CY6" s="684"/>
      <c r="CZ6" s="676">
        <v>1.1000000000000001</v>
      </c>
      <c r="DA6" s="677"/>
      <c r="DB6" s="677"/>
      <c r="DC6" s="696"/>
      <c r="DD6" s="691" t="s">
        <v>129</v>
      </c>
      <c r="DE6" s="683"/>
      <c r="DF6" s="683"/>
      <c r="DG6" s="683"/>
      <c r="DH6" s="683"/>
      <c r="DI6" s="683"/>
      <c r="DJ6" s="683"/>
      <c r="DK6" s="683"/>
      <c r="DL6" s="683"/>
      <c r="DM6" s="683"/>
      <c r="DN6" s="683"/>
      <c r="DO6" s="683"/>
      <c r="DP6" s="684"/>
      <c r="DQ6" s="691">
        <v>118207</v>
      </c>
      <c r="DR6" s="683"/>
      <c r="DS6" s="683"/>
      <c r="DT6" s="683"/>
      <c r="DU6" s="683"/>
      <c r="DV6" s="683"/>
      <c r="DW6" s="683"/>
      <c r="DX6" s="683"/>
      <c r="DY6" s="683"/>
      <c r="DZ6" s="683"/>
      <c r="EA6" s="683"/>
      <c r="EB6" s="683"/>
      <c r="EC6" s="692"/>
    </row>
    <row r="7" spans="2:143" ht="11.25" customHeight="1" x14ac:dyDescent="0.2">
      <c r="B7" s="679" t="s">
        <v>236</v>
      </c>
      <c r="C7" s="680"/>
      <c r="D7" s="680"/>
      <c r="E7" s="680"/>
      <c r="F7" s="680"/>
      <c r="G7" s="680"/>
      <c r="H7" s="680"/>
      <c r="I7" s="680"/>
      <c r="J7" s="680"/>
      <c r="K7" s="680"/>
      <c r="L7" s="680"/>
      <c r="M7" s="680"/>
      <c r="N7" s="680"/>
      <c r="O7" s="680"/>
      <c r="P7" s="680"/>
      <c r="Q7" s="681"/>
      <c r="R7" s="682">
        <v>3213</v>
      </c>
      <c r="S7" s="683"/>
      <c r="T7" s="683"/>
      <c r="U7" s="683"/>
      <c r="V7" s="683"/>
      <c r="W7" s="683"/>
      <c r="X7" s="683"/>
      <c r="Y7" s="684"/>
      <c r="Z7" s="685">
        <v>0</v>
      </c>
      <c r="AA7" s="685"/>
      <c r="AB7" s="685"/>
      <c r="AC7" s="685"/>
      <c r="AD7" s="686">
        <v>3213</v>
      </c>
      <c r="AE7" s="686"/>
      <c r="AF7" s="686"/>
      <c r="AG7" s="686"/>
      <c r="AH7" s="686"/>
      <c r="AI7" s="686"/>
      <c r="AJ7" s="686"/>
      <c r="AK7" s="686"/>
      <c r="AL7" s="687">
        <v>0.1</v>
      </c>
      <c r="AM7" s="688"/>
      <c r="AN7" s="688"/>
      <c r="AO7" s="689"/>
      <c r="AP7" s="679" t="s">
        <v>237</v>
      </c>
      <c r="AQ7" s="680"/>
      <c r="AR7" s="680"/>
      <c r="AS7" s="680"/>
      <c r="AT7" s="680"/>
      <c r="AU7" s="680"/>
      <c r="AV7" s="680"/>
      <c r="AW7" s="680"/>
      <c r="AX7" s="680"/>
      <c r="AY7" s="680"/>
      <c r="AZ7" s="680"/>
      <c r="BA7" s="680"/>
      <c r="BB7" s="680"/>
      <c r="BC7" s="680"/>
      <c r="BD7" s="680"/>
      <c r="BE7" s="680"/>
      <c r="BF7" s="681"/>
      <c r="BG7" s="682">
        <v>1865406</v>
      </c>
      <c r="BH7" s="683"/>
      <c r="BI7" s="683"/>
      <c r="BJ7" s="683"/>
      <c r="BK7" s="683"/>
      <c r="BL7" s="683"/>
      <c r="BM7" s="683"/>
      <c r="BN7" s="684"/>
      <c r="BO7" s="685">
        <v>47.8</v>
      </c>
      <c r="BP7" s="685"/>
      <c r="BQ7" s="685"/>
      <c r="BR7" s="685"/>
      <c r="BS7" s="686" t="s">
        <v>129</v>
      </c>
      <c r="BT7" s="686"/>
      <c r="BU7" s="686"/>
      <c r="BV7" s="686"/>
      <c r="BW7" s="686"/>
      <c r="BX7" s="686"/>
      <c r="BY7" s="686"/>
      <c r="BZ7" s="686"/>
      <c r="CA7" s="686"/>
      <c r="CB7" s="690"/>
      <c r="CD7" s="697" t="s">
        <v>238</v>
      </c>
      <c r="CE7" s="698"/>
      <c r="CF7" s="698"/>
      <c r="CG7" s="698"/>
      <c r="CH7" s="698"/>
      <c r="CI7" s="698"/>
      <c r="CJ7" s="698"/>
      <c r="CK7" s="698"/>
      <c r="CL7" s="698"/>
      <c r="CM7" s="698"/>
      <c r="CN7" s="698"/>
      <c r="CO7" s="698"/>
      <c r="CP7" s="698"/>
      <c r="CQ7" s="699"/>
      <c r="CR7" s="682">
        <v>1401433</v>
      </c>
      <c r="CS7" s="683"/>
      <c r="CT7" s="683"/>
      <c r="CU7" s="683"/>
      <c r="CV7" s="683"/>
      <c r="CW7" s="683"/>
      <c r="CX7" s="683"/>
      <c r="CY7" s="684"/>
      <c r="CZ7" s="685">
        <v>12.8</v>
      </c>
      <c r="DA7" s="685"/>
      <c r="DB7" s="685"/>
      <c r="DC7" s="685"/>
      <c r="DD7" s="691">
        <v>2768</v>
      </c>
      <c r="DE7" s="683"/>
      <c r="DF7" s="683"/>
      <c r="DG7" s="683"/>
      <c r="DH7" s="683"/>
      <c r="DI7" s="683"/>
      <c r="DJ7" s="683"/>
      <c r="DK7" s="683"/>
      <c r="DL7" s="683"/>
      <c r="DM7" s="683"/>
      <c r="DN7" s="683"/>
      <c r="DO7" s="683"/>
      <c r="DP7" s="684"/>
      <c r="DQ7" s="691">
        <v>1329706</v>
      </c>
      <c r="DR7" s="683"/>
      <c r="DS7" s="683"/>
      <c r="DT7" s="683"/>
      <c r="DU7" s="683"/>
      <c r="DV7" s="683"/>
      <c r="DW7" s="683"/>
      <c r="DX7" s="683"/>
      <c r="DY7" s="683"/>
      <c r="DZ7" s="683"/>
      <c r="EA7" s="683"/>
      <c r="EB7" s="683"/>
      <c r="EC7" s="692"/>
    </row>
    <row r="8" spans="2:143" ht="11.25" customHeight="1" x14ac:dyDescent="0.2">
      <c r="B8" s="679" t="s">
        <v>239</v>
      </c>
      <c r="C8" s="680"/>
      <c r="D8" s="680"/>
      <c r="E8" s="680"/>
      <c r="F8" s="680"/>
      <c r="G8" s="680"/>
      <c r="H8" s="680"/>
      <c r="I8" s="680"/>
      <c r="J8" s="680"/>
      <c r="K8" s="680"/>
      <c r="L8" s="680"/>
      <c r="M8" s="680"/>
      <c r="N8" s="680"/>
      <c r="O8" s="680"/>
      <c r="P8" s="680"/>
      <c r="Q8" s="681"/>
      <c r="R8" s="682">
        <v>5752</v>
      </c>
      <c r="S8" s="683"/>
      <c r="T8" s="683"/>
      <c r="U8" s="683"/>
      <c r="V8" s="683"/>
      <c r="W8" s="683"/>
      <c r="X8" s="683"/>
      <c r="Y8" s="684"/>
      <c r="Z8" s="685">
        <v>0.1</v>
      </c>
      <c r="AA8" s="685"/>
      <c r="AB8" s="685"/>
      <c r="AC8" s="685"/>
      <c r="AD8" s="686">
        <v>5752</v>
      </c>
      <c r="AE8" s="686"/>
      <c r="AF8" s="686"/>
      <c r="AG8" s="686"/>
      <c r="AH8" s="686"/>
      <c r="AI8" s="686"/>
      <c r="AJ8" s="686"/>
      <c r="AK8" s="686"/>
      <c r="AL8" s="687">
        <v>0.1</v>
      </c>
      <c r="AM8" s="688"/>
      <c r="AN8" s="688"/>
      <c r="AO8" s="689"/>
      <c r="AP8" s="679" t="s">
        <v>240</v>
      </c>
      <c r="AQ8" s="680"/>
      <c r="AR8" s="680"/>
      <c r="AS8" s="680"/>
      <c r="AT8" s="680"/>
      <c r="AU8" s="680"/>
      <c r="AV8" s="680"/>
      <c r="AW8" s="680"/>
      <c r="AX8" s="680"/>
      <c r="AY8" s="680"/>
      <c r="AZ8" s="680"/>
      <c r="BA8" s="680"/>
      <c r="BB8" s="680"/>
      <c r="BC8" s="680"/>
      <c r="BD8" s="680"/>
      <c r="BE8" s="680"/>
      <c r="BF8" s="681"/>
      <c r="BG8" s="682">
        <v>36306</v>
      </c>
      <c r="BH8" s="683"/>
      <c r="BI8" s="683"/>
      <c r="BJ8" s="683"/>
      <c r="BK8" s="683"/>
      <c r="BL8" s="683"/>
      <c r="BM8" s="683"/>
      <c r="BN8" s="684"/>
      <c r="BO8" s="685">
        <v>0.9</v>
      </c>
      <c r="BP8" s="685"/>
      <c r="BQ8" s="685"/>
      <c r="BR8" s="685"/>
      <c r="BS8" s="691" t="s">
        <v>129</v>
      </c>
      <c r="BT8" s="683"/>
      <c r="BU8" s="683"/>
      <c r="BV8" s="683"/>
      <c r="BW8" s="683"/>
      <c r="BX8" s="683"/>
      <c r="BY8" s="683"/>
      <c r="BZ8" s="683"/>
      <c r="CA8" s="683"/>
      <c r="CB8" s="692"/>
      <c r="CD8" s="697" t="s">
        <v>241</v>
      </c>
      <c r="CE8" s="698"/>
      <c r="CF8" s="698"/>
      <c r="CG8" s="698"/>
      <c r="CH8" s="698"/>
      <c r="CI8" s="698"/>
      <c r="CJ8" s="698"/>
      <c r="CK8" s="698"/>
      <c r="CL8" s="698"/>
      <c r="CM8" s="698"/>
      <c r="CN8" s="698"/>
      <c r="CO8" s="698"/>
      <c r="CP8" s="698"/>
      <c r="CQ8" s="699"/>
      <c r="CR8" s="682">
        <v>4176401</v>
      </c>
      <c r="CS8" s="683"/>
      <c r="CT8" s="683"/>
      <c r="CU8" s="683"/>
      <c r="CV8" s="683"/>
      <c r="CW8" s="683"/>
      <c r="CX8" s="683"/>
      <c r="CY8" s="684"/>
      <c r="CZ8" s="685">
        <v>38.1</v>
      </c>
      <c r="DA8" s="685"/>
      <c r="DB8" s="685"/>
      <c r="DC8" s="685"/>
      <c r="DD8" s="691">
        <v>1178982</v>
      </c>
      <c r="DE8" s="683"/>
      <c r="DF8" s="683"/>
      <c r="DG8" s="683"/>
      <c r="DH8" s="683"/>
      <c r="DI8" s="683"/>
      <c r="DJ8" s="683"/>
      <c r="DK8" s="683"/>
      <c r="DL8" s="683"/>
      <c r="DM8" s="683"/>
      <c r="DN8" s="683"/>
      <c r="DO8" s="683"/>
      <c r="DP8" s="684"/>
      <c r="DQ8" s="691">
        <v>1435255</v>
      </c>
      <c r="DR8" s="683"/>
      <c r="DS8" s="683"/>
      <c r="DT8" s="683"/>
      <c r="DU8" s="683"/>
      <c r="DV8" s="683"/>
      <c r="DW8" s="683"/>
      <c r="DX8" s="683"/>
      <c r="DY8" s="683"/>
      <c r="DZ8" s="683"/>
      <c r="EA8" s="683"/>
      <c r="EB8" s="683"/>
      <c r="EC8" s="692"/>
    </row>
    <row r="9" spans="2:143" ht="11.25" customHeight="1" x14ac:dyDescent="0.2">
      <c r="B9" s="679" t="s">
        <v>242</v>
      </c>
      <c r="C9" s="680"/>
      <c r="D9" s="680"/>
      <c r="E9" s="680"/>
      <c r="F9" s="680"/>
      <c r="G9" s="680"/>
      <c r="H9" s="680"/>
      <c r="I9" s="680"/>
      <c r="J9" s="680"/>
      <c r="K9" s="680"/>
      <c r="L9" s="680"/>
      <c r="M9" s="680"/>
      <c r="N9" s="680"/>
      <c r="O9" s="680"/>
      <c r="P9" s="680"/>
      <c r="Q9" s="681"/>
      <c r="R9" s="682">
        <v>4512</v>
      </c>
      <c r="S9" s="683"/>
      <c r="T9" s="683"/>
      <c r="U9" s="683"/>
      <c r="V9" s="683"/>
      <c r="W9" s="683"/>
      <c r="X9" s="683"/>
      <c r="Y9" s="684"/>
      <c r="Z9" s="685">
        <v>0</v>
      </c>
      <c r="AA9" s="685"/>
      <c r="AB9" s="685"/>
      <c r="AC9" s="685"/>
      <c r="AD9" s="686">
        <v>4512</v>
      </c>
      <c r="AE9" s="686"/>
      <c r="AF9" s="686"/>
      <c r="AG9" s="686"/>
      <c r="AH9" s="686"/>
      <c r="AI9" s="686"/>
      <c r="AJ9" s="686"/>
      <c r="AK9" s="686"/>
      <c r="AL9" s="687">
        <v>0.1</v>
      </c>
      <c r="AM9" s="688"/>
      <c r="AN9" s="688"/>
      <c r="AO9" s="689"/>
      <c r="AP9" s="679" t="s">
        <v>243</v>
      </c>
      <c r="AQ9" s="680"/>
      <c r="AR9" s="680"/>
      <c r="AS9" s="680"/>
      <c r="AT9" s="680"/>
      <c r="AU9" s="680"/>
      <c r="AV9" s="680"/>
      <c r="AW9" s="680"/>
      <c r="AX9" s="680"/>
      <c r="AY9" s="680"/>
      <c r="AZ9" s="680"/>
      <c r="BA9" s="680"/>
      <c r="BB9" s="680"/>
      <c r="BC9" s="680"/>
      <c r="BD9" s="680"/>
      <c r="BE9" s="680"/>
      <c r="BF9" s="681"/>
      <c r="BG9" s="682">
        <v>903170</v>
      </c>
      <c r="BH9" s="683"/>
      <c r="BI9" s="683"/>
      <c r="BJ9" s="683"/>
      <c r="BK9" s="683"/>
      <c r="BL9" s="683"/>
      <c r="BM9" s="683"/>
      <c r="BN9" s="684"/>
      <c r="BO9" s="685">
        <v>23.1</v>
      </c>
      <c r="BP9" s="685"/>
      <c r="BQ9" s="685"/>
      <c r="BR9" s="685"/>
      <c r="BS9" s="691" t="s">
        <v>129</v>
      </c>
      <c r="BT9" s="683"/>
      <c r="BU9" s="683"/>
      <c r="BV9" s="683"/>
      <c r="BW9" s="683"/>
      <c r="BX9" s="683"/>
      <c r="BY9" s="683"/>
      <c r="BZ9" s="683"/>
      <c r="CA9" s="683"/>
      <c r="CB9" s="692"/>
      <c r="CD9" s="697" t="s">
        <v>244</v>
      </c>
      <c r="CE9" s="698"/>
      <c r="CF9" s="698"/>
      <c r="CG9" s="698"/>
      <c r="CH9" s="698"/>
      <c r="CI9" s="698"/>
      <c r="CJ9" s="698"/>
      <c r="CK9" s="698"/>
      <c r="CL9" s="698"/>
      <c r="CM9" s="698"/>
      <c r="CN9" s="698"/>
      <c r="CO9" s="698"/>
      <c r="CP9" s="698"/>
      <c r="CQ9" s="699"/>
      <c r="CR9" s="682">
        <v>427378</v>
      </c>
      <c r="CS9" s="683"/>
      <c r="CT9" s="683"/>
      <c r="CU9" s="683"/>
      <c r="CV9" s="683"/>
      <c r="CW9" s="683"/>
      <c r="CX9" s="683"/>
      <c r="CY9" s="684"/>
      <c r="CZ9" s="685">
        <v>3.9</v>
      </c>
      <c r="DA9" s="685"/>
      <c r="DB9" s="685"/>
      <c r="DC9" s="685"/>
      <c r="DD9" s="691">
        <v>14276</v>
      </c>
      <c r="DE9" s="683"/>
      <c r="DF9" s="683"/>
      <c r="DG9" s="683"/>
      <c r="DH9" s="683"/>
      <c r="DI9" s="683"/>
      <c r="DJ9" s="683"/>
      <c r="DK9" s="683"/>
      <c r="DL9" s="683"/>
      <c r="DM9" s="683"/>
      <c r="DN9" s="683"/>
      <c r="DO9" s="683"/>
      <c r="DP9" s="684"/>
      <c r="DQ9" s="691">
        <v>401418</v>
      </c>
      <c r="DR9" s="683"/>
      <c r="DS9" s="683"/>
      <c r="DT9" s="683"/>
      <c r="DU9" s="683"/>
      <c r="DV9" s="683"/>
      <c r="DW9" s="683"/>
      <c r="DX9" s="683"/>
      <c r="DY9" s="683"/>
      <c r="DZ9" s="683"/>
      <c r="EA9" s="683"/>
      <c r="EB9" s="683"/>
      <c r="EC9" s="692"/>
    </row>
    <row r="10" spans="2:143" ht="11.25" customHeight="1" x14ac:dyDescent="0.2">
      <c r="B10" s="679" t="s">
        <v>245</v>
      </c>
      <c r="C10" s="680"/>
      <c r="D10" s="680"/>
      <c r="E10" s="680"/>
      <c r="F10" s="680"/>
      <c r="G10" s="680"/>
      <c r="H10" s="680"/>
      <c r="I10" s="680"/>
      <c r="J10" s="680"/>
      <c r="K10" s="680"/>
      <c r="L10" s="680"/>
      <c r="M10" s="680"/>
      <c r="N10" s="680"/>
      <c r="O10" s="680"/>
      <c r="P10" s="680"/>
      <c r="Q10" s="681"/>
      <c r="R10" s="682" t="s">
        <v>129</v>
      </c>
      <c r="S10" s="683"/>
      <c r="T10" s="683"/>
      <c r="U10" s="683"/>
      <c r="V10" s="683"/>
      <c r="W10" s="683"/>
      <c r="X10" s="683"/>
      <c r="Y10" s="684"/>
      <c r="Z10" s="685" t="s">
        <v>229</v>
      </c>
      <c r="AA10" s="685"/>
      <c r="AB10" s="685"/>
      <c r="AC10" s="685"/>
      <c r="AD10" s="686" t="s">
        <v>229</v>
      </c>
      <c r="AE10" s="686"/>
      <c r="AF10" s="686"/>
      <c r="AG10" s="686"/>
      <c r="AH10" s="686"/>
      <c r="AI10" s="686"/>
      <c r="AJ10" s="686"/>
      <c r="AK10" s="686"/>
      <c r="AL10" s="687" t="s">
        <v>129</v>
      </c>
      <c r="AM10" s="688"/>
      <c r="AN10" s="688"/>
      <c r="AO10" s="689"/>
      <c r="AP10" s="679" t="s">
        <v>246</v>
      </c>
      <c r="AQ10" s="680"/>
      <c r="AR10" s="680"/>
      <c r="AS10" s="680"/>
      <c r="AT10" s="680"/>
      <c r="AU10" s="680"/>
      <c r="AV10" s="680"/>
      <c r="AW10" s="680"/>
      <c r="AX10" s="680"/>
      <c r="AY10" s="680"/>
      <c r="AZ10" s="680"/>
      <c r="BA10" s="680"/>
      <c r="BB10" s="680"/>
      <c r="BC10" s="680"/>
      <c r="BD10" s="680"/>
      <c r="BE10" s="680"/>
      <c r="BF10" s="681"/>
      <c r="BG10" s="682">
        <v>74348</v>
      </c>
      <c r="BH10" s="683"/>
      <c r="BI10" s="683"/>
      <c r="BJ10" s="683"/>
      <c r="BK10" s="683"/>
      <c r="BL10" s="683"/>
      <c r="BM10" s="683"/>
      <c r="BN10" s="684"/>
      <c r="BO10" s="685">
        <v>1.9</v>
      </c>
      <c r="BP10" s="685"/>
      <c r="BQ10" s="685"/>
      <c r="BR10" s="685"/>
      <c r="BS10" s="691" t="s">
        <v>229</v>
      </c>
      <c r="BT10" s="683"/>
      <c r="BU10" s="683"/>
      <c r="BV10" s="683"/>
      <c r="BW10" s="683"/>
      <c r="BX10" s="683"/>
      <c r="BY10" s="683"/>
      <c r="BZ10" s="683"/>
      <c r="CA10" s="683"/>
      <c r="CB10" s="692"/>
      <c r="CD10" s="697" t="s">
        <v>247</v>
      </c>
      <c r="CE10" s="698"/>
      <c r="CF10" s="698"/>
      <c r="CG10" s="698"/>
      <c r="CH10" s="698"/>
      <c r="CI10" s="698"/>
      <c r="CJ10" s="698"/>
      <c r="CK10" s="698"/>
      <c r="CL10" s="698"/>
      <c r="CM10" s="698"/>
      <c r="CN10" s="698"/>
      <c r="CO10" s="698"/>
      <c r="CP10" s="698"/>
      <c r="CQ10" s="699"/>
      <c r="CR10" s="682">
        <v>1</v>
      </c>
      <c r="CS10" s="683"/>
      <c r="CT10" s="683"/>
      <c r="CU10" s="683"/>
      <c r="CV10" s="683"/>
      <c r="CW10" s="683"/>
      <c r="CX10" s="683"/>
      <c r="CY10" s="684"/>
      <c r="CZ10" s="685">
        <v>0</v>
      </c>
      <c r="DA10" s="685"/>
      <c r="DB10" s="685"/>
      <c r="DC10" s="685"/>
      <c r="DD10" s="691" t="s">
        <v>229</v>
      </c>
      <c r="DE10" s="683"/>
      <c r="DF10" s="683"/>
      <c r="DG10" s="683"/>
      <c r="DH10" s="683"/>
      <c r="DI10" s="683"/>
      <c r="DJ10" s="683"/>
      <c r="DK10" s="683"/>
      <c r="DL10" s="683"/>
      <c r="DM10" s="683"/>
      <c r="DN10" s="683"/>
      <c r="DO10" s="683"/>
      <c r="DP10" s="684"/>
      <c r="DQ10" s="691">
        <v>1</v>
      </c>
      <c r="DR10" s="683"/>
      <c r="DS10" s="683"/>
      <c r="DT10" s="683"/>
      <c r="DU10" s="683"/>
      <c r="DV10" s="683"/>
      <c r="DW10" s="683"/>
      <c r="DX10" s="683"/>
      <c r="DY10" s="683"/>
      <c r="DZ10" s="683"/>
      <c r="EA10" s="683"/>
      <c r="EB10" s="683"/>
      <c r="EC10" s="692"/>
    </row>
    <row r="11" spans="2:143" ht="11.25" customHeight="1" x14ac:dyDescent="0.2">
      <c r="B11" s="679" t="s">
        <v>248</v>
      </c>
      <c r="C11" s="680"/>
      <c r="D11" s="680"/>
      <c r="E11" s="680"/>
      <c r="F11" s="680"/>
      <c r="G11" s="680"/>
      <c r="H11" s="680"/>
      <c r="I11" s="680"/>
      <c r="J11" s="680"/>
      <c r="K11" s="680"/>
      <c r="L11" s="680"/>
      <c r="M11" s="680"/>
      <c r="N11" s="680"/>
      <c r="O11" s="680"/>
      <c r="P11" s="680"/>
      <c r="Q11" s="681"/>
      <c r="R11" s="682" t="s">
        <v>129</v>
      </c>
      <c r="S11" s="683"/>
      <c r="T11" s="683"/>
      <c r="U11" s="683"/>
      <c r="V11" s="683"/>
      <c r="W11" s="683"/>
      <c r="X11" s="683"/>
      <c r="Y11" s="684"/>
      <c r="Z11" s="685" t="s">
        <v>129</v>
      </c>
      <c r="AA11" s="685"/>
      <c r="AB11" s="685"/>
      <c r="AC11" s="685"/>
      <c r="AD11" s="686" t="s">
        <v>129</v>
      </c>
      <c r="AE11" s="686"/>
      <c r="AF11" s="686"/>
      <c r="AG11" s="686"/>
      <c r="AH11" s="686"/>
      <c r="AI11" s="686"/>
      <c r="AJ11" s="686"/>
      <c r="AK11" s="686"/>
      <c r="AL11" s="687" t="s">
        <v>129</v>
      </c>
      <c r="AM11" s="688"/>
      <c r="AN11" s="688"/>
      <c r="AO11" s="689"/>
      <c r="AP11" s="679" t="s">
        <v>249</v>
      </c>
      <c r="AQ11" s="680"/>
      <c r="AR11" s="680"/>
      <c r="AS11" s="680"/>
      <c r="AT11" s="680"/>
      <c r="AU11" s="680"/>
      <c r="AV11" s="680"/>
      <c r="AW11" s="680"/>
      <c r="AX11" s="680"/>
      <c r="AY11" s="680"/>
      <c r="AZ11" s="680"/>
      <c r="BA11" s="680"/>
      <c r="BB11" s="680"/>
      <c r="BC11" s="680"/>
      <c r="BD11" s="680"/>
      <c r="BE11" s="680"/>
      <c r="BF11" s="681"/>
      <c r="BG11" s="682">
        <v>851582</v>
      </c>
      <c r="BH11" s="683"/>
      <c r="BI11" s="683"/>
      <c r="BJ11" s="683"/>
      <c r="BK11" s="683"/>
      <c r="BL11" s="683"/>
      <c r="BM11" s="683"/>
      <c r="BN11" s="684"/>
      <c r="BO11" s="685">
        <v>21.8</v>
      </c>
      <c r="BP11" s="685"/>
      <c r="BQ11" s="685"/>
      <c r="BR11" s="685"/>
      <c r="BS11" s="691" t="s">
        <v>229</v>
      </c>
      <c r="BT11" s="683"/>
      <c r="BU11" s="683"/>
      <c r="BV11" s="683"/>
      <c r="BW11" s="683"/>
      <c r="BX11" s="683"/>
      <c r="BY11" s="683"/>
      <c r="BZ11" s="683"/>
      <c r="CA11" s="683"/>
      <c r="CB11" s="692"/>
      <c r="CD11" s="697" t="s">
        <v>250</v>
      </c>
      <c r="CE11" s="698"/>
      <c r="CF11" s="698"/>
      <c r="CG11" s="698"/>
      <c r="CH11" s="698"/>
      <c r="CI11" s="698"/>
      <c r="CJ11" s="698"/>
      <c r="CK11" s="698"/>
      <c r="CL11" s="698"/>
      <c r="CM11" s="698"/>
      <c r="CN11" s="698"/>
      <c r="CO11" s="698"/>
      <c r="CP11" s="698"/>
      <c r="CQ11" s="699"/>
      <c r="CR11" s="682">
        <v>1286741</v>
      </c>
      <c r="CS11" s="683"/>
      <c r="CT11" s="683"/>
      <c r="CU11" s="683"/>
      <c r="CV11" s="683"/>
      <c r="CW11" s="683"/>
      <c r="CX11" s="683"/>
      <c r="CY11" s="684"/>
      <c r="CZ11" s="685">
        <v>11.7</v>
      </c>
      <c r="DA11" s="685"/>
      <c r="DB11" s="685"/>
      <c r="DC11" s="685"/>
      <c r="DD11" s="691">
        <v>828345</v>
      </c>
      <c r="DE11" s="683"/>
      <c r="DF11" s="683"/>
      <c r="DG11" s="683"/>
      <c r="DH11" s="683"/>
      <c r="DI11" s="683"/>
      <c r="DJ11" s="683"/>
      <c r="DK11" s="683"/>
      <c r="DL11" s="683"/>
      <c r="DM11" s="683"/>
      <c r="DN11" s="683"/>
      <c r="DO11" s="683"/>
      <c r="DP11" s="684"/>
      <c r="DQ11" s="691">
        <v>500605</v>
      </c>
      <c r="DR11" s="683"/>
      <c r="DS11" s="683"/>
      <c r="DT11" s="683"/>
      <c r="DU11" s="683"/>
      <c r="DV11" s="683"/>
      <c r="DW11" s="683"/>
      <c r="DX11" s="683"/>
      <c r="DY11" s="683"/>
      <c r="DZ11" s="683"/>
      <c r="EA11" s="683"/>
      <c r="EB11" s="683"/>
      <c r="EC11" s="692"/>
    </row>
    <row r="12" spans="2:143" ht="11.25" customHeight="1" x14ac:dyDescent="0.2">
      <c r="B12" s="679" t="s">
        <v>251</v>
      </c>
      <c r="C12" s="680"/>
      <c r="D12" s="680"/>
      <c r="E12" s="680"/>
      <c r="F12" s="680"/>
      <c r="G12" s="680"/>
      <c r="H12" s="680"/>
      <c r="I12" s="680"/>
      <c r="J12" s="680"/>
      <c r="K12" s="680"/>
      <c r="L12" s="680"/>
      <c r="M12" s="680"/>
      <c r="N12" s="680"/>
      <c r="O12" s="680"/>
      <c r="P12" s="680"/>
      <c r="Q12" s="681"/>
      <c r="R12" s="682">
        <v>404995</v>
      </c>
      <c r="S12" s="683"/>
      <c r="T12" s="683"/>
      <c r="U12" s="683"/>
      <c r="V12" s="683"/>
      <c r="W12" s="683"/>
      <c r="X12" s="683"/>
      <c r="Y12" s="684"/>
      <c r="Z12" s="685">
        <v>3.6</v>
      </c>
      <c r="AA12" s="685"/>
      <c r="AB12" s="685"/>
      <c r="AC12" s="685"/>
      <c r="AD12" s="686">
        <v>404995</v>
      </c>
      <c r="AE12" s="686"/>
      <c r="AF12" s="686"/>
      <c r="AG12" s="686"/>
      <c r="AH12" s="686"/>
      <c r="AI12" s="686"/>
      <c r="AJ12" s="686"/>
      <c r="AK12" s="686"/>
      <c r="AL12" s="687">
        <v>8.1</v>
      </c>
      <c r="AM12" s="688"/>
      <c r="AN12" s="688"/>
      <c r="AO12" s="689"/>
      <c r="AP12" s="679" t="s">
        <v>252</v>
      </c>
      <c r="AQ12" s="680"/>
      <c r="AR12" s="680"/>
      <c r="AS12" s="680"/>
      <c r="AT12" s="680"/>
      <c r="AU12" s="680"/>
      <c r="AV12" s="680"/>
      <c r="AW12" s="680"/>
      <c r="AX12" s="680"/>
      <c r="AY12" s="680"/>
      <c r="AZ12" s="680"/>
      <c r="BA12" s="680"/>
      <c r="BB12" s="680"/>
      <c r="BC12" s="680"/>
      <c r="BD12" s="680"/>
      <c r="BE12" s="680"/>
      <c r="BF12" s="681"/>
      <c r="BG12" s="682">
        <v>1804833</v>
      </c>
      <c r="BH12" s="683"/>
      <c r="BI12" s="683"/>
      <c r="BJ12" s="683"/>
      <c r="BK12" s="683"/>
      <c r="BL12" s="683"/>
      <c r="BM12" s="683"/>
      <c r="BN12" s="684"/>
      <c r="BO12" s="685">
        <v>46.2</v>
      </c>
      <c r="BP12" s="685"/>
      <c r="BQ12" s="685"/>
      <c r="BR12" s="685"/>
      <c r="BS12" s="691" t="s">
        <v>229</v>
      </c>
      <c r="BT12" s="683"/>
      <c r="BU12" s="683"/>
      <c r="BV12" s="683"/>
      <c r="BW12" s="683"/>
      <c r="BX12" s="683"/>
      <c r="BY12" s="683"/>
      <c r="BZ12" s="683"/>
      <c r="CA12" s="683"/>
      <c r="CB12" s="692"/>
      <c r="CD12" s="697" t="s">
        <v>253</v>
      </c>
      <c r="CE12" s="698"/>
      <c r="CF12" s="698"/>
      <c r="CG12" s="698"/>
      <c r="CH12" s="698"/>
      <c r="CI12" s="698"/>
      <c r="CJ12" s="698"/>
      <c r="CK12" s="698"/>
      <c r="CL12" s="698"/>
      <c r="CM12" s="698"/>
      <c r="CN12" s="698"/>
      <c r="CO12" s="698"/>
      <c r="CP12" s="698"/>
      <c r="CQ12" s="699"/>
      <c r="CR12" s="682">
        <v>263976</v>
      </c>
      <c r="CS12" s="683"/>
      <c r="CT12" s="683"/>
      <c r="CU12" s="683"/>
      <c r="CV12" s="683"/>
      <c r="CW12" s="683"/>
      <c r="CX12" s="683"/>
      <c r="CY12" s="684"/>
      <c r="CZ12" s="685">
        <v>2.4</v>
      </c>
      <c r="DA12" s="685"/>
      <c r="DB12" s="685"/>
      <c r="DC12" s="685"/>
      <c r="DD12" s="691">
        <v>352</v>
      </c>
      <c r="DE12" s="683"/>
      <c r="DF12" s="683"/>
      <c r="DG12" s="683"/>
      <c r="DH12" s="683"/>
      <c r="DI12" s="683"/>
      <c r="DJ12" s="683"/>
      <c r="DK12" s="683"/>
      <c r="DL12" s="683"/>
      <c r="DM12" s="683"/>
      <c r="DN12" s="683"/>
      <c r="DO12" s="683"/>
      <c r="DP12" s="684"/>
      <c r="DQ12" s="691">
        <v>165497</v>
      </c>
      <c r="DR12" s="683"/>
      <c r="DS12" s="683"/>
      <c r="DT12" s="683"/>
      <c r="DU12" s="683"/>
      <c r="DV12" s="683"/>
      <c r="DW12" s="683"/>
      <c r="DX12" s="683"/>
      <c r="DY12" s="683"/>
      <c r="DZ12" s="683"/>
      <c r="EA12" s="683"/>
      <c r="EB12" s="683"/>
      <c r="EC12" s="692"/>
    </row>
    <row r="13" spans="2:143" ht="11.25" customHeight="1" x14ac:dyDescent="0.2">
      <c r="B13" s="679" t="s">
        <v>254</v>
      </c>
      <c r="C13" s="680"/>
      <c r="D13" s="680"/>
      <c r="E13" s="680"/>
      <c r="F13" s="680"/>
      <c r="G13" s="680"/>
      <c r="H13" s="680"/>
      <c r="I13" s="680"/>
      <c r="J13" s="680"/>
      <c r="K13" s="680"/>
      <c r="L13" s="680"/>
      <c r="M13" s="680"/>
      <c r="N13" s="680"/>
      <c r="O13" s="680"/>
      <c r="P13" s="680"/>
      <c r="Q13" s="681"/>
      <c r="R13" s="682">
        <v>29081</v>
      </c>
      <c r="S13" s="683"/>
      <c r="T13" s="683"/>
      <c r="U13" s="683"/>
      <c r="V13" s="683"/>
      <c r="W13" s="683"/>
      <c r="X13" s="683"/>
      <c r="Y13" s="684"/>
      <c r="Z13" s="685">
        <v>0.3</v>
      </c>
      <c r="AA13" s="685"/>
      <c r="AB13" s="685"/>
      <c r="AC13" s="685"/>
      <c r="AD13" s="686">
        <v>29081</v>
      </c>
      <c r="AE13" s="686"/>
      <c r="AF13" s="686"/>
      <c r="AG13" s="686"/>
      <c r="AH13" s="686"/>
      <c r="AI13" s="686"/>
      <c r="AJ13" s="686"/>
      <c r="AK13" s="686"/>
      <c r="AL13" s="687">
        <v>0.6</v>
      </c>
      <c r="AM13" s="688"/>
      <c r="AN13" s="688"/>
      <c r="AO13" s="689"/>
      <c r="AP13" s="679" t="s">
        <v>255</v>
      </c>
      <c r="AQ13" s="680"/>
      <c r="AR13" s="680"/>
      <c r="AS13" s="680"/>
      <c r="AT13" s="680"/>
      <c r="AU13" s="680"/>
      <c r="AV13" s="680"/>
      <c r="AW13" s="680"/>
      <c r="AX13" s="680"/>
      <c r="AY13" s="680"/>
      <c r="AZ13" s="680"/>
      <c r="BA13" s="680"/>
      <c r="BB13" s="680"/>
      <c r="BC13" s="680"/>
      <c r="BD13" s="680"/>
      <c r="BE13" s="680"/>
      <c r="BF13" s="681"/>
      <c r="BG13" s="682">
        <v>1798497</v>
      </c>
      <c r="BH13" s="683"/>
      <c r="BI13" s="683"/>
      <c r="BJ13" s="683"/>
      <c r="BK13" s="683"/>
      <c r="BL13" s="683"/>
      <c r="BM13" s="683"/>
      <c r="BN13" s="684"/>
      <c r="BO13" s="685">
        <v>46.1</v>
      </c>
      <c r="BP13" s="685"/>
      <c r="BQ13" s="685"/>
      <c r="BR13" s="685"/>
      <c r="BS13" s="691" t="s">
        <v>229</v>
      </c>
      <c r="BT13" s="683"/>
      <c r="BU13" s="683"/>
      <c r="BV13" s="683"/>
      <c r="BW13" s="683"/>
      <c r="BX13" s="683"/>
      <c r="BY13" s="683"/>
      <c r="BZ13" s="683"/>
      <c r="CA13" s="683"/>
      <c r="CB13" s="692"/>
      <c r="CD13" s="697" t="s">
        <v>256</v>
      </c>
      <c r="CE13" s="698"/>
      <c r="CF13" s="698"/>
      <c r="CG13" s="698"/>
      <c r="CH13" s="698"/>
      <c r="CI13" s="698"/>
      <c r="CJ13" s="698"/>
      <c r="CK13" s="698"/>
      <c r="CL13" s="698"/>
      <c r="CM13" s="698"/>
      <c r="CN13" s="698"/>
      <c r="CO13" s="698"/>
      <c r="CP13" s="698"/>
      <c r="CQ13" s="699"/>
      <c r="CR13" s="682">
        <v>1545211</v>
      </c>
      <c r="CS13" s="683"/>
      <c r="CT13" s="683"/>
      <c r="CU13" s="683"/>
      <c r="CV13" s="683"/>
      <c r="CW13" s="683"/>
      <c r="CX13" s="683"/>
      <c r="CY13" s="684"/>
      <c r="CZ13" s="685">
        <v>14.1</v>
      </c>
      <c r="DA13" s="685"/>
      <c r="DB13" s="685"/>
      <c r="DC13" s="685"/>
      <c r="DD13" s="691">
        <v>1018581</v>
      </c>
      <c r="DE13" s="683"/>
      <c r="DF13" s="683"/>
      <c r="DG13" s="683"/>
      <c r="DH13" s="683"/>
      <c r="DI13" s="683"/>
      <c r="DJ13" s="683"/>
      <c r="DK13" s="683"/>
      <c r="DL13" s="683"/>
      <c r="DM13" s="683"/>
      <c r="DN13" s="683"/>
      <c r="DO13" s="683"/>
      <c r="DP13" s="684"/>
      <c r="DQ13" s="691">
        <v>846080</v>
      </c>
      <c r="DR13" s="683"/>
      <c r="DS13" s="683"/>
      <c r="DT13" s="683"/>
      <c r="DU13" s="683"/>
      <c r="DV13" s="683"/>
      <c r="DW13" s="683"/>
      <c r="DX13" s="683"/>
      <c r="DY13" s="683"/>
      <c r="DZ13" s="683"/>
      <c r="EA13" s="683"/>
      <c r="EB13" s="683"/>
      <c r="EC13" s="692"/>
    </row>
    <row r="14" spans="2:143" ht="11.25" customHeight="1" x14ac:dyDescent="0.2">
      <c r="B14" s="679" t="s">
        <v>257</v>
      </c>
      <c r="C14" s="680"/>
      <c r="D14" s="680"/>
      <c r="E14" s="680"/>
      <c r="F14" s="680"/>
      <c r="G14" s="680"/>
      <c r="H14" s="680"/>
      <c r="I14" s="680"/>
      <c r="J14" s="680"/>
      <c r="K14" s="680"/>
      <c r="L14" s="680"/>
      <c r="M14" s="680"/>
      <c r="N14" s="680"/>
      <c r="O14" s="680"/>
      <c r="P14" s="680"/>
      <c r="Q14" s="681"/>
      <c r="R14" s="682" t="s">
        <v>129</v>
      </c>
      <c r="S14" s="683"/>
      <c r="T14" s="683"/>
      <c r="U14" s="683"/>
      <c r="V14" s="683"/>
      <c r="W14" s="683"/>
      <c r="X14" s="683"/>
      <c r="Y14" s="684"/>
      <c r="Z14" s="685" t="s">
        <v>129</v>
      </c>
      <c r="AA14" s="685"/>
      <c r="AB14" s="685"/>
      <c r="AC14" s="685"/>
      <c r="AD14" s="686" t="s">
        <v>129</v>
      </c>
      <c r="AE14" s="686"/>
      <c r="AF14" s="686"/>
      <c r="AG14" s="686"/>
      <c r="AH14" s="686"/>
      <c r="AI14" s="686"/>
      <c r="AJ14" s="686"/>
      <c r="AK14" s="686"/>
      <c r="AL14" s="687" t="s">
        <v>129</v>
      </c>
      <c r="AM14" s="688"/>
      <c r="AN14" s="688"/>
      <c r="AO14" s="689"/>
      <c r="AP14" s="679" t="s">
        <v>258</v>
      </c>
      <c r="AQ14" s="680"/>
      <c r="AR14" s="680"/>
      <c r="AS14" s="680"/>
      <c r="AT14" s="680"/>
      <c r="AU14" s="680"/>
      <c r="AV14" s="680"/>
      <c r="AW14" s="680"/>
      <c r="AX14" s="680"/>
      <c r="AY14" s="680"/>
      <c r="AZ14" s="680"/>
      <c r="BA14" s="680"/>
      <c r="BB14" s="680"/>
      <c r="BC14" s="680"/>
      <c r="BD14" s="680"/>
      <c r="BE14" s="680"/>
      <c r="BF14" s="681"/>
      <c r="BG14" s="682">
        <v>55172</v>
      </c>
      <c r="BH14" s="683"/>
      <c r="BI14" s="683"/>
      <c r="BJ14" s="683"/>
      <c r="BK14" s="683"/>
      <c r="BL14" s="683"/>
      <c r="BM14" s="683"/>
      <c r="BN14" s="684"/>
      <c r="BO14" s="685">
        <v>1.4</v>
      </c>
      <c r="BP14" s="685"/>
      <c r="BQ14" s="685"/>
      <c r="BR14" s="685"/>
      <c r="BS14" s="691" t="s">
        <v>129</v>
      </c>
      <c r="BT14" s="683"/>
      <c r="BU14" s="683"/>
      <c r="BV14" s="683"/>
      <c r="BW14" s="683"/>
      <c r="BX14" s="683"/>
      <c r="BY14" s="683"/>
      <c r="BZ14" s="683"/>
      <c r="CA14" s="683"/>
      <c r="CB14" s="692"/>
      <c r="CD14" s="697" t="s">
        <v>259</v>
      </c>
      <c r="CE14" s="698"/>
      <c r="CF14" s="698"/>
      <c r="CG14" s="698"/>
      <c r="CH14" s="698"/>
      <c r="CI14" s="698"/>
      <c r="CJ14" s="698"/>
      <c r="CK14" s="698"/>
      <c r="CL14" s="698"/>
      <c r="CM14" s="698"/>
      <c r="CN14" s="698"/>
      <c r="CO14" s="698"/>
      <c r="CP14" s="698"/>
      <c r="CQ14" s="699"/>
      <c r="CR14" s="682">
        <v>298842</v>
      </c>
      <c r="CS14" s="683"/>
      <c r="CT14" s="683"/>
      <c r="CU14" s="683"/>
      <c r="CV14" s="683"/>
      <c r="CW14" s="683"/>
      <c r="CX14" s="683"/>
      <c r="CY14" s="684"/>
      <c r="CZ14" s="685">
        <v>2.7</v>
      </c>
      <c r="DA14" s="685"/>
      <c r="DB14" s="685"/>
      <c r="DC14" s="685"/>
      <c r="DD14" s="691">
        <v>5137</v>
      </c>
      <c r="DE14" s="683"/>
      <c r="DF14" s="683"/>
      <c r="DG14" s="683"/>
      <c r="DH14" s="683"/>
      <c r="DI14" s="683"/>
      <c r="DJ14" s="683"/>
      <c r="DK14" s="683"/>
      <c r="DL14" s="683"/>
      <c r="DM14" s="683"/>
      <c r="DN14" s="683"/>
      <c r="DO14" s="683"/>
      <c r="DP14" s="684"/>
      <c r="DQ14" s="691">
        <v>293942</v>
      </c>
      <c r="DR14" s="683"/>
      <c r="DS14" s="683"/>
      <c r="DT14" s="683"/>
      <c r="DU14" s="683"/>
      <c r="DV14" s="683"/>
      <c r="DW14" s="683"/>
      <c r="DX14" s="683"/>
      <c r="DY14" s="683"/>
      <c r="DZ14" s="683"/>
      <c r="EA14" s="683"/>
      <c r="EB14" s="683"/>
      <c r="EC14" s="692"/>
    </row>
    <row r="15" spans="2:143" ht="11.25" customHeight="1" x14ac:dyDescent="0.2">
      <c r="B15" s="679" t="s">
        <v>260</v>
      </c>
      <c r="C15" s="680"/>
      <c r="D15" s="680"/>
      <c r="E15" s="680"/>
      <c r="F15" s="680"/>
      <c r="G15" s="680"/>
      <c r="H15" s="680"/>
      <c r="I15" s="680"/>
      <c r="J15" s="680"/>
      <c r="K15" s="680"/>
      <c r="L15" s="680"/>
      <c r="M15" s="680"/>
      <c r="N15" s="680"/>
      <c r="O15" s="680"/>
      <c r="P15" s="680"/>
      <c r="Q15" s="681"/>
      <c r="R15" s="682">
        <v>25336</v>
      </c>
      <c r="S15" s="683"/>
      <c r="T15" s="683"/>
      <c r="U15" s="683"/>
      <c r="V15" s="683"/>
      <c r="W15" s="683"/>
      <c r="X15" s="683"/>
      <c r="Y15" s="684"/>
      <c r="Z15" s="685">
        <v>0.2</v>
      </c>
      <c r="AA15" s="685"/>
      <c r="AB15" s="685"/>
      <c r="AC15" s="685"/>
      <c r="AD15" s="686">
        <v>25336</v>
      </c>
      <c r="AE15" s="686"/>
      <c r="AF15" s="686"/>
      <c r="AG15" s="686"/>
      <c r="AH15" s="686"/>
      <c r="AI15" s="686"/>
      <c r="AJ15" s="686"/>
      <c r="AK15" s="686"/>
      <c r="AL15" s="687">
        <v>0.5</v>
      </c>
      <c r="AM15" s="688"/>
      <c r="AN15" s="688"/>
      <c r="AO15" s="689"/>
      <c r="AP15" s="679" t="s">
        <v>261</v>
      </c>
      <c r="AQ15" s="680"/>
      <c r="AR15" s="680"/>
      <c r="AS15" s="680"/>
      <c r="AT15" s="680"/>
      <c r="AU15" s="680"/>
      <c r="AV15" s="680"/>
      <c r="AW15" s="680"/>
      <c r="AX15" s="680"/>
      <c r="AY15" s="680"/>
      <c r="AZ15" s="680"/>
      <c r="BA15" s="680"/>
      <c r="BB15" s="680"/>
      <c r="BC15" s="680"/>
      <c r="BD15" s="680"/>
      <c r="BE15" s="680"/>
      <c r="BF15" s="681"/>
      <c r="BG15" s="682">
        <v>151809</v>
      </c>
      <c r="BH15" s="683"/>
      <c r="BI15" s="683"/>
      <c r="BJ15" s="683"/>
      <c r="BK15" s="683"/>
      <c r="BL15" s="683"/>
      <c r="BM15" s="683"/>
      <c r="BN15" s="684"/>
      <c r="BO15" s="685">
        <v>3.9</v>
      </c>
      <c r="BP15" s="685"/>
      <c r="BQ15" s="685"/>
      <c r="BR15" s="685"/>
      <c r="BS15" s="691" t="s">
        <v>129</v>
      </c>
      <c r="BT15" s="683"/>
      <c r="BU15" s="683"/>
      <c r="BV15" s="683"/>
      <c r="BW15" s="683"/>
      <c r="BX15" s="683"/>
      <c r="BY15" s="683"/>
      <c r="BZ15" s="683"/>
      <c r="CA15" s="683"/>
      <c r="CB15" s="692"/>
      <c r="CD15" s="697" t="s">
        <v>262</v>
      </c>
      <c r="CE15" s="698"/>
      <c r="CF15" s="698"/>
      <c r="CG15" s="698"/>
      <c r="CH15" s="698"/>
      <c r="CI15" s="698"/>
      <c r="CJ15" s="698"/>
      <c r="CK15" s="698"/>
      <c r="CL15" s="698"/>
      <c r="CM15" s="698"/>
      <c r="CN15" s="698"/>
      <c r="CO15" s="698"/>
      <c r="CP15" s="698"/>
      <c r="CQ15" s="699"/>
      <c r="CR15" s="682">
        <v>830043</v>
      </c>
      <c r="CS15" s="683"/>
      <c r="CT15" s="683"/>
      <c r="CU15" s="683"/>
      <c r="CV15" s="683"/>
      <c r="CW15" s="683"/>
      <c r="CX15" s="683"/>
      <c r="CY15" s="684"/>
      <c r="CZ15" s="685">
        <v>7.6</v>
      </c>
      <c r="DA15" s="685"/>
      <c r="DB15" s="685"/>
      <c r="DC15" s="685"/>
      <c r="DD15" s="691">
        <v>139850</v>
      </c>
      <c r="DE15" s="683"/>
      <c r="DF15" s="683"/>
      <c r="DG15" s="683"/>
      <c r="DH15" s="683"/>
      <c r="DI15" s="683"/>
      <c r="DJ15" s="683"/>
      <c r="DK15" s="683"/>
      <c r="DL15" s="683"/>
      <c r="DM15" s="683"/>
      <c r="DN15" s="683"/>
      <c r="DO15" s="683"/>
      <c r="DP15" s="684"/>
      <c r="DQ15" s="691">
        <v>771180</v>
      </c>
      <c r="DR15" s="683"/>
      <c r="DS15" s="683"/>
      <c r="DT15" s="683"/>
      <c r="DU15" s="683"/>
      <c r="DV15" s="683"/>
      <c r="DW15" s="683"/>
      <c r="DX15" s="683"/>
      <c r="DY15" s="683"/>
      <c r="DZ15" s="683"/>
      <c r="EA15" s="683"/>
      <c r="EB15" s="683"/>
      <c r="EC15" s="692"/>
    </row>
    <row r="16" spans="2:143" ht="11.25" customHeight="1" x14ac:dyDescent="0.2">
      <c r="B16" s="679" t="s">
        <v>263</v>
      </c>
      <c r="C16" s="680"/>
      <c r="D16" s="680"/>
      <c r="E16" s="680"/>
      <c r="F16" s="680"/>
      <c r="G16" s="680"/>
      <c r="H16" s="680"/>
      <c r="I16" s="680"/>
      <c r="J16" s="680"/>
      <c r="K16" s="680"/>
      <c r="L16" s="680"/>
      <c r="M16" s="680"/>
      <c r="N16" s="680"/>
      <c r="O16" s="680"/>
      <c r="P16" s="680"/>
      <c r="Q16" s="681"/>
      <c r="R16" s="682" t="s">
        <v>129</v>
      </c>
      <c r="S16" s="683"/>
      <c r="T16" s="683"/>
      <c r="U16" s="683"/>
      <c r="V16" s="683"/>
      <c r="W16" s="683"/>
      <c r="X16" s="683"/>
      <c r="Y16" s="684"/>
      <c r="Z16" s="685" t="s">
        <v>229</v>
      </c>
      <c r="AA16" s="685"/>
      <c r="AB16" s="685"/>
      <c r="AC16" s="685"/>
      <c r="AD16" s="686" t="s">
        <v>229</v>
      </c>
      <c r="AE16" s="686"/>
      <c r="AF16" s="686"/>
      <c r="AG16" s="686"/>
      <c r="AH16" s="686"/>
      <c r="AI16" s="686"/>
      <c r="AJ16" s="686"/>
      <c r="AK16" s="686"/>
      <c r="AL16" s="687" t="s">
        <v>229</v>
      </c>
      <c r="AM16" s="688"/>
      <c r="AN16" s="688"/>
      <c r="AO16" s="689"/>
      <c r="AP16" s="679" t="s">
        <v>264</v>
      </c>
      <c r="AQ16" s="680"/>
      <c r="AR16" s="680"/>
      <c r="AS16" s="680"/>
      <c r="AT16" s="680"/>
      <c r="AU16" s="680"/>
      <c r="AV16" s="680"/>
      <c r="AW16" s="680"/>
      <c r="AX16" s="680"/>
      <c r="AY16" s="680"/>
      <c r="AZ16" s="680"/>
      <c r="BA16" s="680"/>
      <c r="BB16" s="680"/>
      <c r="BC16" s="680"/>
      <c r="BD16" s="680"/>
      <c r="BE16" s="680"/>
      <c r="BF16" s="681"/>
      <c r="BG16" s="682" t="s">
        <v>129</v>
      </c>
      <c r="BH16" s="683"/>
      <c r="BI16" s="683"/>
      <c r="BJ16" s="683"/>
      <c r="BK16" s="683"/>
      <c r="BL16" s="683"/>
      <c r="BM16" s="683"/>
      <c r="BN16" s="684"/>
      <c r="BO16" s="685" t="s">
        <v>229</v>
      </c>
      <c r="BP16" s="685"/>
      <c r="BQ16" s="685"/>
      <c r="BR16" s="685"/>
      <c r="BS16" s="691" t="s">
        <v>229</v>
      </c>
      <c r="BT16" s="683"/>
      <c r="BU16" s="683"/>
      <c r="BV16" s="683"/>
      <c r="BW16" s="683"/>
      <c r="BX16" s="683"/>
      <c r="BY16" s="683"/>
      <c r="BZ16" s="683"/>
      <c r="CA16" s="683"/>
      <c r="CB16" s="692"/>
      <c r="CD16" s="697" t="s">
        <v>265</v>
      </c>
      <c r="CE16" s="698"/>
      <c r="CF16" s="698"/>
      <c r="CG16" s="698"/>
      <c r="CH16" s="698"/>
      <c r="CI16" s="698"/>
      <c r="CJ16" s="698"/>
      <c r="CK16" s="698"/>
      <c r="CL16" s="698"/>
      <c r="CM16" s="698"/>
      <c r="CN16" s="698"/>
      <c r="CO16" s="698"/>
      <c r="CP16" s="698"/>
      <c r="CQ16" s="699"/>
      <c r="CR16" s="682">
        <v>1912</v>
      </c>
      <c r="CS16" s="683"/>
      <c r="CT16" s="683"/>
      <c r="CU16" s="683"/>
      <c r="CV16" s="683"/>
      <c r="CW16" s="683"/>
      <c r="CX16" s="683"/>
      <c r="CY16" s="684"/>
      <c r="CZ16" s="685">
        <v>0</v>
      </c>
      <c r="DA16" s="685"/>
      <c r="DB16" s="685"/>
      <c r="DC16" s="685"/>
      <c r="DD16" s="691" t="s">
        <v>129</v>
      </c>
      <c r="DE16" s="683"/>
      <c r="DF16" s="683"/>
      <c r="DG16" s="683"/>
      <c r="DH16" s="683"/>
      <c r="DI16" s="683"/>
      <c r="DJ16" s="683"/>
      <c r="DK16" s="683"/>
      <c r="DL16" s="683"/>
      <c r="DM16" s="683"/>
      <c r="DN16" s="683"/>
      <c r="DO16" s="683"/>
      <c r="DP16" s="684"/>
      <c r="DQ16" s="691">
        <v>1912</v>
      </c>
      <c r="DR16" s="683"/>
      <c r="DS16" s="683"/>
      <c r="DT16" s="683"/>
      <c r="DU16" s="683"/>
      <c r="DV16" s="683"/>
      <c r="DW16" s="683"/>
      <c r="DX16" s="683"/>
      <c r="DY16" s="683"/>
      <c r="DZ16" s="683"/>
      <c r="EA16" s="683"/>
      <c r="EB16" s="683"/>
      <c r="EC16" s="692"/>
    </row>
    <row r="17" spans="2:133" ht="11.25" customHeight="1" x14ac:dyDescent="0.2">
      <c r="B17" s="679" t="s">
        <v>266</v>
      </c>
      <c r="C17" s="680"/>
      <c r="D17" s="680"/>
      <c r="E17" s="680"/>
      <c r="F17" s="680"/>
      <c r="G17" s="680"/>
      <c r="H17" s="680"/>
      <c r="I17" s="680"/>
      <c r="J17" s="680"/>
      <c r="K17" s="680"/>
      <c r="L17" s="680"/>
      <c r="M17" s="680"/>
      <c r="N17" s="680"/>
      <c r="O17" s="680"/>
      <c r="P17" s="680"/>
      <c r="Q17" s="681"/>
      <c r="R17" s="682">
        <v>19005</v>
      </c>
      <c r="S17" s="683"/>
      <c r="T17" s="683"/>
      <c r="U17" s="683"/>
      <c r="V17" s="683"/>
      <c r="W17" s="683"/>
      <c r="X17" s="683"/>
      <c r="Y17" s="684"/>
      <c r="Z17" s="685">
        <v>0.2</v>
      </c>
      <c r="AA17" s="685"/>
      <c r="AB17" s="685"/>
      <c r="AC17" s="685"/>
      <c r="AD17" s="686">
        <v>19005</v>
      </c>
      <c r="AE17" s="686"/>
      <c r="AF17" s="686"/>
      <c r="AG17" s="686"/>
      <c r="AH17" s="686"/>
      <c r="AI17" s="686"/>
      <c r="AJ17" s="686"/>
      <c r="AK17" s="686"/>
      <c r="AL17" s="687">
        <v>0.4</v>
      </c>
      <c r="AM17" s="688"/>
      <c r="AN17" s="688"/>
      <c r="AO17" s="689"/>
      <c r="AP17" s="679" t="s">
        <v>267</v>
      </c>
      <c r="AQ17" s="680"/>
      <c r="AR17" s="680"/>
      <c r="AS17" s="680"/>
      <c r="AT17" s="680"/>
      <c r="AU17" s="680"/>
      <c r="AV17" s="680"/>
      <c r="AW17" s="680"/>
      <c r="AX17" s="680"/>
      <c r="AY17" s="680"/>
      <c r="AZ17" s="680"/>
      <c r="BA17" s="680"/>
      <c r="BB17" s="680"/>
      <c r="BC17" s="680"/>
      <c r="BD17" s="680"/>
      <c r="BE17" s="680"/>
      <c r="BF17" s="681"/>
      <c r="BG17" s="682" t="s">
        <v>129</v>
      </c>
      <c r="BH17" s="683"/>
      <c r="BI17" s="683"/>
      <c r="BJ17" s="683"/>
      <c r="BK17" s="683"/>
      <c r="BL17" s="683"/>
      <c r="BM17" s="683"/>
      <c r="BN17" s="684"/>
      <c r="BO17" s="685" t="s">
        <v>129</v>
      </c>
      <c r="BP17" s="685"/>
      <c r="BQ17" s="685"/>
      <c r="BR17" s="685"/>
      <c r="BS17" s="691" t="s">
        <v>229</v>
      </c>
      <c r="BT17" s="683"/>
      <c r="BU17" s="683"/>
      <c r="BV17" s="683"/>
      <c r="BW17" s="683"/>
      <c r="BX17" s="683"/>
      <c r="BY17" s="683"/>
      <c r="BZ17" s="683"/>
      <c r="CA17" s="683"/>
      <c r="CB17" s="692"/>
      <c r="CD17" s="697" t="s">
        <v>268</v>
      </c>
      <c r="CE17" s="698"/>
      <c r="CF17" s="698"/>
      <c r="CG17" s="698"/>
      <c r="CH17" s="698"/>
      <c r="CI17" s="698"/>
      <c r="CJ17" s="698"/>
      <c r="CK17" s="698"/>
      <c r="CL17" s="698"/>
      <c r="CM17" s="698"/>
      <c r="CN17" s="698"/>
      <c r="CO17" s="698"/>
      <c r="CP17" s="698"/>
      <c r="CQ17" s="699"/>
      <c r="CR17" s="682">
        <v>624223</v>
      </c>
      <c r="CS17" s="683"/>
      <c r="CT17" s="683"/>
      <c r="CU17" s="683"/>
      <c r="CV17" s="683"/>
      <c r="CW17" s="683"/>
      <c r="CX17" s="683"/>
      <c r="CY17" s="684"/>
      <c r="CZ17" s="685">
        <v>5.7</v>
      </c>
      <c r="DA17" s="685"/>
      <c r="DB17" s="685"/>
      <c r="DC17" s="685"/>
      <c r="DD17" s="691" t="s">
        <v>129</v>
      </c>
      <c r="DE17" s="683"/>
      <c r="DF17" s="683"/>
      <c r="DG17" s="683"/>
      <c r="DH17" s="683"/>
      <c r="DI17" s="683"/>
      <c r="DJ17" s="683"/>
      <c r="DK17" s="683"/>
      <c r="DL17" s="683"/>
      <c r="DM17" s="683"/>
      <c r="DN17" s="683"/>
      <c r="DO17" s="683"/>
      <c r="DP17" s="684"/>
      <c r="DQ17" s="691">
        <v>612449</v>
      </c>
      <c r="DR17" s="683"/>
      <c r="DS17" s="683"/>
      <c r="DT17" s="683"/>
      <c r="DU17" s="683"/>
      <c r="DV17" s="683"/>
      <c r="DW17" s="683"/>
      <c r="DX17" s="683"/>
      <c r="DY17" s="683"/>
      <c r="DZ17" s="683"/>
      <c r="EA17" s="683"/>
      <c r="EB17" s="683"/>
      <c r="EC17" s="692"/>
    </row>
    <row r="18" spans="2:133" ht="11.25" customHeight="1" x14ac:dyDescent="0.2">
      <c r="B18" s="679" t="s">
        <v>269</v>
      </c>
      <c r="C18" s="680"/>
      <c r="D18" s="680"/>
      <c r="E18" s="680"/>
      <c r="F18" s="680"/>
      <c r="G18" s="680"/>
      <c r="H18" s="680"/>
      <c r="I18" s="680"/>
      <c r="J18" s="680"/>
      <c r="K18" s="680"/>
      <c r="L18" s="680"/>
      <c r="M18" s="680"/>
      <c r="N18" s="680"/>
      <c r="O18" s="680"/>
      <c r="P18" s="680"/>
      <c r="Q18" s="681"/>
      <c r="R18" s="682">
        <v>1124365</v>
      </c>
      <c r="S18" s="683"/>
      <c r="T18" s="683"/>
      <c r="U18" s="683"/>
      <c r="V18" s="683"/>
      <c r="W18" s="683"/>
      <c r="X18" s="683"/>
      <c r="Y18" s="684"/>
      <c r="Z18" s="685">
        <v>9.9</v>
      </c>
      <c r="AA18" s="685"/>
      <c r="AB18" s="685"/>
      <c r="AC18" s="685"/>
      <c r="AD18" s="686">
        <v>455892</v>
      </c>
      <c r="AE18" s="686"/>
      <c r="AF18" s="686"/>
      <c r="AG18" s="686"/>
      <c r="AH18" s="686"/>
      <c r="AI18" s="686"/>
      <c r="AJ18" s="686"/>
      <c r="AK18" s="686"/>
      <c r="AL18" s="687">
        <v>9.1</v>
      </c>
      <c r="AM18" s="688"/>
      <c r="AN18" s="688"/>
      <c r="AO18" s="689"/>
      <c r="AP18" s="679" t="s">
        <v>270</v>
      </c>
      <c r="AQ18" s="680"/>
      <c r="AR18" s="680"/>
      <c r="AS18" s="680"/>
      <c r="AT18" s="680"/>
      <c r="AU18" s="680"/>
      <c r="AV18" s="680"/>
      <c r="AW18" s="680"/>
      <c r="AX18" s="680"/>
      <c r="AY18" s="680"/>
      <c r="AZ18" s="680"/>
      <c r="BA18" s="680"/>
      <c r="BB18" s="680"/>
      <c r="BC18" s="680"/>
      <c r="BD18" s="680"/>
      <c r="BE18" s="680"/>
      <c r="BF18" s="681"/>
      <c r="BG18" s="682" t="s">
        <v>129</v>
      </c>
      <c r="BH18" s="683"/>
      <c r="BI18" s="683"/>
      <c r="BJ18" s="683"/>
      <c r="BK18" s="683"/>
      <c r="BL18" s="683"/>
      <c r="BM18" s="683"/>
      <c r="BN18" s="684"/>
      <c r="BO18" s="685" t="s">
        <v>129</v>
      </c>
      <c r="BP18" s="685"/>
      <c r="BQ18" s="685"/>
      <c r="BR18" s="685"/>
      <c r="BS18" s="691" t="s">
        <v>229</v>
      </c>
      <c r="BT18" s="683"/>
      <c r="BU18" s="683"/>
      <c r="BV18" s="683"/>
      <c r="BW18" s="683"/>
      <c r="BX18" s="683"/>
      <c r="BY18" s="683"/>
      <c r="BZ18" s="683"/>
      <c r="CA18" s="683"/>
      <c r="CB18" s="692"/>
      <c r="CD18" s="697" t="s">
        <v>271</v>
      </c>
      <c r="CE18" s="698"/>
      <c r="CF18" s="698"/>
      <c r="CG18" s="698"/>
      <c r="CH18" s="698"/>
      <c r="CI18" s="698"/>
      <c r="CJ18" s="698"/>
      <c r="CK18" s="698"/>
      <c r="CL18" s="698"/>
      <c r="CM18" s="698"/>
      <c r="CN18" s="698"/>
      <c r="CO18" s="698"/>
      <c r="CP18" s="698"/>
      <c r="CQ18" s="699"/>
      <c r="CR18" s="682" t="s">
        <v>129</v>
      </c>
      <c r="CS18" s="683"/>
      <c r="CT18" s="683"/>
      <c r="CU18" s="683"/>
      <c r="CV18" s="683"/>
      <c r="CW18" s="683"/>
      <c r="CX18" s="683"/>
      <c r="CY18" s="684"/>
      <c r="CZ18" s="685" t="s">
        <v>229</v>
      </c>
      <c r="DA18" s="685"/>
      <c r="DB18" s="685"/>
      <c r="DC18" s="685"/>
      <c r="DD18" s="691" t="s">
        <v>229</v>
      </c>
      <c r="DE18" s="683"/>
      <c r="DF18" s="683"/>
      <c r="DG18" s="683"/>
      <c r="DH18" s="683"/>
      <c r="DI18" s="683"/>
      <c r="DJ18" s="683"/>
      <c r="DK18" s="683"/>
      <c r="DL18" s="683"/>
      <c r="DM18" s="683"/>
      <c r="DN18" s="683"/>
      <c r="DO18" s="683"/>
      <c r="DP18" s="684"/>
      <c r="DQ18" s="691" t="s">
        <v>129</v>
      </c>
      <c r="DR18" s="683"/>
      <c r="DS18" s="683"/>
      <c r="DT18" s="683"/>
      <c r="DU18" s="683"/>
      <c r="DV18" s="683"/>
      <c r="DW18" s="683"/>
      <c r="DX18" s="683"/>
      <c r="DY18" s="683"/>
      <c r="DZ18" s="683"/>
      <c r="EA18" s="683"/>
      <c r="EB18" s="683"/>
      <c r="EC18" s="692"/>
    </row>
    <row r="19" spans="2:133" ht="11.25" customHeight="1" x14ac:dyDescent="0.2">
      <c r="B19" s="679" t="s">
        <v>272</v>
      </c>
      <c r="C19" s="680"/>
      <c r="D19" s="680"/>
      <c r="E19" s="680"/>
      <c r="F19" s="680"/>
      <c r="G19" s="680"/>
      <c r="H19" s="680"/>
      <c r="I19" s="680"/>
      <c r="J19" s="680"/>
      <c r="K19" s="680"/>
      <c r="L19" s="680"/>
      <c r="M19" s="680"/>
      <c r="N19" s="680"/>
      <c r="O19" s="680"/>
      <c r="P19" s="680"/>
      <c r="Q19" s="681"/>
      <c r="R19" s="682">
        <v>455892</v>
      </c>
      <c r="S19" s="683"/>
      <c r="T19" s="683"/>
      <c r="U19" s="683"/>
      <c r="V19" s="683"/>
      <c r="W19" s="683"/>
      <c r="X19" s="683"/>
      <c r="Y19" s="684"/>
      <c r="Z19" s="685">
        <v>4</v>
      </c>
      <c r="AA19" s="685"/>
      <c r="AB19" s="685"/>
      <c r="AC19" s="685"/>
      <c r="AD19" s="686">
        <v>455892</v>
      </c>
      <c r="AE19" s="686"/>
      <c r="AF19" s="686"/>
      <c r="AG19" s="686"/>
      <c r="AH19" s="686"/>
      <c r="AI19" s="686"/>
      <c r="AJ19" s="686"/>
      <c r="AK19" s="686"/>
      <c r="AL19" s="687">
        <v>9.1</v>
      </c>
      <c r="AM19" s="688"/>
      <c r="AN19" s="688"/>
      <c r="AO19" s="689"/>
      <c r="AP19" s="679" t="s">
        <v>273</v>
      </c>
      <c r="AQ19" s="680"/>
      <c r="AR19" s="680"/>
      <c r="AS19" s="680"/>
      <c r="AT19" s="680"/>
      <c r="AU19" s="680"/>
      <c r="AV19" s="680"/>
      <c r="AW19" s="680"/>
      <c r="AX19" s="680"/>
      <c r="AY19" s="680"/>
      <c r="AZ19" s="680"/>
      <c r="BA19" s="680"/>
      <c r="BB19" s="680"/>
      <c r="BC19" s="680"/>
      <c r="BD19" s="680"/>
      <c r="BE19" s="680"/>
      <c r="BF19" s="681"/>
      <c r="BG19" s="682">
        <v>25206</v>
      </c>
      <c r="BH19" s="683"/>
      <c r="BI19" s="683"/>
      <c r="BJ19" s="683"/>
      <c r="BK19" s="683"/>
      <c r="BL19" s="683"/>
      <c r="BM19" s="683"/>
      <c r="BN19" s="684"/>
      <c r="BO19" s="685">
        <v>0.6</v>
      </c>
      <c r="BP19" s="685"/>
      <c r="BQ19" s="685"/>
      <c r="BR19" s="685"/>
      <c r="BS19" s="691" t="s">
        <v>129</v>
      </c>
      <c r="BT19" s="683"/>
      <c r="BU19" s="683"/>
      <c r="BV19" s="683"/>
      <c r="BW19" s="683"/>
      <c r="BX19" s="683"/>
      <c r="BY19" s="683"/>
      <c r="BZ19" s="683"/>
      <c r="CA19" s="683"/>
      <c r="CB19" s="692"/>
      <c r="CD19" s="697" t="s">
        <v>274</v>
      </c>
      <c r="CE19" s="698"/>
      <c r="CF19" s="698"/>
      <c r="CG19" s="698"/>
      <c r="CH19" s="698"/>
      <c r="CI19" s="698"/>
      <c r="CJ19" s="698"/>
      <c r="CK19" s="698"/>
      <c r="CL19" s="698"/>
      <c r="CM19" s="698"/>
      <c r="CN19" s="698"/>
      <c r="CO19" s="698"/>
      <c r="CP19" s="698"/>
      <c r="CQ19" s="699"/>
      <c r="CR19" s="682" t="s">
        <v>229</v>
      </c>
      <c r="CS19" s="683"/>
      <c r="CT19" s="683"/>
      <c r="CU19" s="683"/>
      <c r="CV19" s="683"/>
      <c r="CW19" s="683"/>
      <c r="CX19" s="683"/>
      <c r="CY19" s="684"/>
      <c r="CZ19" s="685" t="s">
        <v>229</v>
      </c>
      <c r="DA19" s="685"/>
      <c r="DB19" s="685"/>
      <c r="DC19" s="685"/>
      <c r="DD19" s="691" t="s">
        <v>129</v>
      </c>
      <c r="DE19" s="683"/>
      <c r="DF19" s="683"/>
      <c r="DG19" s="683"/>
      <c r="DH19" s="683"/>
      <c r="DI19" s="683"/>
      <c r="DJ19" s="683"/>
      <c r="DK19" s="683"/>
      <c r="DL19" s="683"/>
      <c r="DM19" s="683"/>
      <c r="DN19" s="683"/>
      <c r="DO19" s="683"/>
      <c r="DP19" s="684"/>
      <c r="DQ19" s="691" t="s">
        <v>229</v>
      </c>
      <c r="DR19" s="683"/>
      <c r="DS19" s="683"/>
      <c r="DT19" s="683"/>
      <c r="DU19" s="683"/>
      <c r="DV19" s="683"/>
      <c r="DW19" s="683"/>
      <c r="DX19" s="683"/>
      <c r="DY19" s="683"/>
      <c r="DZ19" s="683"/>
      <c r="EA19" s="683"/>
      <c r="EB19" s="683"/>
      <c r="EC19" s="692"/>
    </row>
    <row r="20" spans="2:133" ht="11.25" customHeight="1" x14ac:dyDescent="0.2">
      <c r="B20" s="679" t="s">
        <v>275</v>
      </c>
      <c r="C20" s="680"/>
      <c r="D20" s="680"/>
      <c r="E20" s="680"/>
      <c r="F20" s="680"/>
      <c r="G20" s="680"/>
      <c r="H20" s="680"/>
      <c r="I20" s="680"/>
      <c r="J20" s="680"/>
      <c r="K20" s="680"/>
      <c r="L20" s="680"/>
      <c r="M20" s="680"/>
      <c r="N20" s="680"/>
      <c r="O20" s="680"/>
      <c r="P20" s="680"/>
      <c r="Q20" s="681"/>
      <c r="R20" s="682">
        <v>168154</v>
      </c>
      <c r="S20" s="683"/>
      <c r="T20" s="683"/>
      <c r="U20" s="683"/>
      <c r="V20" s="683"/>
      <c r="W20" s="683"/>
      <c r="X20" s="683"/>
      <c r="Y20" s="684"/>
      <c r="Z20" s="685">
        <v>1.5</v>
      </c>
      <c r="AA20" s="685"/>
      <c r="AB20" s="685"/>
      <c r="AC20" s="685"/>
      <c r="AD20" s="686" t="s">
        <v>229</v>
      </c>
      <c r="AE20" s="686"/>
      <c r="AF20" s="686"/>
      <c r="AG20" s="686"/>
      <c r="AH20" s="686"/>
      <c r="AI20" s="686"/>
      <c r="AJ20" s="686"/>
      <c r="AK20" s="686"/>
      <c r="AL20" s="687" t="s">
        <v>229</v>
      </c>
      <c r="AM20" s="688"/>
      <c r="AN20" s="688"/>
      <c r="AO20" s="689"/>
      <c r="AP20" s="679" t="s">
        <v>276</v>
      </c>
      <c r="AQ20" s="680"/>
      <c r="AR20" s="680"/>
      <c r="AS20" s="680"/>
      <c r="AT20" s="680"/>
      <c r="AU20" s="680"/>
      <c r="AV20" s="680"/>
      <c r="AW20" s="680"/>
      <c r="AX20" s="680"/>
      <c r="AY20" s="680"/>
      <c r="AZ20" s="680"/>
      <c r="BA20" s="680"/>
      <c r="BB20" s="680"/>
      <c r="BC20" s="680"/>
      <c r="BD20" s="680"/>
      <c r="BE20" s="680"/>
      <c r="BF20" s="681"/>
      <c r="BG20" s="682">
        <v>25206</v>
      </c>
      <c r="BH20" s="683"/>
      <c r="BI20" s="683"/>
      <c r="BJ20" s="683"/>
      <c r="BK20" s="683"/>
      <c r="BL20" s="683"/>
      <c r="BM20" s="683"/>
      <c r="BN20" s="684"/>
      <c r="BO20" s="685">
        <v>0.6</v>
      </c>
      <c r="BP20" s="685"/>
      <c r="BQ20" s="685"/>
      <c r="BR20" s="685"/>
      <c r="BS20" s="691" t="s">
        <v>229</v>
      </c>
      <c r="BT20" s="683"/>
      <c r="BU20" s="683"/>
      <c r="BV20" s="683"/>
      <c r="BW20" s="683"/>
      <c r="BX20" s="683"/>
      <c r="BY20" s="683"/>
      <c r="BZ20" s="683"/>
      <c r="CA20" s="683"/>
      <c r="CB20" s="692"/>
      <c r="CD20" s="697" t="s">
        <v>277</v>
      </c>
      <c r="CE20" s="698"/>
      <c r="CF20" s="698"/>
      <c r="CG20" s="698"/>
      <c r="CH20" s="698"/>
      <c r="CI20" s="698"/>
      <c r="CJ20" s="698"/>
      <c r="CK20" s="698"/>
      <c r="CL20" s="698"/>
      <c r="CM20" s="698"/>
      <c r="CN20" s="698"/>
      <c r="CO20" s="698"/>
      <c r="CP20" s="698"/>
      <c r="CQ20" s="699"/>
      <c r="CR20" s="682">
        <v>10974405</v>
      </c>
      <c r="CS20" s="683"/>
      <c r="CT20" s="683"/>
      <c r="CU20" s="683"/>
      <c r="CV20" s="683"/>
      <c r="CW20" s="683"/>
      <c r="CX20" s="683"/>
      <c r="CY20" s="684"/>
      <c r="CZ20" s="685">
        <v>100</v>
      </c>
      <c r="DA20" s="685"/>
      <c r="DB20" s="685"/>
      <c r="DC20" s="685"/>
      <c r="DD20" s="691">
        <v>3188291</v>
      </c>
      <c r="DE20" s="683"/>
      <c r="DF20" s="683"/>
      <c r="DG20" s="683"/>
      <c r="DH20" s="683"/>
      <c r="DI20" s="683"/>
      <c r="DJ20" s="683"/>
      <c r="DK20" s="683"/>
      <c r="DL20" s="683"/>
      <c r="DM20" s="683"/>
      <c r="DN20" s="683"/>
      <c r="DO20" s="683"/>
      <c r="DP20" s="684"/>
      <c r="DQ20" s="691">
        <v>6476252</v>
      </c>
      <c r="DR20" s="683"/>
      <c r="DS20" s="683"/>
      <c r="DT20" s="683"/>
      <c r="DU20" s="683"/>
      <c r="DV20" s="683"/>
      <c r="DW20" s="683"/>
      <c r="DX20" s="683"/>
      <c r="DY20" s="683"/>
      <c r="DZ20" s="683"/>
      <c r="EA20" s="683"/>
      <c r="EB20" s="683"/>
      <c r="EC20" s="692"/>
    </row>
    <row r="21" spans="2:133" ht="11.25" customHeight="1" x14ac:dyDescent="0.2">
      <c r="B21" s="679" t="s">
        <v>278</v>
      </c>
      <c r="C21" s="680"/>
      <c r="D21" s="680"/>
      <c r="E21" s="680"/>
      <c r="F21" s="680"/>
      <c r="G21" s="680"/>
      <c r="H21" s="680"/>
      <c r="I21" s="680"/>
      <c r="J21" s="680"/>
      <c r="K21" s="680"/>
      <c r="L21" s="680"/>
      <c r="M21" s="680"/>
      <c r="N21" s="680"/>
      <c r="O21" s="680"/>
      <c r="P21" s="680"/>
      <c r="Q21" s="681"/>
      <c r="R21" s="682">
        <v>500319</v>
      </c>
      <c r="S21" s="683"/>
      <c r="T21" s="683"/>
      <c r="U21" s="683"/>
      <c r="V21" s="683"/>
      <c r="W21" s="683"/>
      <c r="X21" s="683"/>
      <c r="Y21" s="684"/>
      <c r="Z21" s="685">
        <v>4.4000000000000004</v>
      </c>
      <c r="AA21" s="685"/>
      <c r="AB21" s="685"/>
      <c r="AC21" s="685"/>
      <c r="AD21" s="686" t="s">
        <v>229</v>
      </c>
      <c r="AE21" s="686"/>
      <c r="AF21" s="686"/>
      <c r="AG21" s="686"/>
      <c r="AH21" s="686"/>
      <c r="AI21" s="686"/>
      <c r="AJ21" s="686"/>
      <c r="AK21" s="686"/>
      <c r="AL21" s="687" t="s">
        <v>229</v>
      </c>
      <c r="AM21" s="688"/>
      <c r="AN21" s="688"/>
      <c r="AO21" s="689"/>
      <c r="AP21" s="700" t="s">
        <v>279</v>
      </c>
      <c r="AQ21" s="701"/>
      <c r="AR21" s="701"/>
      <c r="AS21" s="701"/>
      <c r="AT21" s="701"/>
      <c r="AU21" s="701"/>
      <c r="AV21" s="701"/>
      <c r="AW21" s="701"/>
      <c r="AX21" s="701"/>
      <c r="AY21" s="701"/>
      <c r="AZ21" s="701"/>
      <c r="BA21" s="701"/>
      <c r="BB21" s="701"/>
      <c r="BC21" s="701"/>
      <c r="BD21" s="701"/>
      <c r="BE21" s="701"/>
      <c r="BF21" s="702"/>
      <c r="BG21" s="682">
        <v>25206</v>
      </c>
      <c r="BH21" s="683"/>
      <c r="BI21" s="683"/>
      <c r="BJ21" s="683"/>
      <c r="BK21" s="683"/>
      <c r="BL21" s="683"/>
      <c r="BM21" s="683"/>
      <c r="BN21" s="684"/>
      <c r="BO21" s="685">
        <v>0.6</v>
      </c>
      <c r="BP21" s="685"/>
      <c r="BQ21" s="685"/>
      <c r="BR21" s="685"/>
      <c r="BS21" s="691" t="s">
        <v>129</v>
      </c>
      <c r="BT21" s="683"/>
      <c r="BU21" s="683"/>
      <c r="BV21" s="683"/>
      <c r="BW21" s="683"/>
      <c r="BX21" s="683"/>
      <c r="BY21" s="683"/>
      <c r="BZ21" s="683"/>
      <c r="CA21" s="683"/>
      <c r="CB21" s="692"/>
      <c r="CD21" s="706"/>
      <c r="CE21" s="707"/>
      <c r="CF21" s="707"/>
      <c r="CG21" s="707"/>
      <c r="CH21" s="707"/>
      <c r="CI21" s="707"/>
      <c r="CJ21" s="707"/>
      <c r="CK21" s="707"/>
      <c r="CL21" s="707"/>
      <c r="CM21" s="707"/>
      <c r="CN21" s="707"/>
      <c r="CO21" s="707"/>
      <c r="CP21" s="707"/>
      <c r="CQ21" s="708"/>
      <c r="CR21" s="709"/>
      <c r="CS21" s="704"/>
      <c r="CT21" s="704"/>
      <c r="CU21" s="704"/>
      <c r="CV21" s="704"/>
      <c r="CW21" s="704"/>
      <c r="CX21" s="704"/>
      <c r="CY21" s="710"/>
      <c r="CZ21" s="711"/>
      <c r="DA21" s="711"/>
      <c r="DB21" s="711"/>
      <c r="DC21" s="711"/>
      <c r="DD21" s="703"/>
      <c r="DE21" s="704"/>
      <c r="DF21" s="704"/>
      <c r="DG21" s="704"/>
      <c r="DH21" s="704"/>
      <c r="DI21" s="704"/>
      <c r="DJ21" s="704"/>
      <c r="DK21" s="704"/>
      <c r="DL21" s="704"/>
      <c r="DM21" s="704"/>
      <c r="DN21" s="704"/>
      <c r="DO21" s="704"/>
      <c r="DP21" s="710"/>
      <c r="DQ21" s="703"/>
      <c r="DR21" s="704"/>
      <c r="DS21" s="704"/>
      <c r="DT21" s="704"/>
      <c r="DU21" s="704"/>
      <c r="DV21" s="704"/>
      <c r="DW21" s="704"/>
      <c r="DX21" s="704"/>
      <c r="DY21" s="704"/>
      <c r="DZ21" s="704"/>
      <c r="EA21" s="704"/>
      <c r="EB21" s="704"/>
      <c r="EC21" s="705"/>
    </row>
    <row r="22" spans="2:133" ht="11.25" customHeight="1" x14ac:dyDescent="0.2">
      <c r="B22" s="679" t="s">
        <v>280</v>
      </c>
      <c r="C22" s="680"/>
      <c r="D22" s="680"/>
      <c r="E22" s="680"/>
      <c r="F22" s="680"/>
      <c r="G22" s="680"/>
      <c r="H22" s="680"/>
      <c r="I22" s="680"/>
      <c r="J22" s="680"/>
      <c r="K22" s="680"/>
      <c r="L22" s="680"/>
      <c r="M22" s="680"/>
      <c r="N22" s="680"/>
      <c r="O22" s="680"/>
      <c r="P22" s="680"/>
      <c r="Q22" s="681"/>
      <c r="R22" s="682">
        <v>5632271</v>
      </c>
      <c r="S22" s="683"/>
      <c r="T22" s="683"/>
      <c r="U22" s="683"/>
      <c r="V22" s="683"/>
      <c r="W22" s="683"/>
      <c r="X22" s="683"/>
      <c r="Y22" s="684"/>
      <c r="Z22" s="685">
        <v>49.6</v>
      </c>
      <c r="AA22" s="685"/>
      <c r="AB22" s="685"/>
      <c r="AC22" s="685"/>
      <c r="AD22" s="686">
        <v>4963798</v>
      </c>
      <c r="AE22" s="686"/>
      <c r="AF22" s="686"/>
      <c r="AG22" s="686"/>
      <c r="AH22" s="686"/>
      <c r="AI22" s="686"/>
      <c r="AJ22" s="686"/>
      <c r="AK22" s="686"/>
      <c r="AL22" s="687">
        <v>99.1</v>
      </c>
      <c r="AM22" s="688"/>
      <c r="AN22" s="688"/>
      <c r="AO22" s="689"/>
      <c r="AP22" s="700" t="s">
        <v>281</v>
      </c>
      <c r="AQ22" s="701"/>
      <c r="AR22" s="701"/>
      <c r="AS22" s="701"/>
      <c r="AT22" s="701"/>
      <c r="AU22" s="701"/>
      <c r="AV22" s="701"/>
      <c r="AW22" s="701"/>
      <c r="AX22" s="701"/>
      <c r="AY22" s="701"/>
      <c r="AZ22" s="701"/>
      <c r="BA22" s="701"/>
      <c r="BB22" s="701"/>
      <c r="BC22" s="701"/>
      <c r="BD22" s="701"/>
      <c r="BE22" s="701"/>
      <c r="BF22" s="702"/>
      <c r="BG22" s="682" t="s">
        <v>129</v>
      </c>
      <c r="BH22" s="683"/>
      <c r="BI22" s="683"/>
      <c r="BJ22" s="683"/>
      <c r="BK22" s="683"/>
      <c r="BL22" s="683"/>
      <c r="BM22" s="683"/>
      <c r="BN22" s="684"/>
      <c r="BO22" s="685" t="s">
        <v>229</v>
      </c>
      <c r="BP22" s="685"/>
      <c r="BQ22" s="685"/>
      <c r="BR22" s="685"/>
      <c r="BS22" s="691" t="s">
        <v>129</v>
      </c>
      <c r="BT22" s="683"/>
      <c r="BU22" s="683"/>
      <c r="BV22" s="683"/>
      <c r="BW22" s="683"/>
      <c r="BX22" s="683"/>
      <c r="BY22" s="683"/>
      <c r="BZ22" s="683"/>
      <c r="CA22" s="683"/>
      <c r="CB22" s="692"/>
      <c r="CD22" s="664" t="s">
        <v>282</v>
      </c>
      <c r="CE22" s="665"/>
      <c r="CF22" s="665"/>
      <c r="CG22" s="665"/>
      <c r="CH22" s="665"/>
      <c r="CI22" s="665"/>
      <c r="CJ22" s="665"/>
      <c r="CK22" s="665"/>
      <c r="CL22" s="665"/>
      <c r="CM22" s="665"/>
      <c r="CN22" s="665"/>
      <c r="CO22" s="665"/>
      <c r="CP22" s="665"/>
      <c r="CQ22" s="665"/>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6"/>
    </row>
    <row r="23" spans="2:133" ht="11.25" customHeight="1" x14ac:dyDescent="0.2">
      <c r="B23" s="679" t="s">
        <v>283</v>
      </c>
      <c r="C23" s="680"/>
      <c r="D23" s="680"/>
      <c r="E23" s="680"/>
      <c r="F23" s="680"/>
      <c r="G23" s="680"/>
      <c r="H23" s="680"/>
      <c r="I23" s="680"/>
      <c r="J23" s="680"/>
      <c r="K23" s="680"/>
      <c r="L23" s="680"/>
      <c r="M23" s="680"/>
      <c r="N23" s="680"/>
      <c r="O23" s="680"/>
      <c r="P23" s="680"/>
      <c r="Q23" s="681"/>
      <c r="R23" s="682">
        <v>2078</v>
      </c>
      <c r="S23" s="683"/>
      <c r="T23" s="683"/>
      <c r="U23" s="683"/>
      <c r="V23" s="683"/>
      <c r="W23" s="683"/>
      <c r="X23" s="683"/>
      <c r="Y23" s="684"/>
      <c r="Z23" s="685">
        <v>0</v>
      </c>
      <c r="AA23" s="685"/>
      <c r="AB23" s="685"/>
      <c r="AC23" s="685"/>
      <c r="AD23" s="686">
        <v>2078</v>
      </c>
      <c r="AE23" s="686"/>
      <c r="AF23" s="686"/>
      <c r="AG23" s="686"/>
      <c r="AH23" s="686"/>
      <c r="AI23" s="686"/>
      <c r="AJ23" s="686"/>
      <c r="AK23" s="686"/>
      <c r="AL23" s="687">
        <v>0</v>
      </c>
      <c r="AM23" s="688"/>
      <c r="AN23" s="688"/>
      <c r="AO23" s="689"/>
      <c r="AP23" s="700" t="s">
        <v>284</v>
      </c>
      <c r="AQ23" s="701"/>
      <c r="AR23" s="701"/>
      <c r="AS23" s="701"/>
      <c r="AT23" s="701"/>
      <c r="AU23" s="701"/>
      <c r="AV23" s="701"/>
      <c r="AW23" s="701"/>
      <c r="AX23" s="701"/>
      <c r="AY23" s="701"/>
      <c r="AZ23" s="701"/>
      <c r="BA23" s="701"/>
      <c r="BB23" s="701"/>
      <c r="BC23" s="701"/>
      <c r="BD23" s="701"/>
      <c r="BE23" s="701"/>
      <c r="BF23" s="702"/>
      <c r="BG23" s="682" t="s">
        <v>229</v>
      </c>
      <c r="BH23" s="683"/>
      <c r="BI23" s="683"/>
      <c r="BJ23" s="683"/>
      <c r="BK23" s="683"/>
      <c r="BL23" s="683"/>
      <c r="BM23" s="683"/>
      <c r="BN23" s="684"/>
      <c r="BO23" s="685" t="s">
        <v>129</v>
      </c>
      <c r="BP23" s="685"/>
      <c r="BQ23" s="685"/>
      <c r="BR23" s="685"/>
      <c r="BS23" s="691" t="s">
        <v>229</v>
      </c>
      <c r="BT23" s="683"/>
      <c r="BU23" s="683"/>
      <c r="BV23" s="683"/>
      <c r="BW23" s="683"/>
      <c r="BX23" s="683"/>
      <c r="BY23" s="683"/>
      <c r="BZ23" s="683"/>
      <c r="CA23" s="683"/>
      <c r="CB23" s="692"/>
      <c r="CD23" s="664" t="s">
        <v>223</v>
      </c>
      <c r="CE23" s="665"/>
      <c r="CF23" s="665"/>
      <c r="CG23" s="665"/>
      <c r="CH23" s="665"/>
      <c r="CI23" s="665"/>
      <c r="CJ23" s="665"/>
      <c r="CK23" s="665"/>
      <c r="CL23" s="665"/>
      <c r="CM23" s="665"/>
      <c r="CN23" s="665"/>
      <c r="CO23" s="665"/>
      <c r="CP23" s="665"/>
      <c r="CQ23" s="666"/>
      <c r="CR23" s="664" t="s">
        <v>285</v>
      </c>
      <c r="CS23" s="665"/>
      <c r="CT23" s="665"/>
      <c r="CU23" s="665"/>
      <c r="CV23" s="665"/>
      <c r="CW23" s="665"/>
      <c r="CX23" s="665"/>
      <c r="CY23" s="666"/>
      <c r="CZ23" s="664" t="s">
        <v>286</v>
      </c>
      <c r="DA23" s="665"/>
      <c r="DB23" s="665"/>
      <c r="DC23" s="666"/>
      <c r="DD23" s="664" t="s">
        <v>287</v>
      </c>
      <c r="DE23" s="665"/>
      <c r="DF23" s="665"/>
      <c r="DG23" s="665"/>
      <c r="DH23" s="665"/>
      <c r="DI23" s="665"/>
      <c r="DJ23" s="665"/>
      <c r="DK23" s="666"/>
      <c r="DL23" s="712" t="s">
        <v>288</v>
      </c>
      <c r="DM23" s="713"/>
      <c r="DN23" s="713"/>
      <c r="DO23" s="713"/>
      <c r="DP23" s="713"/>
      <c r="DQ23" s="713"/>
      <c r="DR23" s="713"/>
      <c r="DS23" s="713"/>
      <c r="DT23" s="713"/>
      <c r="DU23" s="713"/>
      <c r="DV23" s="714"/>
      <c r="DW23" s="664" t="s">
        <v>289</v>
      </c>
      <c r="DX23" s="665"/>
      <c r="DY23" s="665"/>
      <c r="DZ23" s="665"/>
      <c r="EA23" s="665"/>
      <c r="EB23" s="665"/>
      <c r="EC23" s="666"/>
    </row>
    <row r="24" spans="2:133" ht="11.25" customHeight="1" x14ac:dyDescent="0.2">
      <c r="B24" s="679" t="s">
        <v>290</v>
      </c>
      <c r="C24" s="680"/>
      <c r="D24" s="680"/>
      <c r="E24" s="680"/>
      <c r="F24" s="680"/>
      <c r="G24" s="680"/>
      <c r="H24" s="680"/>
      <c r="I24" s="680"/>
      <c r="J24" s="680"/>
      <c r="K24" s="680"/>
      <c r="L24" s="680"/>
      <c r="M24" s="680"/>
      <c r="N24" s="680"/>
      <c r="O24" s="680"/>
      <c r="P24" s="680"/>
      <c r="Q24" s="681"/>
      <c r="R24" s="682">
        <v>52061</v>
      </c>
      <c r="S24" s="683"/>
      <c r="T24" s="683"/>
      <c r="U24" s="683"/>
      <c r="V24" s="683"/>
      <c r="W24" s="683"/>
      <c r="X24" s="683"/>
      <c r="Y24" s="684"/>
      <c r="Z24" s="685">
        <v>0.5</v>
      </c>
      <c r="AA24" s="685"/>
      <c r="AB24" s="685"/>
      <c r="AC24" s="685"/>
      <c r="AD24" s="686" t="s">
        <v>129</v>
      </c>
      <c r="AE24" s="686"/>
      <c r="AF24" s="686"/>
      <c r="AG24" s="686"/>
      <c r="AH24" s="686"/>
      <c r="AI24" s="686"/>
      <c r="AJ24" s="686"/>
      <c r="AK24" s="686"/>
      <c r="AL24" s="687" t="s">
        <v>129</v>
      </c>
      <c r="AM24" s="688"/>
      <c r="AN24" s="688"/>
      <c r="AO24" s="689"/>
      <c r="AP24" s="700" t="s">
        <v>291</v>
      </c>
      <c r="AQ24" s="701"/>
      <c r="AR24" s="701"/>
      <c r="AS24" s="701"/>
      <c r="AT24" s="701"/>
      <c r="AU24" s="701"/>
      <c r="AV24" s="701"/>
      <c r="AW24" s="701"/>
      <c r="AX24" s="701"/>
      <c r="AY24" s="701"/>
      <c r="AZ24" s="701"/>
      <c r="BA24" s="701"/>
      <c r="BB24" s="701"/>
      <c r="BC24" s="701"/>
      <c r="BD24" s="701"/>
      <c r="BE24" s="701"/>
      <c r="BF24" s="702"/>
      <c r="BG24" s="682" t="s">
        <v>129</v>
      </c>
      <c r="BH24" s="683"/>
      <c r="BI24" s="683"/>
      <c r="BJ24" s="683"/>
      <c r="BK24" s="683"/>
      <c r="BL24" s="683"/>
      <c r="BM24" s="683"/>
      <c r="BN24" s="684"/>
      <c r="BO24" s="685" t="s">
        <v>129</v>
      </c>
      <c r="BP24" s="685"/>
      <c r="BQ24" s="685"/>
      <c r="BR24" s="685"/>
      <c r="BS24" s="691" t="s">
        <v>129</v>
      </c>
      <c r="BT24" s="683"/>
      <c r="BU24" s="683"/>
      <c r="BV24" s="683"/>
      <c r="BW24" s="683"/>
      <c r="BX24" s="683"/>
      <c r="BY24" s="683"/>
      <c r="BZ24" s="683"/>
      <c r="CA24" s="683"/>
      <c r="CB24" s="692"/>
      <c r="CD24" s="693" t="s">
        <v>292</v>
      </c>
      <c r="CE24" s="694"/>
      <c r="CF24" s="694"/>
      <c r="CG24" s="694"/>
      <c r="CH24" s="694"/>
      <c r="CI24" s="694"/>
      <c r="CJ24" s="694"/>
      <c r="CK24" s="694"/>
      <c r="CL24" s="694"/>
      <c r="CM24" s="694"/>
      <c r="CN24" s="694"/>
      <c r="CO24" s="694"/>
      <c r="CP24" s="694"/>
      <c r="CQ24" s="695"/>
      <c r="CR24" s="671">
        <v>3194678</v>
      </c>
      <c r="CS24" s="672"/>
      <c r="CT24" s="672"/>
      <c r="CU24" s="672"/>
      <c r="CV24" s="672"/>
      <c r="CW24" s="672"/>
      <c r="CX24" s="672"/>
      <c r="CY24" s="673"/>
      <c r="CZ24" s="676">
        <v>29.1</v>
      </c>
      <c r="DA24" s="677"/>
      <c r="DB24" s="677"/>
      <c r="DC24" s="696"/>
      <c r="DD24" s="715">
        <v>2284381</v>
      </c>
      <c r="DE24" s="672"/>
      <c r="DF24" s="672"/>
      <c r="DG24" s="672"/>
      <c r="DH24" s="672"/>
      <c r="DI24" s="672"/>
      <c r="DJ24" s="672"/>
      <c r="DK24" s="673"/>
      <c r="DL24" s="715">
        <v>2262264</v>
      </c>
      <c r="DM24" s="672"/>
      <c r="DN24" s="672"/>
      <c r="DO24" s="672"/>
      <c r="DP24" s="672"/>
      <c r="DQ24" s="672"/>
      <c r="DR24" s="672"/>
      <c r="DS24" s="672"/>
      <c r="DT24" s="672"/>
      <c r="DU24" s="672"/>
      <c r="DV24" s="673"/>
      <c r="DW24" s="676">
        <v>41.9</v>
      </c>
      <c r="DX24" s="677"/>
      <c r="DY24" s="677"/>
      <c r="DZ24" s="677"/>
      <c r="EA24" s="677"/>
      <c r="EB24" s="677"/>
      <c r="EC24" s="678"/>
    </row>
    <row r="25" spans="2:133" ht="11.25" customHeight="1" x14ac:dyDescent="0.2">
      <c r="B25" s="679" t="s">
        <v>293</v>
      </c>
      <c r="C25" s="680"/>
      <c r="D25" s="680"/>
      <c r="E25" s="680"/>
      <c r="F25" s="680"/>
      <c r="G25" s="680"/>
      <c r="H25" s="680"/>
      <c r="I25" s="680"/>
      <c r="J25" s="680"/>
      <c r="K25" s="680"/>
      <c r="L25" s="680"/>
      <c r="M25" s="680"/>
      <c r="N25" s="680"/>
      <c r="O25" s="680"/>
      <c r="P25" s="680"/>
      <c r="Q25" s="681"/>
      <c r="R25" s="682">
        <v>118839</v>
      </c>
      <c r="S25" s="683"/>
      <c r="T25" s="683"/>
      <c r="U25" s="683"/>
      <c r="V25" s="683"/>
      <c r="W25" s="683"/>
      <c r="X25" s="683"/>
      <c r="Y25" s="684"/>
      <c r="Z25" s="685">
        <v>1</v>
      </c>
      <c r="AA25" s="685"/>
      <c r="AB25" s="685"/>
      <c r="AC25" s="685"/>
      <c r="AD25" s="686">
        <v>6258</v>
      </c>
      <c r="AE25" s="686"/>
      <c r="AF25" s="686"/>
      <c r="AG25" s="686"/>
      <c r="AH25" s="686"/>
      <c r="AI25" s="686"/>
      <c r="AJ25" s="686"/>
      <c r="AK25" s="686"/>
      <c r="AL25" s="687">
        <v>0.1</v>
      </c>
      <c r="AM25" s="688"/>
      <c r="AN25" s="688"/>
      <c r="AO25" s="689"/>
      <c r="AP25" s="700" t="s">
        <v>294</v>
      </c>
      <c r="AQ25" s="701"/>
      <c r="AR25" s="701"/>
      <c r="AS25" s="701"/>
      <c r="AT25" s="701"/>
      <c r="AU25" s="701"/>
      <c r="AV25" s="701"/>
      <c r="AW25" s="701"/>
      <c r="AX25" s="701"/>
      <c r="AY25" s="701"/>
      <c r="AZ25" s="701"/>
      <c r="BA25" s="701"/>
      <c r="BB25" s="701"/>
      <c r="BC25" s="701"/>
      <c r="BD25" s="701"/>
      <c r="BE25" s="701"/>
      <c r="BF25" s="702"/>
      <c r="BG25" s="682" t="s">
        <v>129</v>
      </c>
      <c r="BH25" s="683"/>
      <c r="BI25" s="683"/>
      <c r="BJ25" s="683"/>
      <c r="BK25" s="683"/>
      <c r="BL25" s="683"/>
      <c r="BM25" s="683"/>
      <c r="BN25" s="684"/>
      <c r="BO25" s="685" t="s">
        <v>129</v>
      </c>
      <c r="BP25" s="685"/>
      <c r="BQ25" s="685"/>
      <c r="BR25" s="685"/>
      <c r="BS25" s="691" t="s">
        <v>129</v>
      </c>
      <c r="BT25" s="683"/>
      <c r="BU25" s="683"/>
      <c r="BV25" s="683"/>
      <c r="BW25" s="683"/>
      <c r="BX25" s="683"/>
      <c r="BY25" s="683"/>
      <c r="BZ25" s="683"/>
      <c r="CA25" s="683"/>
      <c r="CB25" s="692"/>
      <c r="CD25" s="697" t="s">
        <v>295</v>
      </c>
      <c r="CE25" s="698"/>
      <c r="CF25" s="698"/>
      <c r="CG25" s="698"/>
      <c r="CH25" s="698"/>
      <c r="CI25" s="698"/>
      <c r="CJ25" s="698"/>
      <c r="CK25" s="698"/>
      <c r="CL25" s="698"/>
      <c r="CM25" s="698"/>
      <c r="CN25" s="698"/>
      <c r="CO25" s="698"/>
      <c r="CP25" s="698"/>
      <c r="CQ25" s="699"/>
      <c r="CR25" s="682">
        <v>1305214</v>
      </c>
      <c r="CS25" s="718"/>
      <c r="CT25" s="718"/>
      <c r="CU25" s="718"/>
      <c r="CV25" s="718"/>
      <c r="CW25" s="718"/>
      <c r="CX25" s="718"/>
      <c r="CY25" s="719"/>
      <c r="CZ25" s="687">
        <v>11.9</v>
      </c>
      <c r="DA25" s="716"/>
      <c r="DB25" s="716"/>
      <c r="DC25" s="720"/>
      <c r="DD25" s="691">
        <v>1265231</v>
      </c>
      <c r="DE25" s="718"/>
      <c r="DF25" s="718"/>
      <c r="DG25" s="718"/>
      <c r="DH25" s="718"/>
      <c r="DI25" s="718"/>
      <c r="DJ25" s="718"/>
      <c r="DK25" s="719"/>
      <c r="DL25" s="691">
        <v>1262015</v>
      </c>
      <c r="DM25" s="718"/>
      <c r="DN25" s="718"/>
      <c r="DO25" s="718"/>
      <c r="DP25" s="718"/>
      <c r="DQ25" s="718"/>
      <c r="DR25" s="718"/>
      <c r="DS25" s="718"/>
      <c r="DT25" s="718"/>
      <c r="DU25" s="718"/>
      <c r="DV25" s="719"/>
      <c r="DW25" s="687">
        <v>23.4</v>
      </c>
      <c r="DX25" s="716"/>
      <c r="DY25" s="716"/>
      <c r="DZ25" s="716"/>
      <c r="EA25" s="716"/>
      <c r="EB25" s="716"/>
      <c r="EC25" s="717"/>
    </row>
    <row r="26" spans="2:133" ht="11.25" customHeight="1" x14ac:dyDescent="0.2">
      <c r="B26" s="679" t="s">
        <v>296</v>
      </c>
      <c r="C26" s="680"/>
      <c r="D26" s="680"/>
      <c r="E26" s="680"/>
      <c r="F26" s="680"/>
      <c r="G26" s="680"/>
      <c r="H26" s="680"/>
      <c r="I26" s="680"/>
      <c r="J26" s="680"/>
      <c r="K26" s="680"/>
      <c r="L26" s="680"/>
      <c r="M26" s="680"/>
      <c r="N26" s="680"/>
      <c r="O26" s="680"/>
      <c r="P26" s="680"/>
      <c r="Q26" s="681"/>
      <c r="R26" s="682">
        <v>8857</v>
      </c>
      <c r="S26" s="683"/>
      <c r="T26" s="683"/>
      <c r="U26" s="683"/>
      <c r="V26" s="683"/>
      <c r="W26" s="683"/>
      <c r="X26" s="683"/>
      <c r="Y26" s="684"/>
      <c r="Z26" s="685">
        <v>0.1</v>
      </c>
      <c r="AA26" s="685"/>
      <c r="AB26" s="685"/>
      <c r="AC26" s="685"/>
      <c r="AD26" s="686" t="s">
        <v>129</v>
      </c>
      <c r="AE26" s="686"/>
      <c r="AF26" s="686"/>
      <c r="AG26" s="686"/>
      <c r="AH26" s="686"/>
      <c r="AI26" s="686"/>
      <c r="AJ26" s="686"/>
      <c r="AK26" s="686"/>
      <c r="AL26" s="687" t="s">
        <v>129</v>
      </c>
      <c r="AM26" s="688"/>
      <c r="AN26" s="688"/>
      <c r="AO26" s="689"/>
      <c r="AP26" s="700" t="s">
        <v>297</v>
      </c>
      <c r="AQ26" s="721"/>
      <c r="AR26" s="721"/>
      <c r="AS26" s="721"/>
      <c r="AT26" s="721"/>
      <c r="AU26" s="721"/>
      <c r="AV26" s="721"/>
      <c r="AW26" s="721"/>
      <c r="AX26" s="721"/>
      <c r="AY26" s="721"/>
      <c r="AZ26" s="721"/>
      <c r="BA26" s="721"/>
      <c r="BB26" s="721"/>
      <c r="BC26" s="721"/>
      <c r="BD26" s="721"/>
      <c r="BE26" s="721"/>
      <c r="BF26" s="702"/>
      <c r="BG26" s="682" t="s">
        <v>129</v>
      </c>
      <c r="BH26" s="683"/>
      <c r="BI26" s="683"/>
      <c r="BJ26" s="683"/>
      <c r="BK26" s="683"/>
      <c r="BL26" s="683"/>
      <c r="BM26" s="683"/>
      <c r="BN26" s="684"/>
      <c r="BO26" s="685" t="s">
        <v>129</v>
      </c>
      <c r="BP26" s="685"/>
      <c r="BQ26" s="685"/>
      <c r="BR26" s="685"/>
      <c r="BS26" s="691" t="s">
        <v>129</v>
      </c>
      <c r="BT26" s="683"/>
      <c r="BU26" s="683"/>
      <c r="BV26" s="683"/>
      <c r="BW26" s="683"/>
      <c r="BX26" s="683"/>
      <c r="BY26" s="683"/>
      <c r="BZ26" s="683"/>
      <c r="CA26" s="683"/>
      <c r="CB26" s="692"/>
      <c r="CD26" s="697" t="s">
        <v>298</v>
      </c>
      <c r="CE26" s="698"/>
      <c r="CF26" s="698"/>
      <c r="CG26" s="698"/>
      <c r="CH26" s="698"/>
      <c r="CI26" s="698"/>
      <c r="CJ26" s="698"/>
      <c r="CK26" s="698"/>
      <c r="CL26" s="698"/>
      <c r="CM26" s="698"/>
      <c r="CN26" s="698"/>
      <c r="CO26" s="698"/>
      <c r="CP26" s="698"/>
      <c r="CQ26" s="699"/>
      <c r="CR26" s="682">
        <v>832878</v>
      </c>
      <c r="CS26" s="683"/>
      <c r="CT26" s="683"/>
      <c r="CU26" s="683"/>
      <c r="CV26" s="683"/>
      <c r="CW26" s="683"/>
      <c r="CX26" s="683"/>
      <c r="CY26" s="684"/>
      <c r="CZ26" s="687">
        <v>7.6</v>
      </c>
      <c r="DA26" s="716"/>
      <c r="DB26" s="716"/>
      <c r="DC26" s="720"/>
      <c r="DD26" s="691">
        <v>796559</v>
      </c>
      <c r="DE26" s="683"/>
      <c r="DF26" s="683"/>
      <c r="DG26" s="683"/>
      <c r="DH26" s="683"/>
      <c r="DI26" s="683"/>
      <c r="DJ26" s="683"/>
      <c r="DK26" s="684"/>
      <c r="DL26" s="691" t="s">
        <v>229</v>
      </c>
      <c r="DM26" s="683"/>
      <c r="DN26" s="683"/>
      <c r="DO26" s="683"/>
      <c r="DP26" s="683"/>
      <c r="DQ26" s="683"/>
      <c r="DR26" s="683"/>
      <c r="DS26" s="683"/>
      <c r="DT26" s="683"/>
      <c r="DU26" s="683"/>
      <c r="DV26" s="684"/>
      <c r="DW26" s="687" t="s">
        <v>229</v>
      </c>
      <c r="DX26" s="716"/>
      <c r="DY26" s="716"/>
      <c r="DZ26" s="716"/>
      <c r="EA26" s="716"/>
      <c r="EB26" s="716"/>
      <c r="EC26" s="717"/>
    </row>
    <row r="27" spans="2:133" ht="11.25" customHeight="1" x14ac:dyDescent="0.2">
      <c r="B27" s="679" t="s">
        <v>299</v>
      </c>
      <c r="C27" s="680"/>
      <c r="D27" s="680"/>
      <c r="E27" s="680"/>
      <c r="F27" s="680"/>
      <c r="G27" s="680"/>
      <c r="H27" s="680"/>
      <c r="I27" s="680"/>
      <c r="J27" s="680"/>
      <c r="K27" s="680"/>
      <c r="L27" s="680"/>
      <c r="M27" s="680"/>
      <c r="N27" s="680"/>
      <c r="O27" s="680"/>
      <c r="P27" s="680"/>
      <c r="Q27" s="681"/>
      <c r="R27" s="682">
        <v>1365263</v>
      </c>
      <c r="S27" s="683"/>
      <c r="T27" s="683"/>
      <c r="U27" s="683"/>
      <c r="V27" s="683"/>
      <c r="W27" s="683"/>
      <c r="X27" s="683"/>
      <c r="Y27" s="684"/>
      <c r="Z27" s="685">
        <v>12</v>
      </c>
      <c r="AA27" s="685"/>
      <c r="AB27" s="685"/>
      <c r="AC27" s="685"/>
      <c r="AD27" s="686" t="s">
        <v>229</v>
      </c>
      <c r="AE27" s="686"/>
      <c r="AF27" s="686"/>
      <c r="AG27" s="686"/>
      <c r="AH27" s="686"/>
      <c r="AI27" s="686"/>
      <c r="AJ27" s="686"/>
      <c r="AK27" s="686"/>
      <c r="AL27" s="687" t="s">
        <v>129</v>
      </c>
      <c r="AM27" s="688"/>
      <c r="AN27" s="688"/>
      <c r="AO27" s="689"/>
      <c r="AP27" s="679" t="s">
        <v>300</v>
      </c>
      <c r="AQ27" s="680"/>
      <c r="AR27" s="680"/>
      <c r="AS27" s="680"/>
      <c r="AT27" s="680"/>
      <c r="AU27" s="680"/>
      <c r="AV27" s="680"/>
      <c r="AW27" s="680"/>
      <c r="AX27" s="680"/>
      <c r="AY27" s="680"/>
      <c r="AZ27" s="680"/>
      <c r="BA27" s="680"/>
      <c r="BB27" s="680"/>
      <c r="BC27" s="680"/>
      <c r="BD27" s="680"/>
      <c r="BE27" s="680"/>
      <c r="BF27" s="681"/>
      <c r="BG27" s="682">
        <v>3902426</v>
      </c>
      <c r="BH27" s="683"/>
      <c r="BI27" s="683"/>
      <c r="BJ27" s="683"/>
      <c r="BK27" s="683"/>
      <c r="BL27" s="683"/>
      <c r="BM27" s="683"/>
      <c r="BN27" s="684"/>
      <c r="BO27" s="685">
        <v>100</v>
      </c>
      <c r="BP27" s="685"/>
      <c r="BQ27" s="685"/>
      <c r="BR27" s="685"/>
      <c r="BS27" s="691" t="s">
        <v>229</v>
      </c>
      <c r="BT27" s="683"/>
      <c r="BU27" s="683"/>
      <c r="BV27" s="683"/>
      <c r="BW27" s="683"/>
      <c r="BX27" s="683"/>
      <c r="BY27" s="683"/>
      <c r="BZ27" s="683"/>
      <c r="CA27" s="683"/>
      <c r="CB27" s="692"/>
      <c r="CD27" s="697" t="s">
        <v>301</v>
      </c>
      <c r="CE27" s="698"/>
      <c r="CF27" s="698"/>
      <c r="CG27" s="698"/>
      <c r="CH27" s="698"/>
      <c r="CI27" s="698"/>
      <c r="CJ27" s="698"/>
      <c r="CK27" s="698"/>
      <c r="CL27" s="698"/>
      <c r="CM27" s="698"/>
      <c r="CN27" s="698"/>
      <c r="CO27" s="698"/>
      <c r="CP27" s="698"/>
      <c r="CQ27" s="699"/>
      <c r="CR27" s="682">
        <v>1265290</v>
      </c>
      <c r="CS27" s="718"/>
      <c r="CT27" s="718"/>
      <c r="CU27" s="718"/>
      <c r="CV27" s="718"/>
      <c r="CW27" s="718"/>
      <c r="CX27" s="718"/>
      <c r="CY27" s="719"/>
      <c r="CZ27" s="687">
        <v>11.5</v>
      </c>
      <c r="DA27" s="716"/>
      <c r="DB27" s="716"/>
      <c r="DC27" s="720"/>
      <c r="DD27" s="691">
        <v>406750</v>
      </c>
      <c r="DE27" s="718"/>
      <c r="DF27" s="718"/>
      <c r="DG27" s="718"/>
      <c r="DH27" s="718"/>
      <c r="DI27" s="718"/>
      <c r="DJ27" s="718"/>
      <c r="DK27" s="719"/>
      <c r="DL27" s="691">
        <v>387849</v>
      </c>
      <c r="DM27" s="718"/>
      <c r="DN27" s="718"/>
      <c r="DO27" s="718"/>
      <c r="DP27" s="718"/>
      <c r="DQ27" s="718"/>
      <c r="DR27" s="718"/>
      <c r="DS27" s="718"/>
      <c r="DT27" s="718"/>
      <c r="DU27" s="718"/>
      <c r="DV27" s="719"/>
      <c r="DW27" s="687">
        <v>7.2</v>
      </c>
      <c r="DX27" s="716"/>
      <c r="DY27" s="716"/>
      <c r="DZ27" s="716"/>
      <c r="EA27" s="716"/>
      <c r="EB27" s="716"/>
      <c r="EC27" s="717"/>
    </row>
    <row r="28" spans="2:133" ht="11.25" customHeight="1" x14ac:dyDescent="0.2">
      <c r="B28" s="724" t="s">
        <v>302</v>
      </c>
      <c r="C28" s="725"/>
      <c r="D28" s="725"/>
      <c r="E28" s="725"/>
      <c r="F28" s="725"/>
      <c r="G28" s="725"/>
      <c r="H28" s="725"/>
      <c r="I28" s="725"/>
      <c r="J28" s="725"/>
      <c r="K28" s="725"/>
      <c r="L28" s="725"/>
      <c r="M28" s="725"/>
      <c r="N28" s="725"/>
      <c r="O28" s="725"/>
      <c r="P28" s="725"/>
      <c r="Q28" s="726"/>
      <c r="R28" s="682">
        <v>7429</v>
      </c>
      <c r="S28" s="683"/>
      <c r="T28" s="683"/>
      <c r="U28" s="683"/>
      <c r="V28" s="683"/>
      <c r="W28" s="683"/>
      <c r="X28" s="683"/>
      <c r="Y28" s="684"/>
      <c r="Z28" s="685">
        <v>0.1</v>
      </c>
      <c r="AA28" s="685"/>
      <c r="AB28" s="685"/>
      <c r="AC28" s="685"/>
      <c r="AD28" s="686">
        <v>7429</v>
      </c>
      <c r="AE28" s="686"/>
      <c r="AF28" s="686"/>
      <c r="AG28" s="686"/>
      <c r="AH28" s="686"/>
      <c r="AI28" s="686"/>
      <c r="AJ28" s="686"/>
      <c r="AK28" s="686"/>
      <c r="AL28" s="687">
        <v>0.1</v>
      </c>
      <c r="AM28" s="688"/>
      <c r="AN28" s="688"/>
      <c r="AO28" s="689"/>
      <c r="AP28" s="727"/>
      <c r="AQ28" s="728"/>
      <c r="AR28" s="728"/>
      <c r="AS28" s="728"/>
      <c r="AT28" s="728"/>
      <c r="AU28" s="728"/>
      <c r="AV28" s="728"/>
      <c r="AW28" s="728"/>
      <c r="AX28" s="728"/>
      <c r="AY28" s="728"/>
      <c r="AZ28" s="728"/>
      <c r="BA28" s="728"/>
      <c r="BB28" s="728"/>
      <c r="BC28" s="728"/>
      <c r="BD28" s="728"/>
      <c r="BE28" s="728"/>
      <c r="BF28" s="729"/>
      <c r="BG28" s="682"/>
      <c r="BH28" s="683"/>
      <c r="BI28" s="683"/>
      <c r="BJ28" s="683"/>
      <c r="BK28" s="683"/>
      <c r="BL28" s="683"/>
      <c r="BM28" s="683"/>
      <c r="BN28" s="684"/>
      <c r="BO28" s="685"/>
      <c r="BP28" s="685"/>
      <c r="BQ28" s="685"/>
      <c r="BR28" s="685"/>
      <c r="BS28" s="686"/>
      <c r="BT28" s="686"/>
      <c r="BU28" s="686"/>
      <c r="BV28" s="686"/>
      <c r="BW28" s="686"/>
      <c r="BX28" s="686"/>
      <c r="BY28" s="686"/>
      <c r="BZ28" s="686"/>
      <c r="CA28" s="686"/>
      <c r="CB28" s="690"/>
      <c r="CD28" s="697" t="s">
        <v>303</v>
      </c>
      <c r="CE28" s="698"/>
      <c r="CF28" s="698"/>
      <c r="CG28" s="698"/>
      <c r="CH28" s="698"/>
      <c r="CI28" s="698"/>
      <c r="CJ28" s="698"/>
      <c r="CK28" s="698"/>
      <c r="CL28" s="698"/>
      <c r="CM28" s="698"/>
      <c r="CN28" s="698"/>
      <c r="CO28" s="698"/>
      <c r="CP28" s="698"/>
      <c r="CQ28" s="699"/>
      <c r="CR28" s="682">
        <v>624174</v>
      </c>
      <c r="CS28" s="683"/>
      <c r="CT28" s="683"/>
      <c r="CU28" s="683"/>
      <c r="CV28" s="683"/>
      <c r="CW28" s="683"/>
      <c r="CX28" s="683"/>
      <c r="CY28" s="684"/>
      <c r="CZ28" s="687">
        <v>5.7</v>
      </c>
      <c r="DA28" s="716"/>
      <c r="DB28" s="716"/>
      <c r="DC28" s="720"/>
      <c r="DD28" s="691">
        <v>612400</v>
      </c>
      <c r="DE28" s="683"/>
      <c r="DF28" s="683"/>
      <c r="DG28" s="683"/>
      <c r="DH28" s="683"/>
      <c r="DI28" s="683"/>
      <c r="DJ28" s="683"/>
      <c r="DK28" s="684"/>
      <c r="DL28" s="691">
        <v>612400</v>
      </c>
      <c r="DM28" s="683"/>
      <c r="DN28" s="683"/>
      <c r="DO28" s="683"/>
      <c r="DP28" s="683"/>
      <c r="DQ28" s="683"/>
      <c r="DR28" s="683"/>
      <c r="DS28" s="683"/>
      <c r="DT28" s="683"/>
      <c r="DU28" s="683"/>
      <c r="DV28" s="684"/>
      <c r="DW28" s="687">
        <v>11.4</v>
      </c>
      <c r="DX28" s="716"/>
      <c r="DY28" s="716"/>
      <c r="DZ28" s="716"/>
      <c r="EA28" s="716"/>
      <c r="EB28" s="716"/>
      <c r="EC28" s="717"/>
    </row>
    <row r="29" spans="2:133" ht="11.25" customHeight="1" x14ac:dyDescent="0.2">
      <c r="B29" s="679" t="s">
        <v>304</v>
      </c>
      <c r="C29" s="680"/>
      <c r="D29" s="680"/>
      <c r="E29" s="680"/>
      <c r="F29" s="680"/>
      <c r="G29" s="680"/>
      <c r="H29" s="680"/>
      <c r="I29" s="680"/>
      <c r="J29" s="680"/>
      <c r="K29" s="680"/>
      <c r="L29" s="680"/>
      <c r="M29" s="680"/>
      <c r="N29" s="680"/>
      <c r="O29" s="680"/>
      <c r="P29" s="680"/>
      <c r="Q29" s="681"/>
      <c r="R29" s="682">
        <v>2501482</v>
      </c>
      <c r="S29" s="683"/>
      <c r="T29" s="683"/>
      <c r="U29" s="683"/>
      <c r="V29" s="683"/>
      <c r="W29" s="683"/>
      <c r="X29" s="683"/>
      <c r="Y29" s="684"/>
      <c r="Z29" s="685">
        <v>22</v>
      </c>
      <c r="AA29" s="685"/>
      <c r="AB29" s="685"/>
      <c r="AC29" s="685"/>
      <c r="AD29" s="686" t="s">
        <v>305</v>
      </c>
      <c r="AE29" s="686"/>
      <c r="AF29" s="686"/>
      <c r="AG29" s="686"/>
      <c r="AH29" s="686"/>
      <c r="AI29" s="686"/>
      <c r="AJ29" s="686"/>
      <c r="AK29" s="686"/>
      <c r="AL29" s="687" t="s">
        <v>229</v>
      </c>
      <c r="AM29" s="688"/>
      <c r="AN29" s="688"/>
      <c r="AO29" s="689"/>
      <c r="AP29" s="661" t="s">
        <v>223</v>
      </c>
      <c r="AQ29" s="662"/>
      <c r="AR29" s="662"/>
      <c r="AS29" s="662"/>
      <c r="AT29" s="662"/>
      <c r="AU29" s="662"/>
      <c r="AV29" s="662"/>
      <c r="AW29" s="662"/>
      <c r="AX29" s="662"/>
      <c r="AY29" s="662"/>
      <c r="AZ29" s="662"/>
      <c r="BA29" s="662"/>
      <c r="BB29" s="662"/>
      <c r="BC29" s="662"/>
      <c r="BD29" s="662"/>
      <c r="BE29" s="662"/>
      <c r="BF29" s="663"/>
      <c r="BG29" s="661" t="s">
        <v>306</v>
      </c>
      <c r="BH29" s="722"/>
      <c r="BI29" s="722"/>
      <c r="BJ29" s="722"/>
      <c r="BK29" s="722"/>
      <c r="BL29" s="722"/>
      <c r="BM29" s="722"/>
      <c r="BN29" s="722"/>
      <c r="BO29" s="722"/>
      <c r="BP29" s="722"/>
      <c r="BQ29" s="723"/>
      <c r="BR29" s="661" t="s">
        <v>307</v>
      </c>
      <c r="BS29" s="722"/>
      <c r="BT29" s="722"/>
      <c r="BU29" s="722"/>
      <c r="BV29" s="722"/>
      <c r="BW29" s="722"/>
      <c r="BX29" s="722"/>
      <c r="BY29" s="722"/>
      <c r="BZ29" s="722"/>
      <c r="CA29" s="722"/>
      <c r="CB29" s="723"/>
      <c r="CD29" s="745" t="s">
        <v>308</v>
      </c>
      <c r="CE29" s="746"/>
      <c r="CF29" s="697" t="s">
        <v>309</v>
      </c>
      <c r="CG29" s="698"/>
      <c r="CH29" s="698"/>
      <c r="CI29" s="698"/>
      <c r="CJ29" s="698"/>
      <c r="CK29" s="698"/>
      <c r="CL29" s="698"/>
      <c r="CM29" s="698"/>
      <c r="CN29" s="698"/>
      <c r="CO29" s="698"/>
      <c r="CP29" s="698"/>
      <c r="CQ29" s="699"/>
      <c r="CR29" s="682">
        <v>624174</v>
      </c>
      <c r="CS29" s="718"/>
      <c r="CT29" s="718"/>
      <c r="CU29" s="718"/>
      <c r="CV29" s="718"/>
      <c r="CW29" s="718"/>
      <c r="CX29" s="718"/>
      <c r="CY29" s="719"/>
      <c r="CZ29" s="687">
        <v>5.7</v>
      </c>
      <c r="DA29" s="716"/>
      <c r="DB29" s="716"/>
      <c r="DC29" s="720"/>
      <c r="DD29" s="691">
        <v>612400</v>
      </c>
      <c r="DE29" s="718"/>
      <c r="DF29" s="718"/>
      <c r="DG29" s="718"/>
      <c r="DH29" s="718"/>
      <c r="DI29" s="718"/>
      <c r="DJ29" s="718"/>
      <c r="DK29" s="719"/>
      <c r="DL29" s="691">
        <v>612400</v>
      </c>
      <c r="DM29" s="718"/>
      <c r="DN29" s="718"/>
      <c r="DO29" s="718"/>
      <c r="DP29" s="718"/>
      <c r="DQ29" s="718"/>
      <c r="DR29" s="718"/>
      <c r="DS29" s="718"/>
      <c r="DT29" s="718"/>
      <c r="DU29" s="718"/>
      <c r="DV29" s="719"/>
      <c r="DW29" s="687">
        <v>11.4</v>
      </c>
      <c r="DX29" s="716"/>
      <c r="DY29" s="716"/>
      <c r="DZ29" s="716"/>
      <c r="EA29" s="716"/>
      <c r="EB29" s="716"/>
      <c r="EC29" s="717"/>
    </row>
    <row r="30" spans="2:133" ht="11.25" customHeight="1" x14ac:dyDescent="0.2">
      <c r="B30" s="679" t="s">
        <v>310</v>
      </c>
      <c r="C30" s="680"/>
      <c r="D30" s="680"/>
      <c r="E30" s="680"/>
      <c r="F30" s="680"/>
      <c r="G30" s="680"/>
      <c r="H30" s="680"/>
      <c r="I30" s="680"/>
      <c r="J30" s="680"/>
      <c r="K30" s="680"/>
      <c r="L30" s="680"/>
      <c r="M30" s="680"/>
      <c r="N30" s="680"/>
      <c r="O30" s="680"/>
      <c r="P30" s="680"/>
      <c r="Q30" s="681"/>
      <c r="R30" s="682">
        <v>40290</v>
      </c>
      <c r="S30" s="683"/>
      <c r="T30" s="683"/>
      <c r="U30" s="683"/>
      <c r="V30" s="683"/>
      <c r="W30" s="683"/>
      <c r="X30" s="683"/>
      <c r="Y30" s="684"/>
      <c r="Z30" s="685">
        <v>0.4</v>
      </c>
      <c r="AA30" s="685"/>
      <c r="AB30" s="685"/>
      <c r="AC30" s="685"/>
      <c r="AD30" s="686">
        <v>29654</v>
      </c>
      <c r="AE30" s="686"/>
      <c r="AF30" s="686"/>
      <c r="AG30" s="686"/>
      <c r="AH30" s="686"/>
      <c r="AI30" s="686"/>
      <c r="AJ30" s="686"/>
      <c r="AK30" s="686"/>
      <c r="AL30" s="687">
        <v>0.6</v>
      </c>
      <c r="AM30" s="688"/>
      <c r="AN30" s="688"/>
      <c r="AO30" s="689"/>
      <c r="AP30" s="730" t="s">
        <v>311</v>
      </c>
      <c r="AQ30" s="731"/>
      <c r="AR30" s="731"/>
      <c r="AS30" s="731"/>
      <c r="AT30" s="736" t="s">
        <v>312</v>
      </c>
      <c r="AU30" s="230"/>
      <c r="AV30" s="230"/>
      <c r="AW30" s="230"/>
      <c r="AX30" s="668" t="s">
        <v>189</v>
      </c>
      <c r="AY30" s="669"/>
      <c r="AZ30" s="669"/>
      <c r="BA30" s="669"/>
      <c r="BB30" s="669"/>
      <c r="BC30" s="669"/>
      <c r="BD30" s="669"/>
      <c r="BE30" s="669"/>
      <c r="BF30" s="670"/>
      <c r="BG30" s="742">
        <v>99.1</v>
      </c>
      <c r="BH30" s="743"/>
      <c r="BI30" s="743"/>
      <c r="BJ30" s="743"/>
      <c r="BK30" s="743"/>
      <c r="BL30" s="743"/>
      <c r="BM30" s="677">
        <v>94.7</v>
      </c>
      <c r="BN30" s="743"/>
      <c r="BO30" s="743"/>
      <c r="BP30" s="743"/>
      <c r="BQ30" s="744"/>
      <c r="BR30" s="742">
        <v>98.9</v>
      </c>
      <c r="BS30" s="743"/>
      <c r="BT30" s="743"/>
      <c r="BU30" s="743"/>
      <c r="BV30" s="743"/>
      <c r="BW30" s="743"/>
      <c r="BX30" s="677">
        <v>93.9</v>
      </c>
      <c r="BY30" s="743"/>
      <c r="BZ30" s="743"/>
      <c r="CA30" s="743"/>
      <c r="CB30" s="744"/>
      <c r="CD30" s="747"/>
      <c r="CE30" s="748"/>
      <c r="CF30" s="697" t="s">
        <v>313</v>
      </c>
      <c r="CG30" s="698"/>
      <c r="CH30" s="698"/>
      <c r="CI30" s="698"/>
      <c r="CJ30" s="698"/>
      <c r="CK30" s="698"/>
      <c r="CL30" s="698"/>
      <c r="CM30" s="698"/>
      <c r="CN30" s="698"/>
      <c r="CO30" s="698"/>
      <c r="CP30" s="698"/>
      <c r="CQ30" s="699"/>
      <c r="CR30" s="682">
        <v>569230</v>
      </c>
      <c r="CS30" s="683"/>
      <c r="CT30" s="683"/>
      <c r="CU30" s="683"/>
      <c r="CV30" s="683"/>
      <c r="CW30" s="683"/>
      <c r="CX30" s="683"/>
      <c r="CY30" s="684"/>
      <c r="CZ30" s="687">
        <v>5.2</v>
      </c>
      <c r="DA30" s="716"/>
      <c r="DB30" s="716"/>
      <c r="DC30" s="720"/>
      <c r="DD30" s="691">
        <v>557928</v>
      </c>
      <c r="DE30" s="683"/>
      <c r="DF30" s="683"/>
      <c r="DG30" s="683"/>
      <c r="DH30" s="683"/>
      <c r="DI30" s="683"/>
      <c r="DJ30" s="683"/>
      <c r="DK30" s="684"/>
      <c r="DL30" s="691">
        <v>557928</v>
      </c>
      <c r="DM30" s="683"/>
      <c r="DN30" s="683"/>
      <c r="DO30" s="683"/>
      <c r="DP30" s="683"/>
      <c r="DQ30" s="683"/>
      <c r="DR30" s="683"/>
      <c r="DS30" s="683"/>
      <c r="DT30" s="683"/>
      <c r="DU30" s="683"/>
      <c r="DV30" s="684"/>
      <c r="DW30" s="687">
        <v>10.3</v>
      </c>
      <c r="DX30" s="716"/>
      <c r="DY30" s="716"/>
      <c r="DZ30" s="716"/>
      <c r="EA30" s="716"/>
      <c r="EB30" s="716"/>
      <c r="EC30" s="717"/>
    </row>
    <row r="31" spans="2:133" ht="11.25" customHeight="1" x14ac:dyDescent="0.2">
      <c r="B31" s="679" t="s">
        <v>314</v>
      </c>
      <c r="C31" s="680"/>
      <c r="D31" s="680"/>
      <c r="E31" s="680"/>
      <c r="F31" s="680"/>
      <c r="G31" s="680"/>
      <c r="H31" s="680"/>
      <c r="I31" s="680"/>
      <c r="J31" s="680"/>
      <c r="K31" s="680"/>
      <c r="L31" s="680"/>
      <c r="M31" s="680"/>
      <c r="N31" s="680"/>
      <c r="O31" s="680"/>
      <c r="P31" s="680"/>
      <c r="Q31" s="681"/>
      <c r="R31" s="682">
        <v>62945</v>
      </c>
      <c r="S31" s="683"/>
      <c r="T31" s="683"/>
      <c r="U31" s="683"/>
      <c r="V31" s="683"/>
      <c r="W31" s="683"/>
      <c r="X31" s="683"/>
      <c r="Y31" s="684"/>
      <c r="Z31" s="685">
        <v>0.6</v>
      </c>
      <c r="AA31" s="685"/>
      <c r="AB31" s="685"/>
      <c r="AC31" s="685"/>
      <c r="AD31" s="686" t="s">
        <v>229</v>
      </c>
      <c r="AE31" s="686"/>
      <c r="AF31" s="686"/>
      <c r="AG31" s="686"/>
      <c r="AH31" s="686"/>
      <c r="AI31" s="686"/>
      <c r="AJ31" s="686"/>
      <c r="AK31" s="686"/>
      <c r="AL31" s="687" t="s">
        <v>129</v>
      </c>
      <c r="AM31" s="688"/>
      <c r="AN31" s="688"/>
      <c r="AO31" s="689"/>
      <c r="AP31" s="732"/>
      <c r="AQ31" s="733"/>
      <c r="AR31" s="733"/>
      <c r="AS31" s="733"/>
      <c r="AT31" s="737"/>
      <c r="AU31" s="229" t="s">
        <v>315</v>
      </c>
      <c r="AV31" s="229"/>
      <c r="AW31" s="229"/>
      <c r="AX31" s="679" t="s">
        <v>316</v>
      </c>
      <c r="AY31" s="680"/>
      <c r="AZ31" s="680"/>
      <c r="BA31" s="680"/>
      <c r="BB31" s="680"/>
      <c r="BC31" s="680"/>
      <c r="BD31" s="680"/>
      <c r="BE31" s="680"/>
      <c r="BF31" s="681"/>
      <c r="BG31" s="739">
        <v>99.4</v>
      </c>
      <c r="BH31" s="718"/>
      <c r="BI31" s="718"/>
      <c r="BJ31" s="718"/>
      <c r="BK31" s="718"/>
      <c r="BL31" s="718"/>
      <c r="BM31" s="688">
        <v>97.7</v>
      </c>
      <c r="BN31" s="740"/>
      <c r="BO31" s="740"/>
      <c r="BP31" s="740"/>
      <c r="BQ31" s="741"/>
      <c r="BR31" s="739">
        <v>98.8</v>
      </c>
      <c r="BS31" s="718"/>
      <c r="BT31" s="718"/>
      <c r="BU31" s="718"/>
      <c r="BV31" s="718"/>
      <c r="BW31" s="718"/>
      <c r="BX31" s="688">
        <v>96.7</v>
      </c>
      <c r="BY31" s="740"/>
      <c r="BZ31" s="740"/>
      <c r="CA31" s="740"/>
      <c r="CB31" s="741"/>
      <c r="CD31" s="747"/>
      <c r="CE31" s="748"/>
      <c r="CF31" s="697" t="s">
        <v>317</v>
      </c>
      <c r="CG31" s="698"/>
      <c r="CH31" s="698"/>
      <c r="CI31" s="698"/>
      <c r="CJ31" s="698"/>
      <c r="CK31" s="698"/>
      <c r="CL31" s="698"/>
      <c r="CM31" s="698"/>
      <c r="CN31" s="698"/>
      <c r="CO31" s="698"/>
      <c r="CP31" s="698"/>
      <c r="CQ31" s="699"/>
      <c r="CR31" s="682">
        <v>54944</v>
      </c>
      <c r="CS31" s="718"/>
      <c r="CT31" s="718"/>
      <c r="CU31" s="718"/>
      <c r="CV31" s="718"/>
      <c r="CW31" s="718"/>
      <c r="CX31" s="718"/>
      <c r="CY31" s="719"/>
      <c r="CZ31" s="687">
        <v>0.5</v>
      </c>
      <c r="DA31" s="716"/>
      <c r="DB31" s="716"/>
      <c r="DC31" s="720"/>
      <c r="DD31" s="691">
        <v>54472</v>
      </c>
      <c r="DE31" s="718"/>
      <c r="DF31" s="718"/>
      <c r="DG31" s="718"/>
      <c r="DH31" s="718"/>
      <c r="DI31" s="718"/>
      <c r="DJ31" s="718"/>
      <c r="DK31" s="719"/>
      <c r="DL31" s="691">
        <v>54472</v>
      </c>
      <c r="DM31" s="718"/>
      <c r="DN31" s="718"/>
      <c r="DO31" s="718"/>
      <c r="DP31" s="718"/>
      <c r="DQ31" s="718"/>
      <c r="DR31" s="718"/>
      <c r="DS31" s="718"/>
      <c r="DT31" s="718"/>
      <c r="DU31" s="718"/>
      <c r="DV31" s="719"/>
      <c r="DW31" s="687">
        <v>1</v>
      </c>
      <c r="DX31" s="716"/>
      <c r="DY31" s="716"/>
      <c r="DZ31" s="716"/>
      <c r="EA31" s="716"/>
      <c r="EB31" s="716"/>
      <c r="EC31" s="717"/>
    </row>
    <row r="32" spans="2:133" ht="11.25" customHeight="1" x14ac:dyDescent="0.2">
      <c r="B32" s="679" t="s">
        <v>318</v>
      </c>
      <c r="C32" s="680"/>
      <c r="D32" s="680"/>
      <c r="E32" s="680"/>
      <c r="F32" s="680"/>
      <c r="G32" s="680"/>
      <c r="H32" s="680"/>
      <c r="I32" s="680"/>
      <c r="J32" s="680"/>
      <c r="K32" s="680"/>
      <c r="L32" s="680"/>
      <c r="M32" s="680"/>
      <c r="N32" s="680"/>
      <c r="O32" s="680"/>
      <c r="P32" s="680"/>
      <c r="Q32" s="681"/>
      <c r="R32" s="682">
        <v>82980</v>
      </c>
      <c r="S32" s="683"/>
      <c r="T32" s="683"/>
      <c r="U32" s="683"/>
      <c r="V32" s="683"/>
      <c r="W32" s="683"/>
      <c r="X32" s="683"/>
      <c r="Y32" s="684"/>
      <c r="Z32" s="685">
        <v>0.7</v>
      </c>
      <c r="AA32" s="685"/>
      <c r="AB32" s="685"/>
      <c r="AC32" s="685"/>
      <c r="AD32" s="686" t="s">
        <v>129</v>
      </c>
      <c r="AE32" s="686"/>
      <c r="AF32" s="686"/>
      <c r="AG32" s="686"/>
      <c r="AH32" s="686"/>
      <c r="AI32" s="686"/>
      <c r="AJ32" s="686"/>
      <c r="AK32" s="686"/>
      <c r="AL32" s="687" t="s">
        <v>129</v>
      </c>
      <c r="AM32" s="688"/>
      <c r="AN32" s="688"/>
      <c r="AO32" s="689"/>
      <c r="AP32" s="734"/>
      <c r="AQ32" s="735"/>
      <c r="AR32" s="735"/>
      <c r="AS32" s="735"/>
      <c r="AT32" s="738"/>
      <c r="AU32" s="231"/>
      <c r="AV32" s="231"/>
      <c r="AW32" s="231"/>
      <c r="AX32" s="727" t="s">
        <v>319</v>
      </c>
      <c r="AY32" s="728"/>
      <c r="AZ32" s="728"/>
      <c r="BA32" s="728"/>
      <c r="BB32" s="728"/>
      <c r="BC32" s="728"/>
      <c r="BD32" s="728"/>
      <c r="BE32" s="728"/>
      <c r="BF32" s="729"/>
      <c r="BG32" s="751">
        <v>98.8</v>
      </c>
      <c r="BH32" s="752"/>
      <c r="BI32" s="752"/>
      <c r="BJ32" s="752"/>
      <c r="BK32" s="752"/>
      <c r="BL32" s="752"/>
      <c r="BM32" s="753">
        <v>91.6</v>
      </c>
      <c r="BN32" s="752"/>
      <c r="BO32" s="752"/>
      <c r="BP32" s="752"/>
      <c r="BQ32" s="754"/>
      <c r="BR32" s="751">
        <v>98.8</v>
      </c>
      <c r="BS32" s="752"/>
      <c r="BT32" s="752"/>
      <c r="BU32" s="752"/>
      <c r="BV32" s="752"/>
      <c r="BW32" s="752"/>
      <c r="BX32" s="753">
        <v>91.2</v>
      </c>
      <c r="BY32" s="752"/>
      <c r="BZ32" s="752"/>
      <c r="CA32" s="752"/>
      <c r="CB32" s="754"/>
      <c r="CD32" s="749"/>
      <c r="CE32" s="750"/>
      <c r="CF32" s="697" t="s">
        <v>320</v>
      </c>
      <c r="CG32" s="698"/>
      <c r="CH32" s="698"/>
      <c r="CI32" s="698"/>
      <c r="CJ32" s="698"/>
      <c r="CK32" s="698"/>
      <c r="CL32" s="698"/>
      <c r="CM32" s="698"/>
      <c r="CN32" s="698"/>
      <c r="CO32" s="698"/>
      <c r="CP32" s="698"/>
      <c r="CQ32" s="699"/>
      <c r="CR32" s="682" t="s">
        <v>229</v>
      </c>
      <c r="CS32" s="683"/>
      <c r="CT32" s="683"/>
      <c r="CU32" s="683"/>
      <c r="CV32" s="683"/>
      <c r="CW32" s="683"/>
      <c r="CX32" s="683"/>
      <c r="CY32" s="684"/>
      <c r="CZ32" s="687" t="s">
        <v>229</v>
      </c>
      <c r="DA32" s="716"/>
      <c r="DB32" s="716"/>
      <c r="DC32" s="720"/>
      <c r="DD32" s="691" t="s">
        <v>229</v>
      </c>
      <c r="DE32" s="683"/>
      <c r="DF32" s="683"/>
      <c r="DG32" s="683"/>
      <c r="DH32" s="683"/>
      <c r="DI32" s="683"/>
      <c r="DJ32" s="683"/>
      <c r="DK32" s="684"/>
      <c r="DL32" s="691" t="s">
        <v>129</v>
      </c>
      <c r="DM32" s="683"/>
      <c r="DN32" s="683"/>
      <c r="DO32" s="683"/>
      <c r="DP32" s="683"/>
      <c r="DQ32" s="683"/>
      <c r="DR32" s="683"/>
      <c r="DS32" s="683"/>
      <c r="DT32" s="683"/>
      <c r="DU32" s="683"/>
      <c r="DV32" s="684"/>
      <c r="DW32" s="687" t="s">
        <v>229</v>
      </c>
      <c r="DX32" s="716"/>
      <c r="DY32" s="716"/>
      <c r="DZ32" s="716"/>
      <c r="EA32" s="716"/>
      <c r="EB32" s="716"/>
      <c r="EC32" s="717"/>
    </row>
    <row r="33" spans="2:133" ht="11.25" customHeight="1" x14ac:dyDescent="0.2">
      <c r="B33" s="679" t="s">
        <v>321</v>
      </c>
      <c r="C33" s="680"/>
      <c r="D33" s="680"/>
      <c r="E33" s="680"/>
      <c r="F33" s="680"/>
      <c r="G33" s="680"/>
      <c r="H33" s="680"/>
      <c r="I33" s="680"/>
      <c r="J33" s="680"/>
      <c r="K33" s="680"/>
      <c r="L33" s="680"/>
      <c r="M33" s="680"/>
      <c r="N33" s="680"/>
      <c r="O33" s="680"/>
      <c r="P33" s="680"/>
      <c r="Q33" s="681"/>
      <c r="R33" s="682">
        <v>739280</v>
      </c>
      <c r="S33" s="683"/>
      <c r="T33" s="683"/>
      <c r="U33" s="683"/>
      <c r="V33" s="683"/>
      <c r="W33" s="683"/>
      <c r="X33" s="683"/>
      <c r="Y33" s="684"/>
      <c r="Z33" s="685">
        <v>6.5</v>
      </c>
      <c r="AA33" s="685"/>
      <c r="AB33" s="685"/>
      <c r="AC33" s="685"/>
      <c r="AD33" s="686" t="s">
        <v>129</v>
      </c>
      <c r="AE33" s="686"/>
      <c r="AF33" s="686"/>
      <c r="AG33" s="686"/>
      <c r="AH33" s="686"/>
      <c r="AI33" s="686"/>
      <c r="AJ33" s="686"/>
      <c r="AK33" s="686"/>
      <c r="AL33" s="687" t="s">
        <v>229</v>
      </c>
      <c r="AM33" s="688"/>
      <c r="AN33" s="688"/>
      <c r="AO33" s="689"/>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7" t="s">
        <v>322</v>
      </c>
      <c r="CE33" s="698"/>
      <c r="CF33" s="698"/>
      <c r="CG33" s="698"/>
      <c r="CH33" s="698"/>
      <c r="CI33" s="698"/>
      <c r="CJ33" s="698"/>
      <c r="CK33" s="698"/>
      <c r="CL33" s="698"/>
      <c r="CM33" s="698"/>
      <c r="CN33" s="698"/>
      <c r="CO33" s="698"/>
      <c r="CP33" s="698"/>
      <c r="CQ33" s="699"/>
      <c r="CR33" s="682">
        <v>4589524</v>
      </c>
      <c r="CS33" s="718"/>
      <c r="CT33" s="718"/>
      <c r="CU33" s="718"/>
      <c r="CV33" s="718"/>
      <c r="CW33" s="718"/>
      <c r="CX33" s="718"/>
      <c r="CY33" s="719"/>
      <c r="CZ33" s="687">
        <v>41.8</v>
      </c>
      <c r="DA33" s="716"/>
      <c r="DB33" s="716"/>
      <c r="DC33" s="720"/>
      <c r="DD33" s="691">
        <v>3270851</v>
      </c>
      <c r="DE33" s="718"/>
      <c r="DF33" s="718"/>
      <c r="DG33" s="718"/>
      <c r="DH33" s="718"/>
      <c r="DI33" s="718"/>
      <c r="DJ33" s="718"/>
      <c r="DK33" s="719"/>
      <c r="DL33" s="691">
        <v>2365623</v>
      </c>
      <c r="DM33" s="718"/>
      <c r="DN33" s="718"/>
      <c r="DO33" s="718"/>
      <c r="DP33" s="718"/>
      <c r="DQ33" s="718"/>
      <c r="DR33" s="718"/>
      <c r="DS33" s="718"/>
      <c r="DT33" s="718"/>
      <c r="DU33" s="718"/>
      <c r="DV33" s="719"/>
      <c r="DW33" s="687">
        <v>43.8</v>
      </c>
      <c r="DX33" s="716"/>
      <c r="DY33" s="716"/>
      <c r="DZ33" s="716"/>
      <c r="EA33" s="716"/>
      <c r="EB33" s="716"/>
      <c r="EC33" s="717"/>
    </row>
    <row r="34" spans="2:133" ht="11.25" customHeight="1" x14ac:dyDescent="0.2">
      <c r="B34" s="679" t="s">
        <v>323</v>
      </c>
      <c r="C34" s="680"/>
      <c r="D34" s="680"/>
      <c r="E34" s="680"/>
      <c r="F34" s="680"/>
      <c r="G34" s="680"/>
      <c r="H34" s="680"/>
      <c r="I34" s="680"/>
      <c r="J34" s="680"/>
      <c r="K34" s="680"/>
      <c r="L34" s="680"/>
      <c r="M34" s="680"/>
      <c r="N34" s="680"/>
      <c r="O34" s="680"/>
      <c r="P34" s="680"/>
      <c r="Q34" s="681"/>
      <c r="R34" s="682">
        <v>193814</v>
      </c>
      <c r="S34" s="683"/>
      <c r="T34" s="683"/>
      <c r="U34" s="683"/>
      <c r="V34" s="683"/>
      <c r="W34" s="683"/>
      <c r="X34" s="683"/>
      <c r="Y34" s="684"/>
      <c r="Z34" s="685">
        <v>1.7</v>
      </c>
      <c r="AA34" s="685"/>
      <c r="AB34" s="685"/>
      <c r="AC34" s="685"/>
      <c r="AD34" s="686">
        <v>1636</v>
      </c>
      <c r="AE34" s="686"/>
      <c r="AF34" s="686"/>
      <c r="AG34" s="686"/>
      <c r="AH34" s="686"/>
      <c r="AI34" s="686"/>
      <c r="AJ34" s="686"/>
      <c r="AK34" s="686"/>
      <c r="AL34" s="687">
        <v>0</v>
      </c>
      <c r="AM34" s="688"/>
      <c r="AN34" s="688"/>
      <c r="AO34" s="689"/>
      <c r="AP34" s="234"/>
      <c r="AQ34" s="661" t="s">
        <v>324</v>
      </c>
      <c r="AR34" s="662"/>
      <c r="AS34" s="662"/>
      <c r="AT34" s="662"/>
      <c r="AU34" s="662"/>
      <c r="AV34" s="662"/>
      <c r="AW34" s="662"/>
      <c r="AX34" s="662"/>
      <c r="AY34" s="662"/>
      <c r="AZ34" s="662"/>
      <c r="BA34" s="662"/>
      <c r="BB34" s="662"/>
      <c r="BC34" s="662"/>
      <c r="BD34" s="662"/>
      <c r="BE34" s="662"/>
      <c r="BF34" s="663"/>
      <c r="BG34" s="661" t="s">
        <v>325</v>
      </c>
      <c r="BH34" s="662"/>
      <c r="BI34" s="662"/>
      <c r="BJ34" s="662"/>
      <c r="BK34" s="662"/>
      <c r="BL34" s="662"/>
      <c r="BM34" s="662"/>
      <c r="BN34" s="662"/>
      <c r="BO34" s="662"/>
      <c r="BP34" s="662"/>
      <c r="BQ34" s="662"/>
      <c r="BR34" s="662"/>
      <c r="BS34" s="662"/>
      <c r="BT34" s="662"/>
      <c r="BU34" s="662"/>
      <c r="BV34" s="662"/>
      <c r="BW34" s="662"/>
      <c r="BX34" s="662"/>
      <c r="BY34" s="662"/>
      <c r="BZ34" s="662"/>
      <c r="CA34" s="662"/>
      <c r="CB34" s="663"/>
      <c r="CD34" s="697" t="s">
        <v>326</v>
      </c>
      <c r="CE34" s="698"/>
      <c r="CF34" s="698"/>
      <c r="CG34" s="698"/>
      <c r="CH34" s="698"/>
      <c r="CI34" s="698"/>
      <c r="CJ34" s="698"/>
      <c r="CK34" s="698"/>
      <c r="CL34" s="698"/>
      <c r="CM34" s="698"/>
      <c r="CN34" s="698"/>
      <c r="CO34" s="698"/>
      <c r="CP34" s="698"/>
      <c r="CQ34" s="699"/>
      <c r="CR34" s="682">
        <v>1959811</v>
      </c>
      <c r="CS34" s="683"/>
      <c r="CT34" s="683"/>
      <c r="CU34" s="683"/>
      <c r="CV34" s="683"/>
      <c r="CW34" s="683"/>
      <c r="CX34" s="683"/>
      <c r="CY34" s="684"/>
      <c r="CZ34" s="687">
        <v>17.899999999999999</v>
      </c>
      <c r="DA34" s="716"/>
      <c r="DB34" s="716"/>
      <c r="DC34" s="720"/>
      <c r="DD34" s="691">
        <v>1025063</v>
      </c>
      <c r="DE34" s="683"/>
      <c r="DF34" s="683"/>
      <c r="DG34" s="683"/>
      <c r="DH34" s="683"/>
      <c r="DI34" s="683"/>
      <c r="DJ34" s="683"/>
      <c r="DK34" s="684"/>
      <c r="DL34" s="691">
        <v>838749</v>
      </c>
      <c r="DM34" s="683"/>
      <c r="DN34" s="683"/>
      <c r="DO34" s="683"/>
      <c r="DP34" s="683"/>
      <c r="DQ34" s="683"/>
      <c r="DR34" s="683"/>
      <c r="DS34" s="683"/>
      <c r="DT34" s="683"/>
      <c r="DU34" s="683"/>
      <c r="DV34" s="684"/>
      <c r="DW34" s="687">
        <v>15.5</v>
      </c>
      <c r="DX34" s="716"/>
      <c r="DY34" s="716"/>
      <c r="DZ34" s="716"/>
      <c r="EA34" s="716"/>
      <c r="EB34" s="716"/>
      <c r="EC34" s="717"/>
    </row>
    <row r="35" spans="2:133" ht="11.25" customHeight="1" x14ac:dyDescent="0.2">
      <c r="B35" s="679" t="s">
        <v>327</v>
      </c>
      <c r="C35" s="680"/>
      <c r="D35" s="680"/>
      <c r="E35" s="680"/>
      <c r="F35" s="680"/>
      <c r="G35" s="680"/>
      <c r="H35" s="680"/>
      <c r="I35" s="680"/>
      <c r="J35" s="680"/>
      <c r="K35" s="680"/>
      <c r="L35" s="680"/>
      <c r="M35" s="680"/>
      <c r="N35" s="680"/>
      <c r="O35" s="680"/>
      <c r="P35" s="680"/>
      <c r="Q35" s="681"/>
      <c r="R35" s="682">
        <v>547292</v>
      </c>
      <c r="S35" s="683"/>
      <c r="T35" s="683"/>
      <c r="U35" s="683"/>
      <c r="V35" s="683"/>
      <c r="W35" s="683"/>
      <c r="X35" s="683"/>
      <c r="Y35" s="684"/>
      <c r="Z35" s="685">
        <v>4.8</v>
      </c>
      <c r="AA35" s="685"/>
      <c r="AB35" s="685"/>
      <c r="AC35" s="685"/>
      <c r="AD35" s="686" t="s">
        <v>229</v>
      </c>
      <c r="AE35" s="686"/>
      <c r="AF35" s="686"/>
      <c r="AG35" s="686"/>
      <c r="AH35" s="686"/>
      <c r="AI35" s="686"/>
      <c r="AJ35" s="686"/>
      <c r="AK35" s="686"/>
      <c r="AL35" s="687" t="s">
        <v>129</v>
      </c>
      <c r="AM35" s="688"/>
      <c r="AN35" s="688"/>
      <c r="AO35" s="689"/>
      <c r="AP35" s="234"/>
      <c r="AQ35" s="755" t="s">
        <v>328</v>
      </c>
      <c r="AR35" s="756"/>
      <c r="AS35" s="756"/>
      <c r="AT35" s="756"/>
      <c r="AU35" s="756"/>
      <c r="AV35" s="756"/>
      <c r="AW35" s="756"/>
      <c r="AX35" s="756"/>
      <c r="AY35" s="757"/>
      <c r="AZ35" s="671">
        <v>1016065</v>
      </c>
      <c r="BA35" s="672"/>
      <c r="BB35" s="672"/>
      <c r="BC35" s="672"/>
      <c r="BD35" s="672"/>
      <c r="BE35" s="672"/>
      <c r="BF35" s="758"/>
      <c r="BG35" s="693" t="s">
        <v>329</v>
      </c>
      <c r="BH35" s="694"/>
      <c r="BI35" s="694"/>
      <c r="BJ35" s="694"/>
      <c r="BK35" s="694"/>
      <c r="BL35" s="694"/>
      <c r="BM35" s="694"/>
      <c r="BN35" s="694"/>
      <c r="BO35" s="694"/>
      <c r="BP35" s="694"/>
      <c r="BQ35" s="694"/>
      <c r="BR35" s="694"/>
      <c r="BS35" s="694"/>
      <c r="BT35" s="694"/>
      <c r="BU35" s="695"/>
      <c r="BV35" s="671">
        <v>17609</v>
      </c>
      <c r="BW35" s="672"/>
      <c r="BX35" s="672"/>
      <c r="BY35" s="672"/>
      <c r="BZ35" s="672"/>
      <c r="CA35" s="672"/>
      <c r="CB35" s="758"/>
      <c r="CD35" s="697" t="s">
        <v>330</v>
      </c>
      <c r="CE35" s="698"/>
      <c r="CF35" s="698"/>
      <c r="CG35" s="698"/>
      <c r="CH35" s="698"/>
      <c r="CI35" s="698"/>
      <c r="CJ35" s="698"/>
      <c r="CK35" s="698"/>
      <c r="CL35" s="698"/>
      <c r="CM35" s="698"/>
      <c r="CN35" s="698"/>
      <c r="CO35" s="698"/>
      <c r="CP35" s="698"/>
      <c r="CQ35" s="699"/>
      <c r="CR35" s="682">
        <v>83517</v>
      </c>
      <c r="CS35" s="718"/>
      <c r="CT35" s="718"/>
      <c r="CU35" s="718"/>
      <c r="CV35" s="718"/>
      <c r="CW35" s="718"/>
      <c r="CX35" s="718"/>
      <c r="CY35" s="719"/>
      <c r="CZ35" s="687">
        <v>0.8</v>
      </c>
      <c r="DA35" s="716"/>
      <c r="DB35" s="716"/>
      <c r="DC35" s="720"/>
      <c r="DD35" s="691">
        <v>64869</v>
      </c>
      <c r="DE35" s="718"/>
      <c r="DF35" s="718"/>
      <c r="DG35" s="718"/>
      <c r="DH35" s="718"/>
      <c r="DI35" s="718"/>
      <c r="DJ35" s="718"/>
      <c r="DK35" s="719"/>
      <c r="DL35" s="691">
        <v>59194</v>
      </c>
      <c r="DM35" s="718"/>
      <c r="DN35" s="718"/>
      <c r="DO35" s="718"/>
      <c r="DP35" s="718"/>
      <c r="DQ35" s="718"/>
      <c r="DR35" s="718"/>
      <c r="DS35" s="718"/>
      <c r="DT35" s="718"/>
      <c r="DU35" s="718"/>
      <c r="DV35" s="719"/>
      <c r="DW35" s="687">
        <v>1.1000000000000001</v>
      </c>
      <c r="DX35" s="716"/>
      <c r="DY35" s="716"/>
      <c r="DZ35" s="716"/>
      <c r="EA35" s="716"/>
      <c r="EB35" s="716"/>
      <c r="EC35" s="717"/>
    </row>
    <row r="36" spans="2:133" ht="11.25" customHeight="1" x14ac:dyDescent="0.2">
      <c r="B36" s="679" t="s">
        <v>331</v>
      </c>
      <c r="C36" s="680"/>
      <c r="D36" s="680"/>
      <c r="E36" s="680"/>
      <c r="F36" s="680"/>
      <c r="G36" s="680"/>
      <c r="H36" s="680"/>
      <c r="I36" s="680"/>
      <c r="J36" s="680"/>
      <c r="K36" s="680"/>
      <c r="L36" s="680"/>
      <c r="M36" s="680"/>
      <c r="N36" s="680"/>
      <c r="O36" s="680"/>
      <c r="P36" s="680"/>
      <c r="Q36" s="681"/>
      <c r="R36" s="682" t="s">
        <v>229</v>
      </c>
      <c r="S36" s="683"/>
      <c r="T36" s="683"/>
      <c r="U36" s="683"/>
      <c r="V36" s="683"/>
      <c r="W36" s="683"/>
      <c r="X36" s="683"/>
      <c r="Y36" s="684"/>
      <c r="Z36" s="685" t="s">
        <v>129</v>
      </c>
      <c r="AA36" s="685"/>
      <c r="AB36" s="685"/>
      <c r="AC36" s="685"/>
      <c r="AD36" s="686" t="s">
        <v>129</v>
      </c>
      <c r="AE36" s="686"/>
      <c r="AF36" s="686"/>
      <c r="AG36" s="686"/>
      <c r="AH36" s="686"/>
      <c r="AI36" s="686"/>
      <c r="AJ36" s="686"/>
      <c r="AK36" s="686"/>
      <c r="AL36" s="687" t="s">
        <v>229</v>
      </c>
      <c r="AM36" s="688"/>
      <c r="AN36" s="688"/>
      <c r="AO36" s="689"/>
      <c r="AQ36" s="759" t="s">
        <v>332</v>
      </c>
      <c r="AR36" s="760"/>
      <c r="AS36" s="760"/>
      <c r="AT36" s="760"/>
      <c r="AU36" s="760"/>
      <c r="AV36" s="760"/>
      <c r="AW36" s="760"/>
      <c r="AX36" s="760"/>
      <c r="AY36" s="761"/>
      <c r="AZ36" s="682">
        <v>473860</v>
      </c>
      <c r="BA36" s="683"/>
      <c r="BB36" s="683"/>
      <c r="BC36" s="683"/>
      <c r="BD36" s="718"/>
      <c r="BE36" s="718"/>
      <c r="BF36" s="741"/>
      <c r="BG36" s="697" t="s">
        <v>333</v>
      </c>
      <c r="BH36" s="698"/>
      <c r="BI36" s="698"/>
      <c r="BJ36" s="698"/>
      <c r="BK36" s="698"/>
      <c r="BL36" s="698"/>
      <c r="BM36" s="698"/>
      <c r="BN36" s="698"/>
      <c r="BO36" s="698"/>
      <c r="BP36" s="698"/>
      <c r="BQ36" s="698"/>
      <c r="BR36" s="698"/>
      <c r="BS36" s="698"/>
      <c r="BT36" s="698"/>
      <c r="BU36" s="699"/>
      <c r="BV36" s="682">
        <v>16767</v>
      </c>
      <c r="BW36" s="683"/>
      <c r="BX36" s="683"/>
      <c r="BY36" s="683"/>
      <c r="BZ36" s="683"/>
      <c r="CA36" s="683"/>
      <c r="CB36" s="692"/>
      <c r="CD36" s="697" t="s">
        <v>334</v>
      </c>
      <c r="CE36" s="698"/>
      <c r="CF36" s="698"/>
      <c r="CG36" s="698"/>
      <c r="CH36" s="698"/>
      <c r="CI36" s="698"/>
      <c r="CJ36" s="698"/>
      <c r="CK36" s="698"/>
      <c r="CL36" s="698"/>
      <c r="CM36" s="698"/>
      <c r="CN36" s="698"/>
      <c r="CO36" s="698"/>
      <c r="CP36" s="698"/>
      <c r="CQ36" s="699"/>
      <c r="CR36" s="682">
        <v>990278</v>
      </c>
      <c r="CS36" s="683"/>
      <c r="CT36" s="683"/>
      <c r="CU36" s="683"/>
      <c r="CV36" s="683"/>
      <c r="CW36" s="683"/>
      <c r="CX36" s="683"/>
      <c r="CY36" s="684"/>
      <c r="CZ36" s="687">
        <v>9</v>
      </c>
      <c r="DA36" s="716"/>
      <c r="DB36" s="716"/>
      <c r="DC36" s="720"/>
      <c r="DD36" s="691">
        <v>827207</v>
      </c>
      <c r="DE36" s="683"/>
      <c r="DF36" s="683"/>
      <c r="DG36" s="683"/>
      <c r="DH36" s="683"/>
      <c r="DI36" s="683"/>
      <c r="DJ36" s="683"/>
      <c r="DK36" s="684"/>
      <c r="DL36" s="691">
        <v>684840</v>
      </c>
      <c r="DM36" s="683"/>
      <c r="DN36" s="683"/>
      <c r="DO36" s="683"/>
      <c r="DP36" s="683"/>
      <c r="DQ36" s="683"/>
      <c r="DR36" s="683"/>
      <c r="DS36" s="683"/>
      <c r="DT36" s="683"/>
      <c r="DU36" s="683"/>
      <c r="DV36" s="684"/>
      <c r="DW36" s="687">
        <v>12.7</v>
      </c>
      <c r="DX36" s="716"/>
      <c r="DY36" s="716"/>
      <c r="DZ36" s="716"/>
      <c r="EA36" s="716"/>
      <c r="EB36" s="716"/>
      <c r="EC36" s="717"/>
    </row>
    <row r="37" spans="2:133" ht="11.25" customHeight="1" x14ac:dyDescent="0.2">
      <c r="B37" s="679" t="s">
        <v>335</v>
      </c>
      <c r="C37" s="680"/>
      <c r="D37" s="680"/>
      <c r="E37" s="680"/>
      <c r="F37" s="680"/>
      <c r="G37" s="680"/>
      <c r="H37" s="680"/>
      <c r="I37" s="680"/>
      <c r="J37" s="680"/>
      <c r="K37" s="680"/>
      <c r="L37" s="680"/>
      <c r="M37" s="680"/>
      <c r="N37" s="680"/>
      <c r="O37" s="680"/>
      <c r="P37" s="680"/>
      <c r="Q37" s="681"/>
      <c r="R37" s="682">
        <v>384092</v>
      </c>
      <c r="S37" s="683"/>
      <c r="T37" s="683"/>
      <c r="U37" s="683"/>
      <c r="V37" s="683"/>
      <c r="W37" s="683"/>
      <c r="X37" s="683"/>
      <c r="Y37" s="684"/>
      <c r="Z37" s="685">
        <v>3.4</v>
      </c>
      <c r="AA37" s="685"/>
      <c r="AB37" s="685"/>
      <c r="AC37" s="685"/>
      <c r="AD37" s="686" t="s">
        <v>229</v>
      </c>
      <c r="AE37" s="686"/>
      <c r="AF37" s="686"/>
      <c r="AG37" s="686"/>
      <c r="AH37" s="686"/>
      <c r="AI37" s="686"/>
      <c r="AJ37" s="686"/>
      <c r="AK37" s="686"/>
      <c r="AL37" s="687" t="s">
        <v>229</v>
      </c>
      <c r="AM37" s="688"/>
      <c r="AN37" s="688"/>
      <c r="AO37" s="689"/>
      <c r="AQ37" s="759" t="s">
        <v>336</v>
      </c>
      <c r="AR37" s="760"/>
      <c r="AS37" s="760"/>
      <c r="AT37" s="760"/>
      <c r="AU37" s="760"/>
      <c r="AV37" s="760"/>
      <c r="AW37" s="760"/>
      <c r="AX37" s="760"/>
      <c r="AY37" s="761"/>
      <c r="AZ37" s="682">
        <v>30719</v>
      </c>
      <c r="BA37" s="683"/>
      <c r="BB37" s="683"/>
      <c r="BC37" s="683"/>
      <c r="BD37" s="718"/>
      <c r="BE37" s="718"/>
      <c r="BF37" s="741"/>
      <c r="BG37" s="697" t="s">
        <v>337</v>
      </c>
      <c r="BH37" s="698"/>
      <c r="BI37" s="698"/>
      <c r="BJ37" s="698"/>
      <c r="BK37" s="698"/>
      <c r="BL37" s="698"/>
      <c r="BM37" s="698"/>
      <c r="BN37" s="698"/>
      <c r="BO37" s="698"/>
      <c r="BP37" s="698"/>
      <c r="BQ37" s="698"/>
      <c r="BR37" s="698"/>
      <c r="BS37" s="698"/>
      <c r="BT37" s="698"/>
      <c r="BU37" s="699"/>
      <c r="BV37" s="682">
        <v>2542</v>
      </c>
      <c r="BW37" s="683"/>
      <c r="BX37" s="683"/>
      <c r="BY37" s="683"/>
      <c r="BZ37" s="683"/>
      <c r="CA37" s="683"/>
      <c r="CB37" s="692"/>
      <c r="CD37" s="697" t="s">
        <v>338</v>
      </c>
      <c r="CE37" s="698"/>
      <c r="CF37" s="698"/>
      <c r="CG37" s="698"/>
      <c r="CH37" s="698"/>
      <c r="CI37" s="698"/>
      <c r="CJ37" s="698"/>
      <c r="CK37" s="698"/>
      <c r="CL37" s="698"/>
      <c r="CM37" s="698"/>
      <c r="CN37" s="698"/>
      <c r="CO37" s="698"/>
      <c r="CP37" s="698"/>
      <c r="CQ37" s="699"/>
      <c r="CR37" s="682">
        <v>449976</v>
      </c>
      <c r="CS37" s="718"/>
      <c r="CT37" s="718"/>
      <c r="CU37" s="718"/>
      <c r="CV37" s="718"/>
      <c r="CW37" s="718"/>
      <c r="CX37" s="718"/>
      <c r="CY37" s="719"/>
      <c r="CZ37" s="687">
        <v>4.0999999999999996</v>
      </c>
      <c r="DA37" s="716"/>
      <c r="DB37" s="716"/>
      <c r="DC37" s="720"/>
      <c r="DD37" s="691">
        <v>445076</v>
      </c>
      <c r="DE37" s="718"/>
      <c r="DF37" s="718"/>
      <c r="DG37" s="718"/>
      <c r="DH37" s="718"/>
      <c r="DI37" s="718"/>
      <c r="DJ37" s="718"/>
      <c r="DK37" s="719"/>
      <c r="DL37" s="691">
        <v>440584</v>
      </c>
      <c r="DM37" s="718"/>
      <c r="DN37" s="718"/>
      <c r="DO37" s="718"/>
      <c r="DP37" s="718"/>
      <c r="DQ37" s="718"/>
      <c r="DR37" s="718"/>
      <c r="DS37" s="718"/>
      <c r="DT37" s="718"/>
      <c r="DU37" s="718"/>
      <c r="DV37" s="719"/>
      <c r="DW37" s="687">
        <v>8.1999999999999993</v>
      </c>
      <c r="DX37" s="716"/>
      <c r="DY37" s="716"/>
      <c r="DZ37" s="716"/>
      <c r="EA37" s="716"/>
      <c r="EB37" s="716"/>
      <c r="EC37" s="717"/>
    </row>
    <row r="38" spans="2:133" ht="11.25" customHeight="1" x14ac:dyDescent="0.2">
      <c r="B38" s="727" t="s">
        <v>339</v>
      </c>
      <c r="C38" s="728"/>
      <c r="D38" s="728"/>
      <c r="E38" s="728"/>
      <c r="F38" s="728"/>
      <c r="G38" s="728"/>
      <c r="H38" s="728"/>
      <c r="I38" s="728"/>
      <c r="J38" s="728"/>
      <c r="K38" s="728"/>
      <c r="L38" s="728"/>
      <c r="M38" s="728"/>
      <c r="N38" s="728"/>
      <c r="O38" s="728"/>
      <c r="P38" s="728"/>
      <c r="Q38" s="729"/>
      <c r="R38" s="762">
        <v>11354881</v>
      </c>
      <c r="S38" s="763"/>
      <c r="T38" s="763"/>
      <c r="U38" s="763"/>
      <c r="V38" s="763"/>
      <c r="W38" s="763"/>
      <c r="X38" s="763"/>
      <c r="Y38" s="764"/>
      <c r="Z38" s="765">
        <v>100</v>
      </c>
      <c r="AA38" s="765"/>
      <c r="AB38" s="765"/>
      <c r="AC38" s="765"/>
      <c r="AD38" s="766">
        <v>5010853</v>
      </c>
      <c r="AE38" s="766"/>
      <c r="AF38" s="766"/>
      <c r="AG38" s="766"/>
      <c r="AH38" s="766"/>
      <c r="AI38" s="766"/>
      <c r="AJ38" s="766"/>
      <c r="AK38" s="766"/>
      <c r="AL38" s="767">
        <v>100</v>
      </c>
      <c r="AM38" s="753"/>
      <c r="AN38" s="753"/>
      <c r="AO38" s="768"/>
      <c r="AQ38" s="759" t="s">
        <v>340</v>
      </c>
      <c r="AR38" s="760"/>
      <c r="AS38" s="760"/>
      <c r="AT38" s="760"/>
      <c r="AU38" s="760"/>
      <c r="AV38" s="760"/>
      <c r="AW38" s="760"/>
      <c r="AX38" s="760"/>
      <c r="AY38" s="761"/>
      <c r="AZ38" s="682">
        <v>6222</v>
      </c>
      <c r="BA38" s="683"/>
      <c r="BB38" s="683"/>
      <c r="BC38" s="683"/>
      <c r="BD38" s="718"/>
      <c r="BE38" s="718"/>
      <c r="BF38" s="741"/>
      <c r="BG38" s="697" t="s">
        <v>341</v>
      </c>
      <c r="BH38" s="698"/>
      <c r="BI38" s="698"/>
      <c r="BJ38" s="698"/>
      <c r="BK38" s="698"/>
      <c r="BL38" s="698"/>
      <c r="BM38" s="698"/>
      <c r="BN38" s="698"/>
      <c r="BO38" s="698"/>
      <c r="BP38" s="698"/>
      <c r="BQ38" s="698"/>
      <c r="BR38" s="698"/>
      <c r="BS38" s="698"/>
      <c r="BT38" s="698"/>
      <c r="BU38" s="699"/>
      <c r="BV38" s="682">
        <v>4067</v>
      </c>
      <c r="BW38" s="683"/>
      <c r="BX38" s="683"/>
      <c r="BY38" s="683"/>
      <c r="BZ38" s="683"/>
      <c r="CA38" s="683"/>
      <c r="CB38" s="692"/>
      <c r="CD38" s="697" t="s">
        <v>342</v>
      </c>
      <c r="CE38" s="698"/>
      <c r="CF38" s="698"/>
      <c r="CG38" s="698"/>
      <c r="CH38" s="698"/>
      <c r="CI38" s="698"/>
      <c r="CJ38" s="698"/>
      <c r="CK38" s="698"/>
      <c r="CL38" s="698"/>
      <c r="CM38" s="698"/>
      <c r="CN38" s="698"/>
      <c r="CO38" s="698"/>
      <c r="CP38" s="698"/>
      <c r="CQ38" s="699"/>
      <c r="CR38" s="682">
        <v>979124</v>
      </c>
      <c r="CS38" s="683"/>
      <c r="CT38" s="683"/>
      <c r="CU38" s="683"/>
      <c r="CV38" s="683"/>
      <c r="CW38" s="683"/>
      <c r="CX38" s="683"/>
      <c r="CY38" s="684"/>
      <c r="CZ38" s="687">
        <v>8.9</v>
      </c>
      <c r="DA38" s="716"/>
      <c r="DB38" s="716"/>
      <c r="DC38" s="720"/>
      <c r="DD38" s="691">
        <v>872103</v>
      </c>
      <c r="DE38" s="683"/>
      <c r="DF38" s="683"/>
      <c r="DG38" s="683"/>
      <c r="DH38" s="683"/>
      <c r="DI38" s="683"/>
      <c r="DJ38" s="683"/>
      <c r="DK38" s="684"/>
      <c r="DL38" s="691">
        <v>780140</v>
      </c>
      <c r="DM38" s="683"/>
      <c r="DN38" s="683"/>
      <c r="DO38" s="683"/>
      <c r="DP38" s="683"/>
      <c r="DQ38" s="683"/>
      <c r="DR38" s="683"/>
      <c r="DS38" s="683"/>
      <c r="DT38" s="683"/>
      <c r="DU38" s="683"/>
      <c r="DV38" s="684"/>
      <c r="DW38" s="687">
        <v>14.5</v>
      </c>
      <c r="DX38" s="716"/>
      <c r="DY38" s="716"/>
      <c r="DZ38" s="716"/>
      <c r="EA38" s="716"/>
      <c r="EB38" s="716"/>
      <c r="EC38" s="717"/>
    </row>
    <row r="39" spans="2:133" ht="11.25" customHeight="1" x14ac:dyDescent="0.2">
      <c r="AQ39" s="759" t="s">
        <v>343</v>
      </c>
      <c r="AR39" s="760"/>
      <c r="AS39" s="760"/>
      <c r="AT39" s="760"/>
      <c r="AU39" s="760"/>
      <c r="AV39" s="760"/>
      <c r="AW39" s="760"/>
      <c r="AX39" s="760"/>
      <c r="AY39" s="761"/>
      <c r="AZ39" s="682" t="s">
        <v>229</v>
      </c>
      <c r="BA39" s="683"/>
      <c r="BB39" s="683"/>
      <c r="BC39" s="683"/>
      <c r="BD39" s="718"/>
      <c r="BE39" s="718"/>
      <c r="BF39" s="741"/>
      <c r="BG39" s="773" t="s">
        <v>344</v>
      </c>
      <c r="BH39" s="774"/>
      <c r="BI39" s="774"/>
      <c r="BJ39" s="774"/>
      <c r="BK39" s="774"/>
      <c r="BL39" s="235"/>
      <c r="BM39" s="698" t="s">
        <v>345</v>
      </c>
      <c r="BN39" s="698"/>
      <c r="BO39" s="698"/>
      <c r="BP39" s="698"/>
      <c r="BQ39" s="698"/>
      <c r="BR39" s="698"/>
      <c r="BS39" s="698"/>
      <c r="BT39" s="698"/>
      <c r="BU39" s="699"/>
      <c r="BV39" s="682">
        <v>87</v>
      </c>
      <c r="BW39" s="683"/>
      <c r="BX39" s="683"/>
      <c r="BY39" s="683"/>
      <c r="BZ39" s="683"/>
      <c r="CA39" s="683"/>
      <c r="CB39" s="692"/>
      <c r="CD39" s="697" t="s">
        <v>346</v>
      </c>
      <c r="CE39" s="698"/>
      <c r="CF39" s="698"/>
      <c r="CG39" s="698"/>
      <c r="CH39" s="698"/>
      <c r="CI39" s="698"/>
      <c r="CJ39" s="698"/>
      <c r="CK39" s="698"/>
      <c r="CL39" s="698"/>
      <c r="CM39" s="698"/>
      <c r="CN39" s="698"/>
      <c r="CO39" s="698"/>
      <c r="CP39" s="698"/>
      <c r="CQ39" s="699"/>
      <c r="CR39" s="682">
        <v>480504</v>
      </c>
      <c r="CS39" s="718"/>
      <c r="CT39" s="718"/>
      <c r="CU39" s="718"/>
      <c r="CV39" s="718"/>
      <c r="CW39" s="718"/>
      <c r="CX39" s="718"/>
      <c r="CY39" s="719"/>
      <c r="CZ39" s="687">
        <v>4.4000000000000004</v>
      </c>
      <c r="DA39" s="716"/>
      <c r="DB39" s="716"/>
      <c r="DC39" s="720"/>
      <c r="DD39" s="691">
        <v>478419</v>
      </c>
      <c r="DE39" s="718"/>
      <c r="DF39" s="718"/>
      <c r="DG39" s="718"/>
      <c r="DH39" s="718"/>
      <c r="DI39" s="718"/>
      <c r="DJ39" s="718"/>
      <c r="DK39" s="719"/>
      <c r="DL39" s="691" t="s">
        <v>129</v>
      </c>
      <c r="DM39" s="718"/>
      <c r="DN39" s="718"/>
      <c r="DO39" s="718"/>
      <c r="DP39" s="718"/>
      <c r="DQ39" s="718"/>
      <c r="DR39" s="718"/>
      <c r="DS39" s="718"/>
      <c r="DT39" s="718"/>
      <c r="DU39" s="718"/>
      <c r="DV39" s="719"/>
      <c r="DW39" s="687" t="s">
        <v>229</v>
      </c>
      <c r="DX39" s="716"/>
      <c r="DY39" s="716"/>
      <c r="DZ39" s="716"/>
      <c r="EA39" s="716"/>
      <c r="EB39" s="716"/>
      <c r="EC39" s="717"/>
    </row>
    <row r="40" spans="2:133" ht="11.25" customHeight="1" x14ac:dyDescent="0.2">
      <c r="AQ40" s="759" t="s">
        <v>347</v>
      </c>
      <c r="AR40" s="760"/>
      <c r="AS40" s="760"/>
      <c r="AT40" s="760"/>
      <c r="AU40" s="760"/>
      <c r="AV40" s="760"/>
      <c r="AW40" s="760"/>
      <c r="AX40" s="760"/>
      <c r="AY40" s="761"/>
      <c r="AZ40" s="682">
        <v>137386</v>
      </c>
      <c r="BA40" s="683"/>
      <c r="BB40" s="683"/>
      <c r="BC40" s="683"/>
      <c r="BD40" s="718"/>
      <c r="BE40" s="718"/>
      <c r="BF40" s="741"/>
      <c r="BG40" s="773"/>
      <c r="BH40" s="774"/>
      <c r="BI40" s="774"/>
      <c r="BJ40" s="774"/>
      <c r="BK40" s="774"/>
      <c r="BL40" s="235"/>
      <c r="BM40" s="698" t="s">
        <v>348</v>
      </c>
      <c r="BN40" s="698"/>
      <c r="BO40" s="698"/>
      <c r="BP40" s="698"/>
      <c r="BQ40" s="698"/>
      <c r="BR40" s="698"/>
      <c r="BS40" s="698"/>
      <c r="BT40" s="698"/>
      <c r="BU40" s="699"/>
      <c r="BV40" s="682" t="s">
        <v>229</v>
      </c>
      <c r="BW40" s="683"/>
      <c r="BX40" s="683"/>
      <c r="BY40" s="683"/>
      <c r="BZ40" s="683"/>
      <c r="CA40" s="683"/>
      <c r="CB40" s="692"/>
      <c r="CD40" s="697" t="s">
        <v>349</v>
      </c>
      <c r="CE40" s="698"/>
      <c r="CF40" s="698"/>
      <c r="CG40" s="698"/>
      <c r="CH40" s="698"/>
      <c r="CI40" s="698"/>
      <c r="CJ40" s="698"/>
      <c r="CK40" s="698"/>
      <c r="CL40" s="698"/>
      <c r="CM40" s="698"/>
      <c r="CN40" s="698"/>
      <c r="CO40" s="698"/>
      <c r="CP40" s="698"/>
      <c r="CQ40" s="699"/>
      <c r="CR40" s="682">
        <v>96290</v>
      </c>
      <c r="CS40" s="683"/>
      <c r="CT40" s="683"/>
      <c r="CU40" s="683"/>
      <c r="CV40" s="683"/>
      <c r="CW40" s="683"/>
      <c r="CX40" s="683"/>
      <c r="CY40" s="684"/>
      <c r="CZ40" s="687">
        <v>0.9</v>
      </c>
      <c r="DA40" s="716"/>
      <c r="DB40" s="716"/>
      <c r="DC40" s="720"/>
      <c r="DD40" s="691">
        <v>3190</v>
      </c>
      <c r="DE40" s="683"/>
      <c r="DF40" s="683"/>
      <c r="DG40" s="683"/>
      <c r="DH40" s="683"/>
      <c r="DI40" s="683"/>
      <c r="DJ40" s="683"/>
      <c r="DK40" s="684"/>
      <c r="DL40" s="691">
        <v>2700</v>
      </c>
      <c r="DM40" s="683"/>
      <c r="DN40" s="683"/>
      <c r="DO40" s="683"/>
      <c r="DP40" s="683"/>
      <c r="DQ40" s="683"/>
      <c r="DR40" s="683"/>
      <c r="DS40" s="683"/>
      <c r="DT40" s="683"/>
      <c r="DU40" s="683"/>
      <c r="DV40" s="684"/>
      <c r="DW40" s="687">
        <v>0.1</v>
      </c>
      <c r="DX40" s="716"/>
      <c r="DY40" s="716"/>
      <c r="DZ40" s="716"/>
      <c r="EA40" s="716"/>
      <c r="EB40" s="716"/>
      <c r="EC40" s="717"/>
    </row>
    <row r="41" spans="2:133" ht="11.25" customHeight="1" x14ac:dyDescent="0.2">
      <c r="AQ41" s="769" t="s">
        <v>350</v>
      </c>
      <c r="AR41" s="770"/>
      <c r="AS41" s="770"/>
      <c r="AT41" s="770"/>
      <c r="AU41" s="770"/>
      <c r="AV41" s="770"/>
      <c r="AW41" s="770"/>
      <c r="AX41" s="770"/>
      <c r="AY41" s="771"/>
      <c r="AZ41" s="762">
        <v>367878</v>
      </c>
      <c r="BA41" s="763"/>
      <c r="BB41" s="763"/>
      <c r="BC41" s="763"/>
      <c r="BD41" s="752"/>
      <c r="BE41" s="752"/>
      <c r="BF41" s="754"/>
      <c r="BG41" s="775"/>
      <c r="BH41" s="776"/>
      <c r="BI41" s="776"/>
      <c r="BJ41" s="776"/>
      <c r="BK41" s="776"/>
      <c r="BL41" s="236"/>
      <c r="BM41" s="707" t="s">
        <v>351</v>
      </c>
      <c r="BN41" s="707"/>
      <c r="BO41" s="707"/>
      <c r="BP41" s="707"/>
      <c r="BQ41" s="707"/>
      <c r="BR41" s="707"/>
      <c r="BS41" s="707"/>
      <c r="BT41" s="707"/>
      <c r="BU41" s="708"/>
      <c r="BV41" s="762">
        <v>269</v>
      </c>
      <c r="BW41" s="763"/>
      <c r="BX41" s="763"/>
      <c r="BY41" s="763"/>
      <c r="BZ41" s="763"/>
      <c r="CA41" s="763"/>
      <c r="CB41" s="772"/>
      <c r="CD41" s="697" t="s">
        <v>352</v>
      </c>
      <c r="CE41" s="698"/>
      <c r="CF41" s="698"/>
      <c r="CG41" s="698"/>
      <c r="CH41" s="698"/>
      <c r="CI41" s="698"/>
      <c r="CJ41" s="698"/>
      <c r="CK41" s="698"/>
      <c r="CL41" s="698"/>
      <c r="CM41" s="698"/>
      <c r="CN41" s="698"/>
      <c r="CO41" s="698"/>
      <c r="CP41" s="698"/>
      <c r="CQ41" s="699"/>
      <c r="CR41" s="682" t="s">
        <v>229</v>
      </c>
      <c r="CS41" s="718"/>
      <c r="CT41" s="718"/>
      <c r="CU41" s="718"/>
      <c r="CV41" s="718"/>
      <c r="CW41" s="718"/>
      <c r="CX41" s="718"/>
      <c r="CY41" s="719"/>
      <c r="CZ41" s="687" t="s">
        <v>129</v>
      </c>
      <c r="DA41" s="716"/>
      <c r="DB41" s="716"/>
      <c r="DC41" s="720"/>
      <c r="DD41" s="691" t="s">
        <v>129</v>
      </c>
      <c r="DE41" s="718"/>
      <c r="DF41" s="718"/>
      <c r="DG41" s="718"/>
      <c r="DH41" s="718"/>
      <c r="DI41" s="718"/>
      <c r="DJ41" s="718"/>
      <c r="DK41" s="719"/>
      <c r="DL41" s="777"/>
      <c r="DM41" s="778"/>
      <c r="DN41" s="778"/>
      <c r="DO41" s="778"/>
      <c r="DP41" s="778"/>
      <c r="DQ41" s="778"/>
      <c r="DR41" s="778"/>
      <c r="DS41" s="778"/>
      <c r="DT41" s="778"/>
      <c r="DU41" s="778"/>
      <c r="DV41" s="779"/>
      <c r="DW41" s="780"/>
      <c r="DX41" s="781"/>
      <c r="DY41" s="781"/>
      <c r="DZ41" s="781"/>
      <c r="EA41" s="781"/>
      <c r="EB41" s="781"/>
      <c r="EC41" s="782"/>
    </row>
    <row r="42" spans="2:133" ht="11.25" customHeight="1" x14ac:dyDescent="0.2">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9" t="s">
        <v>354</v>
      </c>
      <c r="CE42" s="680"/>
      <c r="CF42" s="680"/>
      <c r="CG42" s="680"/>
      <c r="CH42" s="680"/>
      <c r="CI42" s="680"/>
      <c r="CJ42" s="680"/>
      <c r="CK42" s="680"/>
      <c r="CL42" s="680"/>
      <c r="CM42" s="680"/>
      <c r="CN42" s="680"/>
      <c r="CO42" s="680"/>
      <c r="CP42" s="680"/>
      <c r="CQ42" s="681"/>
      <c r="CR42" s="682">
        <v>3190203</v>
      </c>
      <c r="CS42" s="683"/>
      <c r="CT42" s="683"/>
      <c r="CU42" s="683"/>
      <c r="CV42" s="683"/>
      <c r="CW42" s="683"/>
      <c r="CX42" s="683"/>
      <c r="CY42" s="684"/>
      <c r="CZ42" s="687">
        <v>29.1</v>
      </c>
      <c r="DA42" s="688"/>
      <c r="DB42" s="688"/>
      <c r="DC42" s="783"/>
      <c r="DD42" s="691">
        <v>921020</v>
      </c>
      <c r="DE42" s="683"/>
      <c r="DF42" s="683"/>
      <c r="DG42" s="683"/>
      <c r="DH42" s="683"/>
      <c r="DI42" s="683"/>
      <c r="DJ42" s="683"/>
      <c r="DK42" s="684"/>
      <c r="DL42" s="777"/>
      <c r="DM42" s="778"/>
      <c r="DN42" s="778"/>
      <c r="DO42" s="778"/>
      <c r="DP42" s="778"/>
      <c r="DQ42" s="778"/>
      <c r="DR42" s="778"/>
      <c r="DS42" s="778"/>
      <c r="DT42" s="778"/>
      <c r="DU42" s="778"/>
      <c r="DV42" s="779"/>
      <c r="DW42" s="780"/>
      <c r="DX42" s="781"/>
      <c r="DY42" s="781"/>
      <c r="DZ42" s="781"/>
      <c r="EA42" s="781"/>
      <c r="EB42" s="781"/>
      <c r="EC42" s="782"/>
    </row>
    <row r="43" spans="2:133" ht="11.25" customHeight="1" x14ac:dyDescent="0.2">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9" t="s">
        <v>356</v>
      </c>
      <c r="CE43" s="680"/>
      <c r="CF43" s="680"/>
      <c r="CG43" s="680"/>
      <c r="CH43" s="680"/>
      <c r="CI43" s="680"/>
      <c r="CJ43" s="680"/>
      <c r="CK43" s="680"/>
      <c r="CL43" s="680"/>
      <c r="CM43" s="680"/>
      <c r="CN43" s="680"/>
      <c r="CO43" s="680"/>
      <c r="CP43" s="680"/>
      <c r="CQ43" s="681"/>
      <c r="CR43" s="682">
        <v>1464</v>
      </c>
      <c r="CS43" s="718"/>
      <c r="CT43" s="718"/>
      <c r="CU43" s="718"/>
      <c r="CV43" s="718"/>
      <c r="CW43" s="718"/>
      <c r="CX43" s="718"/>
      <c r="CY43" s="719"/>
      <c r="CZ43" s="687">
        <v>0</v>
      </c>
      <c r="DA43" s="716"/>
      <c r="DB43" s="716"/>
      <c r="DC43" s="720"/>
      <c r="DD43" s="691">
        <v>1464</v>
      </c>
      <c r="DE43" s="718"/>
      <c r="DF43" s="718"/>
      <c r="DG43" s="718"/>
      <c r="DH43" s="718"/>
      <c r="DI43" s="718"/>
      <c r="DJ43" s="718"/>
      <c r="DK43" s="719"/>
      <c r="DL43" s="777"/>
      <c r="DM43" s="778"/>
      <c r="DN43" s="778"/>
      <c r="DO43" s="778"/>
      <c r="DP43" s="778"/>
      <c r="DQ43" s="778"/>
      <c r="DR43" s="778"/>
      <c r="DS43" s="778"/>
      <c r="DT43" s="778"/>
      <c r="DU43" s="778"/>
      <c r="DV43" s="779"/>
      <c r="DW43" s="780"/>
      <c r="DX43" s="781"/>
      <c r="DY43" s="781"/>
      <c r="DZ43" s="781"/>
      <c r="EA43" s="781"/>
      <c r="EB43" s="781"/>
      <c r="EC43" s="782"/>
    </row>
    <row r="44" spans="2:133" ht="11.25" customHeight="1" x14ac:dyDescent="0.2">
      <c r="B44" s="240" t="s">
        <v>357</v>
      </c>
      <c r="CD44" s="794" t="s">
        <v>308</v>
      </c>
      <c r="CE44" s="795"/>
      <c r="CF44" s="679" t="s">
        <v>358</v>
      </c>
      <c r="CG44" s="680"/>
      <c r="CH44" s="680"/>
      <c r="CI44" s="680"/>
      <c r="CJ44" s="680"/>
      <c r="CK44" s="680"/>
      <c r="CL44" s="680"/>
      <c r="CM44" s="680"/>
      <c r="CN44" s="680"/>
      <c r="CO44" s="680"/>
      <c r="CP44" s="680"/>
      <c r="CQ44" s="681"/>
      <c r="CR44" s="682">
        <v>3188291</v>
      </c>
      <c r="CS44" s="683"/>
      <c r="CT44" s="683"/>
      <c r="CU44" s="683"/>
      <c r="CV44" s="683"/>
      <c r="CW44" s="683"/>
      <c r="CX44" s="683"/>
      <c r="CY44" s="684"/>
      <c r="CZ44" s="687">
        <v>29.1</v>
      </c>
      <c r="DA44" s="688"/>
      <c r="DB44" s="688"/>
      <c r="DC44" s="783"/>
      <c r="DD44" s="691">
        <v>919108</v>
      </c>
      <c r="DE44" s="683"/>
      <c r="DF44" s="683"/>
      <c r="DG44" s="683"/>
      <c r="DH44" s="683"/>
      <c r="DI44" s="683"/>
      <c r="DJ44" s="683"/>
      <c r="DK44" s="684"/>
      <c r="DL44" s="777"/>
      <c r="DM44" s="778"/>
      <c r="DN44" s="778"/>
      <c r="DO44" s="778"/>
      <c r="DP44" s="778"/>
      <c r="DQ44" s="778"/>
      <c r="DR44" s="778"/>
      <c r="DS44" s="778"/>
      <c r="DT44" s="778"/>
      <c r="DU44" s="778"/>
      <c r="DV44" s="779"/>
      <c r="DW44" s="780"/>
      <c r="DX44" s="781"/>
      <c r="DY44" s="781"/>
      <c r="DZ44" s="781"/>
      <c r="EA44" s="781"/>
      <c r="EB44" s="781"/>
      <c r="EC44" s="782"/>
    </row>
    <row r="45" spans="2:133" ht="11.25" customHeight="1" x14ac:dyDescent="0.2">
      <c r="CD45" s="796"/>
      <c r="CE45" s="797"/>
      <c r="CF45" s="679" t="s">
        <v>359</v>
      </c>
      <c r="CG45" s="680"/>
      <c r="CH45" s="680"/>
      <c r="CI45" s="680"/>
      <c r="CJ45" s="680"/>
      <c r="CK45" s="680"/>
      <c r="CL45" s="680"/>
      <c r="CM45" s="680"/>
      <c r="CN45" s="680"/>
      <c r="CO45" s="680"/>
      <c r="CP45" s="680"/>
      <c r="CQ45" s="681"/>
      <c r="CR45" s="682">
        <v>2109708</v>
      </c>
      <c r="CS45" s="718"/>
      <c r="CT45" s="718"/>
      <c r="CU45" s="718"/>
      <c r="CV45" s="718"/>
      <c r="CW45" s="718"/>
      <c r="CX45" s="718"/>
      <c r="CY45" s="719"/>
      <c r="CZ45" s="687">
        <v>19.2</v>
      </c>
      <c r="DA45" s="716"/>
      <c r="DB45" s="716"/>
      <c r="DC45" s="720"/>
      <c r="DD45" s="691">
        <v>106493</v>
      </c>
      <c r="DE45" s="718"/>
      <c r="DF45" s="718"/>
      <c r="DG45" s="718"/>
      <c r="DH45" s="718"/>
      <c r="DI45" s="718"/>
      <c r="DJ45" s="718"/>
      <c r="DK45" s="719"/>
      <c r="DL45" s="777"/>
      <c r="DM45" s="778"/>
      <c r="DN45" s="778"/>
      <c r="DO45" s="778"/>
      <c r="DP45" s="778"/>
      <c r="DQ45" s="778"/>
      <c r="DR45" s="778"/>
      <c r="DS45" s="778"/>
      <c r="DT45" s="778"/>
      <c r="DU45" s="778"/>
      <c r="DV45" s="779"/>
      <c r="DW45" s="780"/>
      <c r="DX45" s="781"/>
      <c r="DY45" s="781"/>
      <c r="DZ45" s="781"/>
      <c r="EA45" s="781"/>
      <c r="EB45" s="781"/>
      <c r="EC45" s="782"/>
    </row>
    <row r="46" spans="2:133" ht="11.25" customHeight="1" x14ac:dyDescent="0.2">
      <c r="CD46" s="796"/>
      <c r="CE46" s="797"/>
      <c r="CF46" s="679" t="s">
        <v>360</v>
      </c>
      <c r="CG46" s="680"/>
      <c r="CH46" s="680"/>
      <c r="CI46" s="680"/>
      <c r="CJ46" s="680"/>
      <c r="CK46" s="680"/>
      <c r="CL46" s="680"/>
      <c r="CM46" s="680"/>
      <c r="CN46" s="680"/>
      <c r="CO46" s="680"/>
      <c r="CP46" s="680"/>
      <c r="CQ46" s="681"/>
      <c r="CR46" s="682">
        <v>991093</v>
      </c>
      <c r="CS46" s="683"/>
      <c r="CT46" s="683"/>
      <c r="CU46" s="683"/>
      <c r="CV46" s="683"/>
      <c r="CW46" s="683"/>
      <c r="CX46" s="683"/>
      <c r="CY46" s="684"/>
      <c r="CZ46" s="687">
        <v>9</v>
      </c>
      <c r="DA46" s="688"/>
      <c r="DB46" s="688"/>
      <c r="DC46" s="783"/>
      <c r="DD46" s="691">
        <v>725125</v>
      </c>
      <c r="DE46" s="683"/>
      <c r="DF46" s="683"/>
      <c r="DG46" s="683"/>
      <c r="DH46" s="683"/>
      <c r="DI46" s="683"/>
      <c r="DJ46" s="683"/>
      <c r="DK46" s="684"/>
      <c r="DL46" s="777"/>
      <c r="DM46" s="778"/>
      <c r="DN46" s="778"/>
      <c r="DO46" s="778"/>
      <c r="DP46" s="778"/>
      <c r="DQ46" s="778"/>
      <c r="DR46" s="778"/>
      <c r="DS46" s="778"/>
      <c r="DT46" s="778"/>
      <c r="DU46" s="778"/>
      <c r="DV46" s="779"/>
      <c r="DW46" s="780"/>
      <c r="DX46" s="781"/>
      <c r="DY46" s="781"/>
      <c r="DZ46" s="781"/>
      <c r="EA46" s="781"/>
      <c r="EB46" s="781"/>
      <c r="EC46" s="782"/>
    </row>
    <row r="47" spans="2:133" ht="11.25" customHeight="1" x14ac:dyDescent="0.2">
      <c r="CD47" s="796"/>
      <c r="CE47" s="797"/>
      <c r="CF47" s="679" t="s">
        <v>361</v>
      </c>
      <c r="CG47" s="680"/>
      <c r="CH47" s="680"/>
      <c r="CI47" s="680"/>
      <c r="CJ47" s="680"/>
      <c r="CK47" s="680"/>
      <c r="CL47" s="680"/>
      <c r="CM47" s="680"/>
      <c r="CN47" s="680"/>
      <c r="CO47" s="680"/>
      <c r="CP47" s="680"/>
      <c r="CQ47" s="681"/>
      <c r="CR47" s="682">
        <v>1912</v>
      </c>
      <c r="CS47" s="718"/>
      <c r="CT47" s="718"/>
      <c r="CU47" s="718"/>
      <c r="CV47" s="718"/>
      <c r="CW47" s="718"/>
      <c r="CX47" s="718"/>
      <c r="CY47" s="719"/>
      <c r="CZ47" s="687">
        <v>0</v>
      </c>
      <c r="DA47" s="716"/>
      <c r="DB47" s="716"/>
      <c r="DC47" s="720"/>
      <c r="DD47" s="691">
        <v>1912</v>
      </c>
      <c r="DE47" s="718"/>
      <c r="DF47" s="718"/>
      <c r="DG47" s="718"/>
      <c r="DH47" s="718"/>
      <c r="DI47" s="718"/>
      <c r="DJ47" s="718"/>
      <c r="DK47" s="719"/>
      <c r="DL47" s="777"/>
      <c r="DM47" s="778"/>
      <c r="DN47" s="778"/>
      <c r="DO47" s="778"/>
      <c r="DP47" s="778"/>
      <c r="DQ47" s="778"/>
      <c r="DR47" s="778"/>
      <c r="DS47" s="778"/>
      <c r="DT47" s="778"/>
      <c r="DU47" s="778"/>
      <c r="DV47" s="779"/>
      <c r="DW47" s="780"/>
      <c r="DX47" s="781"/>
      <c r="DY47" s="781"/>
      <c r="DZ47" s="781"/>
      <c r="EA47" s="781"/>
      <c r="EB47" s="781"/>
      <c r="EC47" s="782"/>
    </row>
    <row r="48" spans="2:133" ht="10.8" x14ac:dyDescent="0.2">
      <c r="CD48" s="798"/>
      <c r="CE48" s="799"/>
      <c r="CF48" s="679" t="s">
        <v>362</v>
      </c>
      <c r="CG48" s="680"/>
      <c r="CH48" s="680"/>
      <c r="CI48" s="680"/>
      <c r="CJ48" s="680"/>
      <c r="CK48" s="680"/>
      <c r="CL48" s="680"/>
      <c r="CM48" s="680"/>
      <c r="CN48" s="680"/>
      <c r="CO48" s="680"/>
      <c r="CP48" s="680"/>
      <c r="CQ48" s="681"/>
      <c r="CR48" s="682" t="s">
        <v>129</v>
      </c>
      <c r="CS48" s="683"/>
      <c r="CT48" s="683"/>
      <c r="CU48" s="683"/>
      <c r="CV48" s="683"/>
      <c r="CW48" s="683"/>
      <c r="CX48" s="683"/>
      <c r="CY48" s="684"/>
      <c r="CZ48" s="687" t="s">
        <v>229</v>
      </c>
      <c r="DA48" s="688"/>
      <c r="DB48" s="688"/>
      <c r="DC48" s="783"/>
      <c r="DD48" s="691" t="s">
        <v>229</v>
      </c>
      <c r="DE48" s="683"/>
      <c r="DF48" s="683"/>
      <c r="DG48" s="683"/>
      <c r="DH48" s="683"/>
      <c r="DI48" s="683"/>
      <c r="DJ48" s="683"/>
      <c r="DK48" s="684"/>
      <c r="DL48" s="777"/>
      <c r="DM48" s="778"/>
      <c r="DN48" s="778"/>
      <c r="DO48" s="778"/>
      <c r="DP48" s="778"/>
      <c r="DQ48" s="778"/>
      <c r="DR48" s="778"/>
      <c r="DS48" s="778"/>
      <c r="DT48" s="778"/>
      <c r="DU48" s="778"/>
      <c r="DV48" s="779"/>
      <c r="DW48" s="780"/>
      <c r="DX48" s="781"/>
      <c r="DY48" s="781"/>
      <c r="DZ48" s="781"/>
      <c r="EA48" s="781"/>
      <c r="EB48" s="781"/>
      <c r="EC48" s="782"/>
    </row>
    <row r="49" spans="82:133" ht="11.25" customHeight="1" x14ac:dyDescent="0.2">
      <c r="CD49" s="727" t="s">
        <v>363</v>
      </c>
      <c r="CE49" s="728"/>
      <c r="CF49" s="728"/>
      <c r="CG49" s="728"/>
      <c r="CH49" s="728"/>
      <c r="CI49" s="728"/>
      <c r="CJ49" s="728"/>
      <c r="CK49" s="728"/>
      <c r="CL49" s="728"/>
      <c r="CM49" s="728"/>
      <c r="CN49" s="728"/>
      <c r="CO49" s="728"/>
      <c r="CP49" s="728"/>
      <c r="CQ49" s="729"/>
      <c r="CR49" s="762">
        <v>10974405</v>
      </c>
      <c r="CS49" s="752"/>
      <c r="CT49" s="752"/>
      <c r="CU49" s="752"/>
      <c r="CV49" s="752"/>
      <c r="CW49" s="752"/>
      <c r="CX49" s="752"/>
      <c r="CY49" s="784"/>
      <c r="CZ49" s="767">
        <v>100</v>
      </c>
      <c r="DA49" s="785"/>
      <c r="DB49" s="785"/>
      <c r="DC49" s="786"/>
      <c r="DD49" s="787">
        <v>6476252</v>
      </c>
      <c r="DE49" s="752"/>
      <c r="DF49" s="752"/>
      <c r="DG49" s="752"/>
      <c r="DH49" s="752"/>
      <c r="DI49" s="752"/>
      <c r="DJ49" s="752"/>
      <c r="DK49" s="784"/>
      <c r="DL49" s="788"/>
      <c r="DM49" s="789"/>
      <c r="DN49" s="789"/>
      <c r="DO49" s="789"/>
      <c r="DP49" s="789"/>
      <c r="DQ49" s="789"/>
      <c r="DR49" s="789"/>
      <c r="DS49" s="789"/>
      <c r="DT49" s="789"/>
      <c r="DU49" s="789"/>
      <c r="DV49" s="790"/>
      <c r="DW49" s="791"/>
      <c r="DX49" s="792"/>
      <c r="DY49" s="792"/>
      <c r="DZ49" s="792"/>
      <c r="EA49" s="792"/>
      <c r="EB49" s="792"/>
      <c r="EC49" s="793"/>
    </row>
    <row r="50" spans="82:133" ht="10.8" hidden="1" x14ac:dyDescent="0.2"/>
    <row r="51" spans="82:133" ht="10.8" hidden="1" x14ac:dyDescent="0.2"/>
    <row r="52" spans="82:133" ht="10.8" hidden="1" x14ac:dyDescent="0.2"/>
    <row r="53" spans="82:133" ht="10.8" hidden="1" x14ac:dyDescent="0.2"/>
  </sheetData>
  <sheetProtection algorithmName="SHA-512" hashValue="LBuwEQ7I4orTuhvsISUJ/m35Sm7oUUJchkJ2MWIOLf93xMb1aQxbWfbv8ao3bPXvCcZZeU7WQx8hvPG5M2j4WQ==" saltValue="B5/EbjtixjJcKnCUalEZl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02" zoomScale="70" zoomScaleNormal="25" zoomScaleSheetLayoutView="70" workbookViewId="0">
      <selection activeCell="BQ103" sqref="BQ103:DZ103"/>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9" t="s">
        <v>365</v>
      </c>
      <c r="DK2" s="830"/>
      <c r="DL2" s="830"/>
      <c r="DM2" s="830"/>
      <c r="DN2" s="830"/>
      <c r="DO2" s="831"/>
      <c r="DP2" s="249"/>
      <c r="DQ2" s="829" t="s">
        <v>366</v>
      </c>
      <c r="DR2" s="830"/>
      <c r="DS2" s="830"/>
      <c r="DT2" s="830"/>
      <c r="DU2" s="830"/>
      <c r="DV2" s="830"/>
      <c r="DW2" s="830"/>
      <c r="DX2" s="830"/>
      <c r="DY2" s="830"/>
      <c r="DZ2" s="83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32" t="s">
        <v>367</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3" t="s">
        <v>369</v>
      </c>
      <c r="B5" s="824"/>
      <c r="C5" s="824"/>
      <c r="D5" s="824"/>
      <c r="E5" s="824"/>
      <c r="F5" s="824"/>
      <c r="G5" s="824"/>
      <c r="H5" s="824"/>
      <c r="I5" s="824"/>
      <c r="J5" s="824"/>
      <c r="K5" s="824"/>
      <c r="L5" s="824"/>
      <c r="M5" s="824"/>
      <c r="N5" s="824"/>
      <c r="O5" s="824"/>
      <c r="P5" s="825"/>
      <c r="Q5" s="800" t="s">
        <v>370</v>
      </c>
      <c r="R5" s="801"/>
      <c r="S5" s="801"/>
      <c r="T5" s="801"/>
      <c r="U5" s="802"/>
      <c r="V5" s="800" t="s">
        <v>371</v>
      </c>
      <c r="W5" s="801"/>
      <c r="X5" s="801"/>
      <c r="Y5" s="801"/>
      <c r="Z5" s="802"/>
      <c r="AA5" s="800" t="s">
        <v>372</v>
      </c>
      <c r="AB5" s="801"/>
      <c r="AC5" s="801"/>
      <c r="AD5" s="801"/>
      <c r="AE5" s="801"/>
      <c r="AF5" s="833" t="s">
        <v>373</v>
      </c>
      <c r="AG5" s="801"/>
      <c r="AH5" s="801"/>
      <c r="AI5" s="801"/>
      <c r="AJ5" s="812"/>
      <c r="AK5" s="801" t="s">
        <v>374</v>
      </c>
      <c r="AL5" s="801"/>
      <c r="AM5" s="801"/>
      <c r="AN5" s="801"/>
      <c r="AO5" s="802"/>
      <c r="AP5" s="800" t="s">
        <v>375</v>
      </c>
      <c r="AQ5" s="801"/>
      <c r="AR5" s="801"/>
      <c r="AS5" s="801"/>
      <c r="AT5" s="802"/>
      <c r="AU5" s="800" t="s">
        <v>376</v>
      </c>
      <c r="AV5" s="801"/>
      <c r="AW5" s="801"/>
      <c r="AX5" s="801"/>
      <c r="AY5" s="812"/>
      <c r="AZ5" s="256"/>
      <c r="BA5" s="256"/>
      <c r="BB5" s="256"/>
      <c r="BC5" s="256"/>
      <c r="BD5" s="256"/>
      <c r="BE5" s="257"/>
      <c r="BF5" s="257"/>
      <c r="BG5" s="257"/>
      <c r="BH5" s="257"/>
      <c r="BI5" s="257"/>
      <c r="BJ5" s="257"/>
      <c r="BK5" s="257"/>
      <c r="BL5" s="257"/>
      <c r="BM5" s="257"/>
      <c r="BN5" s="257"/>
      <c r="BO5" s="257"/>
      <c r="BP5" s="257"/>
      <c r="BQ5" s="823" t="s">
        <v>377</v>
      </c>
      <c r="BR5" s="824"/>
      <c r="BS5" s="824"/>
      <c r="BT5" s="824"/>
      <c r="BU5" s="824"/>
      <c r="BV5" s="824"/>
      <c r="BW5" s="824"/>
      <c r="BX5" s="824"/>
      <c r="BY5" s="824"/>
      <c r="BZ5" s="824"/>
      <c r="CA5" s="824"/>
      <c r="CB5" s="824"/>
      <c r="CC5" s="824"/>
      <c r="CD5" s="824"/>
      <c r="CE5" s="824"/>
      <c r="CF5" s="824"/>
      <c r="CG5" s="825"/>
      <c r="CH5" s="800" t="s">
        <v>378</v>
      </c>
      <c r="CI5" s="801"/>
      <c r="CJ5" s="801"/>
      <c r="CK5" s="801"/>
      <c r="CL5" s="802"/>
      <c r="CM5" s="800" t="s">
        <v>379</v>
      </c>
      <c r="CN5" s="801"/>
      <c r="CO5" s="801"/>
      <c r="CP5" s="801"/>
      <c r="CQ5" s="802"/>
      <c r="CR5" s="800" t="s">
        <v>380</v>
      </c>
      <c r="CS5" s="801"/>
      <c r="CT5" s="801"/>
      <c r="CU5" s="801"/>
      <c r="CV5" s="802"/>
      <c r="CW5" s="800" t="s">
        <v>381</v>
      </c>
      <c r="CX5" s="801"/>
      <c r="CY5" s="801"/>
      <c r="CZ5" s="801"/>
      <c r="DA5" s="802"/>
      <c r="DB5" s="800" t="s">
        <v>382</v>
      </c>
      <c r="DC5" s="801"/>
      <c r="DD5" s="801"/>
      <c r="DE5" s="801"/>
      <c r="DF5" s="802"/>
      <c r="DG5" s="806" t="s">
        <v>383</v>
      </c>
      <c r="DH5" s="807"/>
      <c r="DI5" s="807"/>
      <c r="DJ5" s="807"/>
      <c r="DK5" s="808"/>
      <c r="DL5" s="806" t="s">
        <v>384</v>
      </c>
      <c r="DM5" s="807"/>
      <c r="DN5" s="807"/>
      <c r="DO5" s="807"/>
      <c r="DP5" s="808"/>
      <c r="DQ5" s="800" t="s">
        <v>385</v>
      </c>
      <c r="DR5" s="801"/>
      <c r="DS5" s="801"/>
      <c r="DT5" s="801"/>
      <c r="DU5" s="802"/>
      <c r="DV5" s="800" t="s">
        <v>376</v>
      </c>
      <c r="DW5" s="801"/>
      <c r="DX5" s="801"/>
      <c r="DY5" s="801"/>
      <c r="DZ5" s="812"/>
      <c r="EA5" s="254"/>
    </row>
    <row r="6" spans="1:131" s="255" customFormat="1" ht="26.25" customHeight="1" thickBot="1" x14ac:dyDescent="0.25">
      <c r="A6" s="826"/>
      <c r="B6" s="827"/>
      <c r="C6" s="827"/>
      <c r="D6" s="827"/>
      <c r="E6" s="827"/>
      <c r="F6" s="827"/>
      <c r="G6" s="827"/>
      <c r="H6" s="827"/>
      <c r="I6" s="827"/>
      <c r="J6" s="827"/>
      <c r="K6" s="827"/>
      <c r="L6" s="827"/>
      <c r="M6" s="827"/>
      <c r="N6" s="827"/>
      <c r="O6" s="827"/>
      <c r="P6" s="828"/>
      <c r="Q6" s="803"/>
      <c r="R6" s="804"/>
      <c r="S6" s="804"/>
      <c r="T6" s="804"/>
      <c r="U6" s="805"/>
      <c r="V6" s="803"/>
      <c r="W6" s="804"/>
      <c r="X6" s="804"/>
      <c r="Y6" s="804"/>
      <c r="Z6" s="805"/>
      <c r="AA6" s="803"/>
      <c r="AB6" s="804"/>
      <c r="AC6" s="804"/>
      <c r="AD6" s="804"/>
      <c r="AE6" s="804"/>
      <c r="AF6" s="834"/>
      <c r="AG6" s="804"/>
      <c r="AH6" s="804"/>
      <c r="AI6" s="804"/>
      <c r="AJ6" s="813"/>
      <c r="AK6" s="804"/>
      <c r="AL6" s="804"/>
      <c r="AM6" s="804"/>
      <c r="AN6" s="804"/>
      <c r="AO6" s="805"/>
      <c r="AP6" s="803"/>
      <c r="AQ6" s="804"/>
      <c r="AR6" s="804"/>
      <c r="AS6" s="804"/>
      <c r="AT6" s="805"/>
      <c r="AU6" s="803"/>
      <c r="AV6" s="804"/>
      <c r="AW6" s="804"/>
      <c r="AX6" s="804"/>
      <c r="AY6" s="813"/>
      <c r="AZ6" s="252"/>
      <c r="BA6" s="252"/>
      <c r="BB6" s="252"/>
      <c r="BC6" s="252"/>
      <c r="BD6" s="252"/>
      <c r="BE6" s="253"/>
      <c r="BF6" s="253"/>
      <c r="BG6" s="253"/>
      <c r="BH6" s="253"/>
      <c r="BI6" s="253"/>
      <c r="BJ6" s="253"/>
      <c r="BK6" s="253"/>
      <c r="BL6" s="253"/>
      <c r="BM6" s="253"/>
      <c r="BN6" s="253"/>
      <c r="BO6" s="253"/>
      <c r="BP6" s="253"/>
      <c r="BQ6" s="826"/>
      <c r="BR6" s="827"/>
      <c r="BS6" s="827"/>
      <c r="BT6" s="827"/>
      <c r="BU6" s="827"/>
      <c r="BV6" s="827"/>
      <c r="BW6" s="827"/>
      <c r="BX6" s="827"/>
      <c r="BY6" s="827"/>
      <c r="BZ6" s="827"/>
      <c r="CA6" s="827"/>
      <c r="CB6" s="827"/>
      <c r="CC6" s="827"/>
      <c r="CD6" s="827"/>
      <c r="CE6" s="827"/>
      <c r="CF6" s="827"/>
      <c r="CG6" s="828"/>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09"/>
      <c r="DH6" s="810"/>
      <c r="DI6" s="810"/>
      <c r="DJ6" s="810"/>
      <c r="DK6" s="811"/>
      <c r="DL6" s="809"/>
      <c r="DM6" s="810"/>
      <c r="DN6" s="810"/>
      <c r="DO6" s="810"/>
      <c r="DP6" s="811"/>
      <c r="DQ6" s="803"/>
      <c r="DR6" s="804"/>
      <c r="DS6" s="804"/>
      <c r="DT6" s="804"/>
      <c r="DU6" s="805"/>
      <c r="DV6" s="803"/>
      <c r="DW6" s="804"/>
      <c r="DX6" s="804"/>
      <c r="DY6" s="804"/>
      <c r="DZ6" s="813"/>
      <c r="EA6" s="254"/>
    </row>
    <row r="7" spans="1:131" s="255" customFormat="1" ht="26.25" customHeight="1" thickTop="1" x14ac:dyDescent="0.2">
      <c r="A7" s="258">
        <v>1</v>
      </c>
      <c r="B7" s="814" t="s">
        <v>386</v>
      </c>
      <c r="C7" s="815"/>
      <c r="D7" s="815"/>
      <c r="E7" s="815"/>
      <c r="F7" s="815"/>
      <c r="G7" s="815"/>
      <c r="H7" s="815"/>
      <c r="I7" s="815"/>
      <c r="J7" s="815"/>
      <c r="K7" s="815"/>
      <c r="L7" s="815"/>
      <c r="M7" s="815"/>
      <c r="N7" s="815"/>
      <c r="O7" s="815"/>
      <c r="P7" s="816"/>
      <c r="Q7" s="817">
        <v>11352</v>
      </c>
      <c r="R7" s="818"/>
      <c r="S7" s="818"/>
      <c r="T7" s="818"/>
      <c r="U7" s="818"/>
      <c r="V7" s="818">
        <v>10974</v>
      </c>
      <c r="W7" s="818"/>
      <c r="X7" s="818"/>
      <c r="Y7" s="818"/>
      <c r="Z7" s="818"/>
      <c r="AA7" s="818">
        <v>378</v>
      </c>
      <c r="AB7" s="818"/>
      <c r="AC7" s="818"/>
      <c r="AD7" s="818"/>
      <c r="AE7" s="819"/>
      <c r="AF7" s="820">
        <v>338</v>
      </c>
      <c r="AG7" s="821"/>
      <c r="AH7" s="821"/>
      <c r="AI7" s="821"/>
      <c r="AJ7" s="822"/>
      <c r="AK7" s="857">
        <v>46</v>
      </c>
      <c r="AL7" s="858"/>
      <c r="AM7" s="858"/>
      <c r="AN7" s="858"/>
      <c r="AO7" s="858"/>
      <c r="AP7" s="858">
        <v>6872</v>
      </c>
      <c r="AQ7" s="858"/>
      <c r="AR7" s="858"/>
      <c r="AS7" s="858"/>
      <c r="AT7" s="858"/>
      <c r="AU7" s="859"/>
      <c r="AV7" s="859"/>
      <c r="AW7" s="859"/>
      <c r="AX7" s="859"/>
      <c r="AY7" s="860"/>
      <c r="AZ7" s="252"/>
      <c r="BA7" s="252"/>
      <c r="BB7" s="252"/>
      <c r="BC7" s="252"/>
      <c r="BD7" s="252"/>
      <c r="BE7" s="253"/>
      <c r="BF7" s="253"/>
      <c r="BG7" s="253"/>
      <c r="BH7" s="253"/>
      <c r="BI7" s="253"/>
      <c r="BJ7" s="253"/>
      <c r="BK7" s="253"/>
      <c r="BL7" s="253"/>
      <c r="BM7" s="253"/>
      <c r="BN7" s="253"/>
      <c r="BO7" s="253"/>
      <c r="BP7" s="253"/>
      <c r="BQ7" s="259">
        <v>1</v>
      </c>
      <c r="BR7" s="260" t="s">
        <v>574</v>
      </c>
      <c r="BS7" s="861" t="s">
        <v>575</v>
      </c>
      <c r="BT7" s="862"/>
      <c r="BU7" s="862"/>
      <c r="BV7" s="862"/>
      <c r="BW7" s="862"/>
      <c r="BX7" s="862"/>
      <c r="BY7" s="862"/>
      <c r="BZ7" s="862"/>
      <c r="CA7" s="862"/>
      <c r="CB7" s="862"/>
      <c r="CC7" s="862"/>
      <c r="CD7" s="862"/>
      <c r="CE7" s="862"/>
      <c r="CF7" s="862"/>
      <c r="CG7" s="863"/>
      <c r="CH7" s="854">
        <v>-1</v>
      </c>
      <c r="CI7" s="855"/>
      <c r="CJ7" s="855"/>
      <c r="CK7" s="855"/>
      <c r="CL7" s="856"/>
      <c r="CM7" s="854">
        <v>71</v>
      </c>
      <c r="CN7" s="855"/>
      <c r="CO7" s="855"/>
      <c r="CP7" s="855"/>
      <c r="CQ7" s="856"/>
      <c r="CR7" s="854">
        <v>1</v>
      </c>
      <c r="CS7" s="855"/>
      <c r="CT7" s="855"/>
      <c r="CU7" s="855"/>
      <c r="CV7" s="856"/>
      <c r="CW7" s="854" t="s">
        <v>587</v>
      </c>
      <c r="CX7" s="855"/>
      <c r="CY7" s="855"/>
      <c r="CZ7" s="855"/>
      <c r="DA7" s="856"/>
      <c r="DB7" s="854" t="s">
        <v>587</v>
      </c>
      <c r="DC7" s="855"/>
      <c r="DD7" s="855"/>
      <c r="DE7" s="855"/>
      <c r="DF7" s="856"/>
      <c r="DG7" s="854" t="s">
        <v>587</v>
      </c>
      <c r="DH7" s="855"/>
      <c r="DI7" s="855"/>
      <c r="DJ7" s="855"/>
      <c r="DK7" s="856"/>
      <c r="DL7" s="854" t="s">
        <v>587</v>
      </c>
      <c r="DM7" s="855"/>
      <c r="DN7" s="855"/>
      <c r="DO7" s="855"/>
      <c r="DP7" s="856"/>
      <c r="DQ7" s="854" t="s">
        <v>587</v>
      </c>
      <c r="DR7" s="855"/>
      <c r="DS7" s="855"/>
      <c r="DT7" s="855"/>
      <c r="DU7" s="856"/>
      <c r="DV7" s="835"/>
      <c r="DW7" s="836"/>
      <c r="DX7" s="836"/>
      <c r="DY7" s="836"/>
      <c r="DZ7" s="837"/>
      <c r="EA7" s="254"/>
    </row>
    <row r="8" spans="1:131" s="255" customFormat="1" ht="26.25" customHeight="1" x14ac:dyDescent="0.2">
      <c r="A8" s="261">
        <v>2</v>
      </c>
      <c r="B8" s="838" t="s">
        <v>387</v>
      </c>
      <c r="C8" s="839"/>
      <c r="D8" s="839"/>
      <c r="E8" s="839"/>
      <c r="F8" s="839"/>
      <c r="G8" s="839"/>
      <c r="H8" s="839"/>
      <c r="I8" s="839"/>
      <c r="J8" s="839"/>
      <c r="K8" s="839"/>
      <c r="L8" s="839"/>
      <c r="M8" s="839"/>
      <c r="N8" s="839"/>
      <c r="O8" s="839"/>
      <c r="P8" s="840"/>
      <c r="Q8" s="841">
        <v>3</v>
      </c>
      <c r="R8" s="842"/>
      <c r="S8" s="842"/>
      <c r="T8" s="842"/>
      <c r="U8" s="842"/>
      <c r="V8" s="842">
        <v>0</v>
      </c>
      <c r="W8" s="842"/>
      <c r="X8" s="842"/>
      <c r="Y8" s="842"/>
      <c r="Z8" s="842"/>
      <c r="AA8" s="842">
        <v>3</v>
      </c>
      <c r="AB8" s="842"/>
      <c r="AC8" s="842"/>
      <c r="AD8" s="842"/>
      <c r="AE8" s="843"/>
      <c r="AF8" s="844" t="s">
        <v>129</v>
      </c>
      <c r="AG8" s="845"/>
      <c r="AH8" s="845"/>
      <c r="AI8" s="845"/>
      <c r="AJ8" s="846"/>
      <c r="AK8" s="847"/>
      <c r="AL8" s="848"/>
      <c r="AM8" s="848"/>
      <c r="AN8" s="848"/>
      <c r="AO8" s="848"/>
      <c r="AP8" s="848"/>
      <c r="AQ8" s="848"/>
      <c r="AR8" s="848"/>
      <c r="AS8" s="848"/>
      <c r="AT8" s="848"/>
      <c r="AU8" s="849"/>
      <c r="AV8" s="849"/>
      <c r="AW8" s="849"/>
      <c r="AX8" s="849"/>
      <c r="AY8" s="850"/>
      <c r="AZ8" s="252"/>
      <c r="BA8" s="252"/>
      <c r="BB8" s="252"/>
      <c r="BC8" s="252"/>
      <c r="BD8" s="252"/>
      <c r="BE8" s="253"/>
      <c r="BF8" s="253"/>
      <c r="BG8" s="253"/>
      <c r="BH8" s="253"/>
      <c r="BI8" s="253"/>
      <c r="BJ8" s="253"/>
      <c r="BK8" s="253"/>
      <c r="BL8" s="253"/>
      <c r="BM8" s="253"/>
      <c r="BN8" s="253"/>
      <c r="BO8" s="253"/>
      <c r="BP8" s="253"/>
      <c r="BQ8" s="262">
        <v>2</v>
      </c>
      <c r="BR8" s="263"/>
      <c r="BS8" s="851" t="s">
        <v>576</v>
      </c>
      <c r="BT8" s="852"/>
      <c r="BU8" s="852"/>
      <c r="BV8" s="852"/>
      <c r="BW8" s="852"/>
      <c r="BX8" s="852"/>
      <c r="BY8" s="852"/>
      <c r="BZ8" s="852"/>
      <c r="CA8" s="852"/>
      <c r="CB8" s="852"/>
      <c r="CC8" s="852"/>
      <c r="CD8" s="852"/>
      <c r="CE8" s="852"/>
      <c r="CF8" s="852"/>
      <c r="CG8" s="853"/>
      <c r="CH8" s="864">
        <v>0</v>
      </c>
      <c r="CI8" s="865"/>
      <c r="CJ8" s="865"/>
      <c r="CK8" s="865"/>
      <c r="CL8" s="866"/>
      <c r="CM8" s="864">
        <v>152</v>
      </c>
      <c r="CN8" s="865"/>
      <c r="CO8" s="865"/>
      <c r="CP8" s="865"/>
      <c r="CQ8" s="866"/>
      <c r="CR8" s="864">
        <v>4</v>
      </c>
      <c r="CS8" s="865"/>
      <c r="CT8" s="865"/>
      <c r="CU8" s="865"/>
      <c r="CV8" s="866"/>
      <c r="CW8" s="864" t="s">
        <v>588</v>
      </c>
      <c r="CX8" s="865"/>
      <c r="CY8" s="865"/>
      <c r="CZ8" s="865"/>
      <c r="DA8" s="866"/>
      <c r="DB8" s="864" t="s">
        <v>588</v>
      </c>
      <c r="DC8" s="865"/>
      <c r="DD8" s="865"/>
      <c r="DE8" s="865"/>
      <c r="DF8" s="866"/>
      <c r="DG8" s="864" t="s">
        <v>588</v>
      </c>
      <c r="DH8" s="865"/>
      <c r="DI8" s="865"/>
      <c r="DJ8" s="865"/>
      <c r="DK8" s="866"/>
      <c r="DL8" s="864" t="s">
        <v>588</v>
      </c>
      <c r="DM8" s="865"/>
      <c r="DN8" s="865"/>
      <c r="DO8" s="865"/>
      <c r="DP8" s="866"/>
      <c r="DQ8" s="864" t="s">
        <v>588</v>
      </c>
      <c r="DR8" s="865"/>
      <c r="DS8" s="865"/>
      <c r="DT8" s="865"/>
      <c r="DU8" s="866"/>
      <c r="DV8" s="867"/>
      <c r="DW8" s="868"/>
      <c r="DX8" s="868"/>
      <c r="DY8" s="868"/>
      <c r="DZ8" s="869"/>
      <c r="EA8" s="254"/>
    </row>
    <row r="9" spans="1:131" s="255" customFormat="1" ht="26.25" customHeight="1" x14ac:dyDescent="0.2">
      <c r="A9" s="261">
        <v>3</v>
      </c>
      <c r="B9" s="838"/>
      <c r="C9" s="839"/>
      <c r="D9" s="839"/>
      <c r="E9" s="839"/>
      <c r="F9" s="839"/>
      <c r="G9" s="839"/>
      <c r="H9" s="839"/>
      <c r="I9" s="839"/>
      <c r="J9" s="839"/>
      <c r="K9" s="839"/>
      <c r="L9" s="839"/>
      <c r="M9" s="839"/>
      <c r="N9" s="839"/>
      <c r="O9" s="839"/>
      <c r="P9" s="840"/>
      <c r="Q9" s="841"/>
      <c r="R9" s="842"/>
      <c r="S9" s="842"/>
      <c r="T9" s="842"/>
      <c r="U9" s="842"/>
      <c r="V9" s="842"/>
      <c r="W9" s="842"/>
      <c r="X9" s="842"/>
      <c r="Y9" s="842"/>
      <c r="Z9" s="842"/>
      <c r="AA9" s="842"/>
      <c r="AB9" s="842"/>
      <c r="AC9" s="842"/>
      <c r="AD9" s="842"/>
      <c r="AE9" s="843"/>
      <c r="AF9" s="844"/>
      <c r="AG9" s="845"/>
      <c r="AH9" s="845"/>
      <c r="AI9" s="845"/>
      <c r="AJ9" s="846"/>
      <c r="AK9" s="847"/>
      <c r="AL9" s="848"/>
      <c r="AM9" s="848"/>
      <c r="AN9" s="848"/>
      <c r="AO9" s="848"/>
      <c r="AP9" s="848"/>
      <c r="AQ9" s="848"/>
      <c r="AR9" s="848"/>
      <c r="AS9" s="848"/>
      <c r="AT9" s="848"/>
      <c r="AU9" s="849"/>
      <c r="AV9" s="849"/>
      <c r="AW9" s="849"/>
      <c r="AX9" s="849"/>
      <c r="AY9" s="850"/>
      <c r="AZ9" s="252"/>
      <c r="BA9" s="252"/>
      <c r="BB9" s="252"/>
      <c r="BC9" s="252"/>
      <c r="BD9" s="252"/>
      <c r="BE9" s="253"/>
      <c r="BF9" s="253"/>
      <c r="BG9" s="253"/>
      <c r="BH9" s="253"/>
      <c r="BI9" s="253"/>
      <c r="BJ9" s="253"/>
      <c r="BK9" s="253"/>
      <c r="BL9" s="253"/>
      <c r="BM9" s="253"/>
      <c r="BN9" s="253"/>
      <c r="BO9" s="253"/>
      <c r="BP9" s="253"/>
      <c r="BQ9" s="262">
        <v>3</v>
      </c>
      <c r="BR9" s="263"/>
      <c r="BS9" s="851" t="s">
        <v>577</v>
      </c>
      <c r="BT9" s="852"/>
      <c r="BU9" s="852"/>
      <c r="BV9" s="852"/>
      <c r="BW9" s="852"/>
      <c r="BX9" s="852"/>
      <c r="BY9" s="852"/>
      <c r="BZ9" s="852"/>
      <c r="CA9" s="852"/>
      <c r="CB9" s="852"/>
      <c r="CC9" s="852"/>
      <c r="CD9" s="852"/>
      <c r="CE9" s="852"/>
      <c r="CF9" s="852"/>
      <c r="CG9" s="853"/>
      <c r="CH9" s="864">
        <v>8</v>
      </c>
      <c r="CI9" s="865"/>
      <c r="CJ9" s="865"/>
      <c r="CK9" s="865"/>
      <c r="CL9" s="866"/>
      <c r="CM9" s="864">
        <v>21</v>
      </c>
      <c r="CN9" s="865"/>
      <c r="CO9" s="865"/>
      <c r="CP9" s="865"/>
      <c r="CQ9" s="866"/>
      <c r="CR9" s="864">
        <v>6</v>
      </c>
      <c r="CS9" s="865"/>
      <c r="CT9" s="865"/>
      <c r="CU9" s="865"/>
      <c r="CV9" s="866"/>
      <c r="CW9" s="864" t="s">
        <v>588</v>
      </c>
      <c r="CX9" s="865"/>
      <c r="CY9" s="865"/>
      <c r="CZ9" s="865"/>
      <c r="DA9" s="866"/>
      <c r="DB9" s="864" t="s">
        <v>589</v>
      </c>
      <c r="DC9" s="865"/>
      <c r="DD9" s="865"/>
      <c r="DE9" s="865"/>
      <c r="DF9" s="866"/>
      <c r="DG9" s="864" t="s">
        <v>589</v>
      </c>
      <c r="DH9" s="865"/>
      <c r="DI9" s="865"/>
      <c r="DJ9" s="865"/>
      <c r="DK9" s="866"/>
      <c r="DL9" s="864" t="s">
        <v>589</v>
      </c>
      <c r="DM9" s="865"/>
      <c r="DN9" s="865"/>
      <c r="DO9" s="865"/>
      <c r="DP9" s="866"/>
      <c r="DQ9" s="864" t="s">
        <v>589</v>
      </c>
      <c r="DR9" s="865"/>
      <c r="DS9" s="865"/>
      <c r="DT9" s="865"/>
      <c r="DU9" s="866"/>
      <c r="DV9" s="867"/>
      <c r="DW9" s="868"/>
      <c r="DX9" s="868"/>
      <c r="DY9" s="868"/>
      <c r="DZ9" s="869"/>
      <c r="EA9" s="254"/>
    </row>
    <row r="10" spans="1:131" s="255" customFormat="1" ht="26.25" customHeight="1" x14ac:dyDescent="0.2">
      <c r="A10" s="261">
        <v>4</v>
      </c>
      <c r="B10" s="838"/>
      <c r="C10" s="839"/>
      <c r="D10" s="839"/>
      <c r="E10" s="839"/>
      <c r="F10" s="839"/>
      <c r="G10" s="839"/>
      <c r="H10" s="839"/>
      <c r="I10" s="839"/>
      <c r="J10" s="839"/>
      <c r="K10" s="839"/>
      <c r="L10" s="839"/>
      <c r="M10" s="839"/>
      <c r="N10" s="839"/>
      <c r="O10" s="839"/>
      <c r="P10" s="840"/>
      <c r="Q10" s="841"/>
      <c r="R10" s="842"/>
      <c r="S10" s="842"/>
      <c r="T10" s="842"/>
      <c r="U10" s="842"/>
      <c r="V10" s="842"/>
      <c r="W10" s="842"/>
      <c r="X10" s="842"/>
      <c r="Y10" s="842"/>
      <c r="Z10" s="842"/>
      <c r="AA10" s="842"/>
      <c r="AB10" s="842"/>
      <c r="AC10" s="842"/>
      <c r="AD10" s="842"/>
      <c r="AE10" s="843"/>
      <c r="AF10" s="844"/>
      <c r="AG10" s="845"/>
      <c r="AH10" s="845"/>
      <c r="AI10" s="845"/>
      <c r="AJ10" s="846"/>
      <c r="AK10" s="847"/>
      <c r="AL10" s="848"/>
      <c r="AM10" s="848"/>
      <c r="AN10" s="848"/>
      <c r="AO10" s="848"/>
      <c r="AP10" s="848"/>
      <c r="AQ10" s="848"/>
      <c r="AR10" s="848"/>
      <c r="AS10" s="848"/>
      <c r="AT10" s="848"/>
      <c r="AU10" s="849"/>
      <c r="AV10" s="849"/>
      <c r="AW10" s="849"/>
      <c r="AX10" s="849"/>
      <c r="AY10" s="850"/>
      <c r="AZ10" s="252"/>
      <c r="BA10" s="252"/>
      <c r="BB10" s="252"/>
      <c r="BC10" s="252"/>
      <c r="BD10" s="252"/>
      <c r="BE10" s="253"/>
      <c r="BF10" s="253"/>
      <c r="BG10" s="253"/>
      <c r="BH10" s="253"/>
      <c r="BI10" s="253"/>
      <c r="BJ10" s="253"/>
      <c r="BK10" s="253"/>
      <c r="BL10" s="253"/>
      <c r="BM10" s="253"/>
      <c r="BN10" s="253"/>
      <c r="BO10" s="253"/>
      <c r="BP10" s="253"/>
      <c r="BQ10" s="262">
        <v>4</v>
      </c>
      <c r="BR10" s="263"/>
      <c r="BS10" s="851"/>
      <c r="BT10" s="852"/>
      <c r="BU10" s="852"/>
      <c r="BV10" s="852"/>
      <c r="BW10" s="852"/>
      <c r="BX10" s="852"/>
      <c r="BY10" s="852"/>
      <c r="BZ10" s="852"/>
      <c r="CA10" s="852"/>
      <c r="CB10" s="852"/>
      <c r="CC10" s="852"/>
      <c r="CD10" s="852"/>
      <c r="CE10" s="852"/>
      <c r="CF10" s="852"/>
      <c r="CG10" s="853"/>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54"/>
    </row>
    <row r="11" spans="1:131" s="255" customFormat="1" ht="26.25" customHeight="1" x14ac:dyDescent="0.2">
      <c r="A11" s="261">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47"/>
      <c r="AL11" s="848"/>
      <c r="AM11" s="848"/>
      <c r="AN11" s="848"/>
      <c r="AO11" s="848"/>
      <c r="AP11" s="848"/>
      <c r="AQ11" s="848"/>
      <c r="AR11" s="848"/>
      <c r="AS11" s="848"/>
      <c r="AT11" s="848"/>
      <c r="AU11" s="849"/>
      <c r="AV11" s="849"/>
      <c r="AW11" s="849"/>
      <c r="AX11" s="849"/>
      <c r="AY11" s="850"/>
      <c r="AZ11" s="252"/>
      <c r="BA11" s="252"/>
      <c r="BB11" s="252"/>
      <c r="BC11" s="252"/>
      <c r="BD11" s="252"/>
      <c r="BE11" s="253"/>
      <c r="BF11" s="253"/>
      <c r="BG11" s="253"/>
      <c r="BH11" s="253"/>
      <c r="BI11" s="253"/>
      <c r="BJ11" s="253"/>
      <c r="BK11" s="253"/>
      <c r="BL11" s="253"/>
      <c r="BM11" s="253"/>
      <c r="BN11" s="253"/>
      <c r="BO11" s="253"/>
      <c r="BP11" s="253"/>
      <c r="BQ11" s="262">
        <v>5</v>
      </c>
      <c r="BR11" s="263"/>
      <c r="BS11" s="851"/>
      <c r="BT11" s="852"/>
      <c r="BU11" s="852"/>
      <c r="BV11" s="852"/>
      <c r="BW11" s="852"/>
      <c r="BX11" s="852"/>
      <c r="BY11" s="852"/>
      <c r="BZ11" s="852"/>
      <c r="CA11" s="852"/>
      <c r="CB11" s="852"/>
      <c r="CC11" s="852"/>
      <c r="CD11" s="852"/>
      <c r="CE11" s="852"/>
      <c r="CF11" s="852"/>
      <c r="CG11" s="853"/>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54"/>
    </row>
    <row r="12" spans="1:131" s="255" customFormat="1" ht="26.25" customHeight="1" x14ac:dyDescent="0.2">
      <c r="A12" s="261">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47"/>
      <c r="AL12" s="848"/>
      <c r="AM12" s="848"/>
      <c r="AN12" s="848"/>
      <c r="AO12" s="848"/>
      <c r="AP12" s="848"/>
      <c r="AQ12" s="848"/>
      <c r="AR12" s="848"/>
      <c r="AS12" s="848"/>
      <c r="AT12" s="848"/>
      <c r="AU12" s="849"/>
      <c r="AV12" s="849"/>
      <c r="AW12" s="849"/>
      <c r="AX12" s="849"/>
      <c r="AY12" s="850"/>
      <c r="AZ12" s="252"/>
      <c r="BA12" s="252"/>
      <c r="BB12" s="252"/>
      <c r="BC12" s="252"/>
      <c r="BD12" s="252"/>
      <c r="BE12" s="253"/>
      <c r="BF12" s="253"/>
      <c r="BG12" s="253"/>
      <c r="BH12" s="253"/>
      <c r="BI12" s="253"/>
      <c r="BJ12" s="253"/>
      <c r="BK12" s="253"/>
      <c r="BL12" s="253"/>
      <c r="BM12" s="253"/>
      <c r="BN12" s="253"/>
      <c r="BO12" s="253"/>
      <c r="BP12" s="253"/>
      <c r="BQ12" s="262">
        <v>6</v>
      </c>
      <c r="BR12" s="263"/>
      <c r="BS12" s="851"/>
      <c r="BT12" s="852"/>
      <c r="BU12" s="852"/>
      <c r="BV12" s="852"/>
      <c r="BW12" s="852"/>
      <c r="BX12" s="852"/>
      <c r="BY12" s="852"/>
      <c r="BZ12" s="852"/>
      <c r="CA12" s="852"/>
      <c r="CB12" s="852"/>
      <c r="CC12" s="852"/>
      <c r="CD12" s="852"/>
      <c r="CE12" s="852"/>
      <c r="CF12" s="852"/>
      <c r="CG12" s="853"/>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54"/>
    </row>
    <row r="13" spans="1:131" s="255" customFormat="1" ht="26.25" customHeight="1" x14ac:dyDescent="0.2">
      <c r="A13" s="261">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47"/>
      <c r="AL13" s="848"/>
      <c r="AM13" s="848"/>
      <c r="AN13" s="848"/>
      <c r="AO13" s="848"/>
      <c r="AP13" s="848"/>
      <c r="AQ13" s="848"/>
      <c r="AR13" s="848"/>
      <c r="AS13" s="848"/>
      <c r="AT13" s="848"/>
      <c r="AU13" s="849"/>
      <c r="AV13" s="849"/>
      <c r="AW13" s="849"/>
      <c r="AX13" s="849"/>
      <c r="AY13" s="850"/>
      <c r="AZ13" s="252"/>
      <c r="BA13" s="252"/>
      <c r="BB13" s="252"/>
      <c r="BC13" s="252"/>
      <c r="BD13" s="252"/>
      <c r="BE13" s="253"/>
      <c r="BF13" s="253"/>
      <c r="BG13" s="253"/>
      <c r="BH13" s="253"/>
      <c r="BI13" s="253"/>
      <c r="BJ13" s="253"/>
      <c r="BK13" s="253"/>
      <c r="BL13" s="253"/>
      <c r="BM13" s="253"/>
      <c r="BN13" s="253"/>
      <c r="BO13" s="253"/>
      <c r="BP13" s="253"/>
      <c r="BQ13" s="262">
        <v>7</v>
      </c>
      <c r="BR13" s="263"/>
      <c r="BS13" s="851"/>
      <c r="BT13" s="852"/>
      <c r="BU13" s="852"/>
      <c r="BV13" s="852"/>
      <c r="BW13" s="852"/>
      <c r="BX13" s="852"/>
      <c r="BY13" s="852"/>
      <c r="BZ13" s="852"/>
      <c r="CA13" s="852"/>
      <c r="CB13" s="852"/>
      <c r="CC13" s="852"/>
      <c r="CD13" s="852"/>
      <c r="CE13" s="852"/>
      <c r="CF13" s="852"/>
      <c r="CG13" s="853"/>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54"/>
    </row>
    <row r="14" spans="1:131" s="255" customFormat="1" ht="26.25" customHeight="1" x14ac:dyDescent="0.2">
      <c r="A14" s="261">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47"/>
      <c r="AL14" s="848"/>
      <c r="AM14" s="848"/>
      <c r="AN14" s="848"/>
      <c r="AO14" s="848"/>
      <c r="AP14" s="848"/>
      <c r="AQ14" s="848"/>
      <c r="AR14" s="848"/>
      <c r="AS14" s="848"/>
      <c r="AT14" s="848"/>
      <c r="AU14" s="849"/>
      <c r="AV14" s="849"/>
      <c r="AW14" s="849"/>
      <c r="AX14" s="849"/>
      <c r="AY14" s="850"/>
      <c r="AZ14" s="252"/>
      <c r="BA14" s="252"/>
      <c r="BB14" s="252"/>
      <c r="BC14" s="252"/>
      <c r="BD14" s="252"/>
      <c r="BE14" s="253"/>
      <c r="BF14" s="253"/>
      <c r="BG14" s="253"/>
      <c r="BH14" s="253"/>
      <c r="BI14" s="253"/>
      <c r="BJ14" s="253"/>
      <c r="BK14" s="253"/>
      <c r="BL14" s="253"/>
      <c r="BM14" s="253"/>
      <c r="BN14" s="253"/>
      <c r="BO14" s="253"/>
      <c r="BP14" s="253"/>
      <c r="BQ14" s="262">
        <v>8</v>
      </c>
      <c r="BR14" s="263"/>
      <c r="BS14" s="851"/>
      <c r="BT14" s="852"/>
      <c r="BU14" s="852"/>
      <c r="BV14" s="852"/>
      <c r="BW14" s="852"/>
      <c r="BX14" s="852"/>
      <c r="BY14" s="852"/>
      <c r="BZ14" s="852"/>
      <c r="CA14" s="852"/>
      <c r="CB14" s="852"/>
      <c r="CC14" s="852"/>
      <c r="CD14" s="852"/>
      <c r="CE14" s="852"/>
      <c r="CF14" s="852"/>
      <c r="CG14" s="853"/>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54"/>
    </row>
    <row r="15" spans="1:131" s="255" customFormat="1" ht="26.25" customHeight="1" x14ac:dyDescent="0.2">
      <c r="A15" s="261">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47"/>
      <c r="AL15" s="848"/>
      <c r="AM15" s="848"/>
      <c r="AN15" s="848"/>
      <c r="AO15" s="848"/>
      <c r="AP15" s="848"/>
      <c r="AQ15" s="848"/>
      <c r="AR15" s="848"/>
      <c r="AS15" s="848"/>
      <c r="AT15" s="848"/>
      <c r="AU15" s="849"/>
      <c r="AV15" s="849"/>
      <c r="AW15" s="849"/>
      <c r="AX15" s="849"/>
      <c r="AY15" s="850"/>
      <c r="AZ15" s="252"/>
      <c r="BA15" s="252"/>
      <c r="BB15" s="252"/>
      <c r="BC15" s="252"/>
      <c r="BD15" s="252"/>
      <c r="BE15" s="253"/>
      <c r="BF15" s="253"/>
      <c r="BG15" s="253"/>
      <c r="BH15" s="253"/>
      <c r="BI15" s="253"/>
      <c r="BJ15" s="253"/>
      <c r="BK15" s="253"/>
      <c r="BL15" s="253"/>
      <c r="BM15" s="253"/>
      <c r="BN15" s="253"/>
      <c r="BO15" s="253"/>
      <c r="BP15" s="253"/>
      <c r="BQ15" s="262">
        <v>9</v>
      </c>
      <c r="BR15" s="263"/>
      <c r="BS15" s="851"/>
      <c r="BT15" s="852"/>
      <c r="BU15" s="852"/>
      <c r="BV15" s="852"/>
      <c r="BW15" s="852"/>
      <c r="BX15" s="852"/>
      <c r="BY15" s="852"/>
      <c r="BZ15" s="852"/>
      <c r="CA15" s="852"/>
      <c r="CB15" s="852"/>
      <c r="CC15" s="852"/>
      <c r="CD15" s="852"/>
      <c r="CE15" s="852"/>
      <c r="CF15" s="852"/>
      <c r="CG15" s="853"/>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54"/>
    </row>
    <row r="16" spans="1:131" s="255" customFormat="1" ht="26.25" customHeight="1" x14ac:dyDescent="0.2">
      <c r="A16" s="261">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47"/>
      <c r="AL16" s="848"/>
      <c r="AM16" s="848"/>
      <c r="AN16" s="848"/>
      <c r="AO16" s="848"/>
      <c r="AP16" s="848"/>
      <c r="AQ16" s="848"/>
      <c r="AR16" s="848"/>
      <c r="AS16" s="848"/>
      <c r="AT16" s="848"/>
      <c r="AU16" s="849"/>
      <c r="AV16" s="849"/>
      <c r="AW16" s="849"/>
      <c r="AX16" s="849"/>
      <c r="AY16" s="850"/>
      <c r="AZ16" s="252"/>
      <c r="BA16" s="252"/>
      <c r="BB16" s="252"/>
      <c r="BC16" s="252"/>
      <c r="BD16" s="252"/>
      <c r="BE16" s="253"/>
      <c r="BF16" s="253"/>
      <c r="BG16" s="253"/>
      <c r="BH16" s="253"/>
      <c r="BI16" s="253"/>
      <c r="BJ16" s="253"/>
      <c r="BK16" s="253"/>
      <c r="BL16" s="253"/>
      <c r="BM16" s="253"/>
      <c r="BN16" s="253"/>
      <c r="BO16" s="253"/>
      <c r="BP16" s="253"/>
      <c r="BQ16" s="262">
        <v>10</v>
      </c>
      <c r="BR16" s="263"/>
      <c r="BS16" s="851"/>
      <c r="BT16" s="852"/>
      <c r="BU16" s="852"/>
      <c r="BV16" s="852"/>
      <c r="BW16" s="852"/>
      <c r="BX16" s="852"/>
      <c r="BY16" s="852"/>
      <c r="BZ16" s="852"/>
      <c r="CA16" s="852"/>
      <c r="CB16" s="852"/>
      <c r="CC16" s="852"/>
      <c r="CD16" s="852"/>
      <c r="CE16" s="852"/>
      <c r="CF16" s="852"/>
      <c r="CG16" s="853"/>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54"/>
    </row>
    <row r="17" spans="1:131" s="255" customFormat="1" ht="26.25" customHeight="1" x14ac:dyDescent="0.2">
      <c r="A17" s="261">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47"/>
      <c r="AL17" s="848"/>
      <c r="AM17" s="848"/>
      <c r="AN17" s="848"/>
      <c r="AO17" s="848"/>
      <c r="AP17" s="848"/>
      <c r="AQ17" s="848"/>
      <c r="AR17" s="848"/>
      <c r="AS17" s="848"/>
      <c r="AT17" s="848"/>
      <c r="AU17" s="849"/>
      <c r="AV17" s="849"/>
      <c r="AW17" s="849"/>
      <c r="AX17" s="849"/>
      <c r="AY17" s="850"/>
      <c r="AZ17" s="252"/>
      <c r="BA17" s="252"/>
      <c r="BB17" s="252"/>
      <c r="BC17" s="252"/>
      <c r="BD17" s="252"/>
      <c r="BE17" s="253"/>
      <c r="BF17" s="253"/>
      <c r="BG17" s="253"/>
      <c r="BH17" s="253"/>
      <c r="BI17" s="253"/>
      <c r="BJ17" s="253"/>
      <c r="BK17" s="253"/>
      <c r="BL17" s="253"/>
      <c r="BM17" s="253"/>
      <c r="BN17" s="253"/>
      <c r="BO17" s="253"/>
      <c r="BP17" s="253"/>
      <c r="BQ17" s="262">
        <v>11</v>
      </c>
      <c r="BR17" s="263"/>
      <c r="BS17" s="851"/>
      <c r="BT17" s="852"/>
      <c r="BU17" s="852"/>
      <c r="BV17" s="852"/>
      <c r="BW17" s="852"/>
      <c r="BX17" s="852"/>
      <c r="BY17" s="852"/>
      <c r="BZ17" s="852"/>
      <c r="CA17" s="852"/>
      <c r="CB17" s="852"/>
      <c r="CC17" s="852"/>
      <c r="CD17" s="852"/>
      <c r="CE17" s="852"/>
      <c r="CF17" s="852"/>
      <c r="CG17" s="853"/>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54"/>
    </row>
    <row r="18" spans="1:131" s="255" customFormat="1" ht="26.25" customHeight="1" x14ac:dyDescent="0.2">
      <c r="A18" s="261">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47"/>
      <c r="AL18" s="848"/>
      <c r="AM18" s="848"/>
      <c r="AN18" s="848"/>
      <c r="AO18" s="848"/>
      <c r="AP18" s="848"/>
      <c r="AQ18" s="848"/>
      <c r="AR18" s="848"/>
      <c r="AS18" s="848"/>
      <c r="AT18" s="848"/>
      <c r="AU18" s="849"/>
      <c r="AV18" s="849"/>
      <c r="AW18" s="849"/>
      <c r="AX18" s="849"/>
      <c r="AY18" s="850"/>
      <c r="AZ18" s="252"/>
      <c r="BA18" s="252"/>
      <c r="BB18" s="252"/>
      <c r="BC18" s="252"/>
      <c r="BD18" s="252"/>
      <c r="BE18" s="253"/>
      <c r="BF18" s="253"/>
      <c r="BG18" s="253"/>
      <c r="BH18" s="253"/>
      <c r="BI18" s="253"/>
      <c r="BJ18" s="253"/>
      <c r="BK18" s="253"/>
      <c r="BL18" s="253"/>
      <c r="BM18" s="253"/>
      <c r="BN18" s="253"/>
      <c r="BO18" s="253"/>
      <c r="BP18" s="253"/>
      <c r="BQ18" s="262">
        <v>12</v>
      </c>
      <c r="BR18" s="263"/>
      <c r="BS18" s="851"/>
      <c r="BT18" s="852"/>
      <c r="BU18" s="852"/>
      <c r="BV18" s="852"/>
      <c r="BW18" s="852"/>
      <c r="BX18" s="852"/>
      <c r="BY18" s="852"/>
      <c r="BZ18" s="852"/>
      <c r="CA18" s="852"/>
      <c r="CB18" s="852"/>
      <c r="CC18" s="852"/>
      <c r="CD18" s="852"/>
      <c r="CE18" s="852"/>
      <c r="CF18" s="852"/>
      <c r="CG18" s="853"/>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54"/>
    </row>
    <row r="19" spans="1:131" s="255" customFormat="1" ht="26.25" customHeight="1" x14ac:dyDescent="0.2">
      <c r="A19" s="261">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47"/>
      <c r="AL19" s="848"/>
      <c r="AM19" s="848"/>
      <c r="AN19" s="848"/>
      <c r="AO19" s="848"/>
      <c r="AP19" s="848"/>
      <c r="AQ19" s="848"/>
      <c r="AR19" s="848"/>
      <c r="AS19" s="848"/>
      <c r="AT19" s="848"/>
      <c r="AU19" s="849"/>
      <c r="AV19" s="849"/>
      <c r="AW19" s="849"/>
      <c r="AX19" s="849"/>
      <c r="AY19" s="850"/>
      <c r="AZ19" s="252"/>
      <c r="BA19" s="252"/>
      <c r="BB19" s="252"/>
      <c r="BC19" s="252"/>
      <c r="BD19" s="252"/>
      <c r="BE19" s="253"/>
      <c r="BF19" s="253"/>
      <c r="BG19" s="253"/>
      <c r="BH19" s="253"/>
      <c r="BI19" s="253"/>
      <c r="BJ19" s="253"/>
      <c r="BK19" s="253"/>
      <c r="BL19" s="253"/>
      <c r="BM19" s="253"/>
      <c r="BN19" s="253"/>
      <c r="BO19" s="253"/>
      <c r="BP19" s="253"/>
      <c r="BQ19" s="262">
        <v>13</v>
      </c>
      <c r="BR19" s="263"/>
      <c r="BS19" s="851"/>
      <c r="BT19" s="852"/>
      <c r="BU19" s="852"/>
      <c r="BV19" s="852"/>
      <c r="BW19" s="852"/>
      <c r="BX19" s="852"/>
      <c r="BY19" s="852"/>
      <c r="BZ19" s="852"/>
      <c r="CA19" s="852"/>
      <c r="CB19" s="852"/>
      <c r="CC19" s="852"/>
      <c r="CD19" s="852"/>
      <c r="CE19" s="852"/>
      <c r="CF19" s="852"/>
      <c r="CG19" s="853"/>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54"/>
    </row>
    <row r="20" spans="1:131" s="255" customFormat="1" ht="26.25" customHeight="1" x14ac:dyDescent="0.2">
      <c r="A20" s="261">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47"/>
      <c r="AL20" s="848"/>
      <c r="AM20" s="848"/>
      <c r="AN20" s="848"/>
      <c r="AO20" s="848"/>
      <c r="AP20" s="848"/>
      <c r="AQ20" s="848"/>
      <c r="AR20" s="848"/>
      <c r="AS20" s="848"/>
      <c r="AT20" s="848"/>
      <c r="AU20" s="849"/>
      <c r="AV20" s="849"/>
      <c r="AW20" s="849"/>
      <c r="AX20" s="849"/>
      <c r="AY20" s="850"/>
      <c r="AZ20" s="252"/>
      <c r="BA20" s="252"/>
      <c r="BB20" s="252"/>
      <c r="BC20" s="252"/>
      <c r="BD20" s="252"/>
      <c r="BE20" s="253"/>
      <c r="BF20" s="253"/>
      <c r="BG20" s="253"/>
      <c r="BH20" s="253"/>
      <c r="BI20" s="253"/>
      <c r="BJ20" s="253"/>
      <c r="BK20" s="253"/>
      <c r="BL20" s="253"/>
      <c r="BM20" s="253"/>
      <c r="BN20" s="253"/>
      <c r="BO20" s="253"/>
      <c r="BP20" s="253"/>
      <c r="BQ20" s="262">
        <v>14</v>
      </c>
      <c r="BR20" s="263"/>
      <c r="BS20" s="851"/>
      <c r="BT20" s="852"/>
      <c r="BU20" s="852"/>
      <c r="BV20" s="852"/>
      <c r="BW20" s="852"/>
      <c r="BX20" s="852"/>
      <c r="BY20" s="852"/>
      <c r="BZ20" s="852"/>
      <c r="CA20" s="852"/>
      <c r="CB20" s="852"/>
      <c r="CC20" s="852"/>
      <c r="CD20" s="852"/>
      <c r="CE20" s="852"/>
      <c r="CF20" s="852"/>
      <c r="CG20" s="853"/>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54"/>
    </row>
    <row r="21" spans="1:131" s="255" customFormat="1" ht="26.25" customHeight="1" thickBot="1" x14ac:dyDescent="0.25">
      <c r="A21" s="261">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47"/>
      <c r="AL21" s="848"/>
      <c r="AM21" s="848"/>
      <c r="AN21" s="848"/>
      <c r="AO21" s="848"/>
      <c r="AP21" s="848"/>
      <c r="AQ21" s="848"/>
      <c r="AR21" s="848"/>
      <c r="AS21" s="848"/>
      <c r="AT21" s="848"/>
      <c r="AU21" s="849"/>
      <c r="AV21" s="849"/>
      <c r="AW21" s="849"/>
      <c r="AX21" s="849"/>
      <c r="AY21" s="850"/>
      <c r="AZ21" s="252"/>
      <c r="BA21" s="252"/>
      <c r="BB21" s="252"/>
      <c r="BC21" s="252"/>
      <c r="BD21" s="252"/>
      <c r="BE21" s="253"/>
      <c r="BF21" s="253"/>
      <c r="BG21" s="253"/>
      <c r="BH21" s="253"/>
      <c r="BI21" s="253"/>
      <c r="BJ21" s="253"/>
      <c r="BK21" s="253"/>
      <c r="BL21" s="253"/>
      <c r="BM21" s="253"/>
      <c r="BN21" s="253"/>
      <c r="BO21" s="253"/>
      <c r="BP21" s="253"/>
      <c r="BQ21" s="262">
        <v>15</v>
      </c>
      <c r="BR21" s="263"/>
      <c r="BS21" s="851"/>
      <c r="BT21" s="852"/>
      <c r="BU21" s="852"/>
      <c r="BV21" s="852"/>
      <c r="BW21" s="852"/>
      <c r="BX21" s="852"/>
      <c r="BY21" s="852"/>
      <c r="BZ21" s="852"/>
      <c r="CA21" s="852"/>
      <c r="CB21" s="852"/>
      <c r="CC21" s="852"/>
      <c r="CD21" s="852"/>
      <c r="CE21" s="852"/>
      <c r="CF21" s="852"/>
      <c r="CG21" s="853"/>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54"/>
    </row>
    <row r="22" spans="1:131" s="255" customFormat="1" ht="26.25" customHeight="1" x14ac:dyDescent="0.2">
      <c r="A22" s="261">
        <v>16</v>
      </c>
      <c r="B22" s="838"/>
      <c r="C22" s="839"/>
      <c r="D22" s="839"/>
      <c r="E22" s="839"/>
      <c r="F22" s="839"/>
      <c r="G22" s="839"/>
      <c r="H22" s="839"/>
      <c r="I22" s="839"/>
      <c r="J22" s="839"/>
      <c r="K22" s="839"/>
      <c r="L22" s="839"/>
      <c r="M22" s="839"/>
      <c r="N22" s="839"/>
      <c r="O22" s="839"/>
      <c r="P22" s="840"/>
      <c r="Q22" s="870"/>
      <c r="R22" s="871"/>
      <c r="S22" s="871"/>
      <c r="T22" s="871"/>
      <c r="U22" s="871"/>
      <c r="V22" s="871"/>
      <c r="W22" s="871"/>
      <c r="X22" s="871"/>
      <c r="Y22" s="871"/>
      <c r="Z22" s="871"/>
      <c r="AA22" s="871"/>
      <c r="AB22" s="871"/>
      <c r="AC22" s="871"/>
      <c r="AD22" s="871"/>
      <c r="AE22" s="872"/>
      <c r="AF22" s="844"/>
      <c r="AG22" s="845"/>
      <c r="AH22" s="845"/>
      <c r="AI22" s="845"/>
      <c r="AJ22" s="846"/>
      <c r="AK22" s="885"/>
      <c r="AL22" s="886"/>
      <c r="AM22" s="886"/>
      <c r="AN22" s="886"/>
      <c r="AO22" s="886"/>
      <c r="AP22" s="886"/>
      <c r="AQ22" s="886"/>
      <c r="AR22" s="886"/>
      <c r="AS22" s="886"/>
      <c r="AT22" s="886"/>
      <c r="AU22" s="887"/>
      <c r="AV22" s="887"/>
      <c r="AW22" s="887"/>
      <c r="AX22" s="887"/>
      <c r="AY22" s="888"/>
      <c r="AZ22" s="889" t="s">
        <v>388</v>
      </c>
      <c r="BA22" s="889"/>
      <c r="BB22" s="889"/>
      <c r="BC22" s="889"/>
      <c r="BD22" s="890"/>
      <c r="BE22" s="253"/>
      <c r="BF22" s="253"/>
      <c r="BG22" s="253"/>
      <c r="BH22" s="253"/>
      <c r="BI22" s="253"/>
      <c r="BJ22" s="253"/>
      <c r="BK22" s="253"/>
      <c r="BL22" s="253"/>
      <c r="BM22" s="253"/>
      <c r="BN22" s="253"/>
      <c r="BO22" s="253"/>
      <c r="BP22" s="253"/>
      <c r="BQ22" s="262">
        <v>16</v>
      </c>
      <c r="BR22" s="263"/>
      <c r="BS22" s="851"/>
      <c r="BT22" s="852"/>
      <c r="BU22" s="852"/>
      <c r="BV22" s="852"/>
      <c r="BW22" s="852"/>
      <c r="BX22" s="852"/>
      <c r="BY22" s="852"/>
      <c r="BZ22" s="852"/>
      <c r="CA22" s="852"/>
      <c r="CB22" s="852"/>
      <c r="CC22" s="852"/>
      <c r="CD22" s="852"/>
      <c r="CE22" s="852"/>
      <c r="CF22" s="852"/>
      <c r="CG22" s="853"/>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54"/>
    </row>
    <row r="23" spans="1:131" s="255" customFormat="1" ht="26.25" customHeight="1" thickBot="1" x14ac:dyDescent="0.25">
      <c r="A23" s="264" t="s">
        <v>389</v>
      </c>
      <c r="B23" s="873" t="s">
        <v>390</v>
      </c>
      <c r="C23" s="874"/>
      <c r="D23" s="874"/>
      <c r="E23" s="874"/>
      <c r="F23" s="874"/>
      <c r="G23" s="874"/>
      <c r="H23" s="874"/>
      <c r="I23" s="874"/>
      <c r="J23" s="874"/>
      <c r="K23" s="874"/>
      <c r="L23" s="874"/>
      <c r="M23" s="874"/>
      <c r="N23" s="874"/>
      <c r="O23" s="874"/>
      <c r="P23" s="875"/>
      <c r="Q23" s="876">
        <v>11355</v>
      </c>
      <c r="R23" s="877"/>
      <c r="S23" s="877"/>
      <c r="T23" s="877"/>
      <c r="U23" s="877"/>
      <c r="V23" s="877">
        <v>10974</v>
      </c>
      <c r="W23" s="877"/>
      <c r="X23" s="877"/>
      <c r="Y23" s="877"/>
      <c r="Z23" s="877"/>
      <c r="AA23" s="877">
        <v>381</v>
      </c>
      <c r="AB23" s="877"/>
      <c r="AC23" s="877"/>
      <c r="AD23" s="877"/>
      <c r="AE23" s="878"/>
      <c r="AF23" s="879">
        <v>338</v>
      </c>
      <c r="AG23" s="877"/>
      <c r="AH23" s="877"/>
      <c r="AI23" s="877"/>
      <c r="AJ23" s="880"/>
      <c r="AK23" s="881"/>
      <c r="AL23" s="882"/>
      <c r="AM23" s="882"/>
      <c r="AN23" s="882"/>
      <c r="AO23" s="882"/>
      <c r="AP23" s="877">
        <v>6872</v>
      </c>
      <c r="AQ23" s="877"/>
      <c r="AR23" s="877"/>
      <c r="AS23" s="877"/>
      <c r="AT23" s="877"/>
      <c r="AU23" s="883"/>
      <c r="AV23" s="883"/>
      <c r="AW23" s="883"/>
      <c r="AX23" s="883"/>
      <c r="AY23" s="884"/>
      <c r="AZ23" s="892" t="s">
        <v>129</v>
      </c>
      <c r="BA23" s="893"/>
      <c r="BB23" s="893"/>
      <c r="BC23" s="893"/>
      <c r="BD23" s="894"/>
      <c r="BE23" s="253"/>
      <c r="BF23" s="253"/>
      <c r="BG23" s="253"/>
      <c r="BH23" s="253"/>
      <c r="BI23" s="253"/>
      <c r="BJ23" s="253"/>
      <c r="BK23" s="253"/>
      <c r="BL23" s="253"/>
      <c r="BM23" s="253"/>
      <c r="BN23" s="253"/>
      <c r="BO23" s="253"/>
      <c r="BP23" s="253"/>
      <c r="BQ23" s="262">
        <v>17</v>
      </c>
      <c r="BR23" s="263"/>
      <c r="BS23" s="851"/>
      <c r="BT23" s="852"/>
      <c r="BU23" s="852"/>
      <c r="BV23" s="852"/>
      <c r="BW23" s="852"/>
      <c r="BX23" s="852"/>
      <c r="BY23" s="852"/>
      <c r="BZ23" s="852"/>
      <c r="CA23" s="852"/>
      <c r="CB23" s="852"/>
      <c r="CC23" s="852"/>
      <c r="CD23" s="852"/>
      <c r="CE23" s="852"/>
      <c r="CF23" s="852"/>
      <c r="CG23" s="853"/>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54"/>
    </row>
    <row r="24" spans="1:131" s="255" customFormat="1" ht="26.25" customHeight="1" x14ac:dyDescent="0.2">
      <c r="A24" s="891" t="s">
        <v>391</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18</v>
      </c>
      <c r="BR24" s="263"/>
      <c r="BS24" s="851"/>
      <c r="BT24" s="852"/>
      <c r="BU24" s="852"/>
      <c r="BV24" s="852"/>
      <c r="BW24" s="852"/>
      <c r="BX24" s="852"/>
      <c r="BY24" s="852"/>
      <c r="BZ24" s="852"/>
      <c r="CA24" s="852"/>
      <c r="CB24" s="852"/>
      <c r="CC24" s="852"/>
      <c r="CD24" s="852"/>
      <c r="CE24" s="852"/>
      <c r="CF24" s="852"/>
      <c r="CG24" s="853"/>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54"/>
    </row>
    <row r="25" spans="1:131" s="247" customFormat="1" ht="26.25" customHeight="1" thickBot="1" x14ac:dyDescent="0.25">
      <c r="A25" s="832" t="s">
        <v>392</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52"/>
      <c r="BK25" s="252"/>
      <c r="BL25" s="252"/>
      <c r="BM25" s="252"/>
      <c r="BN25" s="252"/>
      <c r="BO25" s="265"/>
      <c r="BP25" s="265"/>
      <c r="BQ25" s="262">
        <v>19</v>
      </c>
      <c r="BR25" s="263"/>
      <c r="BS25" s="851"/>
      <c r="BT25" s="852"/>
      <c r="BU25" s="852"/>
      <c r="BV25" s="852"/>
      <c r="BW25" s="852"/>
      <c r="BX25" s="852"/>
      <c r="BY25" s="852"/>
      <c r="BZ25" s="852"/>
      <c r="CA25" s="852"/>
      <c r="CB25" s="852"/>
      <c r="CC25" s="852"/>
      <c r="CD25" s="852"/>
      <c r="CE25" s="852"/>
      <c r="CF25" s="852"/>
      <c r="CG25" s="853"/>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46"/>
    </row>
    <row r="26" spans="1:131" s="247" customFormat="1" ht="26.25" customHeight="1" x14ac:dyDescent="0.2">
      <c r="A26" s="823" t="s">
        <v>369</v>
      </c>
      <c r="B26" s="824"/>
      <c r="C26" s="824"/>
      <c r="D26" s="824"/>
      <c r="E26" s="824"/>
      <c r="F26" s="824"/>
      <c r="G26" s="824"/>
      <c r="H26" s="824"/>
      <c r="I26" s="824"/>
      <c r="J26" s="824"/>
      <c r="K26" s="824"/>
      <c r="L26" s="824"/>
      <c r="M26" s="824"/>
      <c r="N26" s="824"/>
      <c r="O26" s="824"/>
      <c r="P26" s="825"/>
      <c r="Q26" s="800" t="s">
        <v>393</v>
      </c>
      <c r="R26" s="801"/>
      <c r="S26" s="801"/>
      <c r="T26" s="801"/>
      <c r="U26" s="802"/>
      <c r="V26" s="800" t="s">
        <v>394</v>
      </c>
      <c r="W26" s="801"/>
      <c r="X26" s="801"/>
      <c r="Y26" s="801"/>
      <c r="Z26" s="802"/>
      <c r="AA26" s="800" t="s">
        <v>395</v>
      </c>
      <c r="AB26" s="801"/>
      <c r="AC26" s="801"/>
      <c r="AD26" s="801"/>
      <c r="AE26" s="801"/>
      <c r="AF26" s="895" t="s">
        <v>396</v>
      </c>
      <c r="AG26" s="896"/>
      <c r="AH26" s="896"/>
      <c r="AI26" s="896"/>
      <c r="AJ26" s="897"/>
      <c r="AK26" s="801" t="s">
        <v>397</v>
      </c>
      <c r="AL26" s="801"/>
      <c r="AM26" s="801"/>
      <c r="AN26" s="801"/>
      <c r="AO26" s="802"/>
      <c r="AP26" s="800" t="s">
        <v>398</v>
      </c>
      <c r="AQ26" s="801"/>
      <c r="AR26" s="801"/>
      <c r="AS26" s="801"/>
      <c r="AT26" s="802"/>
      <c r="AU26" s="800" t="s">
        <v>399</v>
      </c>
      <c r="AV26" s="801"/>
      <c r="AW26" s="801"/>
      <c r="AX26" s="801"/>
      <c r="AY26" s="802"/>
      <c r="AZ26" s="800" t="s">
        <v>400</v>
      </c>
      <c r="BA26" s="801"/>
      <c r="BB26" s="801"/>
      <c r="BC26" s="801"/>
      <c r="BD26" s="802"/>
      <c r="BE26" s="800" t="s">
        <v>376</v>
      </c>
      <c r="BF26" s="801"/>
      <c r="BG26" s="801"/>
      <c r="BH26" s="801"/>
      <c r="BI26" s="812"/>
      <c r="BJ26" s="252"/>
      <c r="BK26" s="252"/>
      <c r="BL26" s="252"/>
      <c r="BM26" s="252"/>
      <c r="BN26" s="252"/>
      <c r="BO26" s="265"/>
      <c r="BP26" s="265"/>
      <c r="BQ26" s="262">
        <v>20</v>
      </c>
      <c r="BR26" s="263"/>
      <c r="BS26" s="851"/>
      <c r="BT26" s="852"/>
      <c r="BU26" s="852"/>
      <c r="BV26" s="852"/>
      <c r="BW26" s="852"/>
      <c r="BX26" s="852"/>
      <c r="BY26" s="852"/>
      <c r="BZ26" s="852"/>
      <c r="CA26" s="852"/>
      <c r="CB26" s="852"/>
      <c r="CC26" s="852"/>
      <c r="CD26" s="852"/>
      <c r="CE26" s="852"/>
      <c r="CF26" s="852"/>
      <c r="CG26" s="853"/>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46"/>
    </row>
    <row r="27" spans="1:131" s="247" customFormat="1" ht="26.25" customHeight="1" thickBot="1" x14ac:dyDescent="0.25">
      <c r="A27" s="826"/>
      <c r="B27" s="827"/>
      <c r="C27" s="827"/>
      <c r="D27" s="827"/>
      <c r="E27" s="827"/>
      <c r="F27" s="827"/>
      <c r="G27" s="827"/>
      <c r="H27" s="827"/>
      <c r="I27" s="827"/>
      <c r="J27" s="827"/>
      <c r="K27" s="827"/>
      <c r="L27" s="827"/>
      <c r="M27" s="827"/>
      <c r="N27" s="827"/>
      <c r="O27" s="827"/>
      <c r="P27" s="828"/>
      <c r="Q27" s="803"/>
      <c r="R27" s="804"/>
      <c r="S27" s="804"/>
      <c r="T27" s="804"/>
      <c r="U27" s="805"/>
      <c r="V27" s="803"/>
      <c r="W27" s="804"/>
      <c r="X27" s="804"/>
      <c r="Y27" s="804"/>
      <c r="Z27" s="805"/>
      <c r="AA27" s="803"/>
      <c r="AB27" s="804"/>
      <c r="AC27" s="804"/>
      <c r="AD27" s="804"/>
      <c r="AE27" s="804"/>
      <c r="AF27" s="898"/>
      <c r="AG27" s="899"/>
      <c r="AH27" s="899"/>
      <c r="AI27" s="899"/>
      <c r="AJ27" s="900"/>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13"/>
      <c r="BJ27" s="252"/>
      <c r="BK27" s="252"/>
      <c r="BL27" s="252"/>
      <c r="BM27" s="252"/>
      <c r="BN27" s="252"/>
      <c r="BO27" s="265"/>
      <c r="BP27" s="265"/>
      <c r="BQ27" s="262">
        <v>21</v>
      </c>
      <c r="BR27" s="263"/>
      <c r="BS27" s="851"/>
      <c r="BT27" s="852"/>
      <c r="BU27" s="852"/>
      <c r="BV27" s="852"/>
      <c r="BW27" s="852"/>
      <c r="BX27" s="852"/>
      <c r="BY27" s="852"/>
      <c r="BZ27" s="852"/>
      <c r="CA27" s="852"/>
      <c r="CB27" s="852"/>
      <c r="CC27" s="852"/>
      <c r="CD27" s="852"/>
      <c r="CE27" s="852"/>
      <c r="CF27" s="852"/>
      <c r="CG27" s="853"/>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46"/>
    </row>
    <row r="28" spans="1:131" s="247" customFormat="1" ht="26.25" customHeight="1" thickTop="1" x14ac:dyDescent="0.2">
      <c r="A28" s="266">
        <v>1</v>
      </c>
      <c r="B28" s="814" t="s">
        <v>401</v>
      </c>
      <c r="C28" s="815"/>
      <c r="D28" s="815"/>
      <c r="E28" s="815"/>
      <c r="F28" s="815"/>
      <c r="G28" s="815"/>
      <c r="H28" s="815"/>
      <c r="I28" s="815"/>
      <c r="J28" s="815"/>
      <c r="K28" s="815"/>
      <c r="L28" s="815"/>
      <c r="M28" s="815"/>
      <c r="N28" s="815"/>
      <c r="O28" s="815"/>
      <c r="P28" s="816"/>
      <c r="Q28" s="904">
        <v>1812</v>
      </c>
      <c r="R28" s="905"/>
      <c r="S28" s="905"/>
      <c r="T28" s="905"/>
      <c r="U28" s="905"/>
      <c r="V28" s="905">
        <v>1794</v>
      </c>
      <c r="W28" s="905"/>
      <c r="X28" s="905"/>
      <c r="Y28" s="905"/>
      <c r="Z28" s="905"/>
      <c r="AA28" s="905">
        <v>18</v>
      </c>
      <c r="AB28" s="905"/>
      <c r="AC28" s="905"/>
      <c r="AD28" s="905"/>
      <c r="AE28" s="906"/>
      <c r="AF28" s="907">
        <v>18</v>
      </c>
      <c r="AG28" s="905"/>
      <c r="AH28" s="905"/>
      <c r="AI28" s="905"/>
      <c r="AJ28" s="908"/>
      <c r="AK28" s="909">
        <v>115</v>
      </c>
      <c r="AL28" s="910"/>
      <c r="AM28" s="910"/>
      <c r="AN28" s="910"/>
      <c r="AO28" s="910"/>
      <c r="AP28" s="901" t="s">
        <v>129</v>
      </c>
      <c r="AQ28" s="901"/>
      <c r="AR28" s="901"/>
      <c r="AS28" s="901"/>
      <c r="AT28" s="901"/>
      <c r="AU28" s="901" t="s">
        <v>129</v>
      </c>
      <c r="AV28" s="901"/>
      <c r="AW28" s="901"/>
      <c r="AX28" s="901"/>
      <c r="AY28" s="901"/>
      <c r="AZ28" s="901" t="s">
        <v>129</v>
      </c>
      <c r="BA28" s="901"/>
      <c r="BB28" s="901"/>
      <c r="BC28" s="901"/>
      <c r="BD28" s="901"/>
      <c r="BE28" s="902"/>
      <c r="BF28" s="902"/>
      <c r="BG28" s="902"/>
      <c r="BH28" s="902"/>
      <c r="BI28" s="903"/>
      <c r="BJ28" s="252"/>
      <c r="BK28" s="252"/>
      <c r="BL28" s="252"/>
      <c r="BM28" s="252"/>
      <c r="BN28" s="252"/>
      <c r="BO28" s="265"/>
      <c r="BP28" s="265"/>
      <c r="BQ28" s="262">
        <v>22</v>
      </c>
      <c r="BR28" s="263"/>
      <c r="BS28" s="851"/>
      <c r="BT28" s="852"/>
      <c r="BU28" s="852"/>
      <c r="BV28" s="852"/>
      <c r="BW28" s="852"/>
      <c r="BX28" s="852"/>
      <c r="BY28" s="852"/>
      <c r="BZ28" s="852"/>
      <c r="CA28" s="852"/>
      <c r="CB28" s="852"/>
      <c r="CC28" s="852"/>
      <c r="CD28" s="852"/>
      <c r="CE28" s="852"/>
      <c r="CF28" s="852"/>
      <c r="CG28" s="853"/>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46"/>
    </row>
    <row r="29" spans="1:131" s="247" customFormat="1" ht="26.25" customHeight="1" x14ac:dyDescent="0.2">
      <c r="A29" s="266">
        <v>2</v>
      </c>
      <c r="B29" s="838" t="s">
        <v>402</v>
      </c>
      <c r="C29" s="839"/>
      <c r="D29" s="839"/>
      <c r="E29" s="839"/>
      <c r="F29" s="839"/>
      <c r="G29" s="839"/>
      <c r="H29" s="839"/>
      <c r="I29" s="839"/>
      <c r="J29" s="839"/>
      <c r="K29" s="839"/>
      <c r="L29" s="839"/>
      <c r="M29" s="839"/>
      <c r="N29" s="839"/>
      <c r="O29" s="839"/>
      <c r="P29" s="840"/>
      <c r="Q29" s="841">
        <v>1288</v>
      </c>
      <c r="R29" s="842"/>
      <c r="S29" s="842"/>
      <c r="T29" s="842"/>
      <c r="U29" s="842"/>
      <c r="V29" s="842">
        <v>1252</v>
      </c>
      <c r="W29" s="842"/>
      <c r="X29" s="842"/>
      <c r="Y29" s="842"/>
      <c r="Z29" s="842"/>
      <c r="AA29" s="842">
        <v>36</v>
      </c>
      <c r="AB29" s="842"/>
      <c r="AC29" s="842"/>
      <c r="AD29" s="842"/>
      <c r="AE29" s="843"/>
      <c r="AF29" s="844">
        <v>37</v>
      </c>
      <c r="AG29" s="845"/>
      <c r="AH29" s="845"/>
      <c r="AI29" s="845"/>
      <c r="AJ29" s="846"/>
      <c r="AK29" s="913">
        <v>184</v>
      </c>
      <c r="AL29" s="914"/>
      <c r="AM29" s="914"/>
      <c r="AN29" s="914"/>
      <c r="AO29" s="914"/>
      <c r="AP29" s="915" t="s">
        <v>129</v>
      </c>
      <c r="AQ29" s="916"/>
      <c r="AR29" s="916"/>
      <c r="AS29" s="916"/>
      <c r="AT29" s="917"/>
      <c r="AU29" s="915" t="s">
        <v>129</v>
      </c>
      <c r="AV29" s="916"/>
      <c r="AW29" s="916"/>
      <c r="AX29" s="916"/>
      <c r="AY29" s="917"/>
      <c r="AZ29" s="915" t="s">
        <v>129</v>
      </c>
      <c r="BA29" s="916"/>
      <c r="BB29" s="916"/>
      <c r="BC29" s="916"/>
      <c r="BD29" s="917"/>
      <c r="BE29" s="911"/>
      <c r="BF29" s="911"/>
      <c r="BG29" s="911"/>
      <c r="BH29" s="911"/>
      <c r="BI29" s="912"/>
      <c r="BJ29" s="252"/>
      <c r="BK29" s="252"/>
      <c r="BL29" s="252"/>
      <c r="BM29" s="252"/>
      <c r="BN29" s="252"/>
      <c r="BO29" s="265"/>
      <c r="BP29" s="265"/>
      <c r="BQ29" s="262">
        <v>23</v>
      </c>
      <c r="BR29" s="263"/>
      <c r="BS29" s="851"/>
      <c r="BT29" s="852"/>
      <c r="BU29" s="852"/>
      <c r="BV29" s="852"/>
      <c r="BW29" s="852"/>
      <c r="BX29" s="852"/>
      <c r="BY29" s="852"/>
      <c r="BZ29" s="852"/>
      <c r="CA29" s="852"/>
      <c r="CB29" s="852"/>
      <c r="CC29" s="852"/>
      <c r="CD29" s="852"/>
      <c r="CE29" s="852"/>
      <c r="CF29" s="852"/>
      <c r="CG29" s="853"/>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46"/>
    </row>
    <row r="30" spans="1:131" s="247" customFormat="1" ht="26.25" customHeight="1" x14ac:dyDescent="0.2">
      <c r="A30" s="266">
        <v>3</v>
      </c>
      <c r="B30" s="838" t="s">
        <v>403</v>
      </c>
      <c r="C30" s="839"/>
      <c r="D30" s="839"/>
      <c r="E30" s="839"/>
      <c r="F30" s="839"/>
      <c r="G30" s="839"/>
      <c r="H30" s="839"/>
      <c r="I30" s="839"/>
      <c r="J30" s="839"/>
      <c r="K30" s="839"/>
      <c r="L30" s="839"/>
      <c r="M30" s="839"/>
      <c r="N30" s="839"/>
      <c r="O30" s="839"/>
      <c r="P30" s="840"/>
      <c r="Q30" s="841">
        <v>149</v>
      </c>
      <c r="R30" s="842"/>
      <c r="S30" s="842"/>
      <c r="T30" s="842"/>
      <c r="U30" s="842"/>
      <c r="V30" s="842">
        <v>147</v>
      </c>
      <c r="W30" s="842"/>
      <c r="X30" s="842"/>
      <c r="Y30" s="842"/>
      <c r="Z30" s="842"/>
      <c r="AA30" s="842">
        <v>2</v>
      </c>
      <c r="AB30" s="842"/>
      <c r="AC30" s="842"/>
      <c r="AD30" s="842"/>
      <c r="AE30" s="843"/>
      <c r="AF30" s="844">
        <v>2</v>
      </c>
      <c r="AG30" s="845"/>
      <c r="AH30" s="845"/>
      <c r="AI30" s="845"/>
      <c r="AJ30" s="846"/>
      <c r="AK30" s="913">
        <v>40</v>
      </c>
      <c r="AL30" s="914"/>
      <c r="AM30" s="914"/>
      <c r="AN30" s="914"/>
      <c r="AO30" s="914"/>
      <c r="AP30" s="915" t="s">
        <v>129</v>
      </c>
      <c r="AQ30" s="916"/>
      <c r="AR30" s="916"/>
      <c r="AS30" s="916"/>
      <c r="AT30" s="917"/>
      <c r="AU30" s="915" t="s">
        <v>129</v>
      </c>
      <c r="AV30" s="916"/>
      <c r="AW30" s="916"/>
      <c r="AX30" s="916"/>
      <c r="AY30" s="917"/>
      <c r="AZ30" s="915" t="s">
        <v>129</v>
      </c>
      <c r="BA30" s="916"/>
      <c r="BB30" s="916"/>
      <c r="BC30" s="916"/>
      <c r="BD30" s="917"/>
      <c r="BE30" s="911"/>
      <c r="BF30" s="911"/>
      <c r="BG30" s="911"/>
      <c r="BH30" s="911"/>
      <c r="BI30" s="912"/>
      <c r="BJ30" s="252"/>
      <c r="BK30" s="252"/>
      <c r="BL30" s="252"/>
      <c r="BM30" s="252"/>
      <c r="BN30" s="252"/>
      <c r="BO30" s="265"/>
      <c r="BP30" s="265"/>
      <c r="BQ30" s="262">
        <v>24</v>
      </c>
      <c r="BR30" s="263"/>
      <c r="BS30" s="851"/>
      <c r="BT30" s="852"/>
      <c r="BU30" s="852"/>
      <c r="BV30" s="852"/>
      <c r="BW30" s="852"/>
      <c r="BX30" s="852"/>
      <c r="BY30" s="852"/>
      <c r="BZ30" s="852"/>
      <c r="CA30" s="852"/>
      <c r="CB30" s="852"/>
      <c r="CC30" s="852"/>
      <c r="CD30" s="852"/>
      <c r="CE30" s="852"/>
      <c r="CF30" s="852"/>
      <c r="CG30" s="853"/>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46"/>
    </row>
    <row r="31" spans="1:131" s="247" customFormat="1" ht="26.25" customHeight="1" x14ac:dyDescent="0.2">
      <c r="A31" s="266">
        <v>4</v>
      </c>
      <c r="B31" s="838" t="s">
        <v>404</v>
      </c>
      <c r="C31" s="839"/>
      <c r="D31" s="839"/>
      <c r="E31" s="839"/>
      <c r="F31" s="839"/>
      <c r="G31" s="839"/>
      <c r="H31" s="839"/>
      <c r="I31" s="839"/>
      <c r="J31" s="839"/>
      <c r="K31" s="839"/>
      <c r="L31" s="839"/>
      <c r="M31" s="839"/>
      <c r="N31" s="839"/>
      <c r="O31" s="839"/>
      <c r="P31" s="840"/>
      <c r="Q31" s="841">
        <v>336</v>
      </c>
      <c r="R31" s="842"/>
      <c r="S31" s="842"/>
      <c r="T31" s="842"/>
      <c r="U31" s="842"/>
      <c r="V31" s="842">
        <v>289</v>
      </c>
      <c r="W31" s="842"/>
      <c r="X31" s="842"/>
      <c r="Y31" s="842"/>
      <c r="Z31" s="842"/>
      <c r="AA31" s="842">
        <v>47</v>
      </c>
      <c r="AB31" s="842"/>
      <c r="AC31" s="842"/>
      <c r="AD31" s="842"/>
      <c r="AE31" s="843"/>
      <c r="AF31" s="844">
        <v>607</v>
      </c>
      <c r="AG31" s="845"/>
      <c r="AH31" s="845"/>
      <c r="AI31" s="845"/>
      <c r="AJ31" s="846"/>
      <c r="AK31" s="913">
        <v>22</v>
      </c>
      <c r="AL31" s="914"/>
      <c r="AM31" s="914"/>
      <c r="AN31" s="914"/>
      <c r="AO31" s="914"/>
      <c r="AP31" s="914">
        <v>572</v>
      </c>
      <c r="AQ31" s="914"/>
      <c r="AR31" s="914"/>
      <c r="AS31" s="914"/>
      <c r="AT31" s="914"/>
      <c r="AU31" s="915" t="s">
        <v>129</v>
      </c>
      <c r="AV31" s="916"/>
      <c r="AW31" s="916"/>
      <c r="AX31" s="916"/>
      <c r="AY31" s="917"/>
      <c r="AZ31" s="915" t="s">
        <v>129</v>
      </c>
      <c r="BA31" s="916"/>
      <c r="BB31" s="916"/>
      <c r="BC31" s="916"/>
      <c r="BD31" s="917"/>
      <c r="BE31" s="911" t="s">
        <v>405</v>
      </c>
      <c r="BF31" s="911"/>
      <c r="BG31" s="911"/>
      <c r="BH31" s="911"/>
      <c r="BI31" s="912"/>
      <c r="BJ31" s="252"/>
      <c r="BK31" s="252"/>
      <c r="BL31" s="252"/>
      <c r="BM31" s="252"/>
      <c r="BN31" s="252"/>
      <c r="BO31" s="265"/>
      <c r="BP31" s="265"/>
      <c r="BQ31" s="262">
        <v>25</v>
      </c>
      <c r="BR31" s="263"/>
      <c r="BS31" s="851"/>
      <c r="BT31" s="852"/>
      <c r="BU31" s="852"/>
      <c r="BV31" s="852"/>
      <c r="BW31" s="852"/>
      <c r="BX31" s="852"/>
      <c r="BY31" s="852"/>
      <c r="BZ31" s="852"/>
      <c r="CA31" s="852"/>
      <c r="CB31" s="852"/>
      <c r="CC31" s="852"/>
      <c r="CD31" s="852"/>
      <c r="CE31" s="852"/>
      <c r="CF31" s="852"/>
      <c r="CG31" s="853"/>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46"/>
    </row>
    <row r="32" spans="1:131" s="247" customFormat="1" ht="26.25" customHeight="1" x14ac:dyDescent="0.2">
      <c r="A32" s="266">
        <v>5</v>
      </c>
      <c r="B32" s="838" t="s">
        <v>406</v>
      </c>
      <c r="C32" s="839"/>
      <c r="D32" s="839"/>
      <c r="E32" s="839"/>
      <c r="F32" s="839"/>
      <c r="G32" s="839"/>
      <c r="H32" s="839"/>
      <c r="I32" s="839"/>
      <c r="J32" s="839"/>
      <c r="K32" s="839"/>
      <c r="L32" s="839"/>
      <c r="M32" s="839"/>
      <c r="N32" s="839"/>
      <c r="O32" s="839"/>
      <c r="P32" s="840"/>
      <c r="Q32" s="841">
        <v>270</v>
      </c>
      <c r="R32" s="842"/>
      <c r="S32" s="842"/>
      <c r="T32" s="842"/>
      <c r="U32" s="842"/>
      <c r="V32" s="842">
        <v>225</v>
      </c>
      <c r="W32" s="842"/>
      <c r="X32" s="842"/>
      <c r="Y32" s="842"/>
      <c r="Z32" s="842"/>
      <c r="AA32" s="842">
        <v>45</v>
      </c>
      <c r="AB32" s="842"/>
      <c r="AC32" s="842"/>
      <c r="AD32" s="842"/>
      <c r="AE32" s="843"/>
      <c r="AF32" s="844">
        <v>803</v>
      </c>
      <c r="AG32" s="845"/>
      <c r="AH32" s="845"/>
      <c r="AI32" s="845"/>
      <c r="AJ32" s="846"/>
      <c r="AK32" s="913">
        <v>1</v>
      </c>
      <c r="AL32" s="914"/>
      <c r="AM32" s="914"/>
      <c r="AN32" s="914"/>
      <c r="AO32" s="914"/>
      <c r="AP32" s="914">
        <v>950</v>
      </c>
      <c r="AQ32" s="914"/>
      <c r="AR32" s="914"/>
      <c r="AS32" s="914"/>
      <c r="AT32" s="914"/>
      <c r="AU32" s="915" t="s">
        <v>129</v>
      </c>
      <c r="AV32" s="916"/>
      <c r="AW32" s="916"/>
      <c r="AX32" s="916"/>
      <c r="AY32" s="917"/>
      <c r="AZ32" s="915" t="s">
        <v>129</v>
      </c>
      <c r="BA32" s="916"/>
      <c r="BB32" s="916"/>
      <c r="BC32" s="916"/>
      <c r="BD32" s="917"/>
      <c r="BE32" s="911" t="s">
        <v>407</v>
      </c>
      <c r="BF32" s="911"/>
      <c r="BG32" s="911"/>
      <c r="BH32" s="911"/>
      <c r="BI32" s="912"/>
      <c r="BJ32" s="252"/>
      <c r="BK32" s="252"/>
      <c r="BL32" s="252"/>
      <c r="BM32" s="252"/>
      <c r="BN32" s="252"/>
      <c r="BO32" s="265"/>
      <c r="BP32" s="265"/>
      <c r="BQ32" s="262">
        <v>26</v>
      </c>
      <c r="BR32" s="263"/>
      <c r="BS32" s="851"/>
      <c r="BT32" s="852"/>
      <c r="BU32" s="852"/>
      <c r="BV32" s="852"/>
      <c r="BW32" s="852"/>
      <c r="BX32" s="852"/>
      <c r="BY32" s="852"/>
      <c r="BZ32" s="852"/>
      <c r="CA32" s="852"/>
      <c r="CB32" s="852"/>
      <c r="CC32" s="852"/>
      <c r="CD32" s="852"/>
      <c r="CE32" s="852"/>
      <c r="CF32" s="852"/>
      <c r="CG32" s="853"/>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46"/>
    </row>
    <row r="33" spans="1:131" s="247" customFormat="1" ht="26.25" customHeight="1" x14ac:dyDescent="0.2">
      <c r="A33" s="266">
        <v>6</v>
      </c>
      <c r="B33" s="838" t="s">
        <v>408</v>
      </c>
      <c r="C33" s="839"/>
      <c r="D33" s="839"/>
      <c r="E33" s="839"/>
      <c r="F33" s="839"/>
      <c r="G33" s="839"/>
      <c r="H33" s="839"/>
      <c r="I33" s="839"/>
      <c r="J33" s="839"/>
      <c r="K33" s="839"/>
      <c r="L33" s="839"/>
      <c r="M33" s="839"/>
      <c r="N33" s="839"/>
      <c r="O33" s="839"/>
      <c r="P33" s="840"/>
      <c r="Q33" s="841">
        <v>754</v>
      </c>
      <c r="R33" s="842"/>
      <c r="S33" s="842"/>
      <c r="T33" s="842"/>
      <c r="U33" s="842"/>
      <c r="V33" s="842">
        <v>736</v>
      </c>
      <c r="W33" s="842"/>
      <c r="X33" s="842"/>
      <c r="Y33" s="842"/>
      <c r="Z33" s="842"/>
      <c r="AA33" s="842">
        <v>18</v>
      </c>
      <c r="AB33" s="842"/>
      <c r="AC33" s="842"/>
      <c r="AD33" s="842"/>
      <c r="AE33" s="843"/>
      <c r="AF33" s="844">
        <v>18</v>
      </c>
      <c r="AG33" s="845"/>
      <c r="AH33" s="845"/>
      <c r="AI33" s="845"/>
      <c r="AJ33" s="846"/>
      <c r="AK33" s="913">
        <v>325</v>
      </c>
      <c r="AL33" s="914"/>
      <c r="AM33" s="914"/>
      <c r="AN33" s="914"/>
      <c r="AO33" s="914"/>
      <c r="AP33" s="914">
        <v>3342</v>
      </c>
      <c r="AQ33" s="914"/>
      <c r="AR33" s="914"/>
      <c r="AS33" s="914"/>
      <c r="AT33" s="914"/>
      <c r="AU33" s="914">
        <v>2653</v>
      </c>
      <c r="AV33" s="914"/>
      <c r="AW33" s="914"/>
      <c r="AX33" s="914"/>
      <c r="AY33" s="914"/>
      <c r="AZ33" s="915" t="s">
        <v>129</v>
      </c>
      <c r="BA33" s="916"/>
      <c r="BB33" s="916"/>
      <c r="BC33" s="916"/>
      <c r="BD33" s="917"/>
      <c r="BE33" s="911" t="s">
        <v>409</v>
      </c>
      <c r="BF33" s="911"/>
      <c r="BG33" s="911"/>
      <c r="BH33" s="911"/>
      <c r="BI33" s="912"/>
      <c r="BJ33" s="252"/>
      <c r="BK33" s="252"/>
      <c r="BL33" s="252"/>
      <c r="BM33" s="252"/>
      <c r="BN33" s="252"/>
      <c r="BO33" s="265"/>
      <c r="BP33" s="265"/>
      <c r="BQ33" s="262">
        <v>27</v>
      </c>
      <c r="BR33" s="263"/>
      <c r="BS33" s="851"/>
      <c r="BT33" s="852"/>
      <c r="BU33" s="852"/>
      <c r="BV33" s="852"/>
      <c r="BW33" s="852"/>
      <c r="BX33" s="852"/>
      <c r="BY33" s="852"/>
      <c r="BZ33" s="852"/>
      <c r="CA33" s="852"/>
      <c r="CB33" s="852"/>
      <c r="CC33" s="852"/>
      <c r="CD33" s="852"/>
      <c r="CE33" s="852"/>
      <c r="CF33" s="852"/>
      <c r="CG33" s="853"/>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46"/>
    </row>
    <row r="34" spans="1:131" s="247" customFormat="1" ht="26.25" customHeight="1" x14ac:dyDescent="0.2">
      <c r="A34" s="266">
        <v>7</v>
      </c>
      <c r="B34" s="838" t="s">
        <v>410</v>
      </c>
      <c r="C34" s="839"/>
      <c r="D34" s="839"/>
      <c r="E34" s="839"/>
      <c r="F34" s="839"/>
      <c r="G34" s="839"/>
      <c r="H34" s="839"/>
      <c r="I34" s="839"/>
      <c r="J34" s="839"/>
      <c r="K34" s="839"/>
      <c r="L34" s="839"/>
      <c r="M34" s="839"/>
      <c r="N34" s="839"/>
      <c r="O34" s="839"/>
      <c r="P34" s="840"/>
      <c r="Q34" s="841">
        <v>180</v>
      </c>
      <c r="R34" s="842"/>
      <c r="S34" s="842"/>
      <c r="T34" s="842"/>
      <c r="U34" s="842"/>
      <c r="V34" s="842">
        <v>172</v>
      </c>
      <c r="W34" s="842"/>
      <c r="X34" s="842"/>
      <c r="Y34" s="842"/>
      <c r="Z34" s="842"/>
      <c r="AA34" s="842">
        <v>8</v>
      </c>
      <c r="AB34" s="842"/>
      <c r="AC34" s="842"/>
      <c r="AD34" s="842"/>
      <c r="AE34" s="843"/>
      <c r="AF34" s="844">
        <v>8</v>
      </c>
      <c r="AG34" s="845"/>
      <c r="AH34" s="845"/>
      <c r="AI34" s="845"/>
      <c r="AJ34" s="846"/>
      <c r="AK34" s="913">
        <v>148</v>
      </c>
      <c r="AL34" s="914"/>
      <c r="AM34" s="914"/>
      <c r="AN34" s="914"/>
      <c r="AO34" s="914"/>
      <c r="AP34" s="914">
        <v>1064</v>
      </c>
      <c r="AQ34" s="914"/>
      <c r="AR34" s="914"/>
      <c r="AS34" s="914"/>
      <c r="AT34" s="914"/>
      <c r="AU34" s="914">
        <v>1064</v>
      </c>
      <c r="AV34" s="914"/>
      <c r="AW34" s="914"/>
      <c r="AX34" s="914"/>
      <c r="AY34" s="914"/>
      <c r="AZ34" s="915" t="s">
        <v>129</v>
      </c>
      <c r="BA34" s="916"/>
      <c r="BB34" s="916"/>
      <c r="BC34" s="916"/>
      <c r="BD34" s="917"/>
      <c r="BE34" s="911" t="s">
        <v>411</v>
      </c>
      <c r="BF34" s="911"/>
      <c r="BG34" s="911"/>
      <c r="BH34" s="911"/>
      <c r="BI34" s="912"/>
      <c r="BJ34" s="252"/>
      <c r="BK34" s="252"/>
      <c r="BL34" s="252"/>
      <c r="BM34" s="252"/>
      <c r="BN34" s="252"/>
      <c r="BO34" s="265"/>
      <c r="BP34" s="265"/>
      <c r="BQ34" s="262">
        <v>28</v>
      </c>
      <c r="BR34" s="263"/>
      <c r="BS34" s="851"/>
      <c r="BT34" s="852"/>
      <c r="BU34" s="852"/>
      <c r="BV34" s="852"/>
      <c r="BW34" s="852"/>
      <c r="BX34" s="852"/>
      <c r="BY34" s="852"/>
      <c r="BZ34" s="852"/>
      <c r="CA34" s="852"/>
      <c r="CB34" s="852"/>
      <c r="CC34" s="852"/>
      <c r="CD34" s="852"/>
      <c r="CE34" s="852"/>
      <c r="CF34" s="852"/>
      <c r="CG34" s="853"/>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46"/>
    </row>
    <row r="35" spans="1:131" s="247" customFormat="1" ht="26.25" customHeight="1" x14ac:dyDescent="0.2">
      <c r="A35" s="266">
        <v>8</v>
      </c>
      <c r="B35" s="838"/>
      <c r="C35" s="839"/>
      <c r="D35" s="839"/>
      <c r="E35" s="839"/>
      <c r="F35" s="839"/>
      <c r="G35" s="839"/>
      <c r="H35" s="839"/>
      <c r="I35" s="839"/>
      <c r="J35" s="839"/>
      <c r="K35" s="839"/>
      <c r="L35" s="839"/>
      <c r="M35" s="839"/>
      <c r="N35" s="839"/>
      <c r="O35" s="839"/>
      <c r="P35" s="840"/>
      <c r="Q35" s="841"/>
      <c r="R35" s="842"/>
      <c r="S35" s="842"/>
      <c r="T35" s="842"/>
      <c r="U35" s="842"/>
      <c r="V35" s="842"/>
      <c r="W35" s="842"/>
      <c r="X35" s="842"/>
      <c r="Y35" s="842"/>
      <c r="Z35" s="842"/>
      <c r="AA35" s="842"/>
      <c r="AB35" s="842"/>
      <c r="AC35" s="842"/>
      <c r="AD35" s="842"/>
      <c r="AE35" s="843"/>
      <c r="AF35" s="844"/>
      <c r="AG35" s="845"/>
      <c r="AH35" s="845"/>
      <c r="AI35" s="845"/>
      <c r="AJ35" s="846"/>
      <c r="AK35" s="913"/>
      <c r="AL35" s="914"/>
      <c r="AM35" s="914"/>
      <c r="AN35" s="914"/>
      <c r="AO35" s="914"/>
      <c r="AP35" s="914"/>
      <c r="AQ35" s="914"/>
      <c r="AR35" s="914"/>
      <c r="AS35" s="914"/>
      <c r="AT35" s="914"/>
      <c r="AU35" s="914"/>
      <c r="AV35" s="914"/>
      <c r="AW35" s="914"/>
      <c r="AX35" s="914"/>
      <c r="AY35" s="914"/>
      <c r="AZ35" s="918"/>
      <c r="BA35" s="918"/>
      <c r="BB35" s="918"/>
      <c r="BC35" s="918"/>
      <c r="BD35" s="918"/>
      <c r="BE35" s="911"/>
      <c r="BF35" s="911"/>
      <c r="BG35" s="911"/>
      <c r="BH35" s="911"/>
      <c r="BI35" s="912"/>
      <c r="BJ35" s="252"/>
      <c r="BK35" s="252"/>
      <c r="BL35" s="252"/>
      <c r="BM35" s="252"/>
      <c r="BN35" s="252"/>
      <c r="BO35" s="265"/>
      <c r="BP35" s="265"/>
      <c r="BQ35" s="262">
        <v>29</v>
      </c>
      <c r="BR35" s="263"/>
      <c r="BS35" s="851"/>
      <c r="BT35" s="852"/>
      <c r="BU35" s="852"/>
      <c r="BV35" s="852"/>
      <c r="BW35" s="852"/>
      <c r="BX35" s="852"/>
      <c r="BY35" s="852"/>
      <c r="BZ35" s="852"/>
      <c r="CA35" s="852"/>
      <c r="CB35" s="852"/>
      <c r="CC35" s="852"/>
      <c r="CD35" s="852"/>
      <c r="CE35" s="852"/>
      <c r="CF35" s="852"/>
      <c r="CG35" s="853"/>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46"/>
    </row>
    <row r="36" spans="1:131" s="247" customFormat="1" ht="26.25" customHeight="1" x14ac:dyDescent="0.2">
      <c r="A36" s="266">
        <v>9</v>
      </c>
      <c r="B36" s="838"/>
      <c r="C36" s="839"/>
      <c r="D36" s="839"/>
      <c r="E36" s="839"/>
      <c r="F36" s="839"/>
      <c r="G36" s="839"/>
      <c r="H36" s="839"/>
      <c r="I36" s="839"/>
      <c r="J36" s="839"/>
      <c r="K36" s="839"/>
      <c r="L36" s="839"/>
      <c r="M36" s="839"/>
      <c r="N36" s="839"/>
      <c r="O36" s="839"/>
      <c r="P36" s="840"/>
      <c r="Q36" s="841"/>
      <c r="R36" s="842"/>
      <c r="S36" s="842"/>
      <c r="T36" s="842"/>
      <c r="U36" s="842"/>
      <c r="V36" s="842"/>
      <c r="W36" s="842"/>
      <c r="X36" s="842"/>
      <c r="Y36" s="842"/>
      <c r="Z36" s="842"/>
      <c r="AA36" s="842"/>
      <c r="AB36" s="842"/>
      <c r="AC36" s="842"/>
      <c r="AD36" s="842"/>
      <c r="AE36" s="843"/>
      <c r="AF36" s="844"/>
      <c r="AG36" s="845"/>
      <c r="AH36" s="845"/>
      <c r="AI36" s="845"/>
      <c r="AJ36" s="846"/>
      <c r="AK36" s="913"/>
      <c r="AL36" s="914"/>
      <c r="AM36" s="914"/>
      <c r="AN36" s="914"/>
      <c r="AO36" s="914"/>
      <c r="AP36" s="914"/>
      <c r="AQ36" s="914"/>
      <c r="AR36" s="914"/>
      <c r="AS36" s="914"/>
      <c r="AT36" s="914"/>
      <c r="AU36" s="914"/>
      <c r="AV36" s="914"/>
      <c r="AW36" s="914"/>
      <c r="AX36" s="914"/>
      <c r="AY36" s="914"/>
      <c r="AZ36" s="918"/>
      <c r="BA36" s="918"/>
      <c r="BB36" s="918"/>
      <c r="BC36" s="918"/>
      <c r="BD36" s="918"/>
      <c r="BE36" s="911"/>
      <c r="BF36" s="911"/>
      <c r="BG36" s="911"/>
      <c r="BH36" s="911"/>
      <c r="BI36" s="912"/>
      <c r="BJ36" s="252"/>
      <c r="BK36" s="252"/>
      <c r="BL36" s="252"/>
      <c r="BM36" s="252"/>
      <c r="BN36" s="252"/>
      <c r="BO36" s="265"/>
      <c r="BP36" s="265"/>
      <c r="BQ36" s="262">
        <v>30</v>
      </c>
      <c r="BR36" s="263"/>
      <c r="BS36" s="851"/>
      <c r="BT36" s="852"/>
      <c r="BU36" s="852"/>
      <c r="BV36" s="852"/>
      <c r="BW36" s="852"/>
      <c r="BX36" s="852"/>
      <c r="BY36" s="852"/>
      <c r="BZ36" s="852"/>
      <c r="CA36" s="852"/>
      <c r="CB36" s="852"/>
      <c r="CC36" s="852"/>
      <c r="CD36" s="852"/>
      <c r="CE36" s="852"/>
      <c r="CF36" s="852"/>
      <c r="CG36" s="853"/>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46"/>
    </row>
    <row r="37" spans="1:131" s="247" customFormat="1" ht="26.25" customHeight="1" x14ac:dyDescent="0.2">
      <c r="A37" s="266">
        <v>10</v>
      </c>
      <c r="B37" s="838"/>
      <c r="C37" s="839"/>
      <c r="D37" s="839"/>
      <c r="E37" s="839"/>
      <c r="F37" s="839"/>
      <c r="G37" s="839"/>
      <c r="H37" s="839"/>
      <c r="I37" s="839"/>
      <c r="J37" s="839"/>
      <c r="K37" s="839"/>
      <c r="L37" s="839"/>
      <c r="M37" s="839"/>
      <c r="N37" s="839"/>
      <c r="O37" s="839"/>
      <c r="P37" s="840"/>
      <c r="Q37" s="841"/>
      <c r="R37" s="842"/>
      <c r="S37" s="842"/>
      <c r="T37" s="842"/>
      <c r="U37" s="842"/>
      <c r="V37" s="842"/>
      <c r="W37" s="842"/>
      <c r="X37" s="842"/>
      <c r="Y37" s="842"/>
      <c r="Z37" s="842"/>
      <c r="AA37" s="842"/>
      <c r="AB37" s="842"/>
      <c r="AC37" s="842"/>
      <c r="AD37" s="842"/>
      <c r="AE37" s="843"/>
      <c r="AF37" s="844"/>
      <c r="AG37" s="845"/>
      <c r="AH37" s="845"/>
      <c r="AI37" s="845"/>
      <c r="AJ37" s="846"/>
      <c r="AK37" s="913"/>
      <c r="AL37" s="914"/>
      <c r="AM37" s="914"/>
      <c r="AN37" s="914"/>
      <c r="AO37" s="914"/>
      <c r="AP37" s="914"/>
      <c r="AQ37" s="914"/>
      <c r="AR37" s="914"/>
      <c r="AS37" s="914"/>
      <c r="AT37" s="914"/>
      <c r="AU37" s="914"/>
      <c r="AV37" s="914"/>
      <c r="AW37" s="914"/>
      <c r="AX37" s="914"/>
      <c r="AY37" s="914"/>
      <c r="AZ37" s="918"/>
      <c r="BA37" s="918"/>
      <c r="BB37" s="918"/>
      <c r="BC37" s="918"/>
      <c r="BD37" s="918"/>
      <c r="BE37" s="911"/>
      <c r="BF37" s="911"/>
      <c r="BG37" s="911"/>
      <c r="BH37" s="911"/>
      <c r="BI37" s="912"/>
      <c r="BJ37" s="252"/>
      <c r="BK37" s="252"/>
      <c r="BL37" s="252"/>
      <c r="BM37" s="252"/>
      <c r="BN37" s="252"/>
      <c r="BO37" s="265"/>
      <c r="BP37" s="265"/>
      <c r="BQ37" s="262">
        <v>31</v>
      </c>
      <c r="BR37" s="263"/>
      <c r="BS37" s="851"/>
      <c r="BT37" s="852"/>
      <c r="BU37" s="852"/>
      <c r="BV37" s="852"/>
      <c r="BW37" s="852"/>
      <c r="BX37" s="852"/>
      <c r="BY37" s="852"/>
      <c r="BZ37" s="852"/>
      <c r="CA37" s="852"/>
      <c r="CB37" s="852"/>
      <c r="CC37" s="852"/>
      <c r="CD37" s="852"/>
      <c r="CE37" s="852"/>
      <c r="CF37" s="852"/>
      <c r="CG37" s="853"/>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46"/>
    </row>
    <row r="38" spans="1:131" s="247" customFormat="1" ht="26.25" customHeight="1" x14ac:dyDescent="0.2">
      <c r="A38" s="266">
        <v>11</v>
      </c>
      <c r="B38" s="838"/>
      <c r="C38" s="839"/>
      <c r="D38" s="839"/>
      <c r="E38" s="839"/>
      <c r="F38" s="839"/>
      <c r="G38" s="839"/>
      <c r="H38" s="839"/>
      <c r="I38" s="839"/>
      <c r="J38" s="839"/>
      <c r="K38" s="839"/>
      <c r="L38" s="839"/>
      <c r="M38" s="839"/>
      <c r="N38" s="839"/>
      <c r="O38" s="839"/>
      <c r="P38" s="840"/>
      <c r="Q38" s="841"/>
      <c r="R38" s="842"/>
      <c r="S38" s="842"/>
      <c r="T38" s="842"/>
      <c r="U38" s="842"/>
      <c r="V38" s="842"/>
      <c r="W38" s="842"/>
      <c r="X38" s="842"/>
      <c r="Y38" s="842"/>
      <c r="Z38" s="842"/>
      <c r="AA38" s="842"/>
      <c r="AB38" s="842"/>
      <c r="AC38" s="842"/>
      <c r="AD38" s="842"/>
      <c r="AE38" s="843"/>
      <c r="AF38" s="844"/>
      <c r="AG38" s="845"/>
      <c r="AH38" s="845"/>
      <c r="AI38" s="845"/>
      <c r="AJ38" s="846"/>
      <c r="AK38" s="913"/>
      <c r="AL38" s="914"/>
      <c r="AM38" s="914"/>
      <c r="AN38" s="914"/>
      <c r="AO38" s="914"/>
      <c r="AP38" s="914"/>
      <c r="AQ38" s="914"/>
      <c r="AR38" s="914"/>
      <c r="AS38" s="914"/>
      <c r="AT38" s="914"/>
      <c r="AU38" s="914"/>
      <c r="AV38" s="914"/>
      <c r="AW38" s="914"/>
      <c r="AX38" s="914"/>
      <c r="AY38" s="914"/>
      <c r="AZ38" s="918"/>
      <c r="BA38" s="918"/>
      <c r="BB38" s="918"/>
      <c r="BC38" s="918"/>
      <c r="BD38" s="918"/>
      <c r="BE38" s="911"/>
      <c r="BF38" s="911"/>
      <c r="BG38" s="911"/>
      <c r="BH38" s="911"/>
      <c r="BI38" s="912"/>
      <c r="BJ38" s="252"/>
      <c r="BK38" s="252"/>
      <c r="BL38" s="252"/>
      <c r="BM38" s="252"/>
      <c r="BN38" s="252"/>
      <c r="BO38" s="265"/>
      <c r="BP38" s="265"/>
      <c r="BQ38" s="262">
        <v>32</v>
      </c>
      <c r="BR38" s="263"/>
      <c r="BS38" s="851"/>
      <c r="BT38" s="852"/>
      <c r="BU38" s="852"/>
      <c r="BV38" s="852"/>
      <c r="BW38" s="852"/>
      <c r="BX38" s="852"/>
      <c r="BY38" s="852"/>
      <c r="BZ38" s="852"/>
      <c r="CA38" s="852"/>
      <c r="CB38" s="852"/>
      <c r="CC38" s="852"/>
      <c r="CD38" s="852"/>
      <c r="CE38" s="852"/>
      <c r="CF38" s="852"/>
      <c r="CG38" s="853"/>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46"/>
    </row>
    <row r="39" spans="1:131" s="247" customFormat="1" ht="26.25" customHeight="1" x14ac:dyDescent="0.2">
      <c r="A39" s="266">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13"/>
      <c r="AL39" s="914"/>
      <c r="AM39" s="914"/>
      <c r="AN39" s="914"/>
      <c r="AO39" s="914"/>
      <c r="AP39" s="914"/>
      <c r="AQ39" s="914"/>
      <c r="AR39" s="914"/>
      <c r="AS39" s="914"/>
      <c r="AT39" s="914"/>
      <c r="AU39" s="914"/>
      <c r="AV39" s="914"/>
      <c r="AW39" s="914"/>
      <c r="AX39" s="914"/>
      <c r="AY39" s="914"/>
      <c r="AZ39" s="918"/>
      <c r="BA39" s="918"/>
      <c r="BB39" s="918"/>
      <c r="BC39" s="918"/>
      <c r="BD39" s="918"/>
      <c r="BE39" s="911"/>
      <c r="BF39" s="911"/>
      <c r="BG39" s="911"/>
      <c r="BH39" s="911"/>
      <c r="BI39" s="912"/>
      <c r="BJ39" s="252"/>
      <c r="BK39" s="252"/>
      <c r="BL39" s="252"/>
      <c r="BM39" s="252"/>
      <c r="BN39" s="252"/>
      <c r="BO39" s="265"/>
      <c r="BP39" s="265"/>
      <c r="BQ39" s="262">
        <v>33</v>
      </c>
      <c r="BR39" s="263"/>
      <c r="BS39" s="851"/>
      <c r="BT39" s="852"/>
      <c r="BU39" s="852"/>
      <c r="BV39" s="852"/>
      <c r="BW39" s="852"/>
      <c r="BX39" s="852"/>
      <c r="BY39" s="852"/>
      <c r="BZ39" s="852"/>
      <c r="CA39" s="852"/>
      <c r="CB39" s="852"/>
      <c r="CC39" s="852"/>
      <c r="CD39" s="852"/>
      <c r="CE39" s="852"/>
      <c r="CF39" s="852"/>
      <c r="CG39" s="853"/>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46"/>
    </row>
    <row r="40" spans="1:131" s="247" customFormat="1" ht="26.25" customHeight="1" x14ac:dyDescent="0.2">
      <c r="A40" s="261">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13"/>
      <c r="AL40" s="914"/>
      <c r="AM40" s="914"/>
      <c r="AN40" s="914"/>
      <c r="AO40" s="914"/>
      <c r="AP40" s="914"/>
      <c r="AQ40" s="914"/>
      <c r="AR40" s="914"/>
      <c r="AS40" s="914"/>
      <c r="AT40" s="914"/>
      <c r="AU40" s="914"/>
      <c r="AV40" s="914"/>
      <c r="AW40" s="914"/>
      <c r="AX40" s="914"/>
      <c r="AY40" s="914"/>
      <c r="AZ40" s="918"/>
      <c r="BA40" s="918"/>
      <c r="BB40" s="918"/>
      <c r="BC40" s="918"/>
      <c r="BD40" s="918"/>
      <c r="BE40" s="911"/>
      <c r="BF40" s="911"/>
      <c r="BG40" s="911"/>
      <c r="BH40" s="911"/>
      <c r="BI40" s="912"/>
      <c r="BJ40" s="252"/>
      <c r="BK40" s="252"/>
      <c r="BL40" s="252"/>
      <c r="BM40" s="252"/>
      <c r="BN40" s="252"/>
      <c r="BO40" s="265"/>
      <c r="BP40" s="265"/>
      <c r="BQ40" s="262">
        <v>34</v>
      </c>
      <c r="BR40" s="263"/>
      <c r="BS40" s="851"/>
      <c r="BT40" s="852"/>
      <c r="BU40" s="852"/>
      <c r="BV40" s="852"/>
      <c r="BW40" s="852"/>
      <c r="BX40" s="852"/>
      <c r="BY40" s="852"/>
      <c r="BZ40" s="852"/>
      <c r="CA40" s="852"/>
      <c r="CB40" s="852"/>
      <c r="CC40" s="852"/>
      <c r="CD40" s="852"/>
      <c r="CE40" s="852"/>
      <c r="CF40" s="852"/>
      <c r="CG40" s="853"/>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46"/>
    </row>
    <row r="41" spans="1:131" s="247" customFormat="1" ht="26.25" customHeight="1" x14ac:dyDescent="0.2">
      <c r="A41" s="261">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13"/>
      <c r="AL41" s="914"/>
      <c r="AM41" s="914"/>
      <c r="AN41" s="914"/>
      <c r="AO41" s="914"/>
      <c r="AP41" s="914"/>
      <c r="AQ41" s="914"/>
      <c r="AR41" s="914"/>
      <c r="AS41" s="914"/>
      <c r="AT41" s="914"/>
      <c r="AU41" s="914"/>
      <c r="AV41" s="914"/>
      <c r="AW41" s="914"/>
      <c r="AX41" s="914"/>
      <c r="AY41" s="914"/>
      <c r="AZ41" s="918"/>
      <c r="BA41" s="918"/>
      <c r="BB41" s="918"/>
      <c r="BC41" s="918"/>
      <c r="BD41" s="918"/>
      <c r="BE41" s="911"/>
      <c r="BF41" s="911"/>
      <c r="BG41" s="911"/>
      <c r="BH41" s="911"/>
      <c r="BI41" s="912"/>
      <c r="BJ41" s="252"/>
      <c r="BK41" s="252"/>
      <c r="BL41" s="252"/>
      <c r="BM41" s="252"/>
      <c r="BN41" s="252"/>
      <c r="BO41" s="265"/>
      <c r="BP41" s="265"/>
      <c r="BQ41" s="262">
        <v>35</v>
      </c>
      <c r="BR41" s="263"/>
      <c r="BS41" s="851"/>
      <c r="BT41" s="852"/>
      <c r="BU41" s="852"/>
      <c r="BV41" s="852"/>
      <c r="BW41" s="852"/>
      <c r="BX41" s="852"/>
      <c r="BY41" s="852"/>
      <c r="BZ41" s="852"/>
      <c r="CA41" s="852"/>
      <c r="CB41" s="852"/>
      <c r="CC41" s="852"/>
      <c r="CD41" s="852"/>
      <c r="CE41" s="852"/>
      <c r="CF41" s="852"/>
      <c r="CG41" s="853"/>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46"/>
    </row>
    <row r="42" spans="1:131" s="247" customFormat="1" ht="26.25" customHeight="1" x14ac:dyDescent="0.2">
      <c r="A42" s="261">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13"/>
      <c r="AL42" s="914"/>
      <c r="AM42" s="914"/>
      <c r="AN42" s="914"/>
      <c r="AO42" s="914"/>
      <c r="AP42" s="914"/>
      <c r="AQ42" s="914"/>
      <c r="AR42" s="914"/>
      <c r="AS42" s="914"/>
      <c r="AT42" s="914"/>
      <c r="AU42" s="914"/>
      <c r="AV42" s="914"/>
      <c r="AW42" s="914"/>
      <c r="AX42" s="914"/>
      <c r="AY42" s="914"/>
      <c r="AZ42" s="918"/>
      <c r="BA42" s="918"/>
      <c r="BB42" s="918"/>
      <c r="BC42" s="918"/>
      <c r="BD42" s="918"/>
      <c r="BE42" s="911"/>
      <c r="BF42" s="911"/>
      <c r="BG42" s="911"/>
      <c r="BH42" s="911"/>
      <c r="BI42" s="912"/>
      <c r="BJ42" s="252"/>
      <c r="BK42" s="252"/>
      <c r="BL42" s="252"/>
      <c r="BM42" s="252"/>
      <c r="BN42" s="252"/>
      <c r="BO42" s="265"/>
      <c r="BP42" s="265"/>
      <c r="BQ42" s="262">
        <v>36</v>
      </c>
      <c r="BR42" s="263"/>
      <c r="BS42" s="851"/>
      <c r="BT42" s="852"/>
      <c r="BU42" s="852"/>
      <c r="BV42" s="852"/>
      <c r="BW42" s="852"/>
      <c r="BX42" s="852"/>
      <c r="BY42" s="852"/>
      <c r="BZ42" s="852"/>
      <c r="CA42" s="852"/>
      <c r="CB42" s="852"/>
      <c r="CC42" s="852"/>
      <c r="CD42" s="852"/>
      <c r="CE42" s="852"/>
      <c r="CF42" s="852"/>
      <c r="CG42" s="853"/>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46"/>
    </row>
    <row r="43" spans="1:131" s="247" customFormat="1" ht="26.25" customHeight="1" x14ac:dyDescent="0.2">
      <c r="A43" s="261">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13"/>
      <c r="AL43" s="914"/>
      <c r="AM43" s="914"/>
      <c r="AN43" s="914"/>
      <c r="AO43" s="914"/>
      <c r="AP43" s="914"/>
      <c r="AQ43" s="914"/>
      <c r="AR43" s="914"/>
      <c r="AS43" s="914"/>
      <c r="AT43" s="914"/>
      <c r="AU43" s="914"/>
      <c r="AV43" s="914"/>
      <c r="AW43" s="914"/>
      <c r="AX43" s="914"/>
      <c r="AY43" s="914"/>
      <c r="AZ43" s="918"/>
      <c r="BA43" s="918"/>
      <c r="BB43" s="918"/>
      <c r="BC43" s="918"/>
      <c r="BD43" s="918"/>
      <c r="BE43" s="911"/>
      <c r="BF43" s="911"/>
      <c r="BG43" s="911"/>
      <c r="BH43" s="911"/>
      <c r="BI43" s="912"/>
      <c r="BJ43" s="252"/>
      <c r="BK43" s="252"/>
      <c r="BL43" s="252"/>
      <c r="BM43" s="252"/>
      <c r="BN43" s="252"/>
      <c r="BO43" s="265"/>
      <c r="BP43" s="265"/>
      <c r="BQ43" s="262">
        <v>37</v>
      </c>
      <c r="BR43" s="263"/>
      <c r="BS43" s="851"/>
      <c r="BT43" s="852"/>
      <c r="BU43" s="852"/>
      <c r="BV43" s="852"/>
      <c r="BW43" s="852"/>
      <c r="BX43" s="852"/>
      <c r="BY43" s="852"/>
      <c r="BZ43" s="852"/>
      <c r="CA43" s="852"/>
      <c r="CB43" s="852"/>
      <c r="CC43" s="852"/>
      <c r="CD43" s="852"/>
      <c r="CE43" s="852"/>
      <c r="CF43" s="852"/>
      <c r="CG43" s="853"/>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46"/>
    </row>
    <row r="44" spans="1:131" s="247" customFormat="1" ht="26.25" customHeight="1" x14ac:dyDescent="0.2">
      <c r="A44" s="261">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13"/>
      <c r="AL44" s="914"/>
      <c r="AM44" s="914"/>
      <c r="AN44" s="914"/>
      <c r="AO44" s="914"/>
      <c r="AP44" s="914"/>
      <c r="AQ44" s="914"/>
      <c r="AR44" s="914"/>
      <c r="AS44" s="914"/>
      <c r="AT44" s="914"/>
      <c r="AU44" s="914"/>
      <c r="AV44" s="914"/>
      <c r="AW44" s="914"/>
      <c r="AX44" s="914"/>
      <c r="AY44" s="914"/>
      <c r="AZ44" s="918"/>
      <c r="BA44" s="918"/>
      <c r="BB44" s="918"/>
      <c r="BC44" s="918"/>
      <c r="BD44" s="918"/>
      <c r="BE44" s="911"/>
      <c r="BF44" s="911"/>
      <c r="BG44" s="911"/>
      <c r="BH44" s="911"/>
      <c r="BI44" s="912"/>
      <c r="BJ44" s="252"/>
      <c r="BK44" s="252"/>
      <c r="BL44" s="252"/>
      <c r="BM44" s="252"/>
      <c r="BN44" s="252"/>
      <c r="BO44" s="265"/>
      <c r="BP44" s="265"/>
      <c r="BQ44" s="262">
        <v>38</v>
      </c>
      <c r="BR44" s="263"/>
      <c r="BS44" s="851"/>
      <c r="BT44" s="852"/>
      <c r="BU44" s="852"/>
      <c r="BV44" s="852"/>
      <c r="BW44" s="852"/>
      <c r="BX44" s="852"/>
      <c r="BY44" s="852"/>
      <c r="BZ44" s="852"/>
      <c r="CA44" s="852"/>
      <c r="CB44" s="852"/>
      <c r="CC44" s="852"/>
      <c r="CD44" s="852"/>
      <c r="CE44" s="852"/>
      <c r="CF44" s="852"/>
      <c r="CG44" s="853"/>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46"/>
    </row>
    <row r="45" spans="1:131" s="247" customFormat="1" ht="26.25" customHeight="1" x14ac:dyDescent="0.2">
      <c r="A45" s="261">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13"/>
      <c r="AL45" s="914"/>
      <c r="AM45" s="914"/>
      <c r="AN45" s="914"/>
      <c r="AO45" s="914"/>
      <c r="AP45" s="914"/>
      <c r="AQ45" s="914"/>
      <c r="AR45" s="914"/>
      <c r="AS45" s="914"/>
      <c r="AT45" s="914"/>
      <c r="AU45" s="914"/>
      <c r="AV45" s="914"/>
      <c r="AW45" s="914"/>
      <c r="AX45" s="914"/>
      <c r="AY45" s="914"/>
      <c r="AZ45" s="918"/>
      <c r="BA45" s="918"/>
      <c r="BB45" s="918"/>
      <c r="BC45" s="918"/>
      <c r="BD45" s="918"/>
      <c r="BE45" s="911"/>
      <c r="BF45" s="911"/>
      <c r="BG45" s="911"/>
      <c r="BH45" s="911"/>
      <c r="BI45" s="912"/>
      <c r="BJ45" s="252"/>
      <c r="BK45" s="252"/>
      <c r="BL45" s="252"/>
      <c r="BM45" s="252"/>
      <c r="BN45" s="252"/>
      <c r="BO45" s="265"/>
      <c r="BP45" s="265"/>
      <c r="BQ45" s="262">
        <v>39</v>
      </c>
      <c r="BR45" s="263"/>
      <c r="BS45" s="851"/>
      <c r="BT45" s="852"/>
      <c r="BU45" s="852"/>
      <c r="BV45" s="852"/>
      <c r="BW45" s="852"/>
      <c r="BX45" s="852"/>
      <c r="BY45" s="852"/>
      <c r="BZ45" s="852"/>
      <c r="CA45" s="852"/>
      <c r="CB45" s="852"/>
      <c r="CC45" s="852"/>
      <c r="CD45" s="852"/>
      <c r="CE45" s="852"/>
      <c r="CF45" s="852"/>
      <c r="CG45" s="853"/>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46"/>
    </row>
    <row r="46" spans="1:131" s="247" customFormat="1" ht="26.25" customHeight="1" x14ac:dyDescent="0.2">
      <c r="A46" s="261">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13"/>
      <c r="AL46" s="914"/>
      <c r="AM46" s="914"/>
      <c r="AN46" s="914"/>
      <c r="AO46" s="914"/>
      <c r="AP46" s="914"/>
      <c r="AQ46" s="914"/>
      <c r="AR46" s="914"/>
      <c r="AS46" s="914"/>
      <c r="AT46" s="914"/>
      <c r="AU46" s="914"/>
      <c r="AV46" s="914"/>
      <c r="AW46" s="914"/>
      <c r="AX46" s="914"/>
      <c r="AY46" s="914"/>
      <c r="AZ46" s="918"/>
      <c r="BA46" s="918"/>
      <c r="BB46" s="918"/>
      <c r="BC46" s="918"/>
      <c r="BD46" s="918"/>
      <c r="BE46" s="911"/>
      <c r="BF46" s="911"/>
      <c r="BG46" s="911"/>
      <c r="BH46" s="911"/>
      <c r="BI46" s="912"/>
      <c r="BJ46" s="252"/>
      <c r="BK46" s="252"/>
      <c r="BL46" s="252"/>
      <c r="BM46" s="252"/>
      <c r="BN46" s="252"/>
      <c r="BO46" s="265"/>
      <c r="BP46" s="265"/>
      <c r="BQ46" s="262">
        <v>40</v>
      </c>
      <c r="BR46" s="263"/>
      <c r="BS46" s="851"/>
      <c r="BT46" s="852"/>
      <c r="BU46" s="852"/>
      <c r="BV46" s="852"/>
      <c r="BW46" s="852"/>
      <c r="BX46" s="852"/>
      <c r="BY46" s="852"/>
      <c r="BZ46" s="852"/>
      <c r="CA46" s="852"/>
      <c r="CB46" s="852"/>
      <c r="CC46" s="852"/>
      <c r="CD46" s="852"/>
      <c r="CE46" s="852"/>
      <c r="CF46" s="852"/>
      <c r="CG46" s="853"/>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46"/>
    </row>
    <row r="47" spans="1:131" s="247" customFormat="1" ht="26.25" customHeight="1" x14ac:dyDescent="0.2">
      <c r="A47" s="261">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13"/>
      <c r="AL47" s="914"/>
      <c r="AM47" s="914"/>
      <c r="AN47" s="914"/>
      <c r="AO47" s="914"/>
      <c r="AP47" s="914"/>
      <c r="AQ47" s="914"/>
      <c r="AR47" s="914"/>
      <c r="AS47" s="914"/>
      <c r="AT47" s="914"/>
      <c r="AU47" s="914"/>
      <c r="AV47" s="914"/>
      <c r="AW47" s="914"/>
      <c r="AX47" s="914"/>
      <c r="AY47" s="914"/>
      <c r="AZ47" s="918"/>
      <c r="BA47" s="918"/>
      <c r="BB47" s="918"/>
      <c r="BC47" s="918"/>
      <c r="BD47" s="918"/>
      <c r="BE47" s="911"/>
      <c r="BF47" s="911"/>
      <c r="BG47" s="911"/>
      <c r="BH47" s="911"/>
      <c r="BI47" s="912"/>
      <c r="BJ47" s="252"/>
      <c r="BK47" s="252"/>
      <c r="BL47" s="252"/>
      <c r="BM47" s="252"/>
      <c r="BN47" s="252"/>
      <c r="BO47" s="265"/>
      <c r="BP47" s="265"/>
      <c r="BQ47" s="262">
        <v>41</v>
      </c>
      <c r="BR47" s="263"/>
      <c r="BS47" s="851"/>
      <c r="BT47" s="852"/>
      <c r="BU47" s="852"/>
      <c r="BV47" s="852"/>
      <c r="BW47" s="852"/>
      <c r="BX47" s="852"/>
      <c r="BY47" s="852"/>
      <c r="BZ47" s="852"/>
      <c r="CA47" s="852"/>
      <c r="CB47" s="852"/>
      <c r="CC47" s="852"/>
      <c r="CD47" s="852"/>
      <c r="CE47" s="852"/>
      <c r="CF47" s="852"/>
      <c r="CG47" s="853"/>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46"/>
    </row>
    <row r="48" spans="1:131" s="247" customFormat="1" ht="26.25" customHeight="1" x14ac:dyDescent="0.2">
      <c r="A48" s="261">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13"/>
      <c r="AL48" s="914"/>
      <c r="AM48" s="914"/>
      <c r="AN48" s="914"/>
      <c r="AO48" s="914"/>
      <c r="AP48" s="914"/>
      <c r="AQ48" s="914"/>
      <c r="AR48" s="914"/>
      <c r="AS48" s="914"/>
      <c r="AT48" s="914"/>
      <c r="AU48" s="914"/>
      <c r="AV48" s="914"/>
      <c r="AW48" s="914"/>
      <c r="AX48" s="914"/>
      <c r="AY48" s="914"/>
      <c r="AZ48" s="918"/>
      <c r="BA48" s="918"/>
      <c r="BB48" s="918"/>
      <c r="BC48" s="918"/>
      <c r="BD48" s="918"/>
      <c r="BE48" s="911"/>
      <c r="BF48" s="911"/>
      <c r="BG48" s="911"/>
      <c r="BH48" s="911"/>
      <c r="BI48" s="912"/>
      <c r="BJ48" s="252"/>
      <c r="BK48" s="252"/>
      <c r="BL48" s="252"/>
      <c r="BM48" s="252"/>
      <c r="BN48" s="252"/>
      <c r="BO48" s="265"/>
      <c r="BP48" s="265"/>
      <c r="BQ48" s="262">
        <v>42</v>
      </c>
      <c r="BR48" s="263"/>
      <c r="BS48" s="851"/>
      <c r="BT48" s="852"/>
      <c r="BU48" s="852"/>
      <c r="BV48" s="852"/>
      <c r="BW48" s="852"/>
      <c r="BX48" s="852"/>
      <c r="BY48" s="852"/>
      <c r="BZ48" s="852"/>
      <c r="CA48" s="852"/>
      <c r="CB48" s="852"/>
      <c r="CC48" s="852"/>
      <c r="CD48" s="852"/>
      <c r="CE48" s="852"/>
      <c r="CF48" s="852"/>
      <c r="CG48" s="853"/>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46"/>
    </row>
    <row r="49" spans="1:131" s="247" customFormat="1" ht="26.25" customHeight="1" x14ac:dyDescent="0.2">
      <c r="A49" s="261">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13"/>
      <c r="AL49" s="914"/>
      <c r="AM49" s="914"/>
      <c r="AN49" s="914"/>
      <c r="AO49" s="914"/>
      <c r="AP49" s="914"/>
      <c r="AQ49" s="914"/>
      <c r="AR49" s="914"/>
      <c r="AS49" s="914"/>
      <c r="AT49" s="914"/>
      <c r="AU49" s="914"/>
      <c r="AV49" s="914"/>
      <c r="AW49" s="914"/>
      <c r="AX49" s="914"/>
      <c r="AY49" s="914"/>
      <c r="AZ49" s="918"/>
      <c r="BA49" s="918"/>
      <c r="BB49" s="918"/>
      <c r="BC49" s="918"/>
      <c r="BD49" s="918"/>
      <c r="BE49" s="911"/>
      <c r="BF49" s="911"/>
      <c r="BG49" s="911"/>
      <c r="BH49" s="911"/>
      <c r="BI49" s="912"/>
      <c r="BJ49" s="252"/>
      <c r="BK49" s="252"/>
      <c r="BL49" s="252"/>
      <c r="BM49" s="252"/>
      <c r="BN49" s="252"/>
      <c r="BO49" s="265"/>
      <c r="BP49" s="265"/>
      <c r="BQ49" s="262">
        <v>43</v>
      </c>
      <c r="BR49" s="263"/>
      <c r="BS49" s="851"/>
      <c r="BT49" s="852"/>
      <c r="BU49" s="852"/>
      <c r="BV49" s="852"/>
      <c r="BW49" s="852"/>
      <c r="BX49" s="852"/>
      <c r="BY49" s="852"/>
      <c r="BZ49" s="852"/>
      <c r="CA49" s="852"/>
      <c r="CB49" s="852"/>
      <c r="CC49" s="852"/>
      <c r="CD49" s="852"/>
      <c r="CE49" s="852"/>
      <c r="CF49" s="852"/>
      <c r="CG49" s="853"/>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46"/>
    </row>
    <row r="50" spans="1:131" s="247" customFormat="1" ht="26.25" customHeight="1" x14ac:dyDescent="0.2">
      <c r="A50" s="261">
        <v>23</v>
      </c>
      <c r="B50" s="838"/>
      <c r="C50" s="839"/>
      <c r="D50" s="839"/>
      <c r="E50" s="839"/>
      <c r="F50" s="839"/>
      <c r="G50" s="839"/>
      <c r="H50" s="839"/>
      <c r="I50" s="839"/>
      <c r="J50" s="839"/>
      <c r="K50" s="839"/>
      <c r="L50" s="839"/>
      <c r="M50" s="839"/>
      <c r="N50" s="839"/>
      <c r="O50" s="839"/>
      <c r="P50" s="840"/>
      <c r="Q50" s="919"/>
      <c r="R50" s="920"/>
      <c r="S50" s="920"/>
      <c r="T50" s="920"/>
      <c r="U50" s="920"/>
      <c r="V50" s="920"/>
      <c r="W50" s="920"/>
      <c r="X50" s="920"/>
      <c r="Y50" s="920"/>
      <c r="Z50" s="920"/>
      <c r="AA50" s="920"/>
      <c r="AB50" s="920"/>
      <c r="AC50" s="920"/>
      <c r="AD50" s="920"/>
      <c r="AE50" s="921"/>
      <c r="AF50" s="844"/>
      <c r="AG50" s="845"/>
      <c r="AH50" s="845"/>
      <c r="AI50" s="845"/>
      <c r="AJ50" s="846"/>
      <c r="AK50" s="922"/>
      <c r="AL50" s="920"/>
      <c r="AM50" s="920"/>
      <c r="AN50" s="920"/>
      <c r="AO50" s="920"/>
      <c r="AP50" s="920"/>
      <c r="AQ50" s="920"/>
      <c r="AR50" s="920"/>
      <c r="AS50" s="920"/>
      <c r="AT50" s="920"/>
      <c r="AU50" s="920"/>
      <c r="AV50" s="920"/>
      <c r="AW50" s="920"/>
      <c r="AX50" s="920"/>
      <c r="AY50" s="920"/>
      <c r="AZ50" s="923"/>
      <c r="BA50" s="923"/>
      <c r="BB50" s="923"/>
      <c r="BC50" s="923"/>
      <c r="BD50" s="923"/>
      <c r="BE50" s="911"/>
      <c r="BF50" s="911"/>
      <c r="BG50" s="911"/>
      <c r="BH50" s="911"/>
      <c r="BI50" s="912"/>
      <c r="BJ50" s="252"/>
      <c r="BK50" s="252"/>
      <c r="BL50" s="252"/>
      <c r="BM50" s="252"/>
      <c r="BN50" s="252"/>
      <c r="BO50" s="265"/>
      <c r="BP50" s="265"/>
      <c r="BQ50" s="262">
        <v>44</v>
      </c>
      <c r="BR50" s="263"/>
      <c r="BS50" s="851"/>
      <c r="BT50" s="852"/>
      <c r="BU50" s="852"/>
      <c r="BV50" s="852"/>
      <c r="BW50" s="852"/>
      <c r="BX50" s="852"/>
      <c r="BY50" s="852"/>
      <c r="BZ50" s="852"/>
      <c r="CA50" s="852"/>
      <c r="CB50" s="852"/>
      <c r="CC50" s="852"/>
      <c r="CD50" s="852"/>
      <c r="CE50" s="852"/>
      <c r="CF50" s="852"/>
      <c r="CG50" s="853"/>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46"/>
    </row>
    <row r="51" spans="1:131" s="247" customFormat="1" ht="26.25" customHeight="1" x14ac:dyDescent="0.2">
      <c r="A51" s="261">
        <v>24</v>
      </c>
      <c r="B51" s="838"/>
      <c r="C51" s="839"/>
      <c r="D51" s="839"/>
      <c r="E51" s="839"/>
      <c r="F51" s="839"/>
      <c r="G51" s="839"/>
      <c r="H51" s="839"/>
      <c r="I51" s="839"/>
      <c r="J51" s="839"/>
      <c r="K51" s="839"/>
      <c r="L51" s="839"/>
      <c r="M51" s="839"/>
      <c r="N51" s="839"/>
      <c r="O51" s="839"/>
      <c r="P51" s="840"/>
      <c r="Q51" s="919"/>
      <c r="R51" s="920"/>
      <c r="S51" s="920"/>
      <c r="T51" s="920"/>
      <c r="U51" s="920"/>
      <c r="V51" s="920"/>
      <c r="W51" s="920"/>
      <c r="X51" s="920"/>
      <c r="Y51" s="920"/>
      <c r="Z51" s="920"/>
      <c r="AA51" s="920"/>
      <c r="AB51" s="920"/>
      <c r="AC51" s="920"/>
      <c r="AD51" s="920"/>
      <c r="AE51" s="921"/>
      <c r="AF51" s="844"/>
      <c r="AG51" s="845"/>
      <c r="AH51" s="845"/>
      <c r="AI51" s="845"/>
      <c r="AJ51" s="846"/>
      <c r="AK51" s="922"/>
      <c r="AL51" s="920"/>
      <c r="AM51" s="920"/>
      <c r="AN51" s="920"/>
      <c r="AO51" s="920"/>
      <c r="AP51" s="920"/>
      <c r="AQ51" s="920"/>
      <c r="AR51" s="920"/>
      <c r="AS51" s="920"/>
      <c r="AT51" s="920"/>
      <c r="AU51" s="920"/>
      <c r="AV51" s="920"/>
      <c r="AW51" s="920"/>
      <c r="AX51" s="920"/>
      <c r="AY51" s="920"/>
      <c r="AZ51" s="923"/>
      <c r="BA51" s="923"/>
      <c r="BB51" s="923"/>
      <c r="BC51" s="923"/>
      <c r="BD51" s="923"/>
      <c r="BE51" s="911"/>
      <c r="BF51" s="911"/>
      <c r="BG51" s="911"/>
      <c r="BH51" s="911"/>
      <c r="BI51" s="912"/>
      <c r="BJ51" s="252"/>
      <c r="BK51" s="252"/>
      <c r="BL51" s="252"/>
      <c r="BM51" s="252"/>
      <c r="BN51" s="252"/>
      <c r="BO51" s="265"/>
      <c r="BP51" s="265"/>
      <c r="BQ51" s="262">
        <v>45</v>
      </c>
      <c r="BR51" s="263"/>
      <c r="BS51" s="851"/>
      <c r="BT51" s="852"/>
      <c r="BU51" s="852"/>
      <c r="BV51" s="852"/>
      <c r="BW51" s="852"/>
      <c r="BX51" s="852"/>
      <c r="BY51" s="852"/>
      <c r="BZ51" s="852"/>
      <c r="CA51" s="852"/>
      <c r="CB51" s="852"/>
      <c r="CC51" s="852"/>
      <c r="CD51" s="852"/>
      <c r="CE51" s="852"/>
      <c r="CF51" s="852"/>
      <c r="CG51" s="853"/>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46"/>
    </row>
    <row r="52" spans="1:131" s="247" customFormat="1" ht="26.25" customHeight="1" x14ac:dyDescent="0.2">
      <c r="A52" s="261">
        <v>25</v>
      </c>
      <c r="B52" s="838"/>
      <c r="C52" s="839"/>
      <c r="D52" s="839"/>
      <c r="E52" s="839"/>
      <c r="F52" s="839"/>
      <c r="G52" s="839"/>
      <c r="H52" s="839"/>
      <c r="I52" s="839"/>
      <c r="J52" s="839"/>
      <c r="K52" s="839"/>
      <c r="L52" s="839"/>
      <c r="M52" s="839"/>
      <c r="N52" s="839"/>
      <c r="O52" s="839"/>
      <c r="P52" s="840"/>
      <c r="Q52" s="919"/>
      <c r="R52" s="920"/>
      <c r="S52" s="920"/>
      <c r="T52" s="920"/>
      <c r="U52" s="920"/>
      <c r="V52" s="920"/>
      <c r="W52" s="920"/>
      <c r="X52" s="920"/>
      <c r="Y52" s="920"/>
      <c r="Z52" s="920"/>
      <c r="AA52" s="920"/>
      <c r="AB52" s="920"/>
      <c r="AC52" s="920"/>
      <c r="AD52" s="920"/>
      <c r="AE52" s="921"/>
      <c r="AF52" s="844"/>
      <c r="AG52" s="845"/>
      <c r="AH52" s="845"/>
      <c r="AI52" s="845"/>
      <c r="AJ52" s="846"/>
      <c r="AK52" s="922"/>
      <c r="AL52" s="920"/>
      <c r="AM52" s="920"/>
      <c r="AN52" s="920"/>
      <c r="AO52" s="920"/>
      <c r="AP52" s="920"/>
      <c r="AQ52" s="920"/>
      <c r="AR52" s="920"/>
      <c r="AS52" s="920"/>
      <c r="AT52" s="920"/>
      <c r="AU52" s="920"/>
      <c r="AV52" s="920"/>
      <c r="AW52" s="920"/>
      <c r="AX52" s="920"/>
      <c r="AY52" s="920"/>
      <c r="AZ52" s="923"/>
      <c r="BA52" s="923"/>
      <c r="BB52" s="923"/>
      <c r="BC52" s="923"/>
      <c r="BD52" s="923"/>
      <c r="BE52" s="911"/>
      <c r="BF52" s="911"/>
      <c r="BG52" s="911"/>
      <c r="BH52" s="911"/>
      <c r="BI52" s="912"/>
      <c r="BJ52" s="252"/>
      <c r="BK52" s="252"/>
      <c r="BL52" s="252"/>
      <c r="BM52" s="252"/>
      <c r="BN52" s="252"/>
      <c r="BO52" s="265"/>
      <c r="BP52" s="265"/>
      <c r="BQ52" s="262">
        <v>46</v>
      </c>
      <c r="BR52" s="263"/>
      <c r="BS52" s="851"/>
      <c r="BT52" s="852"/>
      <c r="BU52" s="852"/>
      <c r="BV52" s="852"/>
      <c r="BW52" s="852"/>
      <c r="BX52" s="852"/>
      <c r="BY52" s="852"/>
      <c r="BZ52" s="852"/>
      <c r="CA52" s="852"/>
      <c r="CB52" s="852"/>
      <c r="CC52" s="852"/>
      <c r="CD52" s="852"/>
      <c r="CE52" s="852"/>
      <c r="CF52" s="852"/>
      <c r="CG52" s="853"/>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46"/>
    </row>
    <row r="53" spans="1:131" s="247" customFormat="1" ht="26.25" customHeight="1" x14ac:dyDescent="0.2">
      <c r="A53" s="261">
        <v>26</v>
      </c>
      <c r="B53" s="838"/>
      <c r="C53" s="839"/>
      <c r="D53" s="839"/>
      <c r="E53" s="839"/>
      <c r="F53" s="839"/>
      <c r="G53" s="839"/>
      <c r="H53" s="839"/>
      <c r="I53" s="839"/>
      <c r="J53" s="839"/>
      <c r="K53" s="839"/>
      <c r="L53" s="839"/>
      <c r="M53" s="839"/>
      <c r="N53" s="839"/>
      <c r="O53" s="839"/>
      <c r="P53" s="840"/>
      <c r="Q53" s="919"/>
      <c r="R53" s="920"/>
      <c r="S53" s="920"/>
      <c r="T53" s="920"/>
      <c r="U53" s="920"/>
      <c r="V53" s="920"/>
      <c r="W53" s="920"/>
      <c r="X53" s="920"/>
      <c r="Y53" s="920"/>
      <c r="Z53" s="920"/>
      <c r="AA53" s="920"/>
      <c r="AB53" s="920"/>
      <c r="AC53" s="920"/>
      <c r="AD53" s="920"/>
      <c r="AE53" s="921"/>
      <c r="AF53" s="844"/>
      <c r="AG53" s="845"/>
      <c r="AH53" s="845"/>
      <c r="AI53" s="845"/>
      <c r="AJ53" s="846"/>
      <c r="AK53" s="922"/>
      <c r="AL53" s="920"/>
      <c r="AM53" s="920"/>
      <c r="AN53" s="920"/>
      <c r="AO53" s="920"/>
      <c r="AP53" s="920"/>
      <c r="AQ53" s="920"/>
      <c r="AR53" s="920"/>
      <c r="AS53" s="920"/>
      <c r="AT53" s="920"/>
      <c r="AU53" s="920"/>
      <c r="AV53" s="920"/>
      <c r="AW53" s="920"/>
      <c r="AX53" s="920"/>
      <c r="AY53" s="920"/>
      <c r="AZ53" s="923"/>
      <c r="BA53" s="923"/>
      <c r="BB53" s="923"/>
      <c r="BC53" s="923"/>
      <c r="BD53" s="923"/>
      <c r="BE53" s="911"/>
      <c r="BF53" s="911"/>
      <c r="BG53" s="911"/>
      <c r="BH53" s="911"/>
      <c r="BI53" s="912"/>
      <c r="BJ53" s="252"/>
      <c r="BK53" s="252"/>
      <c r="BL53" s="252"/>
      <c r="BM53" s="252"/>
      <c r="BN53" s="252"/>
      <c r="BO53" s="265"/>
      <c r="BP53" s="265"/>
      <c r="BQ53" s="262">
        <v>47</v>
      </c>
      <c r="BR53" s="263"/>
      <c r="BS53" s="851"/>
      <c r="BT53" s="852"/>
      <c r="BU53" s="852"/>
      <c r="BV53" s="852"/>
      <c r="BW53" s="852"/>
      <c r="BX53" s="852"/>
      <c r="BY53" s="852"/>
      <c r="BZ53" s="852"/>
      <c r="CA53" s="852"/>
      <c r="CB53" s="852"/>
      <c r="CC53" s="852"/>
      <c r="CD53" s="852"/>
      <c r="CE53" s="852"/>
      <c r="CF53" s="852"/>
      <c r="CG53" s="853"/>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46"/>
    </row>
    <row r="54" spans="1:131" s="247" customFormat="1" ht="26.25" customHeight="1" x14ac:dyDescent="0.2">
      <c r="A54" s="261">
        <v>27</v>
      </c>
      <c r="B54" s="838"/>
      <c r="C54" s="839"/>
      <c r="D54" s="839"/>
      <c r="E54" s="839"/>
      <c r="F54" s="839"/>
      <c r="G54" s="839"/>
      <c r="H54" s="839"/>
      <c r="I54" s="839"/>
      <c r="J54" s="839"/>
      <c r="K54" s="839"/>
      <c r="L54" s="839"/>
      <c r="M54" s="839"/>
      <c r="N54" s="839"/>
      <c r="O54" s="839"/>
      <c r="P54" s="840"/>
      <c r="Q54" s="919"/>
      <c r="R54" s="920"/>
      <c r="S54" s="920"/>
      <c r="T54" s="920"/>
      <c r="U54" s="920"/>
      <c r="V54" s="920"/>
      <c r="W54" s="920"/>
      <c r="X54" s="920"/>
      <c r="Y54" s="920"/>
      <c r="Z54" s="920"/>
      <c r="AA54" s="920"/>
      <c r="AB54" s="920"/>
      <c r="AC54" s="920"/>
      <c r="AD54" s="920"/>
      <c r="AE54" s="921"/>
      <c r="AF54" s="844"/>
      <c r="AG54" s="845"/>
      <c r="AH54" s="845"/>
      <c r="AI54" s="845"/>
      <c r="AJ54" s="846"/>
      <c r="AK54" s="922"/>
      <c r="AL54" s="920"/>
      <c r="AM54" s="920"/>
      <c r="AN54" s="920"/>
      <c r="AO54" s="920"/>
      <c r="AP54" s="920"/>
      <c r="AQ54" s="920"/>
      <c r="AR54" s="920"/>
      <c r="AS54" s="920"/>
      <c r="AT54" s="920"/>
      <c r="AU54" s="920"/>
      <c r="AV54" s="920"/>
      <c r="AW54" s="920"/>
      <c r="AX54" s="920"/>
      <c r="AY54" s="920"/>
      <c r="AZ54" s="923"/>
      <c r="BA54" s="923"/>
      <c r="BB54" s="923"/>
      <c r="BC54" s="923"/>
      <c r="BD54" s="923"/>
      <c r="BE54" s="911"/>
      <c r="BF54" s="911"/>
      <c r="BG54" s="911"/>
      <c r="BH54" s="911"/>
      <c r="BI54" s="912"/>
      <c r="BJ54" s="252"/>
      <c r="BK54" s="252"/>
      <c r="BL54" s="252"/>
      <c r="BM54" s="252"/>
      <c r="BN54" s="252"/>
      <c r="BO54" s="265"/>
      <c r="BP54" s="265"/>
      <c r="BQ54" s="262">
        <v>48</v>
      </c>
      <c r="BR54" s="263"/>
      <c r="BS54" s="851"/>
      <c r="BT54" s="852"/>
      <c r="BU54" s="852"/>
      <c r="BV54" s="852"/>
      <c r="BW54" s="852"/>
      <c r="BX54" s="852"/>
      <c r="BY54" s="852"/>
      <c r="BZ54" s="852"/>
      <c r="CA54" s="852"/>
      <c r="CB54" s="852"/>
      <c r="CC54" s="852"/>
      <c r="CD54" s="852"/>
      <c r="CE54" s="852"/>
      <c r="CF54" s="852"/>
      <c r="CG54" s="853"/>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46"/>
    </row>
    <row r="55" spans="1:131" s="247" customFormat="1" ht="26.25" customHeight="1" x14ac:dyDescent="0.2">
      <c r="A55" s="261">
        <v>28</v>
      </c>
      <c r="B55" s="838"/>
      <c r="C55" s="839"/>
      <c r="D55" s="839"/>
      <c r="E55" s="839"/>
      <c r="F55" s="839"/>
      <c r="G55" s="839"/>
      <c r="H55" s="839"/>
      <c r="I55" s="839"/>
      <c r="J55" s="839"/>
      <c r="K55" s="839"/>
      <c r="L55" s="839"/>
      <c r="M55" s="839"/>
      <c r="N55" s="839"/>
      <c r="O55" s="839"/>
      <c r="P55" s="840"/>
      <c r="Q55" s="919"/>
      <c r="R55" s="920"/>
      <c r="S55" s="920"/>
      <c r="T55" s="920"/>
      <c r="U55" s="920"/>
      <c r="V55" s="920"/>
      <c r="W55" s="920"/>
      <c r="X55" s="920"/>
      <c r="Y55" s="920"/>
      <c r="Z55" s="920"/>
      <c r="AA55" s="920"/>
      <c r="AB55" s="920"/>
      <c r="AC55" s="920"/>
      <c r="AD55" s="920"/>
      <c r="AE55" s="921"/>
      <c r="AF55" s="844"/>
      <c r="AG55" s="845"/>
      <c r="AH55" s="845"/>
      <c r="AI55" s="845"/>
      <c r="AJ55" s="846"/>
      <c r="AK55" s="922"/>
      <c r="AL55" s="920"/>
      <c r="AM55" s="920"/>
      <c r="AN55" s="920"/>
      <c r="AO55" s="920"/>
      <c r="AP55" s="920"/>
      <c r="AQ55" s="920"/>
      <c r="AR55" s="920"/>
      <c r="AS55" s="920"/>
      <c r="AT55" s="920"/>
      <c r="AU55" s="920"/>
      <c r="AV55" s="920"/>
      <c r="AW55" s="920"/>
      <c r="AX55" s="920"/>
      <c r="AY55" s="920"/>
      <c r="AZ55" s="923"/>
      <c r="BA55" s="923"/>
      <c r="BB55" s="923"/>
      <c r="BC55" s="923"/>
      <c r="BD55" s="923"/>
      <c r="BE55" s="911"/>
      <c r="BF55" s="911"/>
      <c r="BG55" s="911"/>
      <c r="BH55" s="911"/>
      <c r="BI55" s="912"/>
      <c r="BJ55" s="252"/>
      <c r="BK55" s="252"/>
      <c r="BL55" s="252"/>
      <c r="BM55" s="252"/>
      <c r="BN55" s="252"/>
      <c r="BO55" s="265"/>
      <c r="BP55" s="265"/>
      <c r="BQ55" s="262">
        <v>49</v>
      </c>
      <c r="BR55" s="263"/>
      <c r="BS55" s="851"/>
      <c r="BT55" s="852"/>
      <c r="BU55" s="852"/>
      <c r="BV55" s="852"/>
      <c r="BW55" s="852"/>
      <c r="BX55" s="852"/>
      <c r="BY55" s="852"/>
      <c r="BZ55" s="852"/>
      <c r="CA55" s="852"/>
      <c r="CB55" s="852"/>
      <c r="CC55" s="852"/>
      <c r="CD55" s="852"/>
      <c r="CE55" s="852"/>
      <c r="CF55" s="852"/>
      <c r="CG55" s="853"/>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46"/>
    </row>
    <row r="56" spans="1:131" s="247" customFormat="1" ht="26.25" customHeight="1" x14ac:dyDescent="0.2">
      <c r="A56" s="261">
        <v>29</v>
      </c>
      <c r="B56" s="838"/>
      <c r="C56" s="839"/>
      <c r="D56" s="839"/>
      <c r="E56" s="839"/>
      <c r="F56" s="839"/>
      <c r="G56" s="839"/>
      <c r="H56" s="839"/>
      <c r="I56" s="839"/>
      <c r="J56" s="839"/>
      <c r="K56" s="839"/>
      <c r="L56" s="839"/>
      <c r="M56" s="839"/>
      <c r="N56" s="839"/>
      <c r="O56" s="839"/>
      <c r="P56" s="840"/>
      <c r="Q56" s="919"/>
      <c r="R56" s="920"/>
      <c r="S56" s="920"/>
      <c r="T56" s="920"/>
      <c r="U56" s="920"/>
      <c r="V56" s="920"/>
      <c r="W56" s="920"/>
      <c r="X56" s="920"/>
      <c r="Y56" s="920"/>
      <c r="Z56" s="920"/>
      <c r="AA56" s="920"/>
      <c r="AB56" s="920"/>
      <c r="AC56" s="920"/>
      <c r="AD56" s="920"/>
      <c r="AE56" s="921"/>
      <c r="AF56" s="844"/>
      <c r="AG56" s="845"/>
      <c r="AH56" s="845"/>
      <c r="AI56" s="845"/>
      <c r="AJ56" s="846"/>
      <c r="AK56" s="922"/>
      <c r="AL56" s="920"/>
      <c r="AM56" s="920"/>
      <c r="AN56" s="920"/>
      <c r="AO56" s="920"/>
      <c r="AP56" s="920"/>
      <c r="AQ56" s="920"/>
      <c r="AR56" s="920"/>
      <c r="AS56" s="920"/>
      <c r="AT56" s="920"/>
      <c r="AU56" s="920"/>
      <c r="AV56" s="920"/>
      <c r="AW56" s="920"/>
      <c r="AX56" s="920"/>
      <c r="AY56" s="920"/>
      <c r="AZ56" s="923"/>
      <c r="BA56" s="923"/>
      <c r="BB56" s="923"/>
      <c r="BC56" s="923"/>
      <c r="BD56" s="923"/>
      <c r="BE56" s="911"/>
      <c r="BF56" s="911"/>
      <c r="BG56" s="911"/>
      <c r="BH56" s="911"/>
      <c r="BI56" s="912"/>
      <c r="BJ56" s="252"/>
      <c r="BK56" s="252"/>
      <c r="BL56" s="252"/>
      <c r="BM56" s="252"/>
      <c r="BN56" s="252"/>
      <c r="BO56" s="265"/>
      <c r="BP56" s="265"/>
      <c r="BQ56" s="262">
        <v>50</v>
      </c>
      <c r="BR56" s="263"/>
      <c r="BS56" s="851"/>
      <c r="BT56" s="852"/>
      <c r="BU56" s="852"/>
      <c r="BV56" s="852"/>
      <c r="BW56" s="852"/>
      <c r="BX56" s="852"/>
      <c r="BY56" s="852"/>
      <c r="BZ56" s="852"/>
      <c r="CA56" s="852"/>
      <c r="CB56" s="852"/>
      <c r="CC56" s="852"/>
      <c r="CD56" s="852"/>
      <c r="CE56" s="852"/>
      <c r="CF56" s="852"/>
      <c r="CG56" s="853"/>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46"/>
    </row>
    <row r="57" spans="1:131" s="247" customFormat="1" ht="26.25" customHeight="1" x14ac:dyDescent="0.2">
      <c r="A57" s="261">
        <v>30</v>
      </c>
      <c r="B57" s="838"/>
      <c r="C57" s="839"/>
      <c r="D57" s="839"/>
      <c r="E57" s="839"/>
      <c r="F57" s="839"/>
      <c r="G57" s="839"/>
      <c r="H57" s="839"/>
      <c r="I57" s="839"/>
      <c r="J57" s="839"/>
      <c r="K57" s="839"/>
      <c r="L57" s="839"/>
      <c r="M57" s="839"/>
      <c r="N57" s="839"/>
      <c r="O57" s="839"/>
      <c r="P57" s="840"/>
      <c r="Q57" s="919"/>
      <c r="R57" s="920"/>
      <c r="S57" s="920"/>
      <c r="T57" s="920"/>
      <c r="U57" s="920"/>
      <c r="V57" s="920"/>
      <c r="W57" s="920"/>
      <c r="X57" s="920"/>
      <c r="Y57" s="920"/>
      <c r="Z57" s="920"/>
      <c r="AA57" s="920"/>
      <c r="AB57" s="920"/>
      <c r="AC57" s="920"/>
      <c r="AD57" s="920"/>
      <c r="AE57" s="921"/>
      <c r="AF57" s="844"/>
      <c r="AG57" s="845"/>
      <c r="AH57" s="845"/>
      <c r="AI57" s="845"/>
      <c r="AJ57" s="846"/>
      <c r="AK57" s="922"/>
      <c r="AL57" s="920"/>
      <c r="AM57" s="920"/>
      <c r="AN57" s="920"/>
      <c r="AO57" s="920"/>
      <c r="AP57" s="920"/>
      <c r="AQ57" s="920"/>
      <c r="AR57" s="920"/>
      <c r="AS57" s="920"/>
      <c r="AT57" s="920"/>
      <c r="AU57" s="920"/>
      <c r="AV57" s="920"/>
      <c r="AW57" s="920"/>
      <c r="AX57" s="920"/>
      <c r="AY57" s="920"/>
      <c r="AZ57" s="923"/>
      <c r="BA57" s="923"/>
      <c r="BB57" s="923"/>
      <c r="BC57" s="923"/>
      <c r="BD57" s="923"/>
      <c r="BE57" s="911"/>
      <c r="BF57" s="911"/>
      <c r="BG57" s="911"/>
      <c r="BH57" s="911"/>
      <c r="BI57" s="912"/>
      <c r="BJ57" s="252"/>
      <c r="BK57" s="252"/>
      <c r="BL57" s="252"/>
      <c r="BM57" s="252"/>
      <c r="BN57" s="252"/>
      <c r="BO57" s="265"/>
      <c r="BP57" s="265"/>
      <c r="BQ57" s="262">
        <v>51</v>
      </c>
      <c r="BR57" s="263"/>
      <c r="BS57" s="851"/>
      <c r="BT57" s="852"/>
      <c r="BU57" s="852"/>
      <c r="BV57" s="852"/>
      <c r="BW57" s="852"/>
      <c r="BX57" s="852"/>
      <c r="BY57" s="852"/>
      <c r="BZ57" s="852"/>
      <c r="CA57" s="852"/>
      <c r="CB57" s="852"/>
      <c r="CC57" s="852"/>
      <c r="CD57" s="852"/>
      <c r="CE57" s="852"/>
      <c r="CF57" s="852"/>
      <c r="CG57" s="853"/>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46"/>
    </row>
    <row r="58" spans="1:131" s="247" customFormat="1" ht="26.25" customHeight="1" x14ac:dyDescent="0.2">
      <c r="A58" s="261">
        <v>31</v>
      </c>
      <c r="B58" s="838"/>
      <c r="C58" s="839"/>
      <c r="D58" s="839"/>
      <c r="E58" s="839"/>
      <c r="F58" s="839"/>
      <c r="G58" s="839"/>
      <c r="H58" s="839"/>
      <c r="I58" s="839"/>
      <c r="J58" s="839"/>
      <c r="K58" s="839"/>
      <c r="L58" s="839"/>
      <c r="M58" s="839"/>
      <c r="N58" s="839"/>
      <c r="O58" s="839"/>
      <c r="P58" s="840"/>
      <c r="Q58" s="919"/>
      <c r="R58" s="920"/>
      <c r="S58" s="920"/>
      <c r="T58" s="920"/>
      <c r="U58" s="920"/>
      <c r="V58" s="920"/>
      <c r="W58" s="920"/>
      <c r="X58" s="920"/>
      <c r="Y58" s="920"/>
      <c r="Z58" s="920"/>
      <c r="AA58" s="920"/>
      <c r="AB58" s="920"/>
      <c r="AC58" s="920"/>
      <c r="AD58" s="920"/>
      <c r="AE58" s="921"/>
      <c r="AF58" s="844"/>
      <c r="AG58" s="845"/>
      <c r="AH58" s="845"/>
      <c r="AI58" s="845"/>
      <c r="AJ58" s="846"/>
      <c r="AK58" s="922"/>
      <c r="AL58" s="920"/>
      <c r="AM58" s="920"/>
      <c r="AN58" s="920"/>
      <c r="AO58" s="920"/>
      <c r="AP58" s="920"/>
      <c r="AQ58" s="920"/>
      <c r="AR58" s="920"/>
      <c r="AS58" s="920"/>
      <c r="AT58" s="920"/>
      <c r="AU58" s="920"/>
      <c r="AV58" s="920"/>
      <c r="AW58" s="920"/>
      <c r="AX58" s="920"/>
      <c r="AY58" s="920"/>
      <c r="AZ58" s="923"/>
      <c r="BA58" s="923"/>
      <c r="BB58" s="923"/>
      <c r="BC58" s="923"/>
      <c r="BD58" s="923"/>
      <c r="BE58" s="911"/>
      <c r="BF58" s="911"/>
      <c r="BG58" s="911"/>
      <c r="BH58" s="911"/>
      <c r="BI58" s="912"/>
      <c r="BJ58" s="252"/>
      <c r="BK58" s="252"/>
      <c r="BL58" s="252"/>
      <c r="BM58" s="252"/>
      <c r="BN58" s="252"/>
      <c r="BO58" s="265"/>
      <c r="BP58" s="265"/>
      <c r="BQ58" s="262">
        <v>52</v>
      </c>
      <c r="BR58" s="263"/>
      <c r="BS58" s="851"/>
      <c r="BT58" s="852"/>
      <c r="BU58" s="852"/>
      <c r="BV58" s="852"/>
      <c r="BW58" s="852"/>
      <c r="BX58" s="852"/>
      <c r="BY58" s="852"/>
      <c r="BZ58" s="852"/>
      <c r="CA58" s="852"/>
      <c r="CB58" s="852"/>
      <c r="CC58" s="852"/>
      <c r="CD58" s="852"/>
      <c r="CE58" s="852"/>
      <c r="CF58" s="852"/>
      <c r="CG58" s="853"/>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46"/>
    </row>
    <row r="59" spans="1:131" s="247" customFormat="1" ht="26.25" customHeight="1" x14ac:dyDescent="0.2">
      <c r="A59" s="261">
        <v>32</v>
      </c>
      <c r="B59" s="838"/>
      <c r="C59" s="839"/>
      <c r="D59" s="839"/>
      <c r="E59" s="839"/>
      <c r="F59" s="839"/>
      <c r="G59" s="839"/>
      <c r="H59" s="839"/>
      <c r="I59" s="839"/>
      <c r="J59" s="839"/>
      <c r="K59" s="839"/>
      <c r="L59" s="839"/>
      <c r="M59" s="839"/>
      <c r="N59" s="839"/>
      <c r="O59" s="839"/>
      <c r="P59" s="840"/>
      <c r="Q59" s="919"/>
      <c r="R59" s="920"/>
      <c r="S59" s="920"/>
      <c r="T59" s="920"/>
      <c r="U59" s="920"/>
      <c r="V59" s="920"/>
      <c r="W59" s="920"/>
      <c r="X59" s="920"/>
      <c r="Y59" s="920"/>
      <c r="Z59" s="920"/>
      <c r="AA59" s="920"/>
      <c r="AB59" s="920"/>
      <c r="AC59" s="920"/>
      <c r="AD59" s="920"/>
      <c r="AE59" s="921"/>
      <c r="AF59" s="844"/>
      <c r="AG59" s="845"/>
      <c r="AH59" s="845"/>
      <c r="AI59" s="845"/>
      <c r="AJ59" s="846"/>
      <c r="AK59" s="922"/>
      <c r="AL59" s="920"/>
      <c r="AM59" s="920"/>
      <c r="AN59" s="920"/>
      <c r="AO59" s="920"/>
      <c r="AP59" s="920"/>
      <c r="AQ59" s="920"/>
      <c r="AR59" s="920"/>
      <c r="AS59" s="920"/>
      <c r="AT59" s="920"/>
      <c r="AU59" s="920"/>
      <c r="AV59" s="920"/>
      <c r="AW59" s="920"/>
      <c r="AX59" s="920"/>
      <c r="AY59" s="920"/>
      <c r="AZ59" s="923"/>
      <c r="BA59" s="923"/>
      <c r="BB59" s="923"/>
      <c r="BC59" s="923"/>
      <c r="BD59" s="923"/>
      <c r="BE59" s="911"/>
      <c r="BF59" s="911"/>
      <c r="BG59" s="911"/>
      <c r="BH59" s="911"/>
      <c r="BI59" s="912"/>
      <c r="BJ59" s="252"/>
      <c r="BK59" s="252"/>
      <c r="BL59" s="252"/>
      <c r="BM59" s="252"/>
      <c r="BN59" s="252"/>
      <c r="BO59" s="265"/>
      <c r="BP59" s="265"/>
      <c r="BQ59" s="262">
        <v>53</v>
      </c>
      <c r="BR59" s="263"/>
      <c r="BS59" s="851"/>
      <c r="BT59" s="852"/>
      <c r="BU59" s="852"/>
      <c r="BV59" s="852"/>
      <c r="BW59" s="852"/>
      <c r="BX59" s="852"/>
      <c r="BY59" s="852"/>
      <c r="BZ59" s="852"/>
      <c r="CA59" s="852"/>
      <c r="CB59" s="852"/>
      <c r="CC59" s="852"/>
      <c r="CD59" s="852"/>
      <c r="CE59" s="852"/>
      <c r="CF59" s="852"/>
      <c r="CG59" s="853"/>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46"/>
    </row>
    <row r="60" spans="1:131" s="247" customFormat="1" ht="26.25" customHeight="1" x14ac:dyDescent="0.2">
      <c r="A60" s="261">
        <v>33</v>
      </c>
      <c r="B60" s="838"/>
      <c r="C60" s="839"/>
      <c r="D60" s="839"/>
      <c r="E60" s="839"/>
      <c r="F60" s="839"/>
      <c r="G60" s="839"/>
      <c r="H60" s="839"/>
      <c r="I60" s="839"/>
      <c r="J60" s="839"/>
      <c r="K60" s="839"/>
      <c r="L60" s="839"/>
      <c r="M60" s="839"/>
      <c r="N60" s="839"/>
      <c r="O60" s="839"/>
      <c r="P60" s="840"/>
      <c r="Q60" s="919"/>
      <c r="R60" s="920"/>
      <c r="S60" s="920"/>
      <c r="T60" s="920"/>
      <c r="U60" s="920"/>
      <c r="V60" s="920"/>
      <c r="W60" s="920"/>
      <c r="X60" s="920"/>
      <c r="Y60" s="920"/>
      <c r="Z60" s="920"/>
      <c r="AA60" s="920"/>
      <c r="AB60" s="920"/>
      <c r="AC60" s="920"/>
      <c r="AD60" s="920"/>
      <c r="AE60" s="921"/>
      <c r="AF60" s="844"/>
      <c r="AG60" s="845"/>
      <c r="AH60" s="845"/>
      <c r="AI60" s="845"/>
      <c r="AJ60" s="846"/>
      <c r="AK60" s="922"/>
      <c r="AL60" s="920"/>
      <c r="AM60" s="920"/>
      <c r="AN60" s="920"/>
      <c r="AO60" s="920"/>
      <c r="AP60" s="920"/>
      <c r="AQ60" s="920"/>
      <c r="AR60" s="920"/>
      <c r="AS60" s="920"/>
      <c r="AT60" s="920"/>
      <c r="AU60" s="920"/>
      <c r="AV60" s="920"/>
      <c r="AW60" s="920"/>
      <c r="AX60" s="920"/>
      <c r="AY60" s="920"/>
      <c r="AZ60" s="923"/>
      <c r="BA60" s="923"/>
      <c r="BB60" s="923"/>
      <c r="BC60" s="923"/>
      <c r="BD60" s="923"/>
      <c r="BE60" s="911"/>
      <c r="BF60" s="911"/>
      <c r="BG60" s="911"/>
      <c r="BH60" s="911"/>
      <c r="BI60" s="912"/>
      <c r="BJ60" s="252"/>
      <c r="BK60" s="252"/>
      <c r="BL60" s="252"/>
      <c r="BM60" s="252"/>
      <c r="BN60" s="252"/>
      <c r="BO60" s="265"/>
      <c r="BP60" s="265"/>
      <c r="BQ60" s="262">
        <v>54</v>
      </c>
      <c r="BR60" s="263"/>
      <c r="BS60" s="851"/>
      <c r="BT60" s="852"/>
      <c r="BU60" s="852"/>
      <c r="BV60" s="852"/>
      <c r="BW60" s="852"/>
      <c r="BX60" s="852"/>
      <c r="BY60" s="852"/>
      <c r="BZ60" s="852"/>
      <c r="CA60" s="852"/>
      <c r="CB60" s="852"/>
      <c r="CC60" s="852"/>
      <c r="CD60" s="852"/>
      <c r="CE60" s="852"/>
      <c r="CF60" s="852"/>
      <c r="CG60" s="853"/>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46"/>
    </row>
    <row r="61" spans="1:131" s="247" customFormat="1" ht="26.25" customHeight="1" thickBot="1" x14ac:dyDescent="0.25">
      <c r="A61" s="261">
        <v>34</v>
      </c>
      <c r="B61" s="838"/>
      <c r="C61" s="839"/>
      <c r="D61" s="839"/>
      <c r="E61" s="839"/>
      <c r="F61" s="839"/>
      <c r="G61" s="839"/>
      <c r="H61" s="839"/>
      <c r="I61" s="839"/>
      <c r="J61" s="839"/>
      <c r="K61" s="839"/>
      <c r="L61" s="839"/>
      <c r="M61" s="839"/>
      <c r="N61" s="839"/>
      <c r="O61" s="839"/>
      <c r="P61" s="840"/>
      <c r="Q61" s="919"/>
      <c r="R61" s="920"/>
      <c r="S61" s="920"/>
      <c r="T61" s="920"/>
      <c r="U61" s="920"/>
      <c r="V61" s="920"/>
      <c r="W61" s="920"/>
      <c r="X61" s="920"/>
      <c r="Y61" s="920"/>
      <c r="Z61" s="920"/>
      <c r="AA61" s="920"/>
      <c r="AB61" s="920"/>
      <c r="AC61" s="920"/>
      <c r="AD61" s="920"/>
      <c r="AE61" s="921"/>
      <c r="AF61" s="844"/>
      <c r="AG61" s="845"/>
      <c r="AH61" s="845"/>
      <c r="AI61" s="845"/>
      <c r="AJ61" s="846"/>
      <c r="AK61" s="922"/>
      <c r="AL61" s="920"/>
      <c r="AM61" s="920"/>
      <c r="AN61" s="920"/>
      <c r="AO61" s="920"/>
      <c r="AP61" s="920"/>
      <c r="AQ61" s="920"/>
      <c r="AR61" s="920"/>
      <c r="AS61" s="920"/>
      <c r="AT61" s="920"/>
      <c r="AU61" s="920"/>
      <c r="AV61" s="920"/>
      <c r="AW61" s="920"/>
      <c r="AX61" s="920"/>
      <c r="AY61" s="920"/>
      <c r="AZ61" s="923"/>
      <c r="BA61" s="923"/>
      <c r="BB61" s="923"/>
      <c r="BC61" s="923"/>
      <c r="BD61" s="923"/>
      <c r="BE61" s="911"/>
      <c r="BF61" s="911"/>
      <c r="BG61" s="911"/>
      <c r="BH61" s="911"/>
      <c r="BI61" s="912"/>
      <c r="BJ61" s="252"/>
      <c r="BK61" s="252"/>
      <c r="BL61" s="252"/>
      <c r="BM61" s="252"/>
      <c r="BN61" s="252"/>
      <c r="BO61" s="265"/>
      <c r="BP61" s="265"/>
      <c r="BQ61" s="262">
        <v>55</v>
      </c>
      <c r="BR61" s="263"/>
      <c r="BS61" s="851"/>
      <c r="BT61" s="852"/>
      <c r="BU61" s="852"/>
      <c r="BV61" s="852"/>
      <c r="BW61" s="852"/>
      <c r="BX61" s="852"/>
      <c r="BY61" s="852"/>
      <c r="BZ61" s="852"/>
      <c r="CA61" s="852"/>
      <c r="CB61" s="852"/>
      <c r="CC61" s="852"/>
      <c r="CD61" s="852"/>
      <c r="CE61" s="852"/>
      <c r="CF61" s="852"/>
      <c r="CG61" s="853"/>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46"/>
    </row>
    <row r="62" spans="1:131" s="247" customFormat="1" ht="26.25" customHeight="1" x14ac:dyDescent="0.2">
      <c r="A62" s="261">
        <v>35</v>
      </c>
      <c r="B62" s="838"/>
      <c r="C62" s="839"/>
      <c r="D62" s="839"/>
      <c r="E62" s="839"/>
      <c r="F62" s="839"/>
      <c r="G62" s="839"/>
      <c r="H62" s="839"/>
      <c r="I62" s="839"/>
      <c r="J62" s="839"/>
      <c r="K62" s="839"/>
      <c r="L62" s="839"/>
      <c r="M62" s="839"/>
      <c r="N62" s="839"/>
      <c r="O62" s="839"/>
      <c r="P62" s="840"/>
      <c r="Q62" s="919"/>
      <c r="R62" s="920"/>
      <c r="S62" s="920"/>
      <c r="T62" s="920"/>
      <c r="U62" s="920"/>
      <c r="V62" s="920"/>
      <c r="W62" s="920"/>
      <c r="X62" s="920"/>
      <c r="Y62" s="920"/>
      <c r="Z62" s="920"/>
      <c r="AA62" s="920"/>
      <c r="AB62" s="920"/>
      <c r="AC62" s="920"/>
      <c r="AD62" s="920"/>
      <c r="AE62" s="921"/>
      <c r="AF62" s="844"/>
      <c r="AG62" s="845"/>
      <c r="AH62" s="845"/>
      <c r="AI62" s="845"/>
      <c r="AJ62" s="846"/>
      <c r="AK62" s="922"/>
      <c r="AL62" s="920"/>
      <c r="AM62" s="920"/>
      <c r="AN62" s="920"/>
      <c r="AO62" s="920"/>
      <c r="AP62" s="920"/>
      <c r="AQ62" s="920"/>
      <c r="AR62" s="920"/>
      <c r="AS62" s="920"/>
      <c r="AT62" s="920"/>
      <c r="AU62" s="920"/>
      <c r="AV62" s="920"/>
      <c r="AW62" s="920"/>
      <c r="AX62" s="920"/>
      <c r="AY62" s="920"/>
      <c r="AZ62" s="923"/>
      <c r="BA62" s="923"/>
      <c r="BB62" s="923"/>
      <c r="BC62" s="923"/>
      <c r="BD62" s="923"/>
      <c r="BE62" s="911"/>
      <c r="BF62" s="911"/>
      <c r="BG62" s="911"/>
      <c r="BH62" s="911"/>
      <c r="BI62" s="912"/>
      <c r="BJ62" s="931" t="s">
        <v>412</v>
      </c>
      <c r="BK62" s="889"/>
      <c r="BL62" s="889"/>
      <c r="BM62" s="889"/>
      <c r="BN62" s="890"/>
      <c r="BO62" s="265"/>
      <c r="BP62" s="265"/>
      <c r="BQ62" s="262">
        <v>56</v>
      </c>
      <c r="BR62" s="263"/>
      <c r="BS62" s="851"/>
      <c r="BT62" s="852"/>
      <c r="BU62" s="852"/>
      <c r="BV62" s="852"/>
      <c r="BW62" s="852"/>
      <c r="BX62" s="852"/>
      <c r="BY62" s="852"/>
      <c r="BZ62" s="852"/>
      <c r="CA62" s="852"/>
      <c r="CB62" s="852"/>
      <c r="CC62" s="852"/>
      <c r="CD62" s="852"/>
      <c r="CE62" s="852"/>
      <c r="CF62" s="852"/>
      <c r="CG62" s="853"/>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46"/>
    </row>
    <row r="63" spans="1:131" s="247" customFormat="1" ht="26.25" customHeight="1" thickBot="1" x14ac:dyDescent="0.25">
      <c r="A63" s="264" t="s">
        <v>389</v>
      </c>
      <c r="B63" s="873" t="s">
        <v>413</v>
      </c>
      <c r="C63" s="874"/>
      <c r="D63" s="874"/>
      <c r="E63" s="874"/>
      <c r="F63" s="874"/>
      <c r="G63" s="874"/>
      <c r="H63" s="874"/>
      <c r="I63" s="874"/>
      <c r="J63" s="874"/>
      <c r="K63" s="874"/>
      <c r="L63" s="874"/>
      <c r="M63" s="874"/>
      <c r="N63" s="874"/>
      <c r="O63" s="874"/>
      <c r="P63" s="875"/>
      <c r="Q63" s="924"/>
      <c r="R63" s="925"/>
      <c r="S63" s="925"/>
      <c r="T63" s="925"/>
      <c r="U63" s="925"/>
      <c r="V63" s="925"/>
      <c r="W63" s="925"/>
      <c r="X63" s="925"/>
      <c r="Y63" s="925"/>
      <c r="Z63" s="925"/>
      <c r="AA63" s="925"/>
      <c r="AB63" s="925"/>
      <c r="AC63" s="925"/>
      <c r="AD63" s="925"/>
      <c r="AE63" s="926"/>
      <c r="AF63" s="927">
        <v>1492</v>
      </c>
      <c r="AG63" s="928"/>
      <c r="AH63" s="928"/>
      <c r="AI63" s="928"/>
      <c r="AJ63" s="929"/>
      <c r="AK63" s="930"/>
      <c r="AL63" s="925"/>
      <c r="AM63" s="925"/>
      <c r="AN63" s="925"/>
      <c r="AO63" s="925"/>
      <c r="AP63" s="928">
        <v>5928</v>
      </c>
      <c r="AQ63" s="928"/>
      <c r="AR63" s="928"/>
      <c r="AS63" s="928"/>
      <c r="AT63" s="928"/>
      <c r="AU63" s="928">
        <v>3717</v>
      </c>
      <c r="AV63" s="928"/>
      <c r="AW63" s="928"/>
      <c r="AX63" s="928"/>
      <c r="AY63" s="928"/>
      <c r="AZ63" s="932"/>
      <c r="BA63" s="932"/>
      <c r="BB63" s="932"/>
      <c r="BC63" s="932"/>
      <c r="BD63" s="932"/>
      <c r="BE63" s="933"/>
      <c r="BF63" s="933"/>
      <c r="BG63" s="933"/>
      <c r="BH63" s="933"/>
      <c r="BI63" s="934"/>
      <c r="BJ63" s="935" t="s">
        <v>414</v>
      </c>
      <c r="BK63" s="936"/>
      <c r="BL63" s="936"/>
      <c r="BM63" s="936"/>
      <c r="BN63" s="937"/>
      <c r="BO63" s="265"/>
      <c r="BP63" s="265"/>
      <c r="BQ63" s="262">
        <v>57</v>
      </c>
      <c r="BR63" s="263"/>
      <c r="BS63" s="851"/>
      <c r="BT63" s="852"/>
      <c r="BU63" s="852"/>
      <c r="BV63" s="852"/>
      <c r="BW63" s="852"/>
      <c r="BX63" s="852"/>
      <c r="BY63" s="852"/>
      <c r="BZ63" s="852"/>
      <c r="CA63" s="852"/>
      <c r="CB63" s="852"/>
      <c r="CC63" s="852"/>
      <c r="CD63" s="852"/>
      <c r="CE63" s="852"/>
      <c r="CF63" s="852"/>
      <c r="CG63" s="853"/>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1"/>
      <c r="BT64" s="852"/>
      <c r="BU64" s="852"/>
      <c r="BV64" s="852"/>
      <c r="BW64" s="852"/>
      <c r="BX64" s="852"/>
      <c r="BY64" s="852"/>
      <c r="BZ64" s="852"/>
      <c r="CA64" s="852"/>
      <c r="CB64" s="852"/>
      <c r="CC64" s="852"/>
      <c r="CD64" s="852"/>
      <c r="CE64" s="852"/>
      <c r="CF64" s="852"/>
      <c r="CG64" s="853"/>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46"/>
    </row>
    <row r="65" spans="1:131" s="247" customFormat="1" ht="26.25" customHeight="1" thickBot="1" x14ac:dyDescent="0.25">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1"/>
      <c r="BT65" s="852"/>
      <c r="BU65" s="852"/>
      <c r="BV65" s="852"/>
      <c r="BW65" s="852"/>
      <c r="BX65" s="852"/>
      <c r="BY65" s="852"/>
      <c r="BZ65" s="852"/>
      <c r="CA65" s="852"/>
      <c r="CB65" s="852"/>
      <c r="CC65" s="852"/>
      <c r="CD65" s="852"/>
      <c r="CE65" s="852"/>
      <c r="CF65" s="852"/>
      <c r="CG65" s="853"/>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46"/>
    </row>
    <row r="66" spans="1:131" s="247" customFormat="1" ht="26.25" customHeight="1" x14ac:dyDescent="0.2">
      <c r="A66" s="823" t="s">
        <v>416</v>
      </c>
      <c r="B66" s="824"/>
      <c r="C66" s="824"/>
      <c r="D66" s="824"/>
      <c r="E66" s="824"/>
      <c r="F66" s="824"/>
      <c r="G66" s="824"/>
      <c r="H66" s="824"/>
      <c r="I66" s="824"/>
      <c r="J66" s="824"/>
      <c r="K66" s="824"/>
      <c r="L66" s="824"/>
      <c r="M66" s="824"/>
      <c r="N66" s="824"/>
      <c r="O66" s="824"/>
      <c r="P66" s="825"/>
      <c r="Q66" s="800" t="s">
        <v>393</v>
      </c>
      <c r="R66" s="801"/>
      <c r="S66" s="801"/>
      <c r="T66" s="801"/>
      <c r="U66" s="802"/>
      <c r="V66" s="800" t="s">
        <v>394</v>
      </c>
      <c r="W66" s="801"/>
      <c r="X66" s="801"/>
      <c r="Y66" s="801"/>
      <c r="Z66" s="802"/>
      <c r="AA66" s="800" t="s">
        <v>417</v>
      </c>
      <c r="AB66" s="801"/>
      <c r="AC66" s="801"/>
      <c r="AD66" s="801"/>
      <c r="AE66" s="802"/>
      <c r="AF66" s="938" t="s">
        <v>418</v>
      </c>
      <c r="AG66" s="896"/>
      <c r="AH66" s="896"/>
      <c r="AI66" s="896"/>
      <c r="AJ66" s="939"/>
      <c r="AK66" s="800" t="s">
        <v>419</v>
      </c>
      <c r="AL66" s="824"/>
      <c r="AM66" s="824"/>
      <c r="AN66" s="824"/>
      <c r="AO66" s="825"/>
      <c r="AP66" s="800" t="s">
        <v>420</v>
      </c>
      <c r="AQ66" s="801"/>
      <c r="AR66" s="801"/>
      <c r="AS66" s="801"/>
      <c r="AT66" s="802"/>
      <c r="AU66" s="800" t="s">
        <v>421</v>
      </c>
      <c r="AV66" s="801"/>
      <c r="AW66" s="801"/>
      <c r="AX66" s="801"/>
      <c r="AY66" s="802"/>
      <c r="AZ66" s="800" t="s">
        <v>376</v>
      </c>
      <c r="BA66" s="801"/>
      <c r="BB66" s="801"/>
      <c r="BC66" s="801"/>
      <c r="BD66" s="812"/>
      <c r="BE66" s="265"/>
      <c r="BF66" s="265"/>
      <c r="BG66" s="265"/>
      <c r="BH66" s="265"/>
      <c r="BI66" s="265"/>
      <c r="BJ66" s="265"/>
      <c r="BK66" s="265"/>
      <c r="BL66" s="265"/>
      <c r="BM66" s="265"/>
      <c r="BN66" s="265"/>
      <c r="BO66" s="265"/>
      <c r="BP66" s="265"/>
      <c r="BQ66" s="262">
        <v>60</v>
      </c>
      <c r="BR66" s="267"/>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6"/>
    </row>
    <row r="67" spans="1:131" s="247" customFormat="1" ht="26.25" customHeight="1" thickBot="1" x14ac:dyDescent="0.25">
      <c r="A67" s="826"/>
      <c r="B67" s="827"/>
      <c r="C67" s="827"/>
      <c r="D67" s="827"/>
      <c r="E67" s="827"/>
      <c r="F67" s="827"/>
      <c r="G67" s="827"/>
      <c r="H67" s="827"/>
      <c r="I67" s="827"/>
      <c r="J67" s="827"/>
      <c r="K67" s="827"/>
      <c r="L67" s="827"/>
      <c r="M67" s="827"/>
      <c r="N67" s="827"/>
      <c r="O67" s="827"/>
      <c r="P67" s="828"/>
      <c r="Q67" s="803"/>
      <c r="R67" s="804"/>
      <c r="S67" s="804"/>
      <c r="T67" s="804"/>
      <c r="U67" s="805"/>
      <c r="V67" s="803"/>
      <c r="W67" s="804"/>
      <c r="X67" s="804"/>
      <c r="Y67" s="804"/>
      <c r="Z67" s="805"/>
      <c r="AA67" s="803"/>
      <c r="AB67" s="804"/>
      <c r="AC67" s="804"/>
      <c r="AD67" s="804"/>
      <c r="AE67" s="805"/>
      <c r="AF67" s="940"/>
      <c r="AG67" s="899"/>
      <c r="AH67" s="899"/>
      <c r="AI67" s="899"/>
      <c r="AJ67" s="941"/>
      <c r="AK67" s="942"/>
      <c r="AL67" s="827"/>
      <c r="AM67" s="827"/>
      <c r="AN67" s="827"/>
      <c r="AO67" s="828"/>
      <c r="AP67" s="803"/>
      <c r="AQ67" s="804"/>
      <c r="AR67" s="804"/>
      <c r="AS67" s="804"/>
      <c r="AT67" s="805"/>
      <c r="AU67" s="803"/>
      <c r="AV67" s="804"/>
      <c r="AW67" s="804"/>
      <c r="AX67" s="804"/>
      <c r="AY67" s="805"/>
      <c r="AZ67" s="803"/>
      <c r="BA67" s="804"/>
      <c r="BB67" s="804"/>
      <c r="BC67" s="804"/>
      <c r="BD67" s="813"/>
      <c r="BE67" s="265"/>
      <c r="BF67" s="265"/>
      <c r="BG67" s="265"/>
      <c r="BH67" s="265"/>
      <c r="BI67" s="265"/>
      <c r="BJ67" s="265"/>
      <c r="BK67" s="265"/>
      <c r="BL67" s="265"/>
      <c r="BM67" s="265"/>
      <c r="BN67" s="265"/>
      <c r="BO67" s="265"/>
      <c r="BP67" s="265"/>
      <c r="BQ67" s="262">
        <v>61</v>
      </c>
      <c r="BR67" s="267"/>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6"/>
    </row>
    <row r="68" spans="1:131" s="247" customFormat="1" ht="26.25" customHeight="1" thickTop="1" x14ac:dyDescent="0.2">
      <c r="A68" s="258">
        <v>1</v>
      </c>
      <c r="B68" s="954" t="s">
        <v>578</v>
      </c>
      <c r="C68" s="955"/>
      <c r="D68" s="955"/>
      <c r="E68" s="955"/>
      <c r="F68" s="955"/>
      <c r="G68" s="955"/>
      <c r="H68" s="955"/>
      <c r="I68" s="955"/>
      <c r="J68" s="955"/>
      <c r="K68" s="955"/>
      <c r="L68" s="955"/>
      <c r="M68" s="955"/>
      <c r="N68" s="955"/>
      <c r="O68" s="955"/>
      <c r="P68" s="956"/>
      <c r="Q68" s="957">
        <v>1174</v>
      </c>
      <c r="R68" s="958"/>
      <c r="S68" s="958"/>
      <c r="T68" s="958"/>
      <c r="U68" s="958"/>
      <c r="V68" s="958">
        <v>1130</v>
      </c>
      <c r="W68" s="958"/>
      <c r="X68" s="958"/>
      <c r="Y68" s="958"/>
      <c r="Z68" s="958"/>
      <c r="AA68" s="958">
        <v>44</v>
      </c>
      <c r="AB68" s="958"/>
      <c r="AC68" s="958"/>
      <c r="AD68" s="958"/>
      <c r="AE68" s="958"/>
      <c r="AF68" s="958">
        <v>44</v>
      </c>
      <c r="AG68" s="958"/>
      <c r="AH68" s="958"/>
      <c r="AI68" s="958"/>
      <c r="AJ68" s="958"/>
      <c r="AK68" s="958">
        <v>0</v>
      </c>
      <c r="AL68" s="958"/>
      <c r="AM68" s="958"/>
      <c r="AN68" s="958"/>
      <c r="AO68" s="958"/>
      <c r="AP68" s="915" t="s">
        <v>129</v>
      </c>
      <c r="AQ68" s="916"/>
      <c r="AR68" s="916"/>
      <c r="AS68" s="916"/>
      <c r="AT68" s="917"/>
      <c r="AU68" s="915" t="s">
        <v>129</v>
      </c>
      <c r="AV68" s="916"/>
      <c r="AW68" s="916"/>
      <c r="AX68" s="916"/>
      <c r="AY68" s="917"/>
      <c r="AZ68" s="952"/>
      <c r="BA68" s="952"/>
      <c r="BB68" s="952"/>
      <c r="BC68" s="952"/>
      <c r="BD68" s="953"/>
      <c r="BE68" s="265"/>
      <c r="BF68" s="265"/>
      <c r="BG68" s="265"/>
      <c r="BH68" s="265"/>
      <c r="BI68" s="265"/>
      <c r="BJ68" s="265"/>
      <c r="BK68" s="265"/>
      <c r="BL68" s="265"/>
      <c r="BM68" s="265"/>
      <c r="BN68" s="265"/>
      <c r="BO68" s="265"/>
      <c r="BP68" s="265"/>
      <c r="BQ68" s="262">
        <v>62</v>
      </c>
      <c r="BR68" s="267"/>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6"/>
    </row>
    <row r="69" spans="1:131" s="247" customFormat="1" ht="26.25" customHeight="1" x14ac:dyDescent="0.2">
      <c r="A69" s="261">
        <v>2</v>
      </c>
      <c r="B69" s="959" t="s">
        <v>579</v>
      </c>
      <c r="C69" s="960"/>
      <c r="D69" s="960"/>
      <c r="E69" s="960"/>
      <c r="F69" s="960"/>
      <c r="G69" s="960"/>
      <c r="H69" s="960"/>
      <c r="I69" s="960"/>
      <c r="J69" s="960"/>
      <c r="K69" s="960"/>
      <c r="L69" s="960"/>
      <c r="M69" s="960"/>
      <c r="N69" s="960"/>
      <c r="O69" s="960"/>
      <c r="P69" s="961"/>
      <c r="Q69" s="965">
        <v>250623</v>
      </c>
      <c r="R69" s="914"/>
      <c r="S69" s="914"/>
      <c r="T69" s="914"/>
      <c r="U69" s="914"/>
      <c r="V69" s="914">
        <v>237946</v>
      </c>
      <c r="W69" s="914"/>
      <c r="X69" s="914"/>
      <c r="Y69" s="914"/>
      <c r="Z69" s="914"/>
      <c r="AA69" s="914">
        <v>12677</v>
      </c>
      <c r="AB69" s="914"/>
      <c r="AC69" s="914"/>
      <c r="AD69" s="914"/>
      <c r="AE69" s="914"/>
      <c r="AF69" s="914">
        <v>12677</v>
      </c>
      <c r="AG69" s="914"/>
      <c r="AH69" s="914"/>
      <c r="AI69" s="914"/>
      <c r="AJ69" s="914"/>
      <c r="AK69" s="914">
        <v>923</v>
      </c>
      <c r="AL69" s="914"/>
      <c r="AM69" s="914"/>
      <c r="AN69" s="914"/>
      <c r="AO69" s="914"/>
      <c r="AP69" s="915" t="s">
        <v>129</v>
      </c>
      <c r="AQ69" s="916"/>
      <c r="AR69" s="916"/>
      <c r="AS69" s="916"/>
      <c r="AT69" s="917"/>
      <c r="AU69" s="915" t="s">
        <v>129</v>
      </c>
      <c r="AV69" s="916"/>
      <c r="AW69" s="916"/>
      <c r="AX69" s="916"/>
      <c r="AY69" s="917"/>
      <c r="AZ69" s="966"/>
      <c r="BA69" s="966"/>
      <c r="BB69" s="966"/>
      <c r="BC69" s="966"/>
      <c r="BD69" s="967"/>
      <c r="BE69" s="265"/>
      <c r="BF69" s="265"/>
      <c r="BG69" s="265"/>
      <c r="BH69" s="265"/>
      <c r="BI69" s="265"/>
      <c r="BJ69" s="265"/>
      <c r="BK69" s="265"/>
      <c r="BL69" s="265"/>
      <c r="BM69" s="265"/>
      <c r="BN69" s="265"/>
      <c r="BO69" s="265"/>
      <c r="BP69" s="265"/>
      <c r="BQ69" s="262">
        <v>63</v>
      </c>
      <c r="BR69" s="267"/>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6"/>
    </row>
    <row r="70" spans="1:131" s="247" customFormat="1" ht="26.25" customHeight="1" x14ac:dyDescent="0.2">
      <c r="A70" s="261">
        <v>3</v>
      </c>
      <c r="B70" s="959" t="s">
        <v>580</v>
      </c>
      <c r="C70" s="960"/>
      <c r="D70" s="960"/>
      <c r="E70" s="960"/>
      <c r="F70" s="960"/>
      <c r="G70" s="960"/>
      <c r="H70" s="960"/>
      <c r="I70" s="960"/>
      <c r="J70" s="960"/>
      <c r="K70" s="960"/>
      <c r="L70" s="960"/>
      <c r="M70" s="960"/>
      <c r="N70" s="960"/>
      <c r="O70" s="960"/>
      <c r="P70" s="961"/>
      <c r="Q70" s="962">
        <v>9184</v>
      </c>
      <c r="R70" s="963"/>
      <c r="S70" s="963"/>
      <c r="T70" s="963"/>
      <c r="U70" s="913"/>
      <c r="V70" s="964">
        <v>9066</v>
      </c>
      <c r="W70" s="963"/>
      <c r="X70" s="963"/>
      <c r="Y70" s="963"/>
      <c r="Z70" s="913"/>
      <c r="AA70" s="964">
        <v>118</v>
      </c>
      <c r="AB70" s="963"/>
      <c r="AC70" s="963"/>
      <c r="AD70" s="963"/>
      <c r="AE70" s="913"/>
      <c r="AF70" s="915" t="s">
        <v>129</v>
      </c>
      <c r="AG70" s="916"/>
      <c r="AH70" s="916"/>
      <c r="AI70" s="916"/>
      <c r="AJ70" s="917"/>
      <c r="AK70" s="964">
        <v>15</v>
      </c>
      <c r="AL70" s="963"/>
      <c r="AM70" s="963"/>
      <c r="AN70" s="963"/>
      <c r="AO70" s="913"/>
      <c r="AP70" s="915" t="s">
        <v>129</v>
      </c>
      <c r="AQ70" s="916"/>
      <c r="AR70" s="916"/>
      <c r="AS70" s="916"/>
      <c r="AT70" s="917"/>
      <c r="AU70" s="915" t="s">
        <v>129</v>
      </c>
      <c r="AV70" s="916"/>
      <c r="AW70" s="916"/>
      <c r="AX70" s="916"/>
      <c r="AY70" s="917"/>
      <c r="AZ70" s="966"/>
      <c r="BA70" s="966"/>
      <c r="BB70" s="966"/>
      <c r="BC70" s="966"/>
      <c r="BD70" s="967"/>
      <c r="BE70" s="265"/>
      <c r="BF70" s="265"/>
      <c r="BG70" s="265"/>
      <c r="BH70" s="265"/>
      <c r="BI70" s="265"/>
      <c r="BJ70" s="265"/>
      <c r="BK70" s="265"/>
      <c r="BL70" s="265"/>
      <c r="BM70" s="265"/>
      <c r="BN70" s="265"/>
      <c r="BO70" s="265"/>
      <c r="BP70" s="265"/>
      <c r="BQ70" s="262">
        <v>64</v>
      </c>
      <c r="BR70" s="267"/>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6"/>
    </row>
    <row r="71" spans="1:131" s="247" customFormat="1" ht="26.25" customHeight="1" x14ac:dyDescent="0.2">
      <c r="A71" s="261">
        <v>4</v>
      </c>
      <c r="B71" s="959" t="s">
        <v>581</v>
      </c>
      <c r="C71" s="960"/>
      <c r="D71" s="960"/>
      <c r="E71" s="960"/>
      <c r="F71" s="960"/>
      <c r="G71" s="960"/>
      <c r="H71" s="960"/>
      <c r="I71" s="960"/>
      <c r="J71" s="960"/>
      <c r="K71" s="960"/>
      <c r="L71" s="960"/>
      <c r="M71" s="960"/>
      <c r="N71" s="960"/>
      <c r="O71" s="960"/>
      <c r="P71" s="961"/>
      <c r="Q71" s="962">
        <v>1536</v>
      </c>
      <c r="R71" s="963"/>
      <c r="S71" s="963"/>
      <c r="T71" s="963"/>
      <c r="U71" s="913"/>
      <c r="V71" s="964">
        <v>1535</v>
      </c>
      <c r="W71" s="963"/>
      <c r="X71" s="963"/>
      <c r="Y71" s="963"/>
      <c r="Z71" s="913"/>
      <c r="AA71" s="964">
        <v>1</v>
      </c>
      <c r="AB71" s="963"/>
      <c r="AC71" s="963"/>
      <c r="AD71" s="963"/>
      <c r="AE71" s="913"/>
      <c r="AF71" s="915" t="s">
        <v>129</v>
      </c>
      <c r="AG71" s="916"/>
      <c r="AH71" s="916"/>
      <c r="AI71" s="916"/>
      <c r="AJ71" s="917"/>
      <c r="AK71" s="915" t="s">
        <v>129</v>
      </c>
      <c r="AL71" s="916"/>
      <c r="AM71" s="916"/>
      <c r="AN71" s="916"/>
      <c r="AO71" s="917"/>
      <c r="AP71" s="915" t="s">
        <v>129</v>
      </c>
      <c r="AQ71" s="916"/>
      <c r="AR71" s="916"/>
      <c r="AS71" s="916"/>
      <c r="AT71" s="917"/>
      <c r="AU71" s="915" t="s">
        <v>129</v>
      </c>
      <c r="AV71" s="916"/>
      <c r="AW71" s="916"/>
      <c r="AX71" s="916"/>
      <c r="AY71" s="917"/>
      <c r="AZ71" s="966"/>
      <c r="BA71" s="966"/>
      <c r="BB71" s="966"/>
      <c r="BC71" s="966"/>
      <c r="BD71" s="967"/>
      <c r="BE71" s="265"/>
      <c r="BF71" s="265"/>
      <c r="BG71" s="265"/>
      <c r="BH71" s="265"/>
      <c r="BI71" s="265"/>
      <c r="BJ71" s="265"/>
      <c r="BK71" s="265"/>
      <c r="BL71" s="265"/>
      <c r="BM71" s="265"/>
      <c r="BN71" s="265"/>
      <c r="BO71" s="265"/>
      <c r="BP71" s="265"/>
      <c r="BQ71" s="262">
        <v>65</v>
      </c>
      <c r="BR71" s="267"/>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6"/>
    </row>
    <row r="72" spans="1:131" s="247" customFormat="1" ht="26.25" customHeight="1" x14ac:dyDescent="0.2">
      <c r="A72" s="261">
        <v>5</v>
      </c>
      <c r="B72" s="959" t="s">
        <v>582</v>
      </c>
      <c r="C72" s="960"/>
      <c r="D72" s="960"/>
      <c r="E72" s="960"/>
      <c r="F72" s="960"/>
      <c r="G72" s="960"/>
      <c r="H72" s="960"/>
      <c r="I72" s="960"/>
      <c r="J72" s="960"/>
      <c r="K72" s="960"/>
      <c r="L72" s="960"/>
      <c r="M72" s="960"/>
      <c r="N72" s="960"/>
      <c r="O72" s="960"/>
      <c r="P72" s="961"/>
      <c r="Q72" s="962">
        <v>1</v>
      </c>
      <c r="R72" s="963"/>
      <c r="S72" s="963"/>
      <c r="T72" s="963"/>
      <c r="U72" s="913"/>
      <c r="V72" s="964">
        <v>1</v>
      </c>
      <c r="W72" s="963"/>
      <c r="X72" s="963"/>
      <c r="Y72" s="963"/>
      <c r="Z72" s="913"/>
      <c r="AA72" s="964">
        <v>0</v>
      </c>
      <c r="AB72" s="963"/>
      <c r="AC72" s="963"/>
      <c r="AD72" s="963"/>
      <c r="AE72" s="913"/>
      <c r="AF72" s="915" t="s">
        <v>129</v>
      </c>
      <c r="AG72" s="916"/>
      <c r="AH72" s="916"/>
      <c r="AI72" s="916"/>
      <c r="AJ72" s="917"/>
      <c r="AK72" s="915" t="s">
        <v>129</v>
      </c>
      <c r="AL72" s="916"/>
      <c r="AM72" s="916"/>
      <c r="AN72" s="916"/>
      <c r="AO72" s="917"/>
      <c r="AP72" s="915" t="s">
        <v>129</v>
      </c>
      <c r="AQ72" s="916"/>
      <c r="AR72" s="916"/>
      <c r="AS72" s="916"/>
      <c r="AT72" s="917"/>
      <c r="AU72" s="915" t="s">
        <v>129</v>
      </c>
      <c r="AV72" s="916"/>
      <c r="AW72" s="916"/>
      <c r="AX72" s="916"/>
      <c r="AY72" s="917"/>
      <c r="AZ72" s="966"/>
      <c r="BA72" s="966"/>
      <c r="BB72" s="966"/>
      <c r="BC72" s="966"/>
      <c r="BD72" s="967"/>
      <c r="BE72" s="265"/>
      <c r="BF72" s="265"/>
      <c r="BG72" s="265"/>
      <c r="BH72" s="265"/>
      <c r="BI72" s="265"/>
      <c r="BJ72" s="265"/>
      <c r="BK72" s="265"/>
      <c r="BL72" s="265"/>
      <c r="BM72" s="265"/>
      <c r="BN72" s="265"/>
      <c r="BO72" s="265"/>
      <c r="BP72" s="265"/>
      <c r="BQ72" s="262">
        <v>66</v>
      </c>
      <c r="BR72" s="267"/>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6"/>
    </row>
    <row r="73" spans="1:131" s="247" customFormat="1" ht="26.25" customHeight="1" x14ac:dyDescent="0.2">
      <c r="A73" s="261">
        <v>6</v>
      </c>
      <c r="B73" s="959" t="s">
        <v>583</v>
      </c>
      <c r="C73" s="960"/>
      <c r="D73" s="960"/>
      <c r="E73" s="960"/>
      <c r="F73" s="960"/>
      <c r="G73" s="960"/>
      <c r="H73" s="960"/>
      <c r="I73" s="960"/>
      <c r="J73" s="960"/>
      <c r="K73" s="960"/>
      <c r="L73" s="960"/>
      <c r="M73" s="960"/>
      <c r="N73" s="960"/>
      <c r="O73" s="960"/>
      <c r="P73" s="961"/>
      <c r="Q73" s="962">
        <v>60</v>
      </c>
      <c r="R73" s="963"/>
      <c r="S73" s="963"/>
      <c r="T73" s="963"/>
      <c r="U73" s="913"/>
      <c r="V73" s="964">
        <v>59</v>
      </c>
      <c r="W73" s="963"/>
      <c r="X73" s="963"/>
      <c r="Y73" s="963"/>
      <c r="Z73" s="913"/>
      <c r="AA73" s="964">
        <v>1</v>
      </c>
      <c r="AB73" s="963"/>
      <c r="AC73" s="963"/>
      <c r="AD73" s="963"/>
      <c r="AE73" s="913"/>
      <c r="AF73" s="915" t="s">
        <v>129</v>
      </c>
      <c r="AG73" s="916"/>
      <c r="AH73" s="916"/>
      <c r="AI73" s="916"/>
      <c r="AJ73" s="917"/>
      <c r="AK73" s="964">
        <v>24</v>
      </c>
      <c r="AL73" s="963"/>
      <c r="AM73" s="963"/>
      <c r="AN73" s="963"/>
      <c r="AO73" s="913"/>
      <c r="AP73" s="915" t="s">
        <v>129</v>
      </c>
      <c r="AQ73" s="916"/>
      <c r="AR73" s="916"/>
      <c r="AS73" s="916"/>
      <c r="AT73" s="917"/>
      <c r="AU73" s="915" t="s">
        <v>129</v>
      </c>
      <c r="AV73" s="916"/>
      <c r="AW73" s="916"/>
      <c r="AX73" s="916"/>
      <c r="AY73" s="917"/>
      <c r="AZ73" s="966"/>
      <c r="BA73" s="966"/>
      <c r="BB73" s="966"/>
      <c r="BC73" s="966"/>
      <c r="BD73" s="967"/>
      <c r="BE73" s="265"/>
      <c r="BF73" s="265"/>
      <c r="BG73" s="265"/>
      <c r="BH73" s="265"/>
      <c r="BI73" s="265"/>
      <c r="BJ73" s="265"/>
      <c r="BK73" s="265"/>
      <c r="BL73" s="265"/>
      <c r="BM73" s="265"/>
      <c r="BN73" s="265"/>
      <c r="BO73" s="265"/>
      <c r="BP73" s="265"/>
      <c r="BQ73" s="262">
        <v>67</v>
      </c>
      <c r="BR73" s="267"/>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6"/>
    </row>
    <row r="74" spans="1:131" s="247" customFormat="1" ht="26.25" customHeight="1" x14ac:dyDescent="0.2">
      <c r="A74" s="261">
        <v>7</v>
      </c>
      <c r="B74" s="959" t="s">
        <v>584</v>
      </c>
      <c r="C74" s="960"/>
      <c r="D74" s="960"/>
      <c r="E74" s="960"/>
      <c r="F74" s="960"/>
      <c r="G74" s="960"/>
      <c r="H74" s="960"/>
      <c r="I74" s="960"/>
      <c r="J74" s="960"/>
      <c r="K74" s="960"/>
      <c r="L74" s="960"/>
      <c r="M74" s="960"/>
      <c r="N74" s="960"/>
      <c r="O74" s="960"/>
      <c r="P74" s="961"/>
      <c r="Q74" s="962">
        <v>39</v>
      </c>
      <c r="R74" s="963"/>
      <c r="S74" s="963"/>
      <c r="T74" s="963"/>
      <c r="U74" s="913"/>
      <c r="V74" s="964">
        <v>37</v>
      </c>
      <c r="W74" s="963"/>
      <c r="X74" s="963"/>
      <c r="Y74" s="963"/>
      <c r="Z74" s="913"/>
      <c r="AA74" s="964">
        <v>2</v>
      </c>
      <c r="AB74" s="963"/>
      <c r="AC74" s="963"/>
      <c r="AD74" s="963"/>
      <c r="AE74" s="913"/>
      <c r="AF74" s="915" t="s">
        <v>129</v>
      </c>
      <c r="AG74" s="916"/>
      <c r="AH74" s="916"/>
      <c r="AI74" s="916"/>
      <c r="AJ74" s="917"/>
      <c r="AK74" s="915" t="s">
        <v>129</v>
      </c>
      <c r="AL74" s="916"/>
      <c r="AM74" s="916"/>
      <c r="AN74" s="916"/>
      <c r="AO74" s="917"/>
      <c r="AP74" s="915" t="s">
        <v>129</v>
      </c>
      <c r="AQ74" s="916"/>
      <c r="AR74" s="916"/>
      <c r="AS74" s="916"/>
      <c r="AT74" s="917"/>
      <c r="AU74" s="915" t="s">
        <v>129</v>
      </c>
      <c r="AV74" s="916"/>
      <c r="AW74" s="916"/>
      <c r="AX74" s="916"/>
      <c r="AY74" s="917"/>
      <c r="AZ74" s="966"/>
      <c r="BA74" s="966"/>
      <c r="BB74" s="966"/>
      <c r="BC74" s="966"/>
      <c r="BD74" s="967"/>
      <c r="BE74" s="265"/>
      <c r="BF74" s="265"/>
      <c r="BG74" s="265"/>
      <c r="BH74" s="265"/>
      <c r="BI74" s="265"/>
      <c r="BJ74" s="265"/>
      <c r="BK74" s="265"/>
      <c r="BL74" s="265"/>
      <c r="BM74" s="265"/>
      <c r="BN74" s="265"/>
      <c r="BO74" s="265"/>
      <c r="BP74" s="265"/>
      <c r="BQ74" s="262">
        <v>68</v>
      </c>
      <c r="BR74" s="267"/>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6"/>
    </row>
    <row r="75" spans="1:131" s="247" customFormat="1" ht="26.25" customHeight="1" x14ac:dyDescent="0.2">
      <c r="A75" s="261">
        <v>8</v>
      </c>
      <c r="B75" s="959" t="s">
        <v>585</v>
      </c>
      <c r="C75" s="960"/>
      <c r="D75" s="960"/>
      <c r="E75" s="960"/>
      <c r="F75" s="960"/>
      <c r="G75" s="960"/>
      <c r="H75" s="960"/>
      <c r="I75" s="960"/>
      <c r="J75" s="960"/>
      <c r="K75" s="960"/>
      <c r="L75" s="960"/>
      <c r="M75" s="960"/>
      <c r="N75" s="960"/>
      <c r="O75" s="960"/>
      <c r="P75" s="961"/>
      <c r="Q75" s="962">
        <v>4187</v>
      </c>
      <c r="R75" s="963"/>
      <c r="S75" s="963"/>
      <c r="T75" s="963"/>
      <c r="U75" s="913"/>
      <c r="V75" s="964">
        <v>4023</v>
      </c>
      <c r="W75" s="963"/>
      <c r="X75" s="963"/>
      <c r="Y75" s="963"/>
      <c r="Z75" s="913"/>
      <c r="AA75" s="964">
        <v>164</v>
      </c>
      <c r="AB75" s="963"/>
      <c r="AC75" s="963"/>
      <c r="AD75" s="963"/>
      <c r="AE75" s="913"/>
      <c r="AF75" s="964">
        <v>140</v>
      </c>
      <c r="AG75" s="963"/>
      <c r="AH75" s="963"/>
      <c r="AI75" s="963"/>
      <c r="AJ75" s="913"/>
      <c r="AK75" s="964">
        <v>151</v>
      </c>
      <c r="AL75" s="963"/>
      <c r="AM75" s="963"/>
      <c r="AN75" s="963"/>
      <c r="AO75" s="913"/>
      <c r="AP75" s="964">
        <v>461</v>
      </c>
      <c r="AQ75" s="963"/>
      <c r="AR75" s="963"/>
      <c r="AS75" s="963"/>
      <c r="AT75" s="913"/>
      <c r="AU75" s="964">
        <v>61</v>
      </c>
      <c r="AV75" s="963"/>
      <c r="AW75" s="963"/>
      <c r="AX75" s="963"/>
      <c r="AY75" s="913"/>
      <c r="AZ75" s="966"/>
      <c r="BA75" s="966"/>
      <c r="BB75" s="966"/>
      <c r="BC75" s="966"/>
      <c r="BD75" s="967"/>
      <c r="BE75" s="265"/>
      <c r="BF75" s="265"/>
      <c r="BG75" s="265"/>
      <c r="BH75" s="265"/>
      <c r="BI75" s="265"/>
      <c r="BJ75" s="265"/>
      <c r="BK75" s="265"/>
      <c r="BL75" s="265"/>
      <c r="BM75" s="265"/>
      <c r="BN75" s="265"/>
      <c r="BO75" s="265"/>
      <c r="BP75" s="265"/>
      <c r="BQ75" s="262">
        <v>69</v>
      </c>
      <c r="BR75" s="267"/>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6"/>
    </row>
    <row r="76" spans="1:131" s="247" customFormat="1" ht="26.25" customHeight="1" x14ac:dyDescent="0.2">
      <c r="A76" s="261">
        <v>9</v>
      </c>
      <c r="B76" s="959" t="s">
        <v>586</v>
      </c>
      <c r="C76" s="960"/>
      <c r="D76" s="960"/>
      <c r="E76" s="960"/>
      <c r="F76" s="960"/>
      <c r="G76" s="960"/>
      <c r="H76" s="960"/>
      <c r="I76" s="960"/>
      <c r="J76" s="960"/>
      <c r="K76" s="960"/>
      <c r="L76" s="960"/>
      <c r="M76" s="960"/>
      <c r="N76" s="960"/>
      <c r="O76" s="960"/>
      <c r="P76" s="961"/>
      <c r="Q76" s="962">
        <v>1100</v>
      </c>
      <c r="R76" s="963"/>
      <c r="S76" s="963"/>
      <c r="T76" s="963"/>
      <c r="U76" s="913"/>
      <c r="V76" s="964">
        <v>893</v>
      </c>
      <c r="W76" s="963"/>
      <c r="X76" s="963"/>
      <c r="Y76" s="963"/>
      <c r="Z76" s="913"/>
      <c r="AA76" s="964">
        <v>207</v>
      </c>
      <c r="AB76" s="963"/>
      <c r="AC76" s="963"/>
      <c r="AD76" s="963"/>
      <c r="AE76" s="913"/>
      <c r="AF76" s="964">
        <v>510</v>
      </c>
      <c r="AG76" s="963"/>
      <c r="AH76" s="963"/>
      <c r="AI76" s="963"/>
      <c r="AJ76" s="913"/>
      <c r="AK76" s="915" t="s">
        <v>129</v>
      </c>
      <c r="AL76" s="916"/>
      <c r="AM76" s="916"/>
      <c r="AN76" s="916"/>
      <c r="AO76" s="917"/>
      <c r="AP76" s="964">
        <v>2991</v>
      </c>
      <c r="AQ76" s="963"/>
      <c r="AR76" s="963"/>
      <c r="AS76" s="963"/>
      <c r="AT76" s="913"/>
      <c r="AU76" s="964">
        <v>1</v>
      </c>
      <c r="AV76" s="963"/>
      <c r="AW76" s="963"/>
      <c r="AX76" s="963"/>
      <c r="AY76" s="913"/>
      <c r="AZ76" s="966"/>
      <c r="BA76" s="966"/>
      <c r="BB76" s="966"/>
      <c r="BC76" s="966"/>
      <c r="BD76" s="967"/>
      <c r="BE76" s="265"/>
      <c r="BF76" s="265"/>
      <c r="BG76" s="265"/>
      <c r="BH76" s="265"/>
      <c r="BI76" s="265"/>
      <c r="BJ76" s="265"/>
      <c r="BK76" s="265"/>
      <c r="BL76" s="265"/>
      <c r="BM76" s="265"/>
      <c r="BN76" s="265"/>
      <c r="BO76" s="265"/>
      <c r="BP76" s="265"/>
      <c r="BQ76" s="262">
        <v>70</v>
      </c>
      <c r="BR76" s="267"/>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6"/>
    </row>
    <row r="77" spans="1:131" s="247" customFormat="1" ht="26.25" customHeight="1" x14ac:dyDescent="0.2">
      <c r="A77" s="261">
        <v>10</v>
      </c>
      <c r="B77" s="959"/>
      <c r="C77" s="960"/>
      <c r="D77" s="960"/>
      <c r="E77" s="960"/>
      <c r="F77" s="960"/>
      <c r="G77" s="960"/>
      <c r="H77" s="960"/>
      <c r="I77" s="960"/>
      <c r="J77" s="960"/>
      <c r="K77" s="960"/>
      <c r="L77" s="960"/>
      <c r="M77" s="960"/>
      <c r="N77" s="960"/>
      <c r="O77" s="960"/>
      <c r="P77" s="961"/>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6"/>
      <c r="BA77" s="966"/>
      <c r="BB77" s="966"/>
      <c r="BC77" s="966"/>
      <c r="BD77" s="967"/>
      <c r="BE77" s="265"/>
      <c r="BF77" s="265"/>
      <c r="BG77" s="265"/>
      <c r="BH77" s="265"/>
      <c r="BI77" s="265"/>
      <c r="BJ77" s="265"/>
      <c r="BK77" s="265"/>
      <c r="BL77" s="265"/>
      <c r="BM77" s="265"/>
      <c r="BN77" s="265"/>
      <c r="BO77" s="265"/>
      <c r="BP77" s="265"/>
      <c r="BQ77" s="262">
        <v>71</v>
      </c>
      <c r="BR77" s="267"/>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6"/>
    </row>
    <row r="78" spans="1:131" s="247" customFormat="1" ht="26.25" customHeight="1" x14ac:dyDescent="0.2">
      <c r="A78" s="261">
        <v>11</v>
      </c>
      <c r="B78" s="959"/>
      <c r="C78" s="960"/>
      <c r="D78" s="960"/>
      <c r="E78" s="960"/>
      <c r="F78" s="960"/>
      <c r="G78" s="960"/>
      <c r="H78" s="960"/>
      <c r="I78" s="960"/>
      <c r="J78" s="960"/>
      <c r="K78" s="960"/>
      <c r="L78" s="960"/>
      <c r="M78" s="960"/>
      <c r="N78" s="960"/>
      <c r="O78" s="960"/>
      <c r="P78" s="961"/>
      <c r="Q78" s="965"/>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6"/>
      <c r="BA78" s="966"/>
      <c r="BB78" s="966"/>
      <c r="BC78" s="966"/>
      <c r="BD78" s="967"/>
      <c r="BE78" s="265"/>
      <c r="BF78" s="265"/>
      <c r="BG78" s="265"/>
      <c r="BH78" s="265"/>
      <c r="BI78" s="265"/>
      <c r="BJ78" s="268"/>
      <c r="BK78" s="268"/>
      <c r="BL78" s="268"/>
      <c r="BM78" s="268"/>
      <c r="BN78" s="268"/>
      <c r="BO78" s="265"/>
      <c r="BP78" s="265"/>
      <c r="BQ78" s="262">
        <v>72</v>
      </c>
      <c r="BR78" s="267"/>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6"/>
    </row>
    <row r="79" spans="1:131" s="247" customFormat="1" ht="26.25" customHeight="1" x14ac:dyDescent="0.2">
      <c r="A79" s="261">
        <v>12</v>
      </c>
      <c r="B79" s="959"/>
      <c r="C79" s="960"/>
      <c r="D79" s="960"/>
      <c r="E79" s="960"/>
      <c r="F79" s="960"/>
      <c r="G79" s="960"/>
      <c r="H79" s="960"/>
      <c r="I79" s="960"/>
      <c r="J79" s="960"/>
      <c r="K79" s="960"/>
      <c r="L79" s="960"/>
      <c r="M79" s="960"/>
      <c r="N79" s="960"/>
      <c r="O79" s="960"/>
      <c r="P79" s="961"/>
      <c r="Q79" s="965"/>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6"/>
      <c r="BA79" s="966"/>
      <c r="BB79" s="966"/>
      <c r="BC79" s="966"/>
      <c r="BD79" s="967"/>
      <c r="BE79" s="265"/>
      <c r="BF79" s="265"/>
      <c r="BG79" s="265"/>
      <c r="BH79" s="265"/>
      <c r="BI79" s="265"/>
      <c r="BJ79" s="268"/>
      <c r="BK79" s="268"/>
      <c r="BL79" s="268"/>
      <c r="BM79" s="268"/>
      <c r="BN79" s="268"/>
      <c r="BO79" s="265"/>
      <c r="BP79" s="265"/>
      <c r="BQ79" s="262">
        <v>73</v>
      </c>
      <c r="BR79" s="267"/>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6"/>
    </row>
    <row r="80" spans="1:131" s="247" customFormat="1" ht="26.25" customHeight="1" x14ac:dyDescent="0.2">
      <c r="A80" s="261">
        <v>13</v>
      </c>
      <c r="B80" s="959"/>
      <c r="C80" s="960"/>
      <c r="D80" s="960"/>
      <c r="E80" s="960"/>
      <c r="F80" s="960"/>
      <c r="G80" s="960"/>
      <c r="H80" s="960"/>
      <c r="I80" s="960"/>
      <c r="J80" s="960"/>
      <c r="K80" s="960"/>
      <c r="L80" s="960"/>
      <c r="M80" s="960"/>
      <c r="N80" s="960"/>
      <c r="O80" s="960"/>
      <c r="P80" s="961"/>
      <c r="Q80" s="965"/>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6"/>
      <c r="BA80" s="966"/>
      <c r="BB80" s="966"/>
      <c r="BC80" s="966"/>
      <c r="BD80" s="967"/>
      <c r="BE80" s="265"/>
      <c r="BF80" s="265"/>
      <c r="BG80" s="265"/>
      <c r="BH80" s="265"/>
      <c r="BI80" s="265"/>
      <c r="BJ80" s="265"/>
      <c r="BK80" s="265"/>
      <c r="BL80" s="265"/>
      <c r="BM80" s="265"/>
      <c r="BN80" s="265"/>
      <c r="BO80" s="265"/>
      <c r="BP80" s="265"/>
      <c r="BQ80" s="262">
        <v>74</v>
      </c>
      <c r="BR80" s="267"/>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6"/>
    </row>
    <row r="81" spans="1:131" s="247" customFormat="1" ht="26.25" customHeight="1" x14ac:dyDescent="0.2">
      <c r="A81" s="261">
        <v>14</v>
      </c>
      <c r="B81" s="959"/>
      <c r="C81" s="960"/>
      <c r="D81" s="960"/>
      <c r="E81" s="960"/>
      <c r="F81" s="960"/>
      <c r="G81" s="960"/>
      <c r="H81" s="960"/>
      <c r="I81" s="960"/>
      <c r="J81" s="960"/>
      <c r="K81" s="960"/>
      <c r="L81" s="960"/>
      <c r="M81" s="960"/>
      <c r="N81" s="960"/>
      <c r="O81" s="960"/>
      <c r="P81" s="961"/>
      <c r="Q81" s="965"/>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6"/>
      <c r="BA81" s="966"/>
      <c r="BB81" s="966"/>
      <c r="BC81" s="966"/>
      <c r="BD81" s="967"/>
      <c r="BE81" s="265"/>
      <c r="BF81" s="265"/>
      <c r="BG81" s="265"/>
      <c r="BH81" s="265"/>
      <c r="BI81" s="265"/>
      <c r="BJ81" s="265"/>
      <c r="BK81" s="265"/>
      <c r="BL81" s="265"/>
      <c r="BM81" s="265"/>
      <c r="BN81" s="265"/>
      <c r="BO81" s="265"/>
      <c r="BP81" s="265"/>
      <c r="BQ81" s="262">
        <v>75</v>
      </c>
      <c r="BR81" s="267"/>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6"/>
    </row>
    <row r="82" spans="1:131" s="247" customFormat="1" ht="26.25" customHeight="1" x14ac:dyDescent="0.2">
      <c r="A82" s="261">
        <v>15</v>
      </c>
      <c r="B82" s="959"/>
      <c r="C82" s="960"/>
      <c r="D82" s="960"/>
      <c r="E82" s="960"/>
      <c r="F82" s="960"/>
      <c r="G82" s="960"/>
      <c r="H82" s="960"/>
      <c r="I82" s="960"/>
      <c r="J82" s="960"/>
      <c r="K82" s="960"/>
      <c r="L82" s="960"/>
      <c r="M82" s="960"/>
      <c r="N82" s="960"/>
      <c r="O82" s="960"/>
      <c r="P82" s="961"/>
      <c r="Q82" s="965"/>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6"/>
      <c r="BA82" s="966"/>
      <c r="BB82" s="966"/>
      <c r="BC82" s="966"/>
      <c r="BD82" s="967"/>
      <c r="BE82" s="265"/>
      <c r="BF82" s="265"/>
      <c r="BG82" s="265"/>
      <c r="BH82" s="265"/>
      <c r="BI82" s="265"/>
      <c r="BJ82" s="265"/>
      <c r="BK82" s="265"/>
      <c r="BL82" s="265"/>
      <c r="BM82" s="265"/>
      <c r="BN82" s="265"/>
      <c r="BO82" s="265"/>
      <c r="BP82" s="265"/>
      <c r="BQ82" s="262">
        <v>76</v>
      </c>
      <c r="BR82" s="267"/>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6"/>
    </row>
    <row r="83" spans="1:131" s="247" customFormat="1" ht="26.25" customHeight="1" x14ac:dyDescent="0.2">
      <c r="A83" s="261">
        <v>16</v>
      </c>
      <c r="B83" s="959"/>
      <c r="C83" s="960"/>
      <c r="D83" s="960"/>
      <c r="E83" s="960"/>
      <c r="F83" s="960"/>
      <c r="G83" s="960"/>
      <c r="H83" s="960"/>
      <c r="I83" s="960"/>
      <c r="J83" s="960"/>
      <c r="K83" s="960"/>
      <c r="L83" s="960"/>
      <c r="M83" s="960"/>
      <c r="N83" s="960"/>
      <c r="O83" s="960"/>
      <c r="P83" s="961"/>
      <c r="Q83" s="965"/>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6"/>
      <c r="BA83" s="966"/>
      <c r="BB83" s="966"/>
      <c r="BC83" s="966"/>
      <c r="BD83" s="967"/>
      <c r="BE83" s="265"/>
      <c r="BF83" s="265"/>
      <c r="BG83" s="265"/>
      <c r="BH83" s="265"/>
      <c r="BI83" s="265"/>
      <c r="BJ83" s="265"/>
      <c r="BK83" s="265"/>
      <c r="BL83" s="265"/>
      <c r="BM83" s="265"/>
      <c r="BN83" s="265"/>
      <c r="BO83" s="265"/>
      <c r="BP83" s="265"/>
      <c r="BQ83" s="262">
        <v>77</v>
      </c>
      <c r="BR83" s="267"/>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6"/>
    </row>
    <row r="84" spans="1:131" s="247" customFormat="1" ht="26.25" customHeight="1" x14ac:dyDescent="0.2">
      <c r="A84" s="261">
        <v>17</v>
      </c>
      <c r="B84" s="959"/>
      <c r="C84" s="960"/>
      <c r="D84" s="960"/>
      <c r="E84" s="960"/>
      <c r="F84" s="960"/>
      <c r="G84" s="960"/>
      <c r="H84" s="960"/>
      <c r="I84" s="960"/>
      <c r="J84" s="960"/>
      <c r="K84" s="960"/>
      <c r="L84" s="960"/>
      <c r="M84" s="960"/>
      <c r="N84" s="960"/>
      <c r="O84" s="960"/>
      <c r="P84" s="961"/>
      <c r="Q84" s="965"/>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6"/>
      <c r="BA84" s="966"/>
      <c r="BB84" s="966"/>
      <c r="BC84" s="966"/>
      <c r="BD84" s="967"/>
      <c r="BE84" s="265"/>
      <c r="BF84" s="265"/>
      <c r="BG84" s="265"/>
      <c r="BH84" s="265"/>
      <c r="BI84" s="265"/>
      <c r="BJ84" s="265"/>
      <c r="BK84" s="265"/>
      <c r="BL84" s="265"/>
      <c r="BM84" s="265"/>
      <c r="BN84" s="265"/>
      <c r="BO84" s="265"/>
      <c r="BP84" s="265"/>
      <c r="BQ84" s="262">
        <v>78</v>
      </c>
      <c r="BR84" s="267"/>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6"/>
    </row>
    <row r="85" spans="1:131" s="247" customFormat="1" ht="26.25" customHeight="1" x14ac:dyDescent="0.2">
      <c r="A85" s="261">
        <v>18</v>
      </c>
      <c r="B85" s="959"/>
      <c r="C85" s="960"/>
      <c r="D85" s="960"/>
      <c r="E85" s="960"/>
      <c r="F85" s="960"/>
      <c r="G85" s="960"/>
      <c r="H85" s="960"/>
      <c r="I85" s="960"/>
      <c r="J85" s="960"/>
      <c r="K85" s="960"/>
      <c r="L85" s="960"/>
      <c r="M85" s="960"/>
      <c r="N85" s="960"/>
      <c r="O85" s="960"/>
      <c r="P85" s="961"/>
      <c r="Q85" s="965"/>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6"/>
      <c r="BA85" s="966"/>
      <c r="BB85" s="966"/>
      <c r="BC85" s="966"/>
      <c r="BD85" s="967"/>
      <c r="BE85" s="265"/>
      <c r="BF85" s="265"/>
      <c r="BG85" s="265"/>
      <c r="BH85" s="265"/>
      <c r="BI85" s="265"/>
      <c r="BJ85" s="265"/>
      <c r="BK85" s="265"/>
      <c r="BL85" s="265"/>
      <c r="BM85" s="265"/>
      <c r="BN85" s="265"/>
      <c r="BO85" s="265"/>
      <c r="BP85" s="265"/>
      <c r="BQ85" s="262">
        <v>79</v>
      </c>
      <c r="BR85" s="267"/>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6"/>
    </row>
    <row r="86" spans="1:131" s="247" customFormat="1" ht="26.25" customHeight="1" x14ac:dyDescent="0.2">
      <c r="A86" s="261">
        <v>19</v>
      </c>
      <c r="B86" s="959"/>
      <c r="C86" s="960"/>
      <c r="D86" s="960"/>
      <c r="E86" s="960"/>
      <c r="F86" s="960"/>
      <c r="G86" s="960"/>
      <c r="H86" s="960"/>
      <c r="I86" s="960"/>
      <c r="J86" s="960"/>
      <c r="K86" s="960"/>
      <c r="L86" s="960"/>
      <c r="M86" s="960"/>
      <c r="N86" s="960"/>
      <c r="O86" s="960"/>
      <c r="P86" s="961"/>
      <c r="Q86" s="965"/>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6"/>
      <c r="BA86" s="966"/>
      <c r="BB86" s="966"/>
      <c r="BC86" s="966"/>
      <c r="BD86" s="967"/>
      <c r="BE86" s="265"/>
      <c r="BF86" s="265"/>
      <c r="BG86" s="265"/>
      <c r="BH86" s="265"/>
      <c r="BI86" s="265"/>
      <c r="BJ86" s="265"/>
      <c r="BK86" s="265"/>
      <c r="BL86" s="265"/>
      <c r="BM86" s="265"/>
      <c r="BN86" s="265"/>
      <c r="BO86" s="265"/>
      <c r="BP86" s="265"/>
      <c r="BQ86" s="262">
        <v>80</v>
      </c>
      <c r="BR86" s="267"/>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6"/>
    </row>
    <row r="87" spans="1:131" s="247" customFormat="1" ht="26.25" customHeight="1" x14ac:dyDescent="0.2">
      <c r="A87" s="269">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5"/>
      <c r="BF87" s="265"/>
      <c r="BG87" s="265"/>
      <c r="BH87" s="265"/>
      <c r="BI87" s="265"/>
      <c r="BJ87" s="265"/>
      <c r="BK87" s="265"/>
      <c r="BL87" s="265"/>
      <c r="BM87" s="265"/>
      <c r="BN87" s="265"/>
      <c r="BO87" s="265"/>
      <c r="BP87" s="265"/>
      <c r="BQ87" s="262">
        <v>81</v>
      </c>
      <c r="BR87" s="267"/>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6"/>
    </row>
    <row r="88" spans="1:131" s="247" customFormat="1" ht="26.25" customHeight="1" thickBot="1" x14ac:dyDescent="0.25">
      <c r="A88" s="264" t="s">
        <v>389</v>
      </c>
      <c r="B88" s="873" t="s">
        <v>422</v>
      </c>
      <c r="C88" s="874"/>
      <c r="D88" s="874"/>
      <c r="E88" s="874"/>
      <c r="F88" s="874"/>
      <c r="G88" s="874"/>
      <c r="H88" s="874"/>
      <c r="I88" s="874"/>
      <c r="J88" s="874"/>
      <c r="K88" s="874"/>
      <c r="L88" s="874"/>
      <c r="M88" s="874"/>
      <c r="N88" s="874"/>
      <c r="O88" s="874"/>
      <c r="P88" s="875"/>
      <c r="Q88" s="924"/>
      <c r="R88" s="925"/>
      <c r="S88" s="925"/>
      <c r="T88" s="925"/>
      <c r="U88" s="925"/>
      <c r="V88" s="925"/>
      <c r="W88" s="925"/>
      <c r="X88" s="925"/>
      <c r="Y88" s="925"/>
      <c r="Z88" s="925"/>
      <c r="AA88" s="925"/>
      <c r="AB88" s="925"/>
      <c r="AC88" s="925"/>
      <c r="AD88" s="925"/>
      <c r="AE88" s="925"/>
      <c r="AF88" s="928">
        <v>13371</v>
      </c>
      <c r="AG88" s="928"/>
      <c r="AH88" s="928"/>
      <c r="AI88" s="928"/>
      <c r="AJ88" s="928"/>
      <c r="AK88" s="925"/>
      <c r="AL88" s="925"/>
      <c r="AM88" s="925"/>
      <c r="AN88" s="925"/>
      <c r="AO88" s="925"/>
      <c r="AP88" s="928">
        <v>3452</v>
      </c>
      <c r="AQ88" s="928"/>
      <c r="AR88" s="928"/>
      <c r="AS88" s="928"/>
      <c r="AT88" s="928"/>
      <c r="AU88" s="928">
        <v>62</v>
      </c>
      <c r="AV88" s="928"/>
      <c r="AW88" s="928"/>
      <c r="AX88" s="928"/>
      <c r="AY88" s="928"/>
      <c r="AZ88" s="933"/>
      <c r="BA88" s="933"/>
      <c r="BB88" s="933"/>
      <c r="BC88" s="933"/>
      <c r="BD88" s="934"/>
      <c r="BE88" s="265"/>
      <c r="BF88" s="265"/>
      <c r="BG88" s="265"/>
      <c r="BH88" s="265"/>
      <c r="BI88" s="265"/>
      <c r="BJ88" s="265"/>
      <c r="BK88" s="265"/>
      <c r="BL88" s="265"/>
      <c r="BM88" s="265"/>
      <c r="BN88" s="265"/>
      <c r="BO88" s="265"/>
      <c r="BP88" s="265"/>
      <c r="BQ88" s="262">
        <v>82</v>
      </c>
      <c r="BR88" s="267"/>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3" t="s">
        <v>423</v>
      </c>
      <c r="BS102" s="874"/>
      <c r="BT102" s="874"/>
      <c r="BU102" s="874"/>
      <c r="BV102" s="874"/>
      <c r="BW102" s="874"/>
      <c r="BX102" s="874"/>
      <c r="BY102" s="874"/>
      <c r="BZ102" s="874"/>
      <c r="CA102" s="874"/>
      <c r="CB102" s="874"/>
      <c r="CC102" s="874"/>
      <c r="CD102" s="874"/>
      <c r="CE102" s="874"/>
      <c r="CF102" s="874"/>
      <c r="CG102" s="875"/>
      <c r="CH102" s="975"/>
      <c r="CI102" s="976"/>
      <c r="CJ102" s="976"/>
      <c r="CK102" s="976"/>
      <c r="CL102" s="977"/>
      <c r="CM102" s="975"/>
      <c r="CN102" s="976"/>
      <c r="CO102" s="976"/>
      <c r="CP102" s="976"/>
      <c r="CQ102" s="977"/>
      <c r="CR102" s="978">
        <v>11</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6" customFormat="1" ht="26.25" customHeight="1" x14ac:dyDescent="0.2">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307</v>
      </c>
      <c r="AG109" s="981"/>
      <c r="AH109" s="981"/>
      <c r="AI109" s="981"/>
      <c r="AJ109" s="982"/>
      <c r="AK109" s="980" t="s">
        <v>306</v>
      </c>
      <c r="AL109" s="981"/>
      <c r="AM109" s="981"/>
      <c r="AN109" s="981"/>
      <c r="AO109" s="982"/>
      <c r="AP109" s="980" t="s">
        <v>432</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307</v>
      </c>
      <c r="BW109" s="981"/>
      <c r="BX109" s="981"/>
      <c r="BY109" s="981"/>
      <c r="BZ109" s="982"/>
      <c r="CA109" s="980" t="s">
        <v>306</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307</v>
      </c>
      <c r="DM109" s="981"/>
      <c r="DN109" s="981"/>
      <c r="DO109" s="981"/>
      <c r="DP109" s="982"/>
      <c r="DQ109" s="980" t="s">
        <v>306</v>
      </c>
      <c r="DR109" s="981"/>
      <c r="DS109" s="981"/>
      <c r="DT109" s="981"/>
      <c r="DU109" s="982"/>
      <c r="DV109" s="980" t="s">
        <v>432</v>
      </c>
      <c r="DW109" s="981"/>
      <c r="DX109" s="981"/>
      <c r="DY109" s="981"/>
      <c r="DZ109" s="983"/>
    </row>
    <row r="110" spans="1:131" s="246" customFormat="1" ht="26.25" customHeight="1" x14ac:dyDescent="0.2">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645048</v>
      </c>
      <c r="AB110" s="988"/>
      <c r="AC110" s="988"/>
      <c r="AD110" s="988"/>
      <c r="AE110" s="989"/>
      <c r="AF110" s="990">
        <v>651591</v>
      </c>
      <c r="AG110" s="988"/>
      <c r="AH110" s="988"/>
      <c r="AI110" s="988"/>
      <c r="AJ110" s="989"/>
      <c r="AK110" s="990">
        <v>624174</v>
      </c>
      <c r="AL110" s="988"/>
      <c r="AM110" s="988"/>
      <c r="AN110" s="988"/>
      <c r="AO110" s="989"/>
      <c r="AP110" s="991">
        <v>13.5</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6772152</v>
      </c>
      <c r="BR110" s="1023"/>
      <c r="BS110" s="1023"/>
      <c r="BT110" s="1023"/>
      <c r="BU110" s="1023"/>
      <c r="BV110" s="1023">
        <v>6893558</v>
      </c>
      <c r="BW110" s="1023"/>
      <c r="BX110" s="1023"/>
      <c r="BY110" s="1023"/>
      <c r="BZ110" s="1023"/>
      <c r="CA110" s="1023">
        <v>6871620</v>
      </c>
      <c r="CB110" s="1023"/>
      <c r="CC110" s="1023"/>
      <c r="CD110" s="1023"/>
      <c r="CE110" s="1023"/>
      <c r="CF110" s="1037">
        <v>148.4</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129</v>
      </c>
      <c r="DH110" s="1023"/>
      <c r="DI110" s="1023"/>
      <c r="DJ110" s="1023"/>
      <c r="DK110" s="1023"/>
      <c r="DL110" s="1023" t="s">
        <v>129</v>
      </c>
      <c r="DM110" s="1023"/>
      <c r="DN110" s="1023"/>
      <c r="DO110" s="1023"/>
      <c r="DP110" s="1023"/>
      <c r="DQ110" s="1023" t="s">
        <v>129</v>
      </c>
      <c r="DR110" s="1023"/>
      <c r="DS110" s="1023"/>
      <c r="DT110" s="1023"/>
      <c r="DU110" s="1023"/>
      <c r="DV110" s="1024" t="s">
        <v>129</v>
      </c>
      <c r="DW110" s="1024"/>
      <c r="DX110" s="1024"/>
      <c r="DY110" s="1024"/>
      <c r="DZ110" s="1025"/>
    </row>
    <row r="111" spans="1:131" s="246" customFormat="1" ht="26.25" customHeight="1" x14ac:dyDescent="0.2">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129</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94655</v>
      </c>
      <c r="BR111" s="1016"/>
      <c r="BS111" s="1016"/>
      <c r="BT111" s="1016"/>
      <c r="BU111" s="1016"/>
      <c r="BV111" s="1016">
        <v>23723</v>
      </c>
      <c r="BW111" s="1016"/>
      <c r="BX111" s="1016"/>
      <c r="BY111" s="1016"/>
      <c r="BZ111" s="1016"/>
      <c r="CA111" s="1016" t="s">
        <v>129</v>
      </c>
      <c r="CB111" s="1016"/>
      <c r="CC111" s="1016"/>
      <c r="CD111" s="1016"/>
      <c r="CE111" s="1016"/>
      <c r="CF111" s="1010" t="s">
        <v>129</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129</v>
      </c>
      <c r="DM111" s="1016"/>
      <c r="DN111" s="1016"/>
      <c r="DO111" s="1016"/>
      <c r="DP111" s="1016"/>
      <c r="DQ111" s="1016" t="s">
        <v>129</v>
      </c>
      <c r="DR111" s="1016"/>
      <c r="DS111" s="1016"/>
      <c r="DT111" s="1016"/>
      <c r="DU111" s="1016"/>
      <c r="DV111" s="1017" t="s">
        <v>129</v>
      </c>
      <c r="DW111" s="1017"/>
      <c r="DX111" s="1017"/>
      <c r="DY111" s="1017"/>
      <c r="DZ111" s="1018"/>
    </row>
    <row r="112" spans="1:131" s="246" customFormat="1" ht="26.25" customHeight="1" x14ac:dyDescent="0.2">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129</v>
      </c>
      <c r="AL112" s="1055"/>
      <c r="AM112" s="1055"/>
      <c r="AN112" s="1055"/>
      <c r="AO112" s="1056"/>
      <c r="AP112" s="1058" t="s">
        <v>129</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4110058</v>
      </c>
      <c r="BR112" s="1016"/>
      <c r="BS112" s="1016"/>
      <c r="BT112" s="1016"/>
      <c r="BU112" s="1016"/>
      <c r="BV112" s="1016">
        <v>3846539</v>
      </c>
      <c r="BW112" s="1016"/>
      <c r="BX112" s="1016"/>
      <c r="BY112" s="1016"/>
      <c r="BZ112" s="1016"/>
      <c r="CA112" s="1016">
        <v>3741770</v>
      </c>
      <c r="CB112" s="1016"/>
      <c r="CC112" s="1016"/>
      <c r="CD112" s="1016"/>
      <c r="CE112" s="1016"/>
      <c r="CF112" s="1010">
        <v>80.8</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129</v>
      </c>
      <c r="DM112" s="1016"/>
      <c r="DN112" s="1016"/>
      <c r="DO112" s="1016"/>
      <c r="DP112" s="1016"/>
      <c r="DQ112" s="1016" t="s">
        <v>129</v>
      </c>
      <c r="DR112" s="1016"/>
      <c r="DS112" s="1016"/>
      <c r="DT112" s="1016"/>
      <c r="DU112" s="1016"/>
      <c r="DV112" s="1017" t="s">
        <v>129</v>
      </c>
      <c r="DW112" s="1017"/>
      <c r="DX112" s="1017"/>
      <c r="DY112" s="1017"/>
      <c r="DZ112" s="1018"/>
    </row>
    <row r="113" spans="1:130" s="246" customFormat="1" ht="26.25" customHeight="1" x14ac:dyDescent="0.2">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346139</v>
      </c>
      <c r="AB113" s="1030"/>
      <c r="AC113" s="1030"/>
      <c r="AD113" s="1030"/>
      <c r="AE113" s="1031"/>
      <c r="AF113" s="1032">
        <v>367720</v>
      </c>
      <c r="AG113" s="1030"/>
      <c r="AH113" s="1030"/>
      <c r="AI113" s="1030"/>
      <c r="AJ113" s="1031"/>
      <c r="AK113" s="1032">
        <v>379709</v>
      </c>
      <c r="AL113" s="1030"/>
      <c r="AM113" s="1030"/>
      <c r="AN113" s="1030"/>
      <c r="AO113" s="1031"/>
      <c r="AP113" s="1033">
        <v>8.1999999999999993</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98892</v>
      </c>
      <c r="BR113" s="1016"/>
      <c r="BS113" s="1016"/>
      <c r="BT113" s="1016"/>
      <c r="BU113" s="1016"/>
      <c r="BV113" s="1016">
        <v>59607</v>
      </c>
      <c r="BW113" s="1016"/>
      <c r="BX113" s="1016"/>
      <c r="BY113" s="1016"/>
      <c r="BZ113" s="1016"/>
      <c r="CA113" s="1016">
        <v>61388</v>
      </c>
      <c r="CB113" s="1016"/>
      <c r="CC113" s="1016"/>
      <c r="CD113" s="1016"/>
      <c r="CE113" s="1016"/>
      <c r="CF113" s="1010">
        <v>1.3</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129</v>
      </c>
      <c r="DM113" s="1055"/>
      <c r="DN113" s="1055"/>
      <c r="DO113" s="1055"/>
      <c r="DP113" s="1056"/>
      <c r="DQ113" s="1057" t="s">
        <v>129</v>
      </c>
      <c r="DR113" s="1055"/>
      <c r="DS113" s="1055"/>
      <c r="DT113" s="1055"/>
      <c r="DU113" s="1056"/>
      <c r="DV113" s="1058" t="s">
        <v>129</v>
      </c>
      <c r="DW113" s="1059"/>
      <c r="DX113" s="1059"/>
      <c r="DY113" s="1059"/>
      <c r="DZ113" s="1060"/>
    </row>
    <row r="114" spans="1:130" s="246" customFormat="1" ht="26.25" customHeight="1" x14ac:dyDescent="0.2">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43613</v>
      </c>
      <c r="AB114" s="1055"/>
      <c r="AC114" s="1055"/>
      <c r="AD114" s="1055"/>
      <c r="AE114" s="1056"/>
      <c r="AF114" s="1057">
        <v>44201</v>
      </c>
      <c r="AG114" s="1055"/>
      <c r="AH114" s="1055"/>
      <c r="AI114" s="1055"/>
      <c r="AJ114" s="1056"/>
      <c r="AK114" s="1057">
        <v>26848</v>
      </c>
      <c r="AL114" s="1055"/>
      <c r="AM114" s="1055"/>
      <c r="AN114" s="1055"/>
      <c r="AO114" s="1056"/>
      <c r="AP114" s="1058">
        <v>0.6</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795350</v>
      </c>
      <c r="BR114" s="1016"/>
      <c r="BS114" s="1016"/>
      <c r="BT114" s="1016"/>
      <c r="BU114" s="1016"/>
      <c r="BV114" s="1016">
        <v>720510</v>
      </c>
      <c r="BW114" s="1016"/>
      <c r="BX114" s="1016"/>
      <c r="BY114" s="1016"/>
      <c r="BZ114" s="1016"/>
      <c r="CA114" s="1016">
        <v>570818</v>
      </c>
      <c r="CB114" s="1016"/>
      <c r="CC114" s="1016"/>
      <c r="CD114" s="1016"/>
      <c r="CE114" s="1016"/>
      <c r="CF114" s="1010">
        <v>12.3</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129</v>
      </c>
      <c r="DM114" s="1055"/>
      <c r="DN114" s="1055"/>
      <c r="DO114" s="1055"/>
      <c r="DP114" s="1056"/>
      <c r="DQ114" s="1057" t="s">
        <v>129</v>
      </c>
      <c r="DR114" s="1055"/>
      <c r="DS114" s="1055"/>
      <c r="DT114" s="1055"/>
      <c r="DU114" s="1056"/>
      <c r="DV114" s="1058" t="s">
        <v>129</v>
      </c>
      <c r="DW114" s="1059"/>
      <c r="DX114" s="1059"/>
      <c r="DY114" s="1059"/>
      <c r="DZ114" s="1060"/>
    </row>
    <row r="115" spans="1:130" s="246" customFormat="1" ht="26.25" customHeight="1" x14ac:dyDescent="0.2">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136010</v>
      </c>
      <c r="AB115" s="1030"/>
      <c r="AC115" s="1030"/>
      <c r="AD115" s="1030"/>
      <c r="AE115" s="1031"/>
      <c r="AF115" s="1032">
        <v>71069</v>
      </c>
      <c r="AG115" s="1030"/>
      <c r="AH115" s="1030"/>
      <c r="AI115" s="1030"/>
      <c r="AJ115" s="1031"/>
      <c r="AK115" s="1032">
        <v>23834</v>
      </c>
      <c r="AL115" s="1030"/>
      <c r="AM115" s="1030"/>
      <c r="AN115" s="1030"/>
      <c r="AO115" s="1031"/>
      <c r="AP115" s="1033">
        <v>0.5</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v>60031</v>
      </c>
      <c r="BR115" s="1016"/>
      <c r="BS115" s="1016"/>
      <c r="BT115" s="1016"/>
      <c r="BU115" s="1016"/>
      <c r="BV115" s="1016">
        <v>17298</v>
      </c>
      <c r="BW115" s="1016"/>
      <c r="BX115" s="1016"/>
      <c r="BY115" s="1016"/>
      <c r="BZ115" s="1016"/>
      <c r="CA115" s="1016">
        <v>216391</v>
      </c>
      <c r="CB115" s="1016"/>
      <c r="CC115" s="1016"/>
      <c r="CD115" s="1016"/>
      <c r="CE115" s="1016"/>
      <c r="CF115" s="1010">
        <v>4.7</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94655</v>
      </c>
      <c r="DH115" s="1055"/>
      <c r="DI115" s="1055"/>
      <c r="DJ115" s="1055"/>
      <c r="DK115" s="1056"/>
      <c r="DL115" s="1057">
        <v>23723</v>
      </c>
      <c r="DM115" s="1055"/>
      <c r="DN115" s="1055"/>
      <c r="DO115" s="1055"/>
      <c r="DP115" s="1056"/>
      <c r="DQ115" s="1057" t="s">
        <v>129</v>
      </c>
      <c r="DR115" s="1055"/>
      <c r="DS115" s="1055"/>
      <c r="DT115" s="1055"/>
      <c r="DU115" s="1056"/>
      <c r="DV115" s="1058" t="s">
        <v>129</v>
      </c>
      <c r="DW115" s="1059"/>
      <c r="DX115" s="1059"/>
      <c r="DY115" s="1059"/>
      <c r="DZ115" s="1060"/>
    </row>
    <row r="116" spans="1:130" s="246" customFormat="1" ht="26.25" customHeight="1" x14ac:dyDescent="0.2">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190</v>
      </c>
      <c r="AB116" s="1055"/>
      <c r="AC116" s="1055"/>
      <c r="AD116" s="1055"/>
      <c r="AE116" s="1056"/>
      <c r="AF116" s="1057">
        <v>118</v>
      </c>
      <c r="AG116" s="1055"/>
      <c r="AH116" s="1055"/>
      <c r="AI116" s="1055"/>
      <c r="AJ116" s="1056"/>
      <c r="AK116" s="1057" t="s">
        <v>129</v>
      </c>
      <c r="AL116" s="1055"/>
      <c r="AM116" s="1055"/>
      <c r="AN116" s="1055"/>
      <c r="AO116" s="1056"/>
      <c r="AP116" s="1058" t="s">
        <v>129</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129</v>
      </c>
      <c r="BW116" s="1016"/>
      <c r="BX116" s="1016"/>
      <c r="BY116" s="1016"/>
      <c r="BZ116" s="1016"/>
      <c r="CA116" s="1016" t="s">
        <v>129</v>
      </c>
      <c r="CB116" s="1016"/>
      <c r="CC116" s="1016"/>
      <c r="CD116" s="1016"/>
      <c r="CE116" s="1016"/>
      <c r="CF116" s="1010" t="s">
        <v>129</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129</v>
      </c>
      <c r="DH116" s="1055"/>
      <c r="DI116" s="1055"/>
      <c r="DJ116" s="1055"/>
      <c r="DK116" s="1056"/>
      <c r="DL116" s="1057" t="s">
        <v>129</v>
      </c>
      <c r="DM116" s="1055"/>
      <c r="DN116" s="1055"/>
      <c r="DO116" s="1055"/>
      <c r="DP116" s="1056"/>
      <c r="DQ116" s="1057" t="s">
        <v>129</v>
      </c>
      <c r="DR116" s="1055"/>
      <c r="DS116" s="1055"/>
      <c r="DT116" s="1055"/>
      <c r="DU116" s="1056"/>
      <c r="DV116" s="1058" t="s">
        <v>129</v>
      </c>
      <c r="DW116" s="1059"/>
      <c r="DX116" s="1059"/>
      <c r="DY116" s="1059"/>
      <c r="DZ116" s="1060"/>
    </row>
    <row r="117" spans="1:130" s="246" customFormat="1" ht="26.25" customHeight="1" x14ac:dyDescent="0.2">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1171000</v>
      </c>
      <c r="AB117" s="1073"/>
      <c r="AC117" s="1073"/>
      <c r="AD117" s="1073"/>
      <c r="AE117" s="1074"/>
      <c r="AF117" s="1075">
        <v>1134699</v>
      </c>
      <c r="AG117" s="1073"/>
      <c r="AH117" s="1073"/>
      <c r="AI117" s="1073"/>
      <c r="AJ117" s="1074"/>
      <c r="AK117" s="1075">
        <v>1054565</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129</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129</v>
      </c>
      <c r="DR117" s="1055"/>
      <c r="DS117" s="1055"/>
      <c r="DT117" s="1055"/>
      <c r="DU117" s="1056"/>
      <c r="DV117" s="1058" t="s">
        <v>129</v>
      </c>
      <c r="DW117" s="1059"/>
      <c r="DX117" s="1059"/>
      <c r="DY117" s="1059"/>
      <c r="DZ117" s="1060"/>
    </row>
    <row r="118" spans="1:130" s="246" customFormat="1" ht="26.25" customHeight="1" x14ac:dyDescent="0.2">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307</v>
      </c>
      <c r="AG118" s="981"/>
      <c r="AH118" s="981"/>
      <c r="AI118" s="981"/>
      <c r="AJ118" s="982"/>
      <c r="AK118" s="980" t="s">
        <v>306</v>
      </c>
      <c r="AL118" s="981"/>
      <c r="AM118" s="981"/>
      <c r="AN118" s="981"/>
      <c r="AO118" s="982"/>
      <c r="AP118" s="1067" t="s">
        <v>432</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6" customFormat="1" ht="26.25" customHeight="1" x14ac:dyDescent="0.2">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7" t="s">
        <v>189</v>
      </c>
      <c r="BA119" s="277"/>
      <c r="BB119" s="277"/>
      <c r="BC119" s="277"/>
      <c r="BD119" s="277"/>
      <c r="BE119" s="277"/>
      <c r="BF119" s="277"/>
      <c r="BG119" s="277"/>
      <c r="BH119" s="277"/>
      <c r="BI119" s="277"/>
      <c r="BJ119" s="277"/>
      <c r="BK119" s="277"/>
      <c r="BL119" s="277"/>
      <c r="BM119" s="277"/>
      <c r="BN119" s="277"/>
      <c r="BO119" s="1071" t="s">
        <v>462</v>
      </c>
      <c r="BP119" s="1102"/>
      <c r="BQ119" s="1093">
        <v>11931138</v>
      </c>
      <c r="BR119" s="1094"/>
      <c r="BS119" s="1094"/>
      <c r="BT119" s="1094"/>
      <c r="BU119" s="1094"/>
      <c r="BV119" s="1094">
        <v>11561235</v>
      </c>
      <c r="BW119" s="1094"/>
      <c r="BX119" s="1094"/>
      <c r="BY119" s="1094"/>
      <c r="BZ119" s="1094"/>
      <c r="CA119" s="1094">
        <v>11461987</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129</v>
      </c>
      <c r="DM119" s="1080"/>
      <c r="DN119" s="1080"/>
      <c r="DO119" s="1080"/>
      <c r="DP119" s="1081"/>
      <c r="DQ119" s="1079" t="s">
        <v>129</v>
      </c>
      <c r="DR119" s="1080"/>
      <c r="DS119" s="1080"/>
      <c r="DT119" s="1080"/>
      <c r="DU119" s="1081"/>
      <c r="DV119" s="1082" t="s">
        <v>129</v>
      </c>
      <c r="DW119" s="1083"/>
      <c r="DX119" s="1083"/>
      <c r="DY119" s="1083"/>
      <c r="DZ119" s="1084"/>
    </row>
    <row r="120" spans="1:130" s="246" customFormat="1" ht="26.25" customHeight="1" x14ac:dyDescent="0.2">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4471043</v>
      </c>
      <c r="BR120" s="1023"/>
      <c r="BS120" s="1023"/>
      <c r="BT120" s="1023"/>
      <c r="BU120" s="1023"/>
      <c r="BV120" s="1023">
        <v>4712846</v>
      </c>
      <c r="BW120" s="1023"/>
      <c r="BX120" s="1023"/>
      <c r="BY120" s="1023"/>
      <c r="BZ120" s="1023"/>
      <c r="CA120" s="1023">
        <v>5306301</v>
      </c>
      <c r="CB120" s="1023"/>
      <c r="CC120" s="1023"/>
      <c r="CD120" s="1023"/>
      <c r="CE120" s="1023"/>
      <c r="CF120" s="1037">
        <v>114.6</v>
      </c>
      <c r="CG120" s="1038"/>
      <c r="CH120" s="1038"/>
      <c r="CI120" s="1038"/>
      <c r="CJ120" s="1038"/>
      <c r="CK120" s="1103" t="s">
        <v>466</v>
      </c>
      <c r="CL120" s="1104"/>
      <c r="CM120" s="1104"/>
      <c r="CN120" s="1104"/>
      <c r="CO120" s="1105"/>
      <c r="CP120" s="1111" t="s">
        <v>408</v>
      </c>
      <c r="CQ120" s="1112"/>
      <c r="CR120" s="1112"/>
      <c r="CS120" s="1112"/>
      <c r="CT120" s="1112"/>
      <c r="CU120" s="1112"/>
      <c r="CV120" s="1112"/>
      <c r="CW120" s="1112"/>
      <c r="CX120" s="1112"/>
      <c r="CY120" s="1112"/>
      <c r="CZ120" s="1112"/>
      <c r="DA120" s="1112"/>
      <c r="DB120" s="1112"/>
      <c r="DC120" s="1112"/>
      <c r="DD120" s="1112"/>
      <c r="DE120" s="1112"/>
      <c r="DF120" s="1113"/>
      <c r="DG120" s="1022">
        <v>2890469</v>
      </c>
      <c r="DH120" s="1023"/>
      <c r="DI120" s="1023"/>
      <c r="DJ120" s="1023"/>
      <c r="DK120" s="1023"/>
      <c r="DL120" s="1023">
        <v>2697611</v>
      </c>
      <c r="DM120" s="1023"/>
      <c r="DN120" s="1023"/>
      <c r="DO120" s="1023"/>
      <c r="DP120" s="1023"/>
      <c r="DQ120" s="1023">
        <v>2656909</v>
      </c>
      <c r="DR120" s="1023"/>
      <c r="DS120" s="1023"/>
      <c r="DT120" s="1023"/>
      <c r="DU120" s="1023"/>
      <c r="DV120" s="1024">
        <v>57.4</v>
      </c>
      <c r="DW120" s="1024"/>
      <c r="DX120" s="1024"/>
      <c r="DY120" s="1024"/>
      <c r="DZ120" s="1025"/>
    </row>
    <row r="121" spans="1:130" s="246" customFormat="1" ht="26.25" customHeight="1" x14ac:dyDescent="0.2">
      <c r="A121" s="1155"/>
      <c r="B121" s="1042"/>
      <c r="C121" s="1063" t="s">
        <v>467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468</v>
      </c>
      <c r="BA121" s="1046"/>
      <c r="BB121" s="1046"/>
      <c r="BC121" s="1046"/>
      <c r="BD121" s="1046"/>
      <c r="BE121" s="1046"/>
      <c r="BF121" s="1046"/>
      <c r="BG121" s="1046"/>
      <c r="BH121" s="1046"/>
      <c r="BI121" s="1046"/>
      <c r="BJ121" s="1046"/>
      <c r="BK121" s="1046"/>
      <c r="BL121" s="1046"/>
      <c r="BM121" s="1046"/>
      <c r="BN121" s="1046"/>
      <c r="BO121" s="1046"/>
      <c r="BP121" s="1047"/>
      <c r="BQ121" s="1015">
        <v>82219</v>
      </c>
      <c r="BR121" s="1016"/>
      <c r="BS121" s="1016"/>
      <c r="BT121" s="1016"/>
      <c r="BU121" s="1016"/>
      <c r="BV121" s="1016">
        <v>70270</v>
      </c>
      <c r="BW121" s="1016"/>
      <c r="BX121" s="1016"/>
      <c r="BY121" s="1016"/>
      <c r="BZ121" s="1016"/>
      <c r="CA121" s="1016">
        <v>52449</v>
      </c>
      <c r="CB121" s="1016"/>
      <c r="CC121" s="1016"/>
      <c r="CD121" s="1016"/>
      <c r="CE121" s="1016"/>
      <c r="CF121" s="1010">
        <v>1.1000000000000001</v>
      </c>
      <c r="CG121" s="1011"/>
      <c r="CH121" s="1011"/>
      <c r="CI121" s="1011"/>
      <c r="CJ121" s="1011"/>
      <c r="CK121" s="1106"/>
      <c r="CL121" s="1107"/>
      <c r="CM121" s="1107"/>
      <c r="CN121" s="1107"/>
      <c r="CO121" s="1108"/>
      <c r="CP121" s="1116" t="s">
        <v>469</v>
      </c>
      <c r="CQ121" s="1117"/>
      <c r="CR121" s="1117"/>
      <c r="CS121" s="1117"/>
      <c r="CT121" s="1117"/>
      <c r="CU121" s="1117"/>
      <c r="CV121" s="1117"/>
      <c r="CW121" s="1117"/>
      <c r="CX121" s="1117"/>
      <c r="CY121" s="1117"/>
      <c r="CZ121" s="1117"/>
      <c r="DA121" s="1117"/>
      <c r="DB121" s="1117"/>
      <c r="DC121" s="1117"/>
      <c r="DD121" s="1117"/>
      <c r="DE121" s="1117"/>
      <c r="DF121" s="1118"/>
      <c r="DG121" s="1015">
        <v>1200324</v>
      </c>
      <c r="DH121" s="1016"/>
      <c r="DI121" s="1016"/>
      <c r="DJ121" s="1016"/>
      <c r="DK121" s="1016"/>
      <c r="DL121" s="1016">
        <v>1132236</v>
      </c>
      <c r="DM121" s="1016"/>
      <c r="DN121" s="1016"/>
      <c r="DO121" s="1016"/>
      <c r="DP121" s="1016"/>
      <c r="DQ121" s="1016">
        <v>1053964</v>
      </c>
      <c r="DR121" s="1016"/>
      <c r="DS121" s="1016"/>
      <c r="DT121" s="1016"/>
      <c r="DU121" s="1016"/>
      <c r="DV121" s="1017">
        <v>22.8</v>
      </c>
      <c r="DW121" s="1017"/>
      <c r="DX121" s="1017"/>
      <c r="DY121" s="1017"/>
      <c r="DZ121" s="1018"/>
    </row>
    <row r="122" spans="1:130" s="246" customFormat="1" ht="26.25" customHeight="1" x14ac:dyDescent="0.2">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129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8978238</v>
      </c>
      <c r="BR122" s="1094"/>
      <c r="BS122" s="1094"/>
      <c r="BT122" s="1094"/>
      <c r="BU122" s="1094"/>
      <c r="BV122" s="1094">
        <v>8843717</v>
      </c>
      <c r="BW122" s="1094"/>
      <c r="BX122" s="1094"/>
      <c r="BY122" s="1094"/>
      <c r="BZ122" s="1094"/>
      <c r="CA122" s="1094">
        <v>8645988</v>
      </c>
      <c r="CB122" s="1094"/>
      <c r="CC122" s="1094"/>
      <c r="CD122" s="1094"/>
      <c r="CE122" s="1094"/>
      <c r="CF122" s="1114">
        <v>186.7</v>
      </c>
      <c r="CG122" s="1115"/>
      <c r="CH122" s="1115"/>
      <c r="CI122" s="1115"/>
      <c r="CJ122" s="1115"/>
      <c r="CK122" s="1106"/>
      <c r="CL122" s="1107"/>
      <c r="CM122" s="1107"/>
      <c r="CN122" s="1107"/>
      <c r="CO122" s="1108"/>
      <c r="CP122" s="1116" t="s">
        <v>404</v>
      </c>
      <c r="CQ122" s="1117"/>
      <c r="CR122" s="1117"/>
      <c r="CS122" s="1117"/>
      <c r="CT122" s="1117"/>
      <c r="CU122" s="1117"/>
      <c r="CV122" s="1117"/>
      <c r="CW122" s="1117"/>
      <c r="CX122" s="1117"/>
      <c r="CY122" s="1117"/>
      <c r="CZ122" s="1117"/>
      <c r="DA122" s="1117"/>
      <c r="DB122" s="1117"/>
      <c r="DC122" s="1117"/>
      <c r="DD122" s="1117"/>
      <c r="DE122" s="1117"/>
      <c r="DF122" s="1118"/>
      <c r="DG122" s="1015">
        <v>19265</v>
      </c>
      <c r="DH122" s="1016"/>
      <c r="DI122" s="1016"/>
      <c r="DJ122" s="1016"/>
      <c r="DK122" s="1016"/>
      <c r="DL122" s="1016">
        <v>16692</v>
      </c>
      <c r="DM122" s="1016"/>
      <c r="DN122" s="1016"/>
      <c r="DO122" s="1016"/>
      <c r="DP122" s="1016"/>
      <c r="DQ122" s="1016">
        <v>30897</v>
      </c>
      <c r="DR122" s="1016"/>
      <c r="DS122" s="1016"/>
      <c r="DT122" s="1016"/>
      <c r="DU122" s="1016"/>
      <c r="DV122" s="1017">
        <v>0.7</v>
      </c>
      <c r="DW122" s="1017"/>
      <c r="DX122" s="1017"/>
      <c r="DY122" s="1017"/>
      <c r="DZ122" s="1018"/>
    </row>
    <row r="123" spans="1:130" s="246" customFormat="1" ht="26.25" customHeight="1" x14ac:dyDescent="0.2">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7" t="s">
        <v>189</v>
      </c>
      <c r="BA123" s="277"/>
      <c r="BB123" s="277"/>
      <c r="BC123" s="277"/>
      <c r="BD123" s="277"/>
      <c r="BE123" s="277"/>
      <c r="BF123" s="277"/>
      <c r="BG123" s="277"/>
      <c r="BH123" s="277"/>
      <c r="BI123" s="277"/>
      <c r="BJ123" s="277"/>
      <c r="BK123" s="277"/>
      <c r="BL123" s="277"/>
      <c r="BM123" s="277"/>
      <c r="BN123" s="277"/>
      <c r="BO123" s="1071" t="s">
        <v>471</v>
      </c>
      <c r="BP123" s="1102"/>
      <c r="BQ123" s="1161">
        <v>13531500</v>
      </c>
      <c r="BR123" s="1162"/>
      <c r="BS123" s="1162"/>
      <c r="BT123" s="1162"/>
      <c r="BU123" s="1162"/>
      <c r="BV123" s="1162">
        <v>13626833</v>
      </c>
      <c r="BW123" s="1162"/>
      <c r="BX123" s="1162"/>
      <c r="BY123" s="1162"/>
      <c r="BZ123" s="1162"/>
      <c r="CA123" s="1162">
        <v>14004738</v>
      </c>
      <c r="CB123" s="1162"/>
      <c r="CC123" s="1162"/>
      <c r="CD123" s="1162"/>
      <c r="CE123" s="1162"/>
      <c r="CF123" s="1095"/>
      <c r="CG123" s="1096"/>
      <c r="CH123" s="1096"/>
      <c r="CI123" s="1096"/>
      <c r="CJ123" s="1097"/>
      <c r="CK123" s="1106"/>
      <c r="CL123" s="1107"/>
      <c r="CM123" s="1107"/>
      <c r="CN123" s="1107"/>
      <c r="CO123" s="1108"/>
      <c r="CP123" s="1116" t="s">
        <v>472</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129</v>
      </c>
      <c r="DM123" s="1055"/>
      <c r="DN123" s="1055"/>
      <c r="DO123" s="1055"/>
      <c r="DP123" s="1056"/>
      <c r="DQ123" s="1057" t="s">
        <v>129</v>
      </c>
      <c r="DR123" s="1055"/>
      <c r="DS123" s="1055"/>
      <c r="DT123" s="1055"/>
      <c r="DU123" s="1056"/>
      <c r="DV123" s="1058" t="s">
        <v>129</v>
      </c>
      <c r="DW123" s="1059"/>
      <c r="DX123" s="1059"/>
      <c r="DY123" s="1059"/>
      <c r="DZ123" s="1060"/>
    </row>
    <row r="124" spans="1:130" s="246" customFormat="1" ht="26.25" customHeight="1" thickBot="1" x14ac:dyDescent="0.25">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473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129</v>
      </c>
      <c r="BR124" s="1124"/>
      <c r="BS124" s="1124"/>
      <c r="BT124" s="1124"/>
      <c r="BU124" s="1124"/>
      <c r="BV124" s="1124" t="s">
        <v>129</v>
      </c>
      <c r="BW124" s="1124"/>
      <c r="BX124" s="1124"/>
      <c r="BY124" s="1124"/>
      <c r="BZ124" s="1124"/>
      <c r="CA124" s="1124" t="s">
        <v>129</v>
      </c>
      <c r="CB124" s="1124"/>
      <c r="CC124" s="1124"/>
      <c r="CD124" s="1124"/>
      <c r="CE124" s="1124"/>
      <c r="CF124" s="1125"/>
      <c r="CG124" s="1126"/>
      <c r="CH124" s="1126"/>
      <c r="CI124" s="1126"/>
      <c r="CJ124" s="1127"/>
      <c r="CK124" s="1109"/>
      <c r="CL124" s="1109"/>
      <c r="CM124" s="1109"/>
      <c r="CN124" s="1109"/>
      <c r="CO124" s="1110"/>
      <c r="CP124" s="1116" t="s">
        <v>474</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6" customFormat="1" ht="26.25" customHeight="1" x14ac:dyDescent="0.2">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9" t="s">
        <v>475</v>
      </c>
      <c r="CL125" s="1104"/>
      <c r="CM125" s="1104"/>
      <c r="CN125" s="1104"/>
      <c r="CO125" s="1105"/>
      <c r="CP125" s="1036" t="s">
        <v>476</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6" customFormat="1" ht="26.25" customHeight="1" thickBot="1" x14ac:dyDescent="0.25">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135773</v>
      </c>
      <c r="AB126" s="1055"/>
      <c r="AC126" s="1055"/>
      <c r="AD126" s="1055"/>
      <c r="AE126" s="1056"/>
      <c r="AF126" s="1057">
        <v>70933</v>
      </c>
      <c r="AG126" s="1055"/>
      <c r="AH126" s="1055"/>
      <c r="AI126" s="1055"/>
      <c r="AJ126" s="1056"/>
      <c r="AK126" s="1057">
        <v>23723</v>
      </c>
      <c r="AL126" s="1055"/>
      <c r="AM126" s="1055"/>
      <c r="AN126" s="1055"/>
      <c r="AO126" s="1056"/>
      <c r="AP126" s="1058">
        <v>0.5</v>
      </c>
      <c r="AQ126" s="1059"/>
      <c r="AR126" s="1059"/>
      <c r="AS126" s="1059"/>
      <c r="AT126" s="106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0"/>
      <c r="CL126" s="1107"/>
      <c r="CM126" s="1107"/>
      <c r="CN126" s="1107"/>
      <c r="CO126" s="1108"/>
      <c r="CP126" s="1045" t="s">
        <v>477</v>
      </c>
      <c r="CQ126" s="1046"/>
      <c r="CR126" s="1046"/>
      <c r="CS126" s="1046"/>
      <c r="CT126" s="1046"/>
      <c r="CU126" s="1046"/>
      <c r="CV126" s="1046"/>
      <c r="CW126" s="1046"/>
      <c r="CX126" s="1046"/>
      <c r="CY126" s="1046"/>
      <c r="CZ126" s="1046"/>
      <c r="DA126" s="1046"/>
      <c r="DB126" s="1046"/>
      <c r="DC126" s="1046"/>
      <c r="DD126" s="1046"/>
      <c r="DE126" s="1046"/>
      <c r="DF126" s="1047"/>
      <c r="DG126" s="1015">
        <v>60031</v>
      </c>
      <c r="DH126" s="1016"/>
      <c r="DI126" s="1016"/>
      <c r="DJ126" s="1016"/>
      <c r="DK126" s="1016"/>
      <c r="DL126" s="1016">
        <v>17298</v>
      </c>
      <c r="DM126" s="1016"/>
      <c r="DN126" s="1016"/>
      <c r="DO126" s="1016"/>
      <c r="DP126" s="1016"/>
      <c r="DQ126" s="1016">
        <v>216391</v>
      </c>
      <c r="DR126" s="1016"/>
      <c r="DS126" s="1016"/>
      <c r="DT126" s="1016"/>
      <c r="DU126" s="1016"/>
      <c r="DV126" s="1017">
        <v>4.7</v>
      </c>
      <c r="DW126" s="1017"/>
      <c r="DX126" s="1017"/>
      <c r="DY126" s="1017"/>
      <c r="DZ126" s="1018"/>
    </row>
    <row r="127" spans="1:130" s="246" customFormat="1" ht="26.25" customHeight="1" x14ac:dyDescent="0.2">
      <c r="A127" s="1156"/>
      <c r="B127" s="1044"/>
      <c r="C127" s="1098" t="s">
        <v>478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237</v>
      </c>
      <c r="AB127" s="1055"/>
      <c r="AC127" s="1055"/>
      <c r="AD127" s="1055"/>
      <c r="AE127" s="1056"/>
      <c r="AF127" s="1057">
        <v>136</v>
      </c>
      <c r="AG127" s="1055"/>
      <c r="AH127" s="1055"/>
      <c r="AI127" s="1055"/>
      <c r="AJ127" s="1056"/>
      <c r="AK127" s="1057">
        <v>111</v>
      </c>
      <c r="AL127" s="1055"/>
      <c r="AM127" s="1055"/>
      <c r="AN127" s="1055"/>
      <c r="AO127" s="1056"/>
      <c r="AP127" s="1058">
        <v>0</v>
      </c>
      <c r="AQ127" s="1059"/>
      <c r="AR127" s="1059"/>
      <c r="AS127" s="1059"/>
      <c r="AT127" s="1060"/>
      <c r="AU127" s="282"/>
      <c r="AV127" s="282"/>
      <c r="AW127" s="282"/>
      <c r="AX127" s="1128" t="s">
        <v>479</v>
      </c>
      <c r="AY127" s="1129"/>
      <c r="AZ127" s="1129"/>
      <c r="BA127" s="1129"/>
      <c r="BB127" s="1129"/>
      <c r="BC127" s="1129"/>
      <c r="BD127" s="1129"/>
      <c r="BE127" s="1130"/>
      <c r="BF127" s="1131" t="s">
        <v>480</v>
      </c>
      <c r="BG127" s="1129"/>
      <c r="BH127" s="1129"/>
      <c r="BI127" s="1129"/>
      <c r="BJ127" s="1129"/>
      <c r="BK127" s="1129"/>
      <c r="BL127" s="1130"/>
      <c r="BM127" s="1131" t="s">
        <v>481</v>
      </c>
      <c r="BN127" s="1129"/>
      <c r="BO127" s="1129"/>
      <c r="BP127" s="1129"/>
      <c r="BQ127" s="1129"/>
      <c r="BR127" s="1129"/>
      <c r="BS127" s="1130"/>
      <c r="BT127" s="1131" t="s">
        <v>482</v>
      </c>
      <c r="BU127" s="1129"/>
      <c r="BV127" s="1129"/>
      <c r="BW127" s="1129"/>
      <c r="BX127" s="1129"/>
      <c r="BY127" s="1129"/>
      <c r="BZ127" s="1153"/>
      <c r="CA127" s="282"/>
      <c r="CB127" s="282"/>
      <c r="CC127" s="282"/>
      <c r="CD127" s="283"/>
      <c r="CE127" s="283"/>
      <c r="CF127" s="283"/>
      <c r="CG127" s="280"/>
      <c r="CH127" s="280"/>
      <c r="CI127" s="280"/>
      <c r="CJ127" s="281"/>
      <c r="CK127" s="1120"/>
      <c r="CL127" s="1107"/>
      <c r="CM127" s="1107"/>
      <c r="CN127" s="1107"/>
      <c r="CO127" s="1108"/>
      <c r="CP127" s="1045" t="s">
        <v>483</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129</v>
      </c>
      <c r="DR127" s="1016"/>
      <c r="DS127" s="1016"/>
      <c r="DT127" s="1016"/>
      <c r="DU127" s="1016"/>
      <c r="DV127" s="1017" t="s">
        <v>129</v>
      </c>
      <c r="DW127" s="1017"/>
      <c r="DX127" s="1017"/>
      <c r="DY127" s="1017"/>
      <c r="DZ127" s="1018"/>
    </row>
    <row r="128" spans="1:130" s="246" customFormat="1" ht="26.25" customHeight="1" thickBot="1" x14ac:dyDescent="0.25">
      <c r="A128" s="1139" t="s">
        <v>484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485</v>
      </c>
      <c r="X128" s="1141"/>
      <c r="Y128" s="1141"/>
      <c r="Z128" s="1142"/>
      <c r="AA128" s="1143">
        <v>19975</v>
      </c>
      <c r="AB128" s="1144"/>
      <c r="AC128" s="1144"/>
      <c r="AD128" s="1144"/>
      <c r="AE128" s="1145"/>
      <c r="AF128" s="1146">
        <v>12295</v>
      </c>
      <c r="AG128" s="1144"/>
      <c r="AH128" s="1144"/>
      <c r="AI128" s="1144"/>
      <c r="AJ128" s="1145"/>
      <c r="AK128" s="1146">
        <v>18476</v>
      </c>
      <c r="AL128" s="1144"/>
      <c r="AM128" s="1144"/>
      <c r="AN128" s="1144"/>
      <c r="AO128" s="1145"/>
      <c r="AP128" s="1147"/>
      <c r="AQ128" s="1148"/>
      <c r="AR128" s="1148"/>
      <c r="AS128" s="1148"/>
      <c r="AT128" s="1149"/>
      <c r="AU128" s="282"/>
      <c r="AV128" s="282"/>
      <c r="AW128" s="282"/>
      <c r="AX128" s="984" t="s">
        <v>486</v>
      </c>
      <c r="AY128" s="985"/>
      <c r="AZ128" s="985"/>
      <c r="BA128" s="985"/>
      <c r="BB128" s="985"/>
      <c r="BC128" s="985"/>
      <c r="BD128" s="985"/>
      <c r="BE128" s="986"/>
      <c r="BF128" s="1150" t="s">
        <v>129</v>
      </c>
      <c r="BG128" s="1151"/>
      <c r="BH128" s="1151"/>
      <c r="BI128" s="1151"/>
      <c r="BJ128" s="1151"/>
      <c r="BK128" s="1151"/>
      <c r="BL128" s="1152"/>
      <c r="BM128" s="1150">
        <v>14.74</v>
      </c>
      <c r="BN128" s="1151"/>
      <c r="BO128" s="1151"/>
      <c r="BP128" s="1151"/>
      <c r="BQ128" s="1151"/>
      <c r="BR128" s="1151"/>
      <c r="BS128" s="1152"/>
      <c r="BT128" s="1150">
        <v>20</v>
      </c>
      <c r="BU128" s="1151"/>
      <c r="BV128" s="1151"/>
      <c r="BW128" s="1151"/>
      <c r="BX128" s="1151"/>
      <c r="BY128" s="1151"/>
      <c r="BZ128" s="1175"/>
      <c r="CA128" s="283"/>
      <c r="CB128" s="283"/>
      <c r="CC128" s="283"/>
      <c r="CD128" s="283"/>
      <c r="CE128" s="283"/>
      <c r="CF128" s="283"/>
      <c r="CG128" s="280"/>
      <c r="CH128" s="280"/>
      <c r="CI128" s="280"/>
      <c r="CJ128" s="281"/>
      <c r="CK128" s="1121"/>
      <c r="CL128" s="1122"/>
      <c r="CM128" s="1122"/>
      <c r="CN128" s="1122"/>
      <c r="CO128" s="1123"/>
      <c r="CP128" s="1132" t="s">
        <v>487</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129</v>
      </c>
      <c r="DM128" s="1136"/>
      <c r="DN128" s="1136"/>
      <c r="DO128" s="1136"/>
      <c r="DP128" s="1136"/>
      <c r="DQ128" s="1136" t="s">
        <v>129</v>
      </c>
      <c r="DR128" s="1136"/>
      <c r="DS128" s="1136"/>
      <c r="DT128" s="1136"/>
      <c r="DU128" s="1136"/>
      <c r="DV128" s="1137" t="s">
        <v>129</v>
      </c>
      <c r="DW128" s="1137"/>
      <c r="DX128" s="1137"/>
      <c r="DY128" s="1137"/>
      <c r="DZ128" s="1138"/>
    </row>
    <row r="129" spans="1:131" s="246"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488</v>
      </c>
      <c r="X129" s="1170"/>
      <c r="Y129" s="1170"/>
      <c r="Z129" s="1171"/>
      <c r="AA129" s="1054">
        <v>5385830</v>
      </c>
      <c r="AB129" s="1055"/>
      <c r="AC129" s="1055"/>
      <c r="AD129" s="1055"/>
      <c r="AE129" s="1056"/>
      <c r="AF129" s="1057">
        <v>5331211</v>
      </c>
      <c r="AG129" s="1055"/>
      <c r="AH129" s="1055"/>
      <c r="AI129" s="1055"/>
      <c r="AJ129" s="1056"/>
      <c r="AK129" s="1057">
        <v>5420263</v>
      </c>
      <c r="AL129" s="1055"/>
      <c r="AM129" s="1055"/>
      <c r="AN129" s="1055"/>
      <c r="AO129" s="1056"/>
      <c r="AP129" s="1172"/>
      <c r="AQ129" s="1173"/>
      <c r="AR129" s="1173"/>
      <c r="AS129" s="1173"/>
      <c r="AT129" s="1174"/>
      <c r="AU129" s="284"/>
      <c r="AV129" s="284"/>
      <c r="AW129" s="284"/>
      <c r="AX129" s="1163" t="s">
        <v>489</v>
      </c>
      <c r="AY129" s="1046"/>
      <c r="AZ129" s="1046"/>
      <c r="BA129" s="1046"/>
      <c r="BB129" s="1046"/>
      <c r="BC129" s="1046"/>
      <c r="BD129" s="1046"/>
      <c r="BE129" s="1047"/>
      <c r="BF129" s="1164" t="s">
        <v>129</v>
      </c>
      <c r="BG129" s="1165"/>
      <c r="BH129" s="1165"/>
      <c r="BI129" s="1165"/>
      <c r="BJ129" s="1165"/>
      <c r="BK129" s="1165"/>
      <c r="BL129" s="1166"/>
      <c r="BM129" s="1164">
        <v>19.739999999999998</v>
      </c>
      <c r="BN129" s="1165"/>
      <c r="BO129" s="1165"/>
      <c r="BP129" s="1165"/>
      <c r="BQ129" s="1165"/>
      <c r="BR129" s="1165"/>
      <c r="BS129" s="1166"/>
      <c r="BT129" s="1164">
        <v>30</v>
      </c>
      <c r="BU129" s="1167"/>
      <c r="BV129" s="1167"/>
      <c r="BW129" s="1167"/>
      <c r="BX129" s="1167"/>
      <c r="BY129" s="1167"/>
      <c r="BZ129" s="116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6" t="s">
        <v>490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491</v>
      </c>
      <c r="X130" s="1170"/>
      <c r="Y130" s="1170"/>
      <c r="Z130" s="1171"/>
      <c r="AA130" s="1054">
        <v>758042</v>
      </c>
      <c r="AB130" s="1055"/>
      <c r="AC130" s="1055"/>
      <c r="AD130" s="1055"/>
      <c r="AE130" s="1056"/>
      <c r="AF130" s="1057">
        <v>798432</v>
      </c>
      <c r="AG130" s="1055"/>
      <c r="AH130" s="1055"/>
      <c r="AI130" s="1055"/>
      <c r="AJ130" s="1056"/>
      <c r="AK130" s="1057">
        <v>789280</v>
      </c>
      <c r="AL130" s="1055"/>
      <c r="AM130" s="1055"/>
      <c r="AN130" s="1055"/>
      <c r="AO130" s="1056"/>
      <c r="AP130" s="1172"/>
      <c r="AQ130" s="1173"/>
      <c r="AR130" s="1173"/>
      <c r="AS130" s="1173"/>
      <c r="AT130" s="1174"/>
      <c r="AU130" s="284"/>
      <c r="AV130" s="284"/>
      <c r="AW130" s="284"/>
      <c r="AX130" s="1163" t="s">
        <v>492</v>
      </c>
      <c r="AY130" s="1046"/>
      <c r="AZ130" s="1046"/>
      <c r="BA130" s="1046"/>
      <c r="BB130" s="1046"/>
      <c r="BC130" s="1046"/>
      <c r="BD130" s="1046"/>
      <c r="BE130" s="1047"/>
      <c r="BF130" s="1200">
        <v>6.9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493</v>
      </c>
      <c r="X131" s="1208"/>
      <c r="Y131" s="1208"/>
      <c r="Z131" s="1209"/>
      <c r="AA131" s="1101">
        <v>4627788</v>
      </c>
      <c r="AB131" s="1080"/>
      <c r="AC131" s="1080"/>
      <c r="AD131" s="1080"/>
      <c r="AE131" s="1081"/>
      <c r="AF131" s="1079">
        <v>4532779</v>
      </c>
      <c r="AG131" s="1080"/>
      <c r="AH131" s="1080"/>
      <c r="AI131" s="1080"/>
      <c r="AJ131" s="1081"/>
      <c r="AK131" s="1079">
        <v>4630983</v>
      </c>
      <c r="AL131" s="1080"/>
      <c r="AM131" s="1080"/>
      <c r="AN131" s="1080"/>
      <c r="AO131" s="1081"/>
      <c r="AP131" s="1210"/>
      <c r="AQ131" s="1211"/>
      <c r="AR131" s="1211"/>
      <c r="AS131" s="1211"/>
      <c r="AT131" s="1212"/>
      <c r="AU131" s="284"/>
      <c r="AV131" s="284"/>
      <c r="AW131" s="284"/>
      <c r="AX131" s="1182" t="s">
        <v>494</v>
      </c>
      <c r="AY131" s="1133"/>
      <c r="AZ131" s="1133"/>
      <c r="BA131" s="1133"/>
      <c r="BB131" s="1133"/>
      <c r="BC131" s="1133"/>
      <c r="BD131" s="1133"/>
      <c r="BE131" s="1134"/>
      <c r="BF131" s="1183" t="s">
        <v>129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9" t="s">
        <v>495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496</v>
      </c>
      <c r="W132" s="1193"/>
      <c r="X132" s="1193"/>
      <c r="Y132" s="1193"/>
      <c r="Z132" s="1194"/>
      <c r="AA132" s="1195">
        <v>8.4918107739999993</v>
      </c>
      <c r="AB132" s="1196"/>
      <c r="AC132" s="1196"/>
      <c r="AD132" s="1196"/>
      <c r="AE132" s="1197"/>
      <c r="AF132" s="1198">
        <v>7.1473151460000004</v>
      </c>
      <c r="AG132" s="1196"/>
      <c r="AH132" s="1196"/>
      <c r="AI132" s="1196"/>
      <c r="AJ132" s="1197"/>
      <c r="AK132" s="1198">
        <v>5.3295164330000002</v>
      </c>
      <c r="AL132" s="1196"/>
      <c r="AM132" s="1196"/>
      <c r="AN132" s="1196"/>
      <c r="AO132" s="1197"/>
      <c r="AP132" s="1095"/>
      <c r="AQ132" s="1096"/>
      <c r="AR132" s="1096"/>
      <c r="AS132" s="1096"/>
      <c r="AT132" s="119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497</v>
      </c>
      <c r="W133" s="1176"/>
      <c r="X133" s="1176"/>
      <c r="Y133" s="1176"/>
      <c r="Z133" s="1177"/>
      <c r="AA133" s="1178">
        <v>9.1</v>
      </c>
      <c r="AB133" s="1179"/>
      <c r="AC133" s="1179"/>
      <c r="AD133" s="1179"/>
      <c r="AE133" s="1180"/>
      <c r="AF133" s="1178">
        <v>8.1999999999999993</v>
      </c>
      <c r="AG133" s="1179"/>
      <c r="AH133" s="1179"/>
      <c r="AI133" s="1179"/>
      <c r="AJ133" s="1180"/>
      <c r="AK133" s="1178">
        <v>6.9</v>
      </c>
      <c r="AL133" s="1179"/>
      <c r="AM133" s="1179"/>
      <c r="AN133" s="1179"/>
      <c r="AO133" s="1180"/>
      <c r="AP133" s="1125"/>
      <c r="AQ133" s="1126"/>
      <c r="AR133" s="1126"/>
      <c r="AS133" s="1126"/>
      <c r="AT133" s="118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IVAKKmpwb0Z2+JEUhrPMZAuhW9j3eKSlnNAx71Gr3UbnFlHZNNYqom7w1uwSeFNFEHmDJ3GVVIbDkPiQ6GZFZg==" saltValue="9uanc/3eRejsoXbgnSM0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1" zoomScaleNormal="85" zoomScaleSheetLayoutView="100" workbookViewId="0">
      <selection activeCell="DI50" sqref="DI50"/>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498</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Cnk0JItzmyreSWm+sPqtt4LKbco1I9TAjHQoOvFfFzDIa079x7aa3L0gTKBgwTsobuDuvcJatrR0/H6lRzEsKA==" saltValue="hKW+Nn8mydAjEBDeri2N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43"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59F9afj+vy0O87P8g78MhCbGfb7bFPUAIJ+ALzVB/xfzBuF05GhOB3IjSYOS9JcM/Xqx6s55xue6X6ox3Nbw+Q==" saltValue="N5xMd/Q7sD89wQtlM0tzy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2"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501</v>
      </c>
      <c r="AP7" s="303"/>
      <c r="AQ7" s="304" t="s">
        <v>502</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503</v>
      </c>
      <c r="AQ8" s="310" t="s">
        <v>504</v>
      </c>
      <c r="AR8" s="311" t="s">
        <v>505</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8" t="s">
        <v>506</v>
      </c>
      <c r="AL9" s="1219"/>
      <c r="AM9" s="1219"/>
      <c r="AN9" s="1220"/>
      <c r="AO9" s="312">
        <v>1305214</v>
      </c>
      <c r="AP9" s="312">
        <v>64727</v>
      </c>
      <c r="AQ9" s="313">
        <v>63072</v>
      </c>
      <c r="AR9" s="314">
        <v>2.6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8" t="s">
        <v>507</v>
      </c>
      <c r="AL10" s="1219"/>
      <c r="AM10" s="1219"/>
      <c r="AN10" s="1220"/>
      <c r="AO10" s="315">
        <v>160874</v>
      </c>
      <c r="AP10" s="315">
        <v>7978</v>
      </c>
      <c r="AQ10" s="316">
        <v>6862</v>
      </c>
      <c r="AR10" s="317">
        <v>16.3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8" t="s">
        <v>508</v>
      </c>
      <c r="AL11" s="1219"/>
      <c r="AM11" s="1219"/>
      <c r="AN11" s="1220"/>
      <c r="AO11" s="315">
        <v>237337</v>
      </c>
      <c r="AP11" s="315">
        <v>11770</v>
      </c>
      <c r="AQ11" s="316">
        <v>9054</v>
      </c>
      <c r="AR11" s="317">
        <v>30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8" t="s">
        <v>509</v>
      </c>
      <c r="AL12" s="1219"/>
      <c r="AM12" s="1219"/>
      <c r="AN12" s="1220"/>
      <c r="AO12" s="315">
        <v>420</v>
      </c>
      <c r="AP12" s="315">
        <v>21</v>
      </c>
      <c r="AQ12" s="316">
        <v>361</v>
      </c>
      <c r="AR12" s="317">
        <v>-94.2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8" t="s">
        <v>510</v>
      </c>
      <c r="AL13" s="1219"/>
      <c r="AM13" s="1219"/>
      <c r="AN13" s="1220"/>
      <c r="AO13" s="315" t="s">
        <v>511</v>
      </c>
      <c r="AP13" s="315" t="s">
        <v>511</v>
      </c>
      <c r="AQ13" s="316" t="s">
        <v>511</v>
      </c>
      <c r="AR13" s="317" t="s">
        <v>511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8" t="s">
        <v>512</v>
      </c>
      <c r="AL14" s="1219"/>
      <c r="AM14" s="1219"/>
      <c r="AN14" s="1220"/>
      <c r="AO14" s="315">
        <v>46975</v>
      </c>
      <c r="AP14" s="315">
        <v>2330</v>
      </c>
      <c r="AQ14" s="316">
        <v>2718</v>
      </c>
      <c r="AR14" s="317">
        <v>-14.3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8" t="s">
        <v>513</v>
      </c>
      <c r="AL15" s="1219"/>
      <c r="AM15" s="1219"/>
      <c r="AN15" s="1220"/>
      <c r="AO15" s="315">
        <v>1464</v>
      </c>
      <c r="AP15" s="315">
        <v>73</v>
      </c>
      <c r="AQ15" s="316">
        <v>1384</v>
      </c>
      <c r="AR15" s="317">
        <v>-94.7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1" t="s">
        <v>514</v>
      </c>
      <c r="AL16" s="1222"/>
      <c r="AM16" s="1222"/>
      <c r="AN16" s="1223"/>
      <c r="AO16" s="315">
        <v>-137728</v>
      </c>
      <c r="AP16" s="315">
        <v>-6830</v>
      </c>
      <c r="AQ16" s="316">
        <v>-5449</v>
      </c>
      <c r="AR16" s="317">
        <v>25.3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1" t="s">
        <v>189</v>
      </c>
      <c r="AL17" s="1222"/>
      <c r="AM17" s="1222"/>
      <c r="AN17" s="1223"/>
      <c r="AO17" s="315">
        <v>1614556</v>
      </c>
      <c r="AP17" s="315">
        <v>80067</v>
      </c>
      <c r="AQ17" s="316">
        <v>78003</v>
      </c>
      <c r="AR17" s="317">
        <v>2.6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3" t="s">
        <v>519</v>
      </c>
      <c r="AL21" s="1214"/>
      <c r="AM21" s="1214"/>
      <c r="AN21" s="1215"/>
      <c r="AO21" s="327">
        <v>6.94</v>
      </c>
      <c r="AP21" s="328">
        <v>7.51</v>
      </c>
      <c r="AQ21" s="329">
        <v>-0.56999999999999995</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3" t="s">
        <v>520</v>
      </c>
      <c r="AL22" s="1214"/>
      <c r="AM22" s="1214"/>
      <c r="AN22" s="1215"/>
      <c r="AO22" s="332">
        <v>100.4</v>
      </c>
      <c r="AP22" s="333">
        <v>97.1</v>
      </c>
      <c r="AQ22" s="334">
        <v>3.3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501</v>
      </c>
      <c r="AP30" s="303"/>
      <c r="AQ30" s="304" t="s">
        <v>502</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503</v>
      </c>
      <c r="AQ31" s="310" t="s">
        <v>504</v>
      </c>
      <c r="AR31" s="311" t="s">
        <v>505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9" t="s">
        <v>524</v>
      </c>
      <c r="AL32" s="1230"/>
      <c r="AM32" s="1230"/>
      <c r="AN32" s="1231"/>
      <c r="AO32" s="342">
        <v>624174</v>
      </c>
      <c r="AP32" s="342">
        <v>30953</v>
      </c>
      <c r="AQ32" s="343">
        <v>34855</v>
      </c>
      <c r="AR32" s="344">
        <v>-11.2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9" t="s">
        <v>525</v>
      </c>
      <c r="AL33" s="1230"/>
      <c r="AM33" s="1230"/>
      <c r="AN33" s="1231"/>
      <c r="AO33" s="342" t="s">
        <v>511</v>
      </c>
      <c r="AP33" s="342" t="s">
        <v>511</v>
      </c>
      <c r="AQ33" s="343" t="s">
        <v>511</v>
      </c>
      <c r="AR33" s="344" t="s">
        <v>511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9" t="s">
        <v>526</v>
      </c>
      <c r="AL34" s="1230"/>
      <c r="AM34" s="1230"/>
      <c r="AN34" s="1231"/>
      <c r="AO34" s="342" t="s">
        <v>511</v>
      </c>
      <c r="AP34" s="342" t="s">
        <v>511</v>
      </c>
      <c r="AQ34" s="343" t="s">
        <v>511</v>
      </c>
      <c r="AR34" s="344" t="s">
        <v>511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9" t="s">
        <v>527</v>
      </c>
      <c r="AL35" s="1230"/>
      <c r="AM35" s="1230"/>
      <c r="AN35" s="1231"/>
      <c r="AO35" s="342">
        <v>379709</v>
      </c>
      <c r="AP35" s="342">
        <v>18830</v>
      </c>
      <c r="AQ35" s="343">
        <v>15141</v>
      </c>
      <c r="AR35" s="344">
        <v>24.4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9" t="s">
        <v>528</v>
      </c>
      <c r="AL36" s="1230"/>
      <c r="AM36" s="1230"/>
      <c r="AN36" s="1231"/>
      <c r="AO36" s="342">
        <v>26848</v>
      </c>
      <c r="AP36" s="342">
        <v>1331</v>
      </c>
      <c r="AQ36" s="343">
        <v>2517</v>
      </c>
      <c r="AR36" s="344">
        <v>-47.1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9" t="s">
        <v>529</v>
      </c>
      <c r="AL37" s="1230"/>
      <c r="AM37" s="1230"/>
      <c r="AN37" s="1231"/>
      <c r="AO37" s="342">
        <v>23834</v>
      </c>
      <c r="AP37" s="342">
        <v>1182</v>
      </c>
      <c r="AQ37" s="343">
        <v>522</v>
      </c>
      <c r="AR37" s="344">
        <v>126.4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2" t="s">
        <v>530</v>
      </c>
      <c r="AL38" s="1233"/>
      <c r="AM38" s="1233"/>
      <c r="AN38" s="1234"/>
      <c r="AO38" s="345" t="s">
        <v>511</v>
      </c>
      <c r="AP38" s="345" t="s">
        <v>511</v>
      </c>
      <c r="AQ38" s="346">
        <v>1</v>
      </c>
      <c r="AR38" s="334" t="s">
        <v>511</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2" t="s">
        <v>531</v>
      </c>
      <c r="AL39" s="1233"/>
      <c r="AM39" s="1233"/>
      <c r="AN39" s="1234"/>
      <c r="AO39" s="342">
        <v>-18476</v>
      </c>
      <c r="AP39" s="342">
        <v>-916</v>
      </c>
      <c r="AQ39" s="343">
        <v>-2915</v>
      </c>
      <c r="AR39" s="344">
        <v>-68.599999999999994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9" t="s">
        <v>532</v>
      </c>
      <c r="AL40" s="1230"/>
      <c r="AM40" s="1230"/>
      <c r="AN40" s="1231"/>
      <c r="AO40" s="342">
        <v>-789280</v>
      </c>
      <c r="AP40" s="342">
        <v>-39141</v>
      </c>
      <c r="AQ40" s="343">
        <v>-35363</v>
      </c>
      <c r="AR40" s="344">
        <v>10.7</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5" t="s">
        <v>300</v>
      </c>
      <c r="AL41" s="1236"/>
      <c r="AM41" s="1236"/>
      <c r="AN41" s="1237"/>
      <c r="AO41" s="342">
        <v>246809</v>
      </c>
      <c r="AP41" s="342">
        <v>12239</v>
      </c>
      <c r="AQ41" s="343">
        <v>14758</v>
      </c>
      <c r="AR41" s="344">
        <v>-17.100000000000001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4" t="s">
        <v>501</v>
      </c>
      <c r="AN49" s="1226" t="s">
        <v>536</v>
      </c>
      <c r="AO49" s="1227"/>
      <c r="AP49" s="1227"/>
      <c r="AQ49" s="1227"/>
      <c r="AR49" s="1228"/>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5"/>
      <c r="AN50" s="358" t="s">
        <v>537</v>
      </c>
      <c r="AO50" s="359" t="s">
        <v>538</v>
      </c>
      <c r="AP50" s="360" t="s">
        <v>539</v>
      </c>
      <c r="AQ50" s="361" t="s">
        <v>540</v>
      </c>
      <c r="AR50" s="362" t="s">
        <v>541</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2290345</v>
      </c>
      <c r="AN51" s="364">
        <v>114752</v>
      </c>
      <c r="AO51" s="365">
        <v>-25.8</v>
      </c>
      <c r="AP51" s="366">
        <v>87551</v>
      </c>
      <c r="AQ51" s="367">
        <v>6.8</v>
      </c>
      <c r="AR51" s="368">
        <v>-32.6</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641911</v>
      </c>
      <c r="AN52" s="372">
        <v>32161</v>
      </c>
      <c r="AO52" s="373">
        <v>-17.899999999999999</v>
      </c>
      <c r="AP52" s="374">
        <v>43994</v>
      </c>
      <c r="AQ52" s="375">
        <v>27.6</v>
      </c>
      <c r="AR52" s="376">
        <v>-45.5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2743205</v>
      </c>
      <c r="AN53" s="364">
        <v>136573</v>
      </c>
      <c r="AO53" s="365">
        <v>19</v>
      </c>
      <c r="AP53" s="366">
        <v>56894</v>
      </c>
      <c r="AQ53" s="367">
        <v>-35</v>
      </c>
      <c r="AR53" s="368">
        <v>54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412753</v>
      </c>
      <c r="AN54" s="372">
        <v>20549</v>
      </c>
      <c r="AO54" s="373">
        <v>-36.1</v>
      </c>
      <c r="AP54" s="374">
        <v>32548</v>
      </c>
      <c r="AQ54" s="375">
        <v>-26</v>
      </c>
      <c r="AR54" s="376">
        <v>-10.1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1896350</v>
      </c>
      <c r="AN55" s="364">
        <v>94289</v>
      </c>
      <c r="AO55" s="365">
        <v>-31</v>
      </c>
      <c r="AP55" s="366">
        <v>57122</v>
      </c>
      <c r="AQ55" s="367">
        <v>0.4</v>
      </c>
      <c r="AR55" s="368">
        <v>-31.4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565539</v>
      </c>
      <c r="AN56" s="372">
        <v>28119</v>
      </c>
      <c r="AO56" s="373">
        <v>36.799999999999997</v>
      </c>
      <c r="AP56" s="374">
        <v>36191</v>
      </c>
      <c r="AQ56" s="375">
        <v>11.2</v>
      </c>
      <c r="AR56" s="376">
        <v>25.6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2067371</v>
      </c>
      <c r="AN57" s="364">
        <v>102772</v>
      </c>
      <c r="AO57" s="365">
        <v>9</v>
      </c>
      <c r="AP57" s="366">
        <v>53655</v>
      </c>
      <c r="AQ57" s="367">
        <v>-6.1</v>
      </c>
      <c r="AR57" s="368">
        <v>15.1</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683599</v>
      </c>
      <c r="AN58" s="372">
        <v>33983</v>
      </c>
      <c r="AO58" s="373">
        <v>20.9</v>
      </c>
      <c r="AP58" s="374">
        <v>32719</v>
      </c>
      <c r="AQ58" s="375">
        <v>-9.6</v>
      </c>
      <c r="AR58" s="376">
        <v>30.5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3188291</v>
      </c>
      <c r="AN59" s="364">
        <v>158110</v>
      </c>
      <c r="AO59" s="365">
        <v>53.8</v>
      </c>
      <c r="AP59" s="366">
        <v>53869</v>
      </c>
      <c r="AQ59" s="367">
        <v>0.4</v>
      </c>
      <c r="AR59" s="368">
        <v>53.4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991093</v>
      </c>
      <c r="AN60" s="372">
        <v>49149</v>
      </c>
      <c r="AO60" s="373">
        <v>44.6</v>
      </c>
      <c r="AP60" s="374">
        <v>35046</v>
      </c>
      <c r="AQ60" s="375">
        <v>7.1</v>
      </c>
      <c r="AR60" s="376">
        <v>37.5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2437112</v>
      </c>
      <c r="AN61" s="379">
        <v>121299</v>
      </c>
      <c r="AO61" s="380">
        <v>5</v>
      </c>
      <c r="AP61" s="381">
        <v>61818</v>
      </c>
      <c r="AQ61" s="382">
        <v>-6.7</v>
      </c>
      <c r="AR61" s="368">
        <v>11.7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658979</v>
      </c>
      <c r="AN62" s="372">
        <v>32792</v>
      </c>
      <c r="AO62" s="373">
        <v>9.6999999999999993</v>
      </c>
      <c r="AP62" s="374">
        <v>36100</v>
      </c>
      <c r="AQ62" s="375">
        <v>2.1</v>
      </c>
      <c r="AR62" s="376">
        <v>7.6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mxdMJ/i9axmf2wlSNixWee8Asr+y+RD28OEY7vuiq/VwrZNEnfTUGo6kFwiN3YmlwxV9+Kfev3fLCJou1+eEzw==" saltValue="wfGLC3teGfBsA6rbF+7d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election activeCell="BX12" sqref="BX12"/>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4pJUn6v5an1nQqfpZSrDQjEQeFRnBB0RGvGdI9G0uLlmy/QBepvCmY+KZJPP4KLt0lfveCR53F3ZCcegvGyRw==" saltValue="8Vj/rXxKilac+gSLtQg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1"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wiKc1Otcg5HVII6c4XmEHiBn5gTt0pVjETR/unhgXASXNFO7L9p6J86UDB1KChWCXnVhEMSIdLxM2sWgjnxwg==" saltValue="C3onNT8GPQK8TPQzbYJj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38" t="s">
        <v>3</v>
      </c>
      <c r="D47" s="1238"/>
      <c r="E47" s="1239"/>
      <c r="F47" s="11">
        <v>37.950000000000003</v>
      </c>
      <c r="G47" s="12">
        <v>42.33</v>
      </c>
      <c r="H47" s="12">
        <v>37.32</v>
      </c>
      <c r="I47" s="12">
        <v>40.67</v>
      </c>
      <c r="J47" s="13">
        <v>44.46</v>
      </c>
    </row>
    <row r="48" spans="2:10" ht="57.75" customHeight="1" x14ac:dyDescent="0.2">
      <c r="B48" s="14"/>
      <c r="C48" s="1240" t="s">
        <v>4</v>
      </c>
      <c r="D48" s="1240"/>
      <c r="E48" s="1241"/>
      <c r="F48" s="15">
        <v>4.3899999999999997</v>
      </c>
      <c r="G48" s="16">
        <v>6.18</v>
      </c>
      <c r="H48" s="16">
        <v>5.87</v>
      </c>
      <c r="I48" s="16">
        <v>9.0500000000000007</v>
      </c>
      <c r="J48" s="17">
        <v>6.24</v>
      </c>
    </row>
    <row r="49" spans="2:10" ht="57.75" customHeight="1" thickBot="1" x14ac:dyDescent="0.25">
      <c r="B49" s="18"/>
      <c r="C49" s="1242" t="s">
        <v>5</v>
      </c>
      <c r="D49" s="1242"/>
      <c r="E49" s="1243"/>
      <c r="F49" s="19" t="s">
        <v>557</v>
      </c>
      <c r="G49" s="20">
        <v>6.58</v>
      </c>
      <c r="H49" s="20" t="s">
        <v>558</v>
      </c>
      <c r="I49" s="20">
        <v>6.09</v>
      </c>
      <c r="J49" s="21">
        <v>1.79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3NRfXl0Oa1+FcYQbbSw3xJODRjplK4iNIT7IHnvzGV62yKHs94BTebyIyf+cXszPmgi+566rcdZHdwDLWmu8bg==" saltValue="O7sbvsZVwhXfDQC0EM0/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渡部 祥一</cp:lastModifiedBy>
  <cp:lastPrinted>2020-08-19T06:22:02Z</cp:lastPrinted>
  <dcterms:created xsi:type="dcterms:W3CDTF">2020-02-10T02:41:33Z</dcterms:created>
  <dcterms:modified xsi:type="dcterms:W3CDTF">2020-08-19T06:22:30Z</dcterms:modified>
  <cp:category/>
</cp:coreProperties>
</file>