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317\Documents\00.水道\88.経営比較分析・経営戦略\簡水経営比較分析\簡水H31経営比較分析表\"/>
    </mc:Choice>
  </mc:AlternateContent>
  <workbookProtection workbookAlgorithmName="SHA-512" workbookHashValue="EWUSi4/4wMPpLJYGnUkJQkF7ZLZVJMX0Z13cGBJOl0ehqNNNeeib16/nZi2cPuLd15be4TWH7RDCz7p5JkjrtA==" workbookSaltValue="bLUdj6Ejmr1BvgK8xtcNeQ==" workbookSpinCount="100000" lockStructure="1"/>
  <bookViews>
    <workbookView xWindow="0" yWindow="0" windowWidth="22575" windowHeight="107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<sst xmlns="http://schemas.openxmlformats.org/spreadsheetml/2006/main" count="233" uniqueCount="116">
  <si>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</si>
  <si>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</si>
  <si>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</si>
  <si>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</si>
  <si>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</si>
  <si>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</si>
  <si>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</si>
  <si>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</si>
  <si>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</si>
  <si>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</si>
  <si>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</si>
  <si>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</si>
  <si>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</si>
  <si>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</si>
  <si>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</si>
  <si>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</si>
  <si>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</si>
  <si>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</si>
  <si>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</si>
  <si>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</si>
  <si>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</si>
  <si>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</si>
  <si>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</si>
  <si>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</si>
  <si>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</si>
  <si>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</si>
  <si>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</si>
  <si>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</si>
  <si>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</si>
  <si>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</si>
  <si>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</si>
  <si>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</si>
  <si>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</si>
  <si>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</si>
  <si>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</si>
  <si>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</si>
  <si>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</si>
  <si>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</si>
  <si>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</si>
  <si>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</si>
  <si>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</si>
  <si>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</si>
  <si>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</si>
  <si>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</si>
  <si>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</si>
  <si>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</si>
  <si>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</si>
  <si>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</si>
  <si>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</si>
  <si>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</si>
  <si>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</si>
  <si>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</si>
  <si>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</si>
  <si>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</si>
  <si>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</si>
  <si>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</si>
  <si>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</si>
  <si>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</si>
  <si>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</si>
  <si>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</si>
  <si>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</si>
  <si>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</si>
  <si>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</si>
  <si>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</si>
  <si>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</si>
  <si>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</si>
  <si>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</si>
  <si>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</si>
  <si>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</si>
  <si>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</si>
  <si>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</si>
  <si>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</si>
  <si>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</si>
  <si>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</si>
  <si>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</si>
  <si>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</si>
  <si>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</si>
  <si>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</si>
  <si>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</si>
  <si>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</si>
  <si>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</si>
  <si>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</si>
  <si>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</si>
  <si>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</si>
  <si>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</si>
  <si>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</si>
  <si>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</si>
  <si>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</si>
  <si>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</si>
  <si>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</si>
  <si>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</si>
  <si>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</si>
  <si>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</si>
  <si>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</si>
  <si>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</si>
  <si>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</si>
  <si>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</si>
  <si>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</si>
  <si>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</si>
  <si>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</si>
  <si>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</si>
  <si>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</si>
  <si>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</si>
  <si>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</si>
  <si>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</si>
  <si>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</si>
  <si>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</si>
  <si>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</si>
  <si>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</si>
  <si>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</si>
  <si>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</si>
  <si>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</si>
  <si>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</si>
  <si>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水道事業の運営については、最低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また、施設利用率が平均より大きく上回っているのに対し、有収率が平均より下回っている。漏水等が頻繁に発生する老朽管更新、漏水調査および修繕を計画的に実施しなければならない。　　　　　　　　　　　　　　　　　　　　　　　　　　　　　　　　　　　　　　　　　　　　　　　　　　　　　　　　　　　　　　　　　　　　　　　　　　　　　　　　　　　　</t>
    <rPh sb="242" eb="244">
      <t>ヒンパン</t>
    </rPh>
    <rPh sb="245" eb="247">
      <t>ハッセイ</t>
    </rPh>
    <rPh sb="249" eb="251">
      <t>ロウキュウ</t>
    </rPh>
    <rPh sb="251" eb="252">
      <t>カン</t>
    </rPh>
    <rPh sb="252" eb="254">
      <t>コウシン</t>
    </rPh>
    <rPh sb="255" eb="257">
      <t>ロウスイ</t>
    </rPh>
    <rPh sb="257" eb="259">
      <t>チョウサ</t>
    </rPh>
    <rPh sb="262" eb="264">
      <t>シュウゼン</t>
    </rPh>
    <rPh sb="265" eb="268">
      <t>ケイカクテキ</t>
    </rPh>
    <rPh sb="269" eb="271">
      <t>ジッシ</t>
    </rPh>
    <phoneticPr fontId="16"/>
  </si>
  <si>
    <t>　現在の水道施設を維持管理しながら、水道事業の運営を改善していくには、収納率向上、老朽化等に伴う修繕、管路更新など複合的課題が多い。毎年給水人口が減少し、収入も減少している現状では難しい状況ではあるが、今後何かしらの対策を講じたい。</t>
    <rPh sb="35" eb="37">
      <t>シュウノウ</t>
    </rPh>
    <rPh sb="37" eb="38">
      <t>リツ</t>
    </rPh>
    <rPh sb="38" eb="40">
      <t>コウジョウ</t>
    </rPh>
    <rPh sb="51" eb="53">
      <t>カンロ</t>
    </rPh>
    <rPh sb="53" eb="55">
      <t>コウシン</t>
    </rPh>
    <rPh sb="57" eb="60">
      <t>フクゴウテキ</t>
    </rPh>
    <rPh sb="60" eb="62">
      <t>カダイ</t>
    </rPh>
    <rPh sb="63" eb="64">
      <t>オオ</t>
    </rPh>
    <rPh sb="66" eb="68">
      <t>マイトシ</t>
    </rPh>
    <rPh sb="77" eb="79">
      <t>シュウニュウ</t>
    </rPh>
    <rPh sb="80" eb="82">
      <t>ゲンショウ</t>
    </rPh>
    <rPh sb="101" eb="103">
      <t>コンゴ</t>
    </rPh>
    <rPh sb="103" eb="104">
      <t>ナニ</t>
    </rPh>
    <rPh sb="108" eb="110">
      <t>タイサク</t>
    </rPh>
    <rPh sb="111" eb="112">
      <t>コウ</t>
    </rPh>
    <phoneticPr fontId="16"/>
  </si>
  <si>
    <t>　財政の状況と経常費用を勘案しながら、老朽化した水道管の更新を検討しなくてならないが、給水人口が減少し、財政上厳しくなっていく中で、優先順位を含めどのように更新していくかが大きな課題である。
　</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</si>
</sst>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0.14000000000000001</c:v>
                </c:pt>
                <c:pt idx="1">
                  <c:v>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D43-47BD-B2B2-9F0C0A653CDE}"/>
            </c:ext>
          </c:extLst>
        </c:ser>
        <c:dLbls>
          <c:showLegendKey val="0"/>
          <c:showVal val="0"/>
          <c:showCatName val="0"/>
          <c:showSerName val="0"/>
          <c:showPercent val="0"/>
          <c:showBubbleSize val="0"/>
        </c:dLbls>
        <c:gapWidth val="150"/>
        <c:axId val="174662856"/>
        <c:axId val="17437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CD43-47BD-B2B2-9F0C0A653CDE}"/>
            </c:ext>
          </c:extLst>
        </c:ser>
        <c:dLbls>
          <c:showLegendKey val="0"/>
          <c:showVal val="0"/>
          <c:showCatName val="0"/>
          <c:showSerName val="0"/>
          <c:showPercent val="0"/>
          <c:showBubbleSize val="0"/>
        </c:dLbls>
        <c:marker val="1"/>
        <c:smooth val="0"/>
        <c:axId val="174662856"/>
        <c:axId val="174379976"/>
      </c:lineChart>
      <c:dateAx>
        <c:axId val="174662856"/>
        <c:scaling>
          <c:orientation val="minMax"/>
        </c:scaling>
        <c:delete val="1"/>
        <c:axPos val="b"/>
        <c:numFmt formatCode="&quot;H&quot;yy" sourceLinked="1"/>
        <c:majorTickMark val="none"/>
        <c:minorTickMark val="none"/>
        <c:tickLblPos val="none"/>
        <c:crossAx val="174379976"/>
        <c:crosses val="autoZero"/>
        <c:auto val="1"/>
        <c:lblOffset val="100"/>
        <c:baseTimeUnit val="years"/>
      </c:dateAx>
      <c:valAx>
        <c:axId val="17437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6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107.57</c:v>
                </c:pt>
                <c:pt idx="1">
                  <c:v>100</c:v>
                </c:pt>
                <c:pt idx="2">
                  <c:v>100</c:v>
                </c:pt>
                <c:pt idx="3">
                  <c:v>97</c:v>
                </c:pt>
                <c:pt idx="4">
                  <c:v>91.94</c:v>
                </c:pt>
              </c:numCache>
            </c:numRef>
          </c:val>
          <c:extLst xmlns:c16r2="http://schemas.microsoft.com/office/drawing/2015/06/chart">
            <c:ext xmlns:c16="http://schemas.microsoft.com/office/drawing/2014/chart" uri="{C3380CC4-5D6E-409C-BE32-E72D297353CC}">
              <c16:uniqueId val="{00000000-8ED7-491C-B51A-4FC7B3151214}"/>
            </c:ext>
          </c:extLst>
        </c:ser>
        <c:dLbls>
          <c:showLegendKey val="0"/>
          <c:showVal val="0"/>
          <c:showCatName val="0"/>
          <c:showSerName val="0"/>
          <c:showPercent val="0"/>
          <c:showBubbleSize val="0"/>
        </c:dLbls>
        <c:gapWidth val="150"/>
        <c:axId val="174911864"/>
        <c:axId val="1749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8ED7-491C-B51A-4FC7B3151214}"/>
            </c:ext>
          </c:extLst>
        </c:ser>
        <c:dLbls>
          <c:showLegendKey val="0"/>
          <c:showVal val="0"/>
          <c:showCatName val="0"/>
          <c:showSerName val="0"/>
          <c:showPercent val="0"/>
          <c:showBubbleSize val="0"/>
        </c:dLbls>
        <c:marker val="1"/>
        <c:smooth val="0"/>
        <c:axId val="174911864"/>
        <c:axId val="174912256"/>
      </c:lineChart>
      <c:dateAx>
        <c:axId val="174911864"/>
        <c:scaling>
          <c:orientation val="minMax"/>
        </c:scaling>
        <c:delete val="1"/>
        <c:axPos val="b"/>
        <c:numFmt formatCode="&quot;H&quot;yy" sourceLinked="1"/>
        <c:majorTickMark val="none"/>
        <c:minorTickMark val="none"/>
        <c:tickLblPos val="none"/>
        <c:crossAx val="174912256"/>
        <c:crosses val="autoZero"/>
        <c:auto val="1"/>
        <c:lblOffset val="100"/>
        <c:baseTimeUnit val="years"/>
      </c:dateAx>
      <c:valAx>
        <c:axId val="1749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1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34.86</c:v>
                </c:pt>
                <c:pt idx="1">
                  <c:v>37.01</c:v>
                </c:pt>
                <c:pt idx="2">
                  <c:v>35.9</c:v>
                </c:pt>
                <c:pt idx="3">
                  <c:v>37.96</c:v>
                </c:pt>
                <c:pt idx="4">
                  <c:v>38.72</c:v>
                </c:pt>
              </c:numCache>
            </c:numRef>
          </c:val>
          <c:extLst xmlns:c16r2="http://schemas.microsoft.com/office/drawing/2015/06/chart">
            <c:ext xmlns:c16="http://schemas.microsoft.com/office/drawing/2014/chart" uri="{C3380CC4-5D6E-409C-BE32-E72D297353CC}">
              <c16:uniqueId val="{00000000-1EB9-4492-9DC7-69ABC4688C02}"/>
            </c:ext>
          </c:extLst>
        </c:ser>
        <c:dLbls>
          <c:showLegendKey val="0"/>
          <c:showVal val="0"/>
          <c:showCatName val="0"/>
          <c:showSerName val="0"/>
          <c:showPercent val="0"/>
          <c:showBubbleSize val="0"/>
        </c:dLbls>
        <c:gapWidth val="150"/>
        <c:axId val="174913432"/>
        <c:axId val="1749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1EB9-4492-9DC7-69ABC4688C02}"/>
            </c:ext>
          </c:extLst>
        </c:ser>
        <c:dLbls>
          <c:showLegendKey val="0"/>
          <c:showVal val="0"/>
          <c:showCatName val="0"/>
          <c:showSerName val="0"/>
          <c:showPercent val="0"/>
          <c:showBubbleSize val="0"/>
        </c:dLbls>
        <c:marker val="1"/>
        <c:smooth val="0"/>
        <c:axId val="174913432"/>
        <c:axId val="174913824"/>
      </c:lineChart>
      <c:dateAx>
        <c:axId val="174913432"/>
        <c:scaling>
          <c:orientation val="minMax"/>
        </c:scaling>
        <c:delete val="1"/>
        <c:axPos val="b"/>
        <c:numFmt formatCode="&quot;H&quot;yy" sourceLinked="1"/>
        <c:majorTickMark val="none"/>
        <c:minorTickMark val="none"/>
        <c:tickLblPos val="none"/>
        <c:crossAx val="174913824"/>
        <c:crosses val="autoZero"/>
        <c:auto val="1"/>
        <c:lblOffset val="100"/>
        <c:baseTimeUnit val="years"/>
      </c:dateAx>
      <c:valAx>
        <c:axId val="1749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1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73.53</c:v>
                </c:pt>
                <c:pt idx="1">
                  <c:v>76.91</c:v>
                </c:pt>
                <c:pt idx="2">
                  <c:v>77.489999999999995</c:v>
                </c:pt>
                <c:pt idx="3">
                  <c:v>73.94</c:v>
                </c:pt>
                <c:pt idx="4">
                  <c:v>73.489999999999995</c:v>
                </c:pt>
              </c:numCache>
            </c:numRef>
          </c:val>
          <c:extLst xmlns:c16r2="http://schemas.microsoft.com/office/drawing/2015/06/chart">
            <c:ext xmlns:c16="http://schemas.microsoft.com/office/drawing/2014/chart" uri="{C3380CC4-5D6E-409C-BE32-E72D297353CC}">
              <c16:uniqueId val="{00000000-DBCE-463B-955E-545960C92231}"/>
            </c:ext>
          </c:extLst>
        </c:ser>
        <c:dLbls>
          <c:showLegendKey val="0"/>
          <c:showVal val="0"/>
          <c:showCatName val="0"/>
          <c:showSerName val="0"/>
          <c:showPercent val="0"/>
          <c:showBubbleSize val="0"/>
        </c:dLbls>
        <c:gapWidth val="150"/>
        <c:axId val="174470432"/>
        <c:axId val="1744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DBCE-463B-955E-545960C92231}"/>
            </c:ext>
          </c:extLst>
        </c:ser>
        <c:dLbls>
          <c:showLegendKey val="0"/>
          <c:showVal val="0"/>
          <c:showCatName val="0"/>
          <c:showSerName val="0"/>
          <c:showPercent val="0"/>
          <c:showBubbleSize val="0"/>
        </c:dLbls>
        <c:marker val="1"/>
        <c:smooth val="0"/>
        <c:axId val="174470432"/>
        <c:axId val="174474912"/>
      </c:lineChart>
      <c:dateAx>
        <c:axId val="174470432"/>
        <c:scaling>
          <c:orientation val="minMax"/>
        </c:scaling>
        <c:delete val="1"/>
        <c:axPos val="b"/>
        <c:numFmt formatCode="&quot;H&quot;yy" sourceLinked="1"/>
        <c:majorTickMark val="none"/>
        <c:minorTickMark val="none"/>
        <c:tickLblPos val="none"/>
        <c:crossAx val="174474912"/>
        <c:crosses val="autoZero"/>
        <c:auto val="1"/>
        <c:lblOffset val="100"/>
        <c:baseTimeUnit val="years"/>
      </c:dateAx>
      <c:valAx>
        <c:axId val="1744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50-48F0-ADAA-533A5D61915D}"/>
            </c:ext>
          </c:extLst>
        </c:ser>
        <c:dLbls>
          <c:showLegendKey val="0"/>
          <c:showVal val="0"/>
          <c:showCatName val="0"/>
          <c:showSerName val="0"/>
          <c:showPercent val="0"/>
          <c:showBubbleSize val="0"/>
        </c:dLbls>
        <c:gapWidth val="150"/>
        <c:axId val="174444888"/>
        <c:axId val="17444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50-48F0-ADAA-533A5D61915D}"/>
            </c:ext>
          </c:extLst>
        </c:ser>
        <c:dLbls>
          <c:showLegendKey val="0"/>
          <c:showVal val="0"/>
          <c:showCatName val="0"/>
          <c:showSerName val="0"/>
          <c:showPercent val="0"/>
          <c:showBubbleSize val="0"/>
        </c:dLbls>
        <c:marker val="1"/>
        <c:smooth val="0"/>
        <c:axId val="174444888"/>
        <c:axId val="174445272"/>
      </c:lineChart>
      <c:dateAx>
        <c:axId val="174444888"/>
        <c:scaling>
          <c:orientation val="minMax"/>
        </c:scaling>
        <c:delete val="1"/>
        <c:axPos val="b"/>
        <c:numFmt formatCode="&quot;H&quot;yy" sourceLinked="1"/>
        <c:majorTickMark val="none"/>
        <c:minorTickMark val="none"/>
        <c:tickLblPos val="none"/>
        <c:crossAx val="174445272"/>
        <c:crosses val="autoZero"/>
        <c:auto val="1"/>
        <c:lblOffset val="100"/>
        <c:baseTimeUnit val="years"/>
      </c:dateAx>
      <c:valAx>
        <c:axId val="17444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4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F0-4C80-BC55-5BDA6250802E}"/>
            </c:ext>
          </c:extLst>
        </c:ser>
        <c:dLbls>
          <c:showLegendKey val="0"/>
          <c:showVal val="0"/>
          <c:showCatName val="0"/>
          <c:showSerName val="0"/>
          <c:showPercent val="0"/>
          <c:showBubbleSize val="0"/>
        </c:dLbls>
        <c:gapWidth val="150"/>
        <c:axId val="174566648"/>
        <c:axId val="17458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F0-4C80-BC55-5BDA6250802E}"/>
            </c:ext>
          </c:extLst>
        </c:ser>
        <c:dLbls>
          <c:showLegendKey val="0"/>
          <c:showVal val="0"/>
          <c:showCatName val="0"/>
          <c:showSerName val="0"/>
          <c:showPercent val="0"/>
          <c:showBubbleSize val="0"/>
        </c:dLbls>
        <c:marker val="1"/>
        <c:smooth val="0"/>
        <c:axId val="174566648"/>
        <c:axId val="174586232"/>
      </c:lineChart>
      <c:dateAx>
        <c:axId val="174566648"/>
        <c:scaling>
          <c:orientation val="minMax"/>
        </c:scaling>
        <c:delete val="1"/>
        <c:axPos val="b"/>
        <c:numFmt formatCode="&quot;H&quot;yy" sourceLinked="1"/>
        <c:majorTickMark val="none"/>
        <c:minorTickMark val="none"/>
        <c:tickLblPos val="none"/>
        <c:crossAx val="174586232"/>
        <c:crosses val="autoZero"/>
        <c:auto val="1"/>
        <c:lblOffset val="100"/>
        <c:baseTimeUnit val="years"/>
      </c:dateAx>
      <c:valAx>
        <c:axId val="17458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6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DD-4737-B29C-79D4CC952F0E}"/>
            </c:ext>
          </c:extLst>
        </c:ser>
        <c:dLbls>
          <c:showLegendKey val="0"/>
          <c:showVal val="0"/>
          <c:showCatName val="0"/>
          <c:showSerName val="0"/>
          <c:showPercent val="0"/>
          <c:showBubbleSize val="0"/>
        </c:dLbls>
        <c:gapWidth val="150"/>
        <c:axId val="174587408"/>
        <c:axId val="17458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DD-4737-B29C-79D4CC952F0E}"/>
            </c:ext>
          </c:extLst>
        </c:ser>
        <c:dLbls>
          <c:showLegendKey val="0"/>
          <c:showVal val="0"/>
          <c:showCatName val="0"/>
          <c:showSerName val="0"/>
          <c:showPercent val="0"/>
          <c:showBubbleSize val="0"/>
        </c:dLbls>
        <c:marker val="1"/>
        <c:smooth val="0"/>
        <c:axId val="174587408"/>
        <c:axId val="174587800"/>
      </c:lineChart>
      <c:dateAx>
        <c:axId val="174587408"/>
        <c:scaling>
          <c:orientation val="minMax"/>
        </c:scaling>
        <c:delete val="1"/>
        <c:axPos val="b"/>
        <c:numFmt formatCode="&quot;H&quot;yy" sourceLinked="1"/>
        <c:majorTickMark val="none"/>
        <c:minorTickMark val="none"/>
        <c:tickLblPos val="none"/>
        <c:crossAx val="174587800"/>
        <c:crosses val="autoZero"/>
        <c:auto val="1"/>
        <c:lblOffset val="100"/>
        <c:baseTimeUnit val="years"/>
      </c:dateAx>
      <c:valAx>
        <c:axId val="17458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8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D4-4C60-AF34-300CE4DB5ADD}"/>
            </c:ext>
          </c:extLst>
        </c:ser>
        <c:dLbls>
          <c:showLegendKey val="0"/>
          <c:showVal val="0"/>
          <c:showCatName val="0"/>
          <c:showSerName val="0"/>
          <c:showPercent val="0"/>
          <c:showBubbleSize val="0"/>
        </c:dLbls>
        <c:gapWidth val="150"/>
        <c:axId val="174588976"/>
        <c:axId val="17458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D4-4C60-AF34-300CE4DB5ADD}"/>
            </c:ext>
          </c:extLst>
        </c:ser>
        <c:dLbls>
          <c:showLegendKey val="0"/>
          <c:showVal val="0"/>
          <c:showCatName val="0"/>
          <c:showSerName val="0"/>
          <c:showPercent val="0"/>
          <c:showBubbleSize val="0"/>
        </c:dLbls>
        <c:marker val="1"/>
        <c:smooth val="0"/>
        <c:axId val="174588976"/>
        <c:axId val="174589368"/>
      </c:lineChart>
      <c:dateAx>
        <c:axId val="174588976"/>
        <c:scaling>
          <c:orientation val="minMax"/>
        </c:scaling>
        <c:delete val="1"/>
        <c:axPos val="b"/>
        <c:numFmt formatCode="&quot;H&quot;yy" sourceLinked="1"/>
        <c:majorTickMark val="none"/>
        <c:minorTickMark val="none"/>
        <c:tickLblPos val="none"/>
        <c:crossAx val="174589368"/>
        <c:crosses val="autoZero"/>
        <c:auto val="1"/>
        <c:lblOffset val="100"/>
        <c:baseTimeUnit val="years"/>
      </c:dateAx>
      <c:valAx>
        <c:axId val="17458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1303.93</c:v>
                </c:pt>
                <c:pt idx="1">
                  <c:v>1220.98</c:v>
                </c:pt>
                <c:pt idx="2">
                  <c:v>1150.78</c:v>
                </c:pt>
                <c:pt idx="3">
                  <c:v>1045.28</c:v>
                </c:pt>
                <c:pt idx="4">
                  <c:v>958.77</c:v>
                </c:pt>
              </c:numCache>
            </c:numRef>
          </c:val>
          <c:extLst xmlns:c16r2="http://schemas.microsoft.com/office/drawing/2015/06/chart">
            <c:ext xmlns:c16="http://schemas.microsoft.com/office/drawing/2014/chart" uri="{C3380CC4-5D6E-409C-BE32-E72D297353CC}">
              <c16:uniqueId val="{00000000-B050-43A6-A03D-EEEAF568FEC4}"/>
            </c:ext>
          </c:extLst>
        </c:ser>
        <c:dLbls>
          <c:showLegendKey val="0"/>
          <c:showVal val="0"/>
          <c:showCatName val="0"/>
          <c:showSerName val="0"/>
          <c:showPercent val="0"/>
          <c:showBubbleSize val="0"/>
        </c:dLbls>
        <c:gapWidth val="150"/>
        <c:axId val="174694560"/>
        <c:axId val="17469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B050-43A6-A03D-EEEAF568FEC4}"/>
            </c:ext>
          </c:extLst>
        </c:ser>
        <c:dLbls>
          <c:showLegendKey val="0"/>
          <c:showVal val="0"/>
          <c:showCatName val="0"/>
          <c:showSerName val="0"/>
          <c:showPercent val="0"/>
          <c:showBubbleSize val="0"/>
        </c:dLbls>
        <c:marker val="1"/>
        <c:smooth val="0"/>
        <c:axId val="174694560"/>
        <c:axId val="174694952"/>
      </c:lineChart>
      <c:dateAx>
        <c:axId val="174694560"/>
        <c:scaling>
          <c:orientation val="minMax"/>
        </c:scaling>
        <c:delete val="1"/>
        <c:axPos val="b"/>
        <c:numFmt formatCode="&quot;H&quot;yy" sourceLinked="1"/>
        <c:majorTickMark val="none"/>
        <c:minorTickMark val="none"/>
        <c:tickLblPos val="none"/>
        <c:crossAx val="174694952"/>
        <c:crosses val="autoZero"/>
        <c:auto val="1"/>
        <c:lblOffset val="100"/>
        <c:baseTimeUnit val="years"/>
      </c:dateAx>
      <c:valAx>
        <c:axId val="17469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56.61</c:v>
                </c:pt>
                <c:pt idx="1">
                  <c:v>58.65</c:v>
                </c:pt>
                <c:pt idx="2">
                  <c:v>57.42</c:v>
                </c:pt>
                <c:pt idx="3">
                  <c:v>58.25</c:v>
                </c:pt>
                <c:pt idx="4">
                  <c:v>57.46</c:v>
                </c:pt>
              </c:numCache>
            </c:numRef>
          </c:val>
          <c:extLst xmlns:c16r2="http://schemas.microsoft.com/office/drawing/2015/06/chart">
            <c:ext xmlns:c16="http://schemas.microsoft.com/office/drawing/2014/chart" uri="{C3380CC4-5D6E-409C-BE32-E72D297353CC}">
              <c16:uniqueId val="{00000000-2B45-4F04-A783-C13002442DFE}"/>
            </c:ext>
          </c:extLst>
        </c:ser>
        <c:dLbls>
          <c:showLegendKey val="0"/>
          <c:showVal val="0"/>
          <c:showCatName val="0"/>
          <c:showSerName val="0"/>
          <c:showPercent val="0"/>
          <c:showBubbleSize val="0"/>
        </c:dLbls>
        <c:gapWidth val="150"/>
        <c:axId val="174696128"/>
        <c:axId val="17469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2B45-4F04-A783-C13002442DFE}"/>
            </c:ext>
          </c:extLst>
        </c:ser>
        <c:dLbls>
          <c:showLegendKey val="0"/>
          <c:showVal val="0"/>
          <c:showCatName val="0"/>
          <c:showSerName val="0"/>
          <c:showPercent val="0"/>
          <c:showBubbleSize val="0"/>
        </c:dLbls>
        <c:marker val="1"/>
        <c:smooth val="0"/>
        <c:axId val="174696128"/>
        <c:axId val="174696520"/>
      </c:lineChart>
      <c:dateAx>
        <c:axId val="174696128"/>
        <c:scaling>
          <c:orientation val="minMax"/>
        </c:scaling>
        <c:delete val="1"/>
        <c:axPos val="b"/>
        <c:numFmt formatCode="&quot;H&quot;yy" sourceLinked="1"/>
        <c:majorTickMark val="none"/>
        <c:minorTickMark val="none"/>
        <c:tickLblPos val="none"/>
        <c:crossAx val="174696520"/>
        <c:crosses val="autoZero"/>
        <c:auto val="1"/>
        <c:lblOffset val="100"/>
        <c:baseTimeUnit val="years"/>
      </c:dateAx>
      <c:valAx>
        <c:axId val="17469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398.27</c:v>
                </c:pt>
                <c:pt idx="1">
                  <c:v>387.82</c:v>
                </c:pt>
                <c:pt idx="2">
                  <c:v>400.87</c:v>
                </c:pt>
                <c:pt idx="3">
                  <c:v>388.99</c:v>
                </c:pt>
                <c:pt idx="4">
                  <c:v>402.38</c:v>
                </c:pt>
              </c:numCache>
            </c:numRef>
          </c:val>
          <c:extLst xmlns:c16r2="http://schemas.microsoft.com/office/drawing/2015/06/chart">
            <c:ext xmlns:c16="http://schemas.microsoft.com/office/drawing/2014/chart" uri="{C3380CC4-5D6E-409C-BE32-E72D297353CC}">
              <c16:uniqueId val="{00000000-DFDA-430E-A23B-5C4AF9449562}"/>
            </c:ext>
          </c:extLst>
        </c:ser>
        <c:dLbls>
          <c:showLegendKey val="0"/>
          <c:showVal val="0"/>
          <c:showCatName val="0"/>
          <c:showSerName val="0"/>
          <c:showPercent val="0"/>
          <c:showBubbleSize val="0"/>
        </c:dLbls>
        <c:gapWidth val="150"/>
        <c:axId val="174697696"/>
        <c:axId val="1749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DFDA-430E-A23B-5C4AF9449562}"/>
            </c:ext>
          </c:extLst>
        </c:ser>
        <c:dLbls>
          <c:showLegendKey val="0"/>
          <c:showVal val="0"/>
          <c:showCatName val="0"/>
          <c:showSerName val="0"/>
          <c:showPercent val="0"/>
          <c:showBubbleSize val="0"/>
        </c:dLbls>
        <c:marker val="1"/>
        <c:smooth val="0"/>
        <c:axId val="174697696"/>
        <c:axId val="174910688"/>
      </c:lineChart>
      <c:dateAx>
        <c:axId val="174697696"/>
        <c:scaling>
          <c:orientation val="minMax"/>
        </c:scaling>
        <c:delete val="1"/>
        <c:axPos val="b"/>
        <c:numFmt formatCode="&quot;H&quot;yy" sourceLinked="1"/>
        <c:majorTickMark val="none"/>
        <c:minorTickMark val="none"/>
        <c:tickLblPos val="none"/>
        <c:crossAx val="174910688"/>
        <c:crosses val="autoZero"/>
        <c:auto val="1"/>
        <c:lblOffset val="100"/>
        <c:baseTimeUnit val="years"/>
      </c:dateAx>
      <c:valAx>
        <c:axId val="1749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福島県　下郷町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5585</v>
      </c>
      <c r="AM8" s="67"/>
      <c r="AN8" s="67"/>
      <c r="AO8" s="67"/>
      <c r="AP8" s="67"/>
      <c r="AQ8" s="67"/>
      <c r="AR8" s="67"/>
      <c r="AS8" s="67"/>
      <c r="AT8" s="66">
        <f>データ!$S$6</f>
        <v>317.04000000000002</v>
      </c>
      <c r="AU8" s="66"/>
      <c r="AV8" s="66"/>
      <c r="AW8" s="66"/>
      <c r="AX8" s="66"/>
      <c r="AY8" s="66"/>
      <c r="AZ8" s="66"/>
      <c r="BA8" s="66"/>
      <c r="BB8" s="66">
        <f>データ!$T$6</f>
        <v>17.62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84.52</v>
      </c>
      <c r="Q10" s="66"/>
      <c r="R10" s="66"/>
      <c r="S10" s="66"/>
      <c r="T10" s="66"/>
      <c r="U10" s="66"/>
      <c r="V10" s="66"/>
      <c r="W10" s="67">
        <f>データ!$Q$6</f>
        <v>3980</v>
      </c>
      <c r="X10" s="67"/>
      <c r="Y10" s="67"/>
      <c r="Z10" s="67"/>
      <c r="AA10" s="67"/>
      <c r="AB10" s="67"/>
      <c r="AC10" s="67"/>
      <c r="AD10" s="2"/>
      <c r="AE10" s="2"/>
      <c r="AF10" s="2"/>
      <c r="AG10" s="2"/>
      <c r="AH10" s="2"/>
      <c r="AI10" s="2"/>
      <c r="AJ10" s="2"/>
      <c r="AK10" s="2"/>
      <c r="AL10" s="67">
        <f>データ!$U$6</f>
        <v>4663</v>
      </c>
      <c r="AM10" s="67"/>
      <c r="AN10" s="67"/>
      <c r="AO10" s="67"/>
      <c r="AP10" s="67"/>
      <c r="AQ10" s="67"/>
      <c r="AR10" s="67"/>
      <c r="AS10" s="67"/>
      <c r="AT10" s="66">
        <f>データ!$V$6</f>
        <v>317</v>
      </c>
      <c r="AU10" s="66"/>
      <c r="AV10" s="66"/>
      <c r="AW10" s="66"/>
      <c r="AX10" s="66"/>
      <c r="AY10" s="66"/>
      <c r="AZ10" s="66"/>
      <c r="BA10" s="66"/>
      <c r="BB10" s="66">
        <f>データ!$W$6</f>
        <v>14.71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R/OigHXlGht0DcYxPtFCfyxW3Ug6Xk1PnzymGVqIsq3DMWW3uTdVA0gPojC000lUK04Al/+RdJjafwed4Hl8iQ==" saltValue="TjqWmI2hV2NpNCoehT/y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c r="A6" s="29" t="s">
        <v>94</v>
      </c>
      <c r="B6" s="34">
        <f>B7</f>
        <v>2019</v>
      </c>
      <c r="C6" s="34">
        <f t="shared" ref="C6:W6" si="3">C7</f>
        <v>73628</v>
      </c>
      <c r="D6" s="34">
        <f t="shared" si="3"/>
        <v>47</v>
      </c>
      <c r="E6" s="34">
        <f t="shared" si="3"/>
        <v>1</v>
      </c>
      <c r="F6" s="34">
        <f t="shared" si="3"/>
        <v>0</v>
      </c>
      <c r="G6" s="34">
        <f t="shared" si="3"/>
        <v>0</v>
      </c>
      <c r="H6" s="34" t="str">
        <f t="shared" si="3"/>
        <v>福島県　下郷町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84.52</v>
      </c>
      <c r="Q6" s="35">
        <f t="shared" si="3"/>
        <v>3980</v>
      </c>
      <c r="R6" s="35">
        <f t="shared" si="3"/>
        <v>5585</v>
      </c>
      <c r="S6" s="35">
        <f t="shared" si="3"/>
        <v>317.04000000000002</v>
      </c>
      <c r="T6" s="35">
        <f t="shared" si="3"/>
        <v>17.62</v>
      </c>
      <c r="U6" s="35">
        <f t="shared" si="3"/>
        <v>4663</v>
      </c>
      <c r="V6" s="35">
        <f t="shared" si="3"/>
        <v>317</v>
      </c>
      <c r="W6" s="35">
        <f t="shared" si="3"/>
        <v>14.71</v>
      </c>
      <c r="X6" s="36">
        <f>IF(X7="",NA(),X7)</f>
        <v>73.53</v>
      </c>
      <c r="Y6" s="36">
        <f t="shared" ref="Y6:AG6" si="4">IF(Y7="",NA(),Y7)</f>
        <v>76.91</v>
      </c>
      <c r="Z6" s="36">
        <f t="shared" si="4"/>
        <v>77.489999999999995</v>
      </c>
      <c r="AA6" s="36">
        <f t="shared" si="4"/>
        <v>73.94</v>
      </c>
      <c r="AB6" s="36">
        <f t="shared" si="4"/>
        <v>73.489999999999995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1303.93</v>
      </c>
      <c r="BF6" s="36">
        <f t="shared" ref="BF6:BN6" si="7">IF(BF7="",NA(),BF7)</f>
        <v>1220.98</v>
      </c>
      <c r="BG6" s="36">
        <f t="shared" si="7"/>
        <v>1150.78</v>
      </c>
      <c r="BH6" s="36">
        <f t="shared" si="7"/>
        <v>1045.28</v>
      </c>
      <c r="BI6" s="36">
        <f t="shared" si="7"/>
        <v>958.77</v>
      </c>
      <c r="BJ6" s="36">
        <f t="shared" si="7"/>
        <v>1134.67</v>
      </c>
      <c r="BK6" s="36">
        <f t="shared" si="7"/>
        <v>1144.79</v>
      </c>
      <c r="BL6" s="36">
        <f t="shared" si="7"/>
        <v>1061.58</v>
      </c>
      <c r="BM6" s="36">
        <f t="shared" si="7"/>
        <v>1007.7</v>
      </c>
      <c r="BN6" s="36">
        <f t="shared" si="7"/>
        <v>1018.52</v>
      </c>
      <c r="BO6" s="35" t="str">
        <f>IF(BO7="","",IF(BO7="-","【-】","【"&amp;SUBSTITUTE(TEXT(BO7,"#,##0.00"),"-","△")&amp;"】"))</f>
        <v>【1,084.05】</v>
      </c>
      <c r="BP6" s="36">
        <f>IF(BP7="",NA(),BP7)</f>
        <v>56.61</v>
      </c>
      <c r="BQ6" s="36">
        <f t="shared" ref="BQ6:BY6" si="8">IF(BQ7="",NA(),BQ7)</f>
        <v>58.65</v>
      </c>
      <c r="BR6" s="36">
        <f t="shared" si="8"/>
        <v>57.42</v>
      </c>
      <c r="BS6" s="36">
        <f t="shared" si="8"/>
        <v>58.25</v>
      </c>
      <c r="BT6" s="36">
        <f t="shared" si="8"/>
        <v>57.46</v>
      </c>
      <c r="BU6" s="36">
        <f t="shared" si="8"/>
        <v>40.6</v>
      </c>
      <c r="BV6" s="36">
        <f t="shared" si="8"/>
        <v>56.04</v>
      </c>
      <c r="BW6" s="36">
        <f t="shared" si="8"/>
        <v>58.52</v>
      </c>
      <c r="BX6" s="36">
        <f t="shared" si="8"/>
        <v>59.22</v>
      </c>
      <c r="BY6" s="36">
        <f t="shared" si="8"/>
        <v>58.79</v>
      </c>
      <c r="BZ6" s="35" t="str">
        <f>IF(BZ7="","",IF(BZ7="-","【-】","【"&amp;SUBSTITUTE(TEXT(BZ7,"#,##0.00"),"-","△")&amp;"】"))</f>
        <v>【53.46】</v>
      </c>
      <c r="CA6" s="36">
        <f>IF(CA7="",NA(),CA7)</f>
        <v>398.27</v>
      </c>
      <c r="CB6" s="36">
        <f t="shared" ref="CB6:CJ6" si="9">IF(CB7="",NA(),CB7)</f>
        <v>387.82</v>
      </c>
      <c r="CC6" s="36">
        <f t="shared" si="9"/>
        <v>400.87</v>
      </c>
      <c r="CD6" s="36">
        <f t="shared" si="9"/>
        <v>388.99</v>
      </c>
      <c r="CE6" s="36">
        <f t="shared" si="9"/>
        <v>402.38</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107.57</v>
      </c>
      <c r="CM6" s="36">
        <f t="shared" ref="CM6:CU6" si="10">IF(CM7="",NA(),CM7)</f>
        <v>100</v>
      </c>
      <c r="CN6" s="36">
        <f t="shared" si="10"/>
        <v>100</v>
      </c>
      <c r="CO6" s="36">
        <f t="shared" si="10"/>
        <v>97</v>
      </c>
      <c r="CP6" s="36">
        <f t="shared" si="10"/>
        <v>91.94</v>
      </c>
      <c r="CQ6" s="36">
        <f t="shared" si="10"/>
        <v>57.29</v>
      </c>
      <c r="CR6" s="36">
        <f t="shared" si="10"/>
        <v>55.9</v>
      </c>
      <c r="CS6" s="36">
        <f t="shared" si="10"/>
        <v>57.3</v>
      </c>
      <c r="CT6" s="36">
        <f t="shared" si="10"/>
        <v>56.76</v>
      </c>
      <c r="CU6" s="36">
        <f t="shared" si="10"/>
        <v>56.04</v>
      </c>
      <c r="CV6" s="35" t="str">
        <f>IF(CV7="","",IF(CV7="-","【-】","【"&amp;SUBSTITUTE(TEXT(CV7,"#,##0.00"),"-","△")&amp;"】"))</f>
        <v>【54.90】</v>
      </c>
      <c r="CW6" s="36">
        <f>IF(CW7="",NA(),CW7)</f>
        <v>34.86</v>
      </c>
      <c r="CX6" s="36">
        <f t="shared" ref="CX6:DF6" si="11">IF(CX7="",NA(),CX7)</f>
        <v>37.01</v>
      </c>
      <c r="CY6" s="36">
        <f t="shared" si="11"/>
        <v>35.9</v>
      </c>
      <c r="CZ6" s="36">
        <f t="shared" si="11"/>
        <v>37.96</v>
      </c>
      <c r="DA6" s="36">
        <f t="shared" si="11"/>
        <v>38.72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0.14000000000000001</v>
      </c>
      <c r="EE6" s="36">
        <f t="shared" ref="EE6:EM6" si="14">IF(EE7="",NA(),EE7)</f>
        <v>0.1</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c r="A7" s="29"/>
      <c r="B7" s="38">
        <v>2019</v>
      </c>
      <c r="C7" s="38">
        <v>73628</v>
      </c>
      <c r="D7" s="38">
        <v>47</v>
      </c>
      <c r="E7" s="38">
        <v>1</v>
      </c>
      <c r="F7" s="38">
        <v>0</v>
      </c>
      <c r="G7" s="38">
        <v>0</v>
      </c>
      <c r="H7" s="38" t="s">
        <v>95</v>
      </c>
      <c r="I7" s="38" t="s">
        <v>96</v>
      </c>
      <c r="J7" s="38" t="s">
        <v>97</v>
      </c>
      <c r="K7" s="38" t="s">
        <v>98</v>
      </c>
      <c r="L7" s="38" t="s">
        <v>99</v>
      </c>
      <c r="M7" s="38" t="s">
        <v>100</v>
      </c>
      <c r="N7" s="39" t="s">
        <v>101</v>
      </c>
      <c r="O7" s="39" t="s">
        <v>102</v>
      </c>
      <c r="P7" s="39">
        <v>84.52</v>
      </c>
      <c r="Q7" s="39">
        <v>3980</v>
      </c>
      <c r="R7" s="39">
        <v>5585</v>
      </c>
      <c r="S7" s="39">
        <v>317.04000000000002</v>
      </c>
      <c r="T7" s="39">
        <v>17.62</v>
      </c>
      <c r="U7" s="39">
        <v>4663</v>
      </c>
      <c r="V7" s="39">
        <v>317</v>
      </c>
      <c r="W7" s="39">
        <v>14.71</v>
      </c>
      <c r="X7" s="39">
        <v>73.53</v>
      </c>
      <c r="Y7" s="39">
        <v>76.91</v>
      </c>
      <c r="Z7" s="39">
        <v>77.489999999999995</v>
      </c>
      <c r="AA7" s="39">
        <v>73.94</v>
      </c>
      <c r="AB7" s="39">
        <v>73.489999999999995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1303.93</v>
      </c>
      <c r="BF7" s="39">
        <v>1220.98</v>
      </c>
      <c r="BG7" s="39">
        <v>1150.78</v>
      </c>
      <c r="BH7" s="39">
        <v>1045.28</v>
      </c>
      <c r="BI7" s="39">
        <v>958.77</v>
      </c>
      <c r="BJ7" s="39">
        <v>1134.67</v>
      </c>
      <c r="BK7" s="39">
        <v>1144.79</v>
      </c>
      <c r="BL7" s="39">
        <v>1061.58</v>
      </c>
      <c r="BM7" s="39">
        <v>1007.7</v>
      </c>
      <c r="BN7" s="39">
        <v>1018.52</v>
      </c>
      <c r="BO7" s="39">
        <v>1084.05</v>
      </c>
      <c r="BP7" s="39">
        <v>56.61</v>
      </c>
      <c r="BQ7" s="39">
        <v>58.65</v>
      </c>
      <c r="BR7" s="39">
        <v>57.42</v>
      </c>
      <c r="BS7" s="39">
        <v>58.25</v>
      </c>
      <c r="BT7" s="39">
        <v>57.46</v>
      </c>
      <c r="BU7" s="39">
        <v>40.6</v>
      </c>
      <c r="BV7" s="39">
        <v>56.04</v>
      </c>
      <c r="BW7" s="39">
        <v>58.52</v>
      </c>
      <c r="BX7" s="39">
        <v>59.22</v>
      </c>
      <c r="BY7" s="39">
        <v>58.79</v>
      </c>
      <c r="BZ7" s="39">
        <v>53.46</v>
      </c>
      <c r="CA7" s="39">
        <v>398.27</v>
      </c>
      <c r="CB7" s="39">
        <v>387.82</v>
      </c>
      <c r="CC7" s="39">
        <v>400.87</v>
      </c>
      <c r="CD7" s="39">
        <v>388.99</v>
      </c>
      <c r="CE7" s="39">
        <v>402.38</v>
      </c>
      <c r="CF7" s="39">
        <v>440.03</v>
      </c>
      <c r="CG7" s="39">
        <v>304.35000000000002</v>
      </c>
      <c r="CH7" s="39">
        <v>296.3</v>
      </c>
      <c r="CI7" s="39">
        <v>292.89999999999998</v>
      </c>
      <c r="CJ7" s="39">
        <v>298.25</v>
      </c>
      <c r="CK7" s="39">
        <v>300.47000000000003</v>
      </c>
      <c r="CL7" s="39">
        <v>107.57</v>
      </c>
      <c r="CM7" s="39">
        <v>100</v>
      </c>
      <c r="CN7" s="39">
        <v>100</v>
      </c>
      <c r="CO7" s="39">
        <v>97</v>
      </c>
      <c r="CP7" s="39">
        <v>91.94</v>
      </c>
      <c r="CQ7" s="39">
        <v>57.29</v>
      </c>
      <c r="CR7" s="39">
        <v>55.9</v>
      </c>
      <c r="CS7" s="39">
        <v>57.3</v>
      </c>
      <c r="CT7" s="39">
        <v>56.76</v>
      </c>
      <c r="CU7" s="39">
        <v>56.04</v>
      </c>
      <c r="CV7" s="39">
        <v>54.9</v>
      </c>
      <c r="CW7" s="39">
        <v>34.86</v>
      </c>
      <c r="CX7" s="39">
        <v>37.01</v>
      </c>
      <c r="CY7" s="39">
        <v>35.9</v>
      </c>
      <c r="CZ7" s="39">
        <v>37.96</v>
      </c>
      <c r="DA7" s="39">
        <v>38.72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0.14000000000000001</v>
      </c>
      <c r="EE7" s="39">
        <v>0.1</v>
      </c>
      <c r="EF7" s="39">
        <v>0</v>
      </c>
      <c r="EG7" s="39">
        <v>0</v>
      </c>
      <c r="EH7" s="39">
        <v>0</v>
      </c>
      <c r="EI7" s="39">
        <v>0.65</v>
      </c>
      <c r="EJ7" s="39">
        <v>0.53</v>
      </c>
      <c r="EK7" s="39">
        <v>0.72</v>
      </c>
      <c r="EL7" s="39">
        <v>0.53</v>
      </c>
      <c r="EM7" s="39">
        <v>0.71</v>
      </c>
      <c r="EN7" s="39">
        <v>0.56000000000000005</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45</v>
      </c>
      <c r="B10" s="42">
        <f t="shared" ref="B10:E10" si="15">DATEVALUE($B7+12-B11&amp;"/1/"&amp;B12)</f>
        <v>46388</v>
      </c>
      <c r="C10" s="42">
        <f t="shared" si="15"/>
        <v>46753</v>
      </c>
      <c r="D10" s="42">
        <f t="shared" si="15"/>
        <v>47119</v>
      </c>
      <c r="E10" s="42">
        <f t="shared" si="15"/>
        <v>47484</v>
      </c>
      <c r="F10" s="43">
        <f>DATEVALUE($B7+12-F11&amp;"/1/"&amp;F12)</f>
        <v>47849</v>
      </c>
    </row>
    <row r="11" spans="1:144">
      <c r="B11">
        <v>4</v>
      </c>
      <c r="C11">
        <v>3</v>
      </c>
      <c r="D11">
        <v>2</v>
      </c>
      <c r="E11">
        <v>1</v>
      </c>
      <c r="F11">
        <v>0</v>
      </c>
      <c r="G11" t="s">
        <v>108</v>
      </c>
    </row>
    <row r="12" spans="1:144">
      <c r="B12">
        <v>1</v>
      </c>
      <c r="C12">
        <v>1</v>
      </c>
      <c r="D12">
        <v>1</v>
      </c>
      <c r="E12">
        <v>1</v>
      </c>
      <c r="F12">
        <v>1</v>
      </c>
      <c r="G12" t="s">
        <v>109</v>
      </c>
    </row>
    <row r="13" spans="1:144">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敦史</cp:lastModifiedBy>
  <cp:lastPrinted>2021-01-19T00:45:08Z</cp:lastPrinted>
  <dcterms:created xsi:type="dcterms:W3CDTF">2020-12-04T02:19:15Z</dcterms:created>
  <dcterms:modified xsi:type="dcterms:W3CDTF">2021-01-19T00:46:57Z</dcterms:modified>
  <cp:category/>
</cp:coreProperties>
</file>