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491" windowWidth="15300" windowHeight="3945" activeTab="0"/>
  </bookViews>
  <sheets>
    <sheet name="第１９表の１積立基金" sheetId="1" r:id="rId1"/>
  </sheets>
  <definedNames>
    <definedName name="_xlnm.Print_Area" localSheetId="0">'第１９表の１積立基金'!$A$1:$Y$66</definedName>
    <definedName name="_xlnm.Print_Titles" localSheetId="0">'第１９表の１積立基金'!$A:$A</definedName>
  </definedNames>
  <calcPr fullCalcOnLoad="1"/>
</workbook>
</file>

<file path=xl/sharedStrings.xml><?xml version="1.0" encoding="utf-8"?>
<sst xmlns="http://schemas.openxmlformats.org/spreadsheetml/2006/main" count="137" uniqueCount="82">
  <si>
    <t>市町村名</t>
  </si>
  <si>
    <t>１　財政調整基金</t>
  </si>
  <si>
    <t>２　減債基金</t>
  </si>
  <si>
    <t>調整額</t>
  </si>
  <si>
    <t>歳出決算額</t>
  </si>
  <si>
    <t>(a)</t>
  </si>
  <si>
    <t>(b)</t>
  </si>
  <si>
    <t>(c)</t>
  </si>
  <si>
    <t>(d)</t>
  </si>
  <si>
    <t>(e)</t>
  </si>
  <si>
    <t>(a)+(b)-(c)+(d)+(e)</t>
  </si>
  <si>
    <t>福島市</t>
  </si>
  <si>
    <t>会津若松市</t>
  </si>
  <si>
    <t>郡山市</t>
  </si>
  <si>
    <t>いわき市</t>
  </si>
  <si>
    <t>白河市</t>
  </si>
  <si>
    <t>須賀川市</t>
  </si>
  <si>
    <t>喜多方市</t>
  </si>
  <si>
    <t>相馬市</t>
  </si>
  <si>
    <t>二本松市</t>
  </si>
  <si>
    <t>桑折町</t>
  </si>
  <si>
    <t>国見町</t>
  </si>
  <si>
    <t>川俣町</t>
  </si>
  <si>
    <t>大玉村</t>
  </si>
  <si>
    <t>鏡石町</t>
  </si>
  <si>
    <t>天栄村</t>
  </si>
  <si>
    <t>下郷町</t>
  </si>
  <si>
    <t>檜枝岐村</t>
  </si>
  <si>
    <t>只見町</t>
  </si>
  <si>
    <t>北塩原村</t>
  </si>
  <si>
    <t>西会津町</t>
  </si>
  <si>
    <t>磐梯町</t>
  </si>
  <si>
    <t>猪苗代町</t>
  </si>
  <si>
    <t>会津坂下町</t>
  </si>
  <si>
    <t>湯川村</t>
  </si>
  <si>
    <t>柳津町</t>
  </si>
  <si>
    <t>三島町</t>
  </si>
  <si>
    <t>金山町</t>
  </si>
  <si>
    <t>昭和村</t>
  </si>
  <si>
    <t>西郷村</t>
  </si>
  <si>
    <t>泉崎村</t>
  </si>
  <si>
    <t>中島村</t>
  </si>
  <si>
    <t>矢吹町</t>
  </si>
  <si>
    <t>棚倉町</t>
  </si>
  <si>
    <t>矢祭町</t>
  </si>
  <si>
    <t>塙町</t>
  </si>
  <si>
    <t>鮫川村</t>
  </si>
  <si>
    <t>石川町</t>
  </si>
  <si>
    <t>玉川村</t>
  </si>
  <si>
    <t>平田村</t>
  </si>
  <si>
    <t>浅川町</t>
  </si>
  <si>
    <t>古殿町</t>
  </si>
  <si>
    <t>三春町</t>
  </si>
  <si>
    <t>小野町</t>
  </si>
  <si>
    <t>広野町</t>
  </si>
  <si>
    <t>楢葉町</t>
  </si>
  <si>
    <t>富岡町</t>
  </si>
  <si>
    <t>川内村</t>
  </si>
  <si>
    <t>大熊町</t>
  </si>
  <si>
    <t>双葉町</t>
  </si>
  <si>
    <t>浪江町</t>
  </si>
  <si>
    <t>葛尾村</t>
  </si>
  <si>
    <t>新地町</t>
  </si>
  <si>
    <t>町村計</t>
  </si>
  <si>
    <t>合　計</t>
  </si>
  <si>
    <t>現在高</t>
  </si>
  <si>
    <t>取崩し額</t>
  </si>
  <si>
    <t>２　減債基金</t>
  </si>
  <si>
    <t>田村市</t>
  </si>
  <si>
    <t>飯舘村</t>
  </si>
  <si>
    <t>歳計剰余金処分によるもの</t>
  </si>
  <si>
    <t>市計</t>
  </si>
  <si>
    <t>４　合計</t>
  </si>
  <si>
    <t>３　その他の特定目的基金</t>
  </si>
  <si>
    <t>南相馬市</t>
  </si>
  <si>
    <t>伊達市</t>
  </si>
  <si>
    <t>南会津町</t>
  </si>
  <si>
    <t>会津美里町</t>
  </si>
  <si>
    <t>本宮市</t>
  </si>
  <si>
    <t>平成21年度末</t>
  </si>
  <si>
    <t>平成22年度</t>
  </si>
  <si>
    <t>平成22年度末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</si>
</sst>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  <numFmt numFmtId="177" formatCode="#,##0_ "/>
  </numFmts>
  <fonts count="42">
    <font>
      <sz val="12"/>
      <name val="ＭＳ Ｐゴシック"/>
      <family val="3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8"/>
      <name val="ＭＳ Ｐゴシック"/>
      <family val="3"/>
    </font>
    <font>
      <sz val="20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56">
    <xf numFmtId="3" fontId="0" fillId="0" borderId="0">
      <alignment/>
      <protection/>
    </xf>
    <xf numFmtId="3" fontId="1" fillId="0" borderId="0" applyNumberFormat="0" applyFill="0" applyBorder="0" applyAlignment="0" applyProtection="0"/>
    <xf numFmtId="3" fontId="1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45">
    <xf numFmtId="3" fontId="0" fillId="0" borderId="0" xfId="0" applyAlignment="1">
      <alignment/>
    </xf>
    <xf numFmtId="3" fontId="4" fillId="0" borderId="10" xfId="0" applyNumberFormat="1" applyFont="1" applyBorder="1" applyAlignment="1">
      <alignment horizontal="center" vertical="center" wrapText="1"/>
    </xf>
    <xf numFmtId="3" fontId="4" fillId="0" borderId="10" xfId="0" applyFont="1" applyBorder="1" applyAlignment="1">
      <alignment horizontal="center" vertical="center" wrapText="1"/>
    </xf>
    <xf numFmtId="3" fontId="5" fillId="0" borderId="11" xfId="0" applyNumberFormat="1" applyFont="1" applyBorder="1" applyAlignment="1">
      <alignment horizontal="center" vertical="center"/>
    </xf>
    <xf numFmtId="3" fontId="5" fillId="0" borderId="10" xfId="0" applyNumberFormat="1" applyFont="1" applyBorder="1" applyAlignment="1">
      <alignment vertical="center"/>
    </xf>
    <xf numFmtId="3" fontId="5" fillId="0" borderId="12" xfId="0" applyNumberFormat="1" applyFont="1" applyBorder="1" applyAlignment="1">
      <alignment vertical="center"/>
    </xf>
    <xf numFmtId="3" fontId="5" fillId="0" borderId="13" xfId="0" applyNumberFormat="1" applyFont="1" applyBorder="1" applyAlignment="1">
      <alignment vertical="center"/>
    </xf>
    <xf numFmtId="3" fontId="7" fillId="0" borderId="14" xfId="0" applyNumberFormat="1" applyFont="1" applyBorder="1" applyAlignment="1">
      <alignment horizontal="center" vertical="center" shrinkToFit="1"/>
    </xf>
    <xf numFmtId="3" fontId="7" fillId="0" borderId="15" xfId="0" applyNumberFormat="1" applyFont="1" applyBorder="1" applyAlignment="1">
      <alignment horizontal="center" vertical="center" shrinkToFit="1"/>
    </xf>
    <xf numFmtId="3" fontId="7" fillId="0" borderId="15" xfId="0" applyNumberFormat="1" applyFont="1" applyBorder="1" applyAlignment="1">
      <alignment horizontal="center" vertical="center" wrapText="1"/>
    </xf>
    <xf numFmtId="3" fontId="7" fillId="0" borderId="10" xfId="0" applyNumberFormat="1" applyFont="1" applyBorder="1" applyAlignment="1">
      <alignment horizontal="center" vertical="center" wrapText="1"/>
    </xf>
    <xf numFmtId="3" fontId="7" fillId="0" borderId="16" xfId="0" applyNumberFormat="1" applyFont="1" applyBorder="1" applyAlignment="1">
      <alignment horizontal="center" vertical="center" wrapText="1"/>
    </xf>
    <xf numFmtId="3" fontId="7" fillId="0" borderId="16" xfId="0" applyNumberFormat="1" applyFont="1" applyBorder="1" applyAlignment="1">
      <alignment horizontal="centerContinuous" vertical="center" wrapText="1"/>
    </xf>
    <xf numFmtId="3" fontId="7" fillId="0" borderId="15" xfId="0" applyNumberFormat="1" applyFont="1" applyBorder="1" applyAlignment="1">
      <alignment horizontal="centerContinuous" vertical="center"/>
    </xf>
    <xf numFmtId="3" fontId="7" fillId="0" borderId="16" xfId="0" applyNumberFormat="1" applyFont="1" applyBorder="1" applyAlignment="1">
      <alignment horizontal="centerContinuous" vertical="center"/>
    </xf>
    <xf numFmtId="3" fontId="7" fillId="0" borderId="17" xfId="0" applyNumberFormat="1" applyFont="1" applyBorder="1" applyAlignment="1">
      <alignment horizontal="center" vertical="center" wrapText="1"/>
    </xf>
    <xf numFmtId="3" fontId="7" fillId="0" borderId="18" xfId="0" applyNumberFormat="1" applyFont="1" applyBorder="1" applyAlignment="1">
      <alignment horizontal="center" vertical="center" wrapText="1"/>
    </xf>
    <xf numFmtId="3" fontId="7" fillId="0" borderId="19" xfId="0" applyNumberFormat="1" applyFont="1" applyBorder="1" applyAlignment="1">
      <alignment horizontal="center" vertical="center" wrapText="1"/>
    </xf>
    <xf numFmtId="3" fontId="4" fillId="0" borderId="15" xfId="0" applyNumberFormat="1" applyFont="1" applyBorder="1" applyAlignment="1">
      <alignment horizontal="center" wrapText="1"/>
    </xf>
    <xf numFmtId="3" fontId="7" fillId="0" borderId="0" xfId="0" applyFont="1" applyAlignment="1">
      <alignment/>
    </xf>
    <xf numFmtId="3" fontId="7" fillId="0" borderId="19" xfId="0" applyNumberFormat="1" applyFont="1" applyBorder="1" applyAlignment="1">
      <alignment horizontal="center" vertical="top" shrinkToFit="1"/>
    </xf>
    <xf numFmtId="3" fontId="7" fillId="0" borderId="10" xfId="0" applyNumberFormat="1" applyFont="1" applyBorder="1" applyAlignment="1">
      <alignment horizontal="center" vertical="top" shrinkToFit="1"/>
    </xf>
    <xf numFmtId="3" fontId="7" fillId="0" borderId="10" xfId="0" applyNumberFormat="1" applyFont="1" applyBorder="1" applyAlignment="1">
      <alignment vertical="top" wrapText="1"/>
    </xf>
    <xf numFmtId="3" fontId="5" fillId="0" borderId="20" xfId="0" applyNumberFormat="1" applyFont="1" applyBorder="1" applyAlignment="1">
      <alignment horizontal="center" vertical="center"/>
    </xf>
    <xf numFmtId="3" fontId="5" fillId="0" borderId="14" xfId="0" applyNumberFormat="1" applyFont="1" applyBorder="1" applyAlignment="1">
      <alignment vertical="center"/>
    </xf>
    <xf numFmtId="3" fontId="5" fillId="0" borderId="19" xfId="0" applyNumberFormat="1" applyFont="1" applyBorder="1" applyAlignment="1">
      <alignment vertical="center"/>
    </xf>
    <xf numFmtId="3" fontId="5" fillId="0" borderId="21" xfId="0" applyNumberFormat="1" applyFont="1" applyBorder="1" applyAlignment="1">
      <alignment vertical="center"/>
    </xf>
    <xf numFmtId="3" fontId="5" fillId="0" borderId="22" xfId="0" applyNumberFormat="1" applyFont="1" applyBorder="1" applyAlignment="1">
      <alignment vertical="center"/>
    </xf>
    <xf numFmtId="176" fontId="5" fillId="0" borderId="23" xfId="0" applyNumberFormat="1" applyFont="1" applyBorder="1" applyAlignment="1">
      <alignment/>
    </xf>
    <xf numFmtId="176" fontId="5" fillId="0" borderId="19" xfId="0" applyNumberFormat="1" applyFont="1" applyBorder="1" applyAlignment="1">
      <alignment/>
    </xf>
    <xf numFmtId="176" fontId="5" fillId="0" borderId="14" xfId="0" applyNumberFormat="1" applyFont="1" applyBorder="1" applyAlignment="1">
      <alignment/>
    </xf>
    <xf numFmtId="176" fontId="5" fillId="0" borderId="21" xfId="0" applyNumberFormat="1" applyFont="1" applyBorder="1" applyAlignment="1">
      <alignment/>
    </xf>
    <xf numFmtId="176" fontId="5" fillId="0" borderId="20" xfId="0" applyNumberFormat="1" applyFont="1" applyBorder="1" applyAlignment="1">
      <alignment/>
    </xf>
    <xf numFmtId="176" fontId="5" fillId="0" borderId="22" xfId="0" applyNumberFormat="1" applyFont="1" applyBorder="1" applyAlignment="1">
      <alignment/>
    </xf>
    <xf numFmtId="176" fontId="5" fillId="0" borderId="24" xfId="0" applyNumberFormat="1" applyFont="1" applyBorder="1" applyAlignment="1">
      <alignment vertical="center"/>
    </xf>
    <xf numFmtId="3" fontId="7" fillId="0" borderId="15" xfId="0" applyNumberFormat="1" applyFont="1" applyBorder="1" applyAlignment="1">
      <alignment horizontal="centerContinuous" vertical="center" wrapText="1"/>
    </xf>
    <xf numFmtId="3" fontId="7" fillId="0" borderId="17" xfId="0" applyNumberFormat="1" applyFont="1" applyBorder="1" applyAlignment="1">
      <alignment horizontal="centerContinuous" vertical="center" wrapText="1"/>
    </xf>
    <xf numFmtId="3" fontId="5" fillId="0" borderId="25" xfId="0" applyNumberFormat="1" applyFont="1" applyBorder="1" applyAlignment="1">
      <alignment horizontal="center" vertical="center"/>
    </xf>
    <xf numFmtId="176" fontId="5" fillId="0" borderId="20" xfId="0" applyNumberFormat="1" applyFont="1" applyBorder="1" applyAlignment="1">
      <alignment vertical="center"/>
    </xf>
    <xf numFmtId="3" fontId="5" fillId="0" borderId="16" xfId="0" applyFont="1" applyBorder="1" applyAlignment="1">
      <alignment/>
    </xf>
    <xf numFmtId="3" fontId="5" fillId="0" borderId="0" xfId="0" applyFont="1" applyAlignment="1">
      <alignment/>
    </xf>
    <xf numFmtId="3" fontId="4" fillId="0" borderId="0" xfId="0" applyFont="1" applyAlignment="1">
      <alignment/>
    </xf>
    <xf numFmtId="3" fontId="0" fillId="0" borderId="26" xfId="0" applyBorder="1" applyAlignment="1">
      <alignment/>
    </xf>
    <xf numFmtId="3" fontId="7" fillId="0" borderId="26" xfId="0" applyFont="1" applyBorder="1" applyAlignment="1">
      <alignment/>
    </xf>
    <xf numFmtId="3" fontId="7" fillId="0" borderId="0" xfId="0" applyFont="1" applyAlignment="1">
      <alignment vertical="center" textRotation="255"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73"/>
  <sheetViews>
    <sheetView tabSelected="1" showOutlineSymbols="0" view="pageBreakPreview" zoomScale="50" zoomScaleNormal="87" zoomScaleSheetLayoutView="5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7" sqref="A7"/>
      <selection pane="bottomRight" activeCell="C72" sqref="C72"/>
    </sheetView>
  </sheetViews>
  <sheetFormatPr defaultColWidth="24.75390625" defaultRowHeight="14.25"/>
  <cols>
    <col min="1" max="1" width="20.625" style="0" customWidth="1"/>
    <col min="2" max="4" width="18.875" style="0" customWidth="1"/>
    <col min="5" max="5" width="19.00390625" style="0" customWidth="1"/>
    <col min="6" max="6" width="18.875" style="0" customWidth="1"/>
    <col min="7" max="7" width="21.375" style="0" customWidth="1"/>
    <col min="8" max="12" width="18.875" style="0" customWidth="1"/>
    <col min="13" max="13" width="21.375" style="0" customWidth="1"/>
    <col min="14" max="18" width="18.875" style="0" customWidth="1"/>
    <col min="19" max="19" width="21.375" style="0" customWidth="1"/>
    <col min="20" max="24" width="18.875" style="0" customWidth="1"/>
    <col min="25" max="25" width="21.375" style="0" customWidth="1"/>
    <col min="26" max="26" width="24.75390625" style="0" customWidth="1"/>
    <col min="27" max="27" width="15.125" style="0" bestFit="1" customWidth="1"/>
    <col min="28" max="28" width="6.125" style="0" customWidth="1"/>
    <col min="29" max="29" width="15.125" style="0" bestFit="1" customWidth="1"/>
    <col min="30" max="30" width="4.375" style="0" bestFit="1" customWidth="1"/>
    <col min="31" max="31" width="16.875" style="0" bestFit="1" customWidth="1"/>
    <col min="32" max="32" width="4.375" style="0" customWidth="1"/>
    <col min="33" max="33" width="16.875" style="0" bestFit="1" customWidth="1"/>
    <col min="34" max="34" width="8.125" style="0" customWidth="1"/>
    <col min="35" max="35" width="15.125" style="0" bestFit="1" customWidth="1"/>
    <col min="36" max="36" width="4.375" style="0" bestFit="1" customWidth="1"/>
    <col min="37" max="37" width="15.125" style="0" bestFit="1" customWidth="1"/>
    <col min="38" max="38" width="4.375" style="0" bestFit="1" customWidth="1"/>
    <col min="39" max="39" width="12.625" style="0" bestFit="1" customWidth="1"/>
    <col min="40" max="40" width="4.375" style="0" bestFit="1" customWidth="1"/>
    <col min="41" max="41" width="12.625" style="0" bestFit="1" customWidth="1"/>
    <col min="42" max="42" width="4.375" style="0" bestFit="1" customWidth="1"/>
    <col min="43" max="43" width="16.875" style="0" bestFit="1" customWidth="1"/>
    <col min="44" max="44" width="4.375" style="0" bestFit="1" customWidth="1"/>
  </cols>
  <sheetData>
    <row r="1" spans="1:25" ht="30" customHeight="1">
      <c r="A1" s="18" t="s">
        <v>0</v>
      </c>
      <c r="B1" s="9"/>
      <c r="C1" s="11"/>
      <c r="D1" s="12" t="s">
        <v>1</v>
      </c>
      <c r="E1" s="12"/>
      <c r="F1" s="11"/>
      <c r="G1" s="11"/>
      <c r="H1" s="9"/>
      <c r="I1" s="12" t="s">
        <v>2</v>
      </c>
      <c r="J1" s="12"/>
      <c r="K1" s="15"/>
      <c r="L1" s="13" t="s">
        <v>67</v>
      </c>
      <c r="M1" s="12"/>
      <c r="N1" s="35" t="s">
        <v>73</v>
      </c>
      <c r="O1" s="12"/>
      <c r="P1" s="14"/>
      <c r="Q1" s="12"/>
      <c r="R1" s="12"/>
      <c r="S1" s="12"/>
      <c r="T1" s="35" t="s">
        <v>72</v>
      </c>
      <c r="U1" s="36"/>
      <c r="V1" s="35" t="s">
        <v>72</v>
      </c>
      <c r="W1" s="12"/>
      <c r="X1" s="12"/>
      <c r="Y1" s="36"/>
    </row>
    <row r="2" spans="1:25" ht="21">
      <c r="A2" s="1"/>
      <c r="B2" s="7" t="s">
        <v>79</v>
      </c>
      <c r="C2" s="8" t="s">
        <v>80</v>
      </c>
      <c r="D2" s="7" t="s">
        <v>80</v>
      </c>
      <c r="E2" s="8" t="s">
        <v>80</v>
      </c>
      <c r="F2" s="8" t="s">
        <v>3</v>
      </c>
      <c r="G2" s="7" t="s">
        <v>81</v>
      </c>
      <c r="H2" s="7" t="s">
        <v>79</v>
      </c>
      <c r="I2" s="8" t="s">
        <v>80</v>
      </c>
      <c r="J2" s="7" t="s">
        <v>80</v>
      </c>
      <c r="K2" s="8" t="s">
        <v>80</v>
      </c>
      <c r="L2" s="8" t="s">
        <v>3</v>
      </c>
      <c r="M2" s="7" t="s">
        <v>81</v>
      </c>
      <c r="N2" s="7" t="s">
        <v>79</v>
      </c>
      <c r="O2" s="8" t="s">
        <v>80</v>
      </c>
      <c r="P2" s="7" t="s">
        <v>80</v>
      </c>
      <c r="Q2" s="8" t="s">
        <v>80</v>
      </c>
      <c r="R2" s="8" t="s">
        <v>3</v>
      </c>
      <c r="S2" s="7" t="s">
        <v>81</v>
      </c>
      <c r="T2" s="7" t="s">
        <v>79</v>
      </c>
      <c r="U2" s="8" t="s">
        <v>80</v>
      </c>
      <c r="V2" s="7" t="s">
        <v>80</v>
      </c>
      <c r="W2" s="8" t="s">
        <v>80</v>
      </c>
      <c r="X2" s="8" t="s">
        <v>3</v>
      </c>
      <c r="Y2" s="7" t="s">
        <v>81</v>
      </c>
    </row>
    <row r="3" spans="1:25" ht="37.5">
      <c r="A3" s="1"/>
      <c r="B3" s="20" t="s">
        <v>65</v>
      </c>
      <c r="C3" s="21" t="s">
        <v>4</v>
      </c>
      <c r="D3" s="20" t="s">
        <v>66</v>
      </c>
      <c r="E3" s="22" t="s">
        <v>70</v>
      </c>
      <c r="F3" s="21"/>
      <c r="G3" s="20" t="s">
        <v>65</v>
      </c>
      <c r="H3" s="20" t="s">
        <v>65</v>
      </c>
      <c r="I3" s="21" t="s">
        <v>4</v>
      </c>
      <c r="J3" s="20" t="s">
        <v>66</v>
      </c>
      <c r="K3" s="22" t="s">
        <v>70</v>
      </c>
      <c r="L3" s="21"/>
      <c r="M3" s="20" t="s">
        <v>65</v>
      </c>
      <c r="N3" s="20" t="s">
        <v>65</v>
      </c>
      <c r="O3" s="21" t="s">
        <v>4</v>
      </c>
      <c r="P3" s="20" t="s">
        <v>66</v>
      </c>
      <c r="Q3" s="22" t="s">
        <v>70</v>
      </c>
      <c r="R3" s="21"/>
      <c r="S3" s="20" t="s">
        <v>65</v>
      </c>
      <c r="T3" s="20" t="s">
        <v>65</v>
      </c>
      <c r="U3" s="21" t="s">
        <v>4</v>
      </c>
      <c r="V3" s="20" t="s">
        <v>66</v>
      </c>
      <c r="W3" s="22" t="s">
        <v>70</v>
      </c>
      <c r="X3" s="21"/>
      <c r="Y3" s="20" t="s">
        <v>65</v>
      </c>
    </row>
    <row r="4" spans="1:25" ht="21">
      <c r="A4" s="2"/>
      <c r="B4" s="10" t="s">
        <v>5</v>
      </c>
      <c r="C4" s="10" t="s">
        <v>6</v>
      </c>
      <c r="D4" s="10" t="s">
        <v>7</v>
      </c>
      <c r="E4" s="10" t="s">
        <v>8</v>
      </c>
      <c r="F4" s="10" t="s">
        <v>9</v>
      </c>
      <c r="G4" s="10" t="s">
        <v>10</v>
      </c>
      <c r="H4" s="10" t="s">
        <v>5</v>
      </c>
      <c r="I4" s="10" t="s">
        <v>6</v>
      </c>
      <c r="J4" s="10" t="s">
        <v>7</v>
      </c>
      <c r="K4" s="16" t="s">
        <v>8</v>
      </c>
      <c r="L4" s="16" t="s">
        <v>9</v>
      </c>
      <c r="M4" s="10" t="s">
        <v>10</v>
      </c>
      <c r="N4" s="10" t="s">
        <v>5</v>
      </c>
      <c r="O4" s="10" t="s">
        <v>6</v>
      </c>
      <c r="P4" s="10" t="s">
        <v>7</v>
      </c>
      <c r="Q4" s="10" t="s">
        <v>8</v>
      </c>
      <c r="R4" s="10" t="s">
        <v>9</v>
      </c>
      <c r="S4" s="10" t="s">
        <v>10</v>
      </c>
      <c r="T4" s="10" t="s">
        <v>5</v>
      </c>
      <c r="U4" s="16" t="s">
        <v>6</v>
      </c>
      <c r="V4" s="16" t="s">
        <v>7</v>
      </c>
      <c r="W4" s="10" t="s">
        <v>8</v>
      </c>
      <c r="X4" s="10" t="s">
        <v>9</v>
      </c>
      <c r="Y4" s="17" t="s">
        <v>10</v>
      </c>
    </row>
    <row r="5" spans="1:44" ht="32.25" customHeight="1">
      <c r="A5" s="5" t="s">
        <v>11</v>
      </c>
      <c r="B5" s="28">
        <v>2181938</v>
      </c>
      <c r="C5" s="28">
        <v>3500771</v>
      </c>
      <c r="D5" s="28">
        <v>600000</v>
      </c>
      <c r="E5" s="28">
        <v>0</v>
      </c>
      <c r="F5" s="28">
        <v>0</v>
      </c>
      <c r="G5" s="28">
        <f>B5+C5-D5+E5+F5</f>
        <v>5082709</v>
      </c>
      <c r="H5" s="28">
        <v>558968</v>
      </c>
      <c r="I5" s="28">
        <v>600330</v>
      </c>
      <c r="J5" s="28">
        <v>106604</v>
      </c>
      <c r="K5" s="28">
        <v>0</v>
      </c>
      <c r="L5" s="28">
        <v>0</v>
      </c>
      <c r="M5" s="28">
        <f>H5+I5-J5+K5+L5</f>
        <v>1052694</v>
      </c>
      <c r="N5" s="28">
        <v>14775379</v>
      </c>
      <c r="O5" s="28">
        <v>153625</v>
      </c>
      <c r="P5" s="28">
        <v>6429840</v>
      </c>
      <c r="Q5" s="28">
        <v>0</v>
      </c>
      <c r="R5" s="28">
        <v>0</v>
      </c>
      <c r="S5" s="28">
        <f>N5+O5-P5+Q5+R5</f>
        <v>8499164</v>
      </c>
      <c r="T5" s="28">
        <f>SUM(B5,H5,N5)</f>
        <v>17516285</v>
      </c>
      <c r="U5" s="28">
        <f>SUM(C5,I5,O5)</f>
        <v>4254726</v>
      </c>
      <c r="V5" s="28">
        <f>SUM(D5,J5,P5)</f>
        <v>7136444</v>
      </c>
      <c r="W5" s="28">
        <f>SUM(E5,K5,Q5)</f>
        <v>0</v>
      </c>
      <c r="X5" s="28">
        <f>SUM(F5,L5,R5)</f>
        <v>0</v>
      </c>
      <c r="Y5" s="28">
        <f>T5+U5-V5+W5+X5</f>
        <v>14634567</v>
      </c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</row>
    <row r="6" spans="1:44" ht="32.25" customHeight="1">
      <c r="A6" s="6" t="s">
        <v>12</v>
      </c>
      <c r="B6" s="29">
        <v>1316989</v>
      </c>
      <c r="C6" s="29">
        <v>202217</v>
      </c>
      <c r="D6" s="29">
        <v>0</v>
      </c>
      <c r="E6" s="29">
        <v>0</v>
      </c>
      <c r="F6" s="29">
        <v>0</v>
      </c>
      <c r="G6" s="29">
        <f aca="true" t="shared" si="0" ref="G6:G64">B6+C6-D6+E6+F6</f>
        <v>1519206</v>
      </c>
      <c r="H6" s="29">
        <v>54088</v>
      </c>
      <c r="I6" s="29">
        <v>27</v>
      </c>
      <c r="J6" s="29">
        <v>0</v>
      </c>
      <c r="K6" s="29">
        <v>0</v>
      </c>
      <c r="L6" s="29">
        <v>0</v>
      </c>
      <c r="M6" s="29">
        <f aca="true" t="shared" si="1" ref="M6:M64">H6+I6-J6+K6+L6</f>
        <v>54115</v>
      </c>
      <c r="N6" s="29">
        <v>5801519</v>
      </c>
      <c r="O6" s="29">
        <v>12913</v>
      </c>
      <c r="P6" s="29">
        <v>480370</v>
      </c>
      <c r="Q6" s="29">
        <v>0</v>
      </c>
      <c r="R6" s="29">
        <v>0</v>
      </c>
      <c r="S6" s="29">
        <f>N6+O6-P6+Q6+R6</f>
        <v>5334062</v>
      </c>
      <c r="T6" s="29">
        <f aca="true" t="shared" si="2" ref="T6:T64">SUM(B6,H6,N6)</f>
        <v>7172596</v>
      </c>
      <c r="U6" s="29">
        <f aca="true" t="shared" si="3" ref="U6:U64">SUM(C6,I6,O6)</f>
        <v>215157</v>
      </c>
      <c r="V6" s="29">
        <f aca="true" t="shared" si="4" ref="V6:V64">SUM(D6,J6,P6)</f>
        <v>480370</v>
      </c>
      <c r="W6" s="29">
        <f aca="true" t="shared" si="5" ref="W6:W64">SUM(E6,K6,Q6)</f>
        <v>0</v>
      </c>
      <c r="X6" s="29">
        <f aca="true" t="shared" si="6" ref="X6:X64">SUM(F6,L6,R6)</f>
        <v>0</v>
      </c>
      <c r="Y6" s="29">
        <f aca="true" t="shared" si="7" ref="Y6:Y64">T6+U6-V6+W6+X6</f>
        <v>6907383</v>
      </c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</row>
    <row r="7" spans="1:44" ht="32.25" customHeight="1">
      <c r="A7" s="6" t="s">
        <v>13</v>
      </c>
      <c r="B7" s="29">
        <v>6171245</v>
      </c>
      <c r="C7" s="29">
        <v>4230850</v>
      </c>
      <c r="D7" s="29">
        <v>1130000</v>
      </c>
      <c r="E7" s="29">
        <v>0</v>
      </c>
      <c r="F7" s="29">
        <v>0</v>
      </c>
      <c r="G7" s="29">
        <f t="shared" si="0"/>
        <v>9272095</v>
      </c>
      <c r="H7" s="29">
        <v>1923599</v>
      </c>
      <c r="I7" s="29">
        <v>432</v>
      </c>
      <c r="J7" s="29">
        <v>0</v>
      </c>
      <c r="K7" s="29">
        <v>0</v>
      </c>
      <c r="L7" s="29">
        <v>0</v>
      </c>
      <c r="M7" s="29">
        <f t="shared" si="1"/>
        <v>1924031</v>
      </c>
      <c r="N7" s="29">
        <v>7477000</v>
      </c>
      <c r="O7" s="29">
        <v>2084242</v>
      </c>
      <c r="P7" s="29">
        <v>116531</v>
      </c>
      <c r="Q7" s="29">
        <v>0</v>
      </c>
      <c r="R7" s="29">
        <v>0</v>
      </c>
      <c r="S7" s="29">
        <f aca="true" t="shared" si="8" ref="S7:S64">N7+O7-P7+Q7+R7</f>
        <v>9444711</v>
      </c>
      <c r="T7" s="29">
        <f t="shared" si="2"/>
        <v>15571844</v>
      </c>
      <c r="U7" s="29">
        <f t="shared" si="3"/>
        <v>6315524</v>
      </c>
      <c r="V7" s="29">
        <f t="shared" si="4"/>
        <v>1246531</v>
      </c>
      <c r="W7" s="29">
        <f t="shared" si="5"/>
        <v>0</v>
      </c>
      <c r="X7" s="29">
        <f t="shared" si="6"/>
        <v>0</v>
      </c>
      <c r="Y7" s="29">
        <f t="shared" si="7"/>
        <v>20640837</v>
      </c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</row>
    <row r="8" spans="1:44" ht="32.25" customHeight="1">
      <c r="A8" s="6" t="s">
        <v>14</v>
      </c>
      <c r="B8" s="29">
        <v>3199957</v>
      </c>
      <c r="C8" s="29">
        <v>6587450</v>
      </c>
      <c r="D8" s="29">
        <v>2000254</v>
      </c>
      <c r="E8" s="29">
        <v>0</v>
      </c>
      <c r="F8" s="29">
        <v>0</v>
      </c>
      <c r="G8" s="29">
        <f t="shared" si="0"/>
        <v>7787153</v>
      </c>
      <c r="H8" s="29">
        <v>120442</v>
      </c>
      <c r="I8" s="29">
        <v>84</v>
      </c>
      <c r="J8" s="29">
        <v>0</v>
      </c>
      <c r="K8" s="29">
        <v>0</v>
      </c>
      <c r="L8" s="29">
        <v>0</v>
      </c>
      <c r="M8" s="29">
        <f t="shared" si="1"/>
        <v>120526</v>
      </c>
      <c r="N8" s="29">
        <v>6380219</v>
      </c>
      <c r="O8" s="29">
        <v>56159</v>
      </c>
      <c r="P8" s="29">
        <v>1272946</v>
      </c>
      <c r="Q8" s="29">
        <v>0</v>
      </c>
      <c r="R8" s="29">
        <v>4</v>
      </c>
      <c r="S8" s="29">
        <f t="shared" si="8"/>
        <v>5163436</v>
      </c>
      <c r="T8" s="29">
        <f t="shared" si="2"/>
        <v>9700618</v>
      </c>
      <c r="U8" s="29">
        <f t="shared" si="3"/>
        <v>6643693</v>
      </c>
      <c r="V8" s="29">
        <f t="shared" si="4"/>
        <v>3273200</v>
      </c>
      <c r="W8" s="29">
        <f t="shared" si="5"/>
        <v>0</v>
      </c>
      <c r="X8" s="29">
        <f t="shared" si="6"/>
        <v>4</v>
      </c>
      <c r="Y8" s="29">
        <f t="shared" si="7"/>
        <v>13071115</v>
      </c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</row>
    <row r="9" spans="1:44" ht="32.25" customHeight="1">
      <c r="A9" s="6" t="s">
        <v>15</v>
      </c>
      <c r="B9" s="29">
        <v>1692918</v>
      </c>
      <c r="C9" s="29">
        <v>794080</v>
      </c>
      <c r="D9" s="29">
        <v>796665</v>
      </c>
      <c r="E9" s="29">
        <v>0</v>
      </c>
      <c r="F9" s="29">
        <v>0</v>
      </c>
      <c r="G9" s="29">
        <f t="shared" si="0"/>
        <v>1690333</v>
      </c>
      <c r="H9" s="29">
        <v>362452</v>
      </c>
      <c r="I9" s="29">
        <v>402</v>
      </c>
      <c r="J9" s="29">
        <v>0</v>
      </c>
      <c r="K9" s="29">
        <v>0</v>
      </c>
      <c r="L9" s="29">
        <v>0</v>
      </c>
      <c r="M9" s="29">
        <f t="shared" si="1"/>
        <v>362854</v>
      </c>
      <c r="N9" s="29">
        <v>3303961</v>
      </c>
      <c r="O9" s="29">
        <v>69306</v>
      </c>
      <c r="P9" s="29">
        <v>218002</v>
      </c>
      <c r="Q9" s="29">
        <v>0</v>
      </c>
      <c r="R9" s="29">
        <v>0</v>
      </c>
      <c r="S9" s="29">
        <f t="shared" si="8"/>
        <v>3155265</v>
      </c>
      <c r="T9" s="29">
        <f t="shared" si="2"/>
        <v>5359331</v>
      </c>
      <c r="U9" s="29">
        <f t="shared" si="3"/>
        <v>863788</v>
      </c>
      <c r="V9" s="29">
        <f t="shared" si="4"/>
        <v>1014667</v>
      </c>
      <c r="W9" s="29">
        <f t="shared" si="5"/>
        <v>0</v>
      </c>
      <c r="X9" s="29">
        <f t="shared" si="6"/>
        <v>0</v>
      </c>
      <c r="Y9" s="29">
        <f t="shared" si="7"/>
        <v>5208452</v>
      </c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</row>
    <row r="10" spans="1:44" ht="32.25" customHeight="1">
      <c r="A10" s="24" t="s">
        <v>16</v>
      </c>
      <c r="B10" s="30">
        <v>1503942</v>
      </c>
      <c r="C10" s="30">
        <v>504729</v>
      </c>
      <c r="D10" s="30">
        <v>0</v>
      </c>
      <c r="E10" s="30">
        <v>0</v>
      </c>
      <c r="F10" s="30">
        <v>1</v>
      </c>
      <c r="G10" s="30">
        <f t="shared" si="0"/>
        <v>2008672</v>
      </c>
      <c r="H10" s="30">
        <v>437832</v>
      </c>
      <c r="I10" s="30">
        <v>300090</v>
      </c>
      <c r="J10" s="30">
        <v>10497</v>
      </c>
      <c r="K10" s="30">
        <v>0</v>
      </c>
      <c r="L10" s="30">
        <v>0</v>
      </c>
      <c r="M10" s="30">
        <f t="shared" si="1"/>
        <v>727425</v>
      </c>
      <c r="N10" s="30">
        <v>1286182</v>
      </c>
      <c r="O10" s="30">
        <v>462105</v>
      </c>
      <c r="P10" s="30">
        <v>63830</v>
      </c>
      <c r="Q10" s="30">
        <v>0</v>
      </c>
      <c r="R10" s="30">
        <v>0</v>
      </c>
      <c r="S10" s="30">
        <f t="shared" si="8"/>
        <v>1684457</v>
      </c>
      <c r="T10" s="30">
        <f t="shared" si="2"/>
        <v>3227956</v>
      </c>
      <c r="U10" s="30">
        <f t="shared" si="3"/>
        <v>1266924</v>
      </c>
      <c r="V10" s="30">
        <f t="shared" si="4"/>
        <v>74327</v>
      </c>
      <c r="W10" s="30">
        <f t="shared" si="5"/>
        <v>0</v>
      </c>
      <c r="X10" s="30">
        <f t="shared" si="6"/>
        <v>1</v>
      </c>
      <c r="Y10" s="30">
        <f t="shared" si="7"/>
        <v>4420554</v>
      </c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</row>
    <row r="11" spans="1:44" ht="32.25" customHeight="1">
      <c r="A11" s="25" t="s">
        <v>17</v>
      </c>
      <c r="B11" s="29">
        <v>1496253</v>
      </c>
      <c r="C11" s="29">
        <v>546163</v>
      </c>
      <c r="D11" s="29">
        <v>0</v>
      </c>
      <c r="E11" s="29">
        <v>0</v>
      </c>
      <c r="F11" s="29">
        <v>0</v>
      </c>
      <c r="G11" s="29">
        <f t="shared" si="0"/>
        <v>2042416</v>
      </c>
      <c r="H11" s="29">
        <v>79624</v>
      </c>
      <c r="I11" s="29">
        <v>41</v>
      </c>
      <c r="J11" s="29">
        <v>0</v>
      </c>
      <c r="K11" s="29">
        <v>0</v>
      </c>
      <c r="L11" s="29">
        <v>0</v>
      </c>
      <c r="M11" s="29">
        <f t="shared" si="1"/>
        <v>79665</v>
      </c>
      <c r="N11" s="29">
        <v>1580038</v>
      </c>
      <c r="O11" s="29">
        <v>618372</v>
      </c>
      <c r="P11" s="29">
        <v>21791</v>
      </c>
      <c r="Q11" s="29">
        <v>0</v>
      </c>
      <c r="R11" s="29">
        <v>-579844</v>
      </c>
      <c r="S11" s="29">
        <f t="shared" si="8"/>
        <v>1596775</v>
      </c>
      <c r="T11" s="29">
        <f t="shared" si="2"/>
        <v>3155915</v>
      </c>
      <c r="U11" s="29">
        <f t="shared" si="3"/>
        <v>1164576</v>
      </c>
      <c r="V11" s="29">
        <f t="shared" si="4"/>
        <v>21791</v>
      </c>
      <c r="W11" s="29">
        <f t="shared" si="5"/>
        <v>0</v>
      </c>
      <c r="X11" s="29">
        <f t="shared" si="6"/>
        <v>-579844</v>
      </c>
      <c r="Y11" s="29">
        <f t="shared" si="7"/>
        <v>3718856</v>
      </c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</row>
    <row r="12" spans="1:44" ht="32.25" customHeight="1">
      <c r="A12" s="25" t="s">
        <v>18</v>
      </c>
      <c r="B12" s="29">
        <v>3016543</v>
      </c>
      <c r="C12" s="29">
        <v>14637</v>
      </c>
      <c r="D12" s="29">
        <v>364613</v>
      </c>
      <c r="E12" s="29">
        <v>220000</v>
      </c>
      <c r="F12" s="29">
        <v>0</v>
      </c>
      <c r="G12" s="29">
        <f t="shared" si="0"/>
        <v>2886567</v>
      </c>
      <c r="H12" s="29">
        <v>553819</v>
      </c>
      <c r="I12" s="29">
        <v>3687</v>
      </c>
      <c r="J12" s="29">
        <v>0</v>
      </c>
      <c r="K12" s="29">
        <v>0</v>
      </c>
      <c r="L12" s="29">
        <v>0</v>
      </c>
      <c r="M12" s="29">
        <f t="shared" si="1"/>
        <v>557506</v>
      </c>
      <c r="N12" s="29">
        <v>198359</v>
      </c>
      <c r="O12" s="29">
        <v>116834</v>
      </c>
      <c r="P12" s="29">
        <v>0</v>
      </c>
      <c r="Q12" s="29">
        <v>0</v>
      </c>
      <c r="R12" s="29">
        <v>0</v>
      </c>
      <c r="S12" s="29">
        <f t="shared" si="8"/>
        <v>315193</v>
      </c>
      <c r="T12" s="29">
        <f t="shared" si="2"/>
        <v>3768721</v>
      </c>
      <c r="U12" s="29">
        <f t="shared" si="3"/>
        <v>135158</v>
      </c>
      <c r="V12" s="29">
        <f t="shared" si="4"/>
        <v>364613</v>
      </c>
      <c r="W12" s="29">
        <f t="shared" si="5"/>
        <v>220000</v>
      </c>
      <c r="X12" s="29">
        <f t="shared" si="6"/>
        <v>0</v>
      </c>
      <c r="Y12" s="29">
        <f t="shared" si="7"/>
        <v>3759266</v>
      </c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</row>
    <row r="13" spans="1:44" ht="32.25" customHeight="1">
      <c r="A13" s="25" t="s">
        <v>19</v>
      </c>
      <c r="B13" s="29">
        <v>1732894</v>
      </c>
      <c r="C13" s="29">
        <v>616520</v>
      </c>
      <c r="D13" s="29">
        <v>0</v>
      </c>
      <c r="E13" s="29">
        <v>0</v>
      </c>
      <c r="F13" s="29">
        <v>0</v>
      </c>
      <c r="G13" s="29">
        <f t="shared" si="0"/>
        <v>2349414</v>
      </c>
      <c r="H13" s="29">
        <v>268768</v>
      </c>
      <c r="I13" s="29">
        <v>662</v>
      </c>
      <c r="J13" s="29">
        <v>2289</v>
      </c>
      <c r="K13" s="29">
        <v>0</v>
      </c>
      <c r="L13" s="29">
        <v>0</v>
      </c>
      <c r="M13" s="29">
        <f t="shared" si="1"/>
        <v>267141</v>
      </c>
      <c r="N13" s="29">
        <v>1768559</v>
      </c>
      <c r="O13" s="29">
        <v>403782</v>
      </c>
      <c r="P13" s="29">
        <v>201931</v>
      </c>
      <c r="Q13" s="29">
        <v>0</v>
      </c>
      <c r="R13" s="29">
        <v>0</v>
      </c>
      <c r="S13" s="29">
        <f t="shared" si="8"/>
        <v>1970410</v>
      </c>
      <c r="T13" s="29">
        <f t="shared" si="2"/>
        <v>3770221</v>
      </c>
      <c r="U13" s="29">
        <f t="shared" si="3"/>
        <v>1020964</v>
      </c>
      <c r="V13" s="29">
        <f t="shared" si="4"/>
        <v>204220</v>
      </c>
      <c r="W13" s="29">
        <f t="shared" si="5"/>
        <v>0</v>
      </c>
      <c r="X13" s="29">
        <f t="shared" si="6"/>
        <v>0</v>
      </c>
      <c r="Y13" s="29">
        <f t="shared" si="7"/>
        <v>4586965</v>
      </c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</row>
    <row r="14" spans="1:44" ht="32.25" customHeight="1">
      <c r="A14" s="26" t="s">
        <v>68</v>
      </c>
      <c r="B14" s="31">
        <v>2305710</v>
      </c>
      <c r="C14" s="31">
        <v>18348</v>
      </c>
      <c r="D14" s="31">
        <v>0</v>
      </c>
      <c r="E14" s="31">
        <v>400000</v>
      </c>
      <c r="F14" s="31">
        <v>0</v>
      </c>
      <c r="G14" s="31">
        <f t="shared" si="0"/>
        <v>2724058</v>
      </c>
      <c r="H14" s="31">
        <v>36714</v>
      </c>
      <c r="I14" s="31">
        <v>91</v>
      </c>
      <c r="J14" s="31">
        <v>0</v>
      </c>
      <c r="K14" s="31">
        <v>0</v>
      </c>
      <c r="L14" s="31">
        <v>0</v>
      </c>
      <c r="M14" s="31">
        <f t="shared" si="1"/>
        <v>36805</v>
      </c>
      <c r="N14" s="31">
        <v>1244411</v>
      </c>
      <c r="O14" s="31">
        <v>332315</v>
      </c>
      <c r="P14" s="31">
        <v>104325</v>
      </c>
      <c r="Q14" s="31">
        <v>0</v>
      </c>
      <c r="R14" s="31">
        <v>0</v>
      </c>
      <c r="S14" s="31">
        <f t="shared" si="8"/>
        <v>1472401</v>
      </c>
      <c r="T14" s="31">
        <f t="shared" si="2"/>
        <v>3586835</v>
      </c>
      <c r="U14" s="31">
        <f t="shared" si="3"/>
        <v>350754</v>
      </c>
      <c r="V14" s="31">
        <f t="shared" si="4"/>
        <v>104325</v>
      </c>
      <c r="W14" s="31">
        <f t="shared" si="5"/>
        <v>400000</v>
      </c>
      <c r="X14" s="31">
        <f t="shared" si="6"/>
        <v>0</v>
      </c>
      <c r="Y14" s="31">
        <f t="shared" si="7"/>
        <v>4233264</v>
      </c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</row>
    <row r="15" spans="1:44" ht="32.25" customHeight="1">
      <c r="A15" s="4" t="s">
        <v>74</v>
      </c>
      <c r="B15" s="29">
        <v>1458313</v>
      </c>
      <c r="C15" s="29">
        <v>339330</v>
      </c>
      <c r="D15" s="29">
        <v>326901</v>
      </c>
      <c r="E15" s="29">
        <v>0</v>
      </c>
      <c r="F15" s="29">
        <v>0</v>
      </c>
      <c r="G15" s="29">
        <f t="shared" si="0"/>
        <v>1470742</v>
      </c>
      <c r="H15" s="29">
        <v>34471</v>
      </c>
      <c r="I15" s="29">
        <v>19</v>
      </c>
      <c r="J15" s="29">
        <v>0</v>
      </c>
      <c r="K15" s="29">
        <v>0</v>
      </c>
      <c r="L15" s="29">
        <v>0</v>
      </c>
      <c r="M15" s="29">
        <f t="shared" si="1"/>
        <v>34490</v>
      </c>
      <c r="N15" s="29">
        <v>5205518</v>
      </c>
      <c r="O15" s="29">
        <v>518504</v>
      </c>
      <c r="P15" s="29">
        <v>215822</v>
      </c>
      <c r="Q15" s="29">
        <v>0</v>
      </c>
      <c r="R15" s="29">
        <v>0</v>
      </c>
      <c r="S15" s="29">
        <f t="shared" si="8"/>
        <v>5508200</v>
      </c>
      <c r="T15" s="29">
        <f>SUM(B15,H15,N15)</f>
        <v>6698302</v>
      </c>
      <c r="U15" s="29">
        <f>SUM(C15,I15,O15)</f>
        <v>857853</v>
      </c>
      <c r="V15" s="29">
        <f>SUM(D15,J15,P15)</f>
        <v>542723</v>
      </c>
      <c r="W15" s="29">
        <f>SUM(E15,K15,Q15)</f>
        <v>0</v>
      </c>
      <c r="X15" s="29">
        <f>SUM(F15,L15,R15)</f>
        <v>0</v>
      </c>
      <c r="Y15" s="29">
        <f>T15+U15-V15+W15+X15</f>
        <v>7013432</v>
      </c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</row>
    <row r="16" spans="1:44" ht="32.25" customHeight="1">
      <c r="A16" s="4" t="s">
        <v>75</v>
      </c>
      <c r="B16" s="29">
        <v>1709518</v>
      </c>
      <c r="C16" s="29">
        <v>1446943</v>
      </c>
      <c r="D16" s="29">
        <v>0</v>
      </c>
      <c r="E16" s="29">
        <v>0</v>
      </c>
      <c r="F16" s="29">
        <v>0</v>
      </c>
      <c r="G16" s="29">
        <f t="shared" si="0"/>
        <v>3156461</v>
      </c>
      <c r="H16" s="29">
        <v>165289</v>
      </c>
      <c r="I16" s="29">
        <v>831</v>
      </c>
      <c r="J16" s="29">
        <v>0</v>
      </c>
      <c r="K16" s="29">
        <v>0</v>
      </c>
      <c r="L16" s="29">
        <v>0</v>
      </c>
      <c r="M16" s="29">
        <f t="shared" si="1"/>
        <v>166120</v>
      </c>
      <c r="N16" s="29">
        <v>3983928</v>
      </c>
      <c r="O16" s="29">
        <v>1061518</v>
      </c>
      <c r="P16" s="29">
        <v>45117</v>
      </c>
      <c r="Q16" s="29">
        <v>0</v>
      </c>
      <c r="R16" s="29">
        <v>0</v>
      </c>
      <c r="S16" s="29">
        <f t="shared" si="8"/>
        <v>5000329</v>
      </c>
      <c r="T16" s="29">
        <f t="shared" si="2"/>
        <v>5858735</v>
      </c>
      <c r="U16" s="29">
        <f t="shared" si="3"/>
        <v>2509292</v>
      </c>
      <c r="V16" s="29">
        <f t="shared" si="4"/>
        <v>45117</v>
      </c>
      <c r="W16" s="29">
        <f t="shared" si="5"/>
        <v>0</v>
      </c>
      <c r="X16" s="29">
        <f t="shared" si="6"/>
        <v>0</v>
      </c>
      <c r="Y16" s="29">
        <f t="shared" si="7"/>
        <v>8322910</v>
      </c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</row>
    <row r="17" spans="1:44" ht="32.25" customHeight="1" thickBot="1">
      <c r="A17" s="4" t="s">
        <v>78</v>
      </c>
      <c r="B17" s="29">
        <v>1179656</v>
      </c>
      <c r="C17" s="29">
        <v>480623</v>
      </c>
      <c r="D17" s="29">
        <v>720558</v>
      </c>
      <c r="E17" s="29">
        <v>350000</v>
      </c>
      <c r="F17" s="29">
        <v>0</v>
      </c>
      <c r="G17" s="29">
        <f t="shared" si="0"/>
        <v>1289721</v>
      </c>
      <c r="H17" s="29">
        <v>50307</v>
      </c>
      <c r="I17" s="29">
        <v>25126</v>
      </c>
      <c r="J17" s="29">
        <v>0</v>
      </c>
      <c r="K17" s="29">
        <v>0</v>
      </c>
      <c r="L17" s="29">
        <v>0</v>
      </c>
      <c r="M17" s="29">
        <f t="shared" si="1"/>
        <v>75433</v>
      </c>
      <c r="N17" s="29">
        <v>627767</v>
      </c>
      <c r="O17" s="29">
        <v>473532</v>
      </c>
      <c r="P17" s="29">
        <v>146507</v>
      </c>
      <c r="Q17" s="29">
        <v>0</v>
      </c>
      <c r="R17" s="29">
        <v>0</v>
      </c>
      <c r="S17" s="29">
        <f t="shared" si="8"/>
        <v>954792</v>
      </c>
      <c r="T17" s="29">
        <f>SUM(B17,H17,N17)</f>
        <v>1857730</v>
      </c>
      <c r="U17" s="29">
        <f>SUM(C17,I17,O17)</f>
        <v>979281</v>
      </c>
      <c r="V17" s="29">
        <f>SUM(D17,J17,P17)</f>
        <v>867065</v>
      </c>
      <c r="W17" s="29">
        <f>SUM(E17,K17,Q17)</f>
        <v>350000</v>
      </c>
      <c r="X17" s="29">
        <f>SUM(F17,L17,R17)</f>
        <v>0</v>
      </c>
      <c r="Y17" s="29">
        <f>T17+U17-V17+W17+X17</f>
        <v>2319946</v>
      </c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</row>
    <row r="18" spans="1:44" ht="32.25" customHeight="1" thickBot="1" thickTop="1">
      <c r="A18" s="23" t="s">
        <v>71</v>
      </c>
      <c r="B18" s="32">
        <f>SUM(B5:B17)</f>
        <v>28965876</v>
      </c>
      <c r="C18" s="32">
        <f aca="true" t="shared" si="9" ref="C18:Y18">SUM(C5:C17)</f>
        <v>19282661</v>
      </c>
      <c r="D18" s="32">
        <f t="shared" si="9"/>
        <v>5938991</v>
      </c>
      <c r="E18" s="32">
        <f t="shared" si="9"/>
        <v>970000</v>
      </c>
      <c r="F18" s="32">
        <f t="shared" si="9"/>
        <v>1</v>
      </c>
      <c r="G18" s="32">
        <f t="shared" si="9"/>
        <v>43279547</v>
      </c>
      <c r="H18" s="32">
        <f t="shared" si="9"/>
        <v>4646373</v>
      </c>
      <c r="I18" s="32">
        <f t="shared" si="9"/>
        <v>931822</v>
      </c>
      <c r="J18" s="32">
        <f t="shared" si="9"/>
        <v>119390</v>
      </c>
      <c r="K18" s="32">
        <f t="shared" si="9"/>
        <v>0</v>
      </c>
      <c r="L18" s="32">
        <f t="shared" si="9"/>
        <v>0</v>
      </c>
      <c r="M18" s="32">
        <f t="shared" si="9"/>
        <v>5458805</v>
      </c>
      <c r="N18" s="32">
        <f t="shared" si="9"/>
        <v>53632840</v>
      </c>
      <c r="O18" s="32">
        <f t="shared" si="9"/>
        <v>6363207</v>
      </c>
      <c r="P18" s="32">
        <f t="shared" si="9"/>
        <v>9317012</v>
      </c>
      <c r="Q18" s="32">
        <f t="shared" si="9"/>
        <v>0</v>
      </c>
      <c r="R18" s="32">
        <f t="shared" si="9"/>
        <v>-579840</v>
      </c>
      <c r="S18" s="32">
        <f t="shared" si="9"/>
        <v>50099195</v>
      </c>
      <c r="T18" s="32">
        <f t="shared" si="9"/>
        <v>87245089</v>
      </c>
      <c r="U18" s="32">
        <f t="shared" si="9"/>
        <v>26577690</v>
      </c>
      <c r="V18" s="32">
        <f t="shared" si="9"/>
        <v>15375393</v>
      </c>
      <c r="W18" s="32">
        <f t="shared" si="9"/>
        <v>970000</v>
      </c>
      <c r="X18" s="32">
        <f t="shared" si="9"/>
        <v>-579839</v>
      </c>
      <c r="Y18" s="32">
        <f t="shared" si="9"/>
        <v>98837547</v>
      </c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</row>
    <row r="19" spans="1:44" ht="32.25" customHeight="1" thickTop="1">
      <c r="A19" s="27" t="s">
        <v>20</v>
      </c>
      <c r="B19" s="33">
        <v>684836</v>
      </c>
      <c r="C19" s="33">
        <v>1273</v>
      </c>
      <c r="D19" s="33">
        <v>100000</v>
      </c>
      <c r="E19" s="33">
        <v>200000</v>
      </c>
      <c r="F19" s="33">
        <v>0</v>
      </c>
      <c r="G19" s="33">
        <f t="shared" si="0"/>
        <v>786109</v>
      </c>
      <c r="H19" s="33">
        <v>133344</v>
      </c>
      <c r="I19" s="33">
        <v>148</v>
      </c>
      <c r="J19" s="33">
        <v>0</v>
      </c>
      <c r="K19" s="33">
        <v>0</v>
      </c>
      <c r="L19" s="33">
        <v>0</v>
      </c>
      <c r="M19" s="33">
        <f t="shared" si="1"/>
        <v>133492</v>
      </c>
      <c r="N19" s="33">
        <v>691712</v>
      </c>
      <c r="O19" s="33">
        <v>85947</v>
      </c>
      <c r="P19" s="33">
        <v>0</v>
      </c>
      <c r="Q19" s="33">
        <v>0</v>
      </c>
      <c r="R19" s="33">
        <v>0</v>
      </c>
      <c r="S19" s="33">
        <f t="shared" si="8"/>
        <v>777659</v>
      </c>
      <c r="T19" s="33">
        <f t="shared" si="2"/>
        <v>1509892</v>
      </c>
      <c r="U19" s="33">
        <f t="shared" si="3"/>
        <v>87368</v>
      </c>
      <c r="V19" s="33">
        <f t="shared" si="4"/>
        <v>100000</v>
      </c>
      <c r="W19" s="33">
        <f t="shared" si="5"/>
        <v>200000</v>
      </c>
      <c r="X19" s="33">
        <f t="shared" si="6"/>
        <v>0</v>
      </c>
      <c r="Y19" s="33">
        <f t="shared" si="7"/>
        <v>1697260</v>
      </c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</row>
    <row r="20" spans="1:44" ht="32.25" customHeight="1">
      <c r="A20" s="25" t="s">
        <v>21</v>
      </c>
      <c r="B20" s="29">
        <v>750106</v>
      </c>
      <c r="C20" s="29">
        <v>53531</v>
      </c>
      <c r="D20" s="29">
        <v>0</v>
      </c>
      <c r="E20" s="29">
        <v>0</v>
      </c>
      <c r="F20" s="29">
        <v>0</v>
      </c>
      <c r="G20" s="29">
        <f t="shared" si="0"/>
        <v>803637</v>
      </c>
      <c r="H20" s="29">
        <v>0</v>
      </c>
      <c r="I20" s="29">
        <v>0</v>
      </c>
      <c r="J20" s="29">
        <v>0</v>
      </c>
      <c r="K20" s="29">
        <v>0</v>
      </c>
      <c r="L20" s="29">
        <v>0</v>
      </c>
      <c r="M20" s="29">
        <f t="shared" si="1"/>
        <v>0</v>
      </c>
      <c r="N20" s="29">
        <v>718610</v>
      </c>
      <c r="O20" s="29">
        <v>2884</v>
      </c>
      <c r="P20" s="29">
        <v>1123</v>
      </c>
      <c r="Q20" s="29">
        <v>0</v>
      </c>
      <c r="R20" s="29">
        <v>0</v>
      </c>
      <c r="S20" s="29">
        <f t="shared" si="8"/>
        <v>720371</v>
      </c>
      <c r="T20" s="29">
        <f t="shared" si="2"/>
        <v>1468716</v>
      </c>
      <c r="U20" s="29">
        <f t="shared" si="3"/>
        <v>56415</v>
      </c>
      <c r="V20" s="29">
        <f t="shared" si="4"/>
        <v>1123</v>
      </c>
      <c r="W20" s="29">
        <f t="shared" si="5"/>
        <v>0</v>
      </c>
      <c r="X20" s="29">
        <f t="shared" si="6"/>
        <v>0</v>
      </c>
      <c r="Y20" s="29">
        <f t="shared" si="7"/>
        <v>1524008</v>
      </c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</row>
    <row r="21" spans="1:44" ht="32.25" customHeight="1">
      <c r="A21" s="25" t="s">
        <v>22</v>
      </c>
      <c r="B21" s="29">
        <v>783013</v>
      </c>
      <c r="C21" s="29">
        <v>191806</v>
      </c>
      <c r="D21" s="29">
        <v>0</v>
      </c>
      <c r="E21" s="29">
        <v>58796</v>
      </c>
      <c r="F21" s="29">
        <v>0</v>
      </c>
      <c r="G21" s="29">
        <f t="shared" si="0"/>
        <v>1033615</v>
      </c>
      <c r="H21" s="29">
        <v>6</v>
      </c>
      <c r="I21" s="29">
        <v>0</v>
      </c>
      <c r="J21" s="29">
        <v>0</v>
      </c>
      <c r="K21" s="29">
        <v>0</v>
      </c>
      <c r="L21" s="29">
        <v>0</v>
      </c>
      <c r="M21" s="29">
        <f t="shared" si="1"/>
        <v>6</v>
      </c>
      <c r="N21" s="29">
        <v>219440</v>
      </c>
      <c r="O21" s="29">
        <v>53560</v>
      </c>
      <c r="P21" s="29">
        <v>1398</v>
      </c>
      <c r="Q21" s="29">
        <v>0</v>
      </c>
      <c r="R21" s="29">
        <v>0</v>
      </c>
      <c r="S21" s="29">
        <f t="shared" si="8"/>
        <v>271602</v>
      </c>
      <c r="T21" s="29">
        <f t="shared" si="2"/>
        <v>1002459</v>
      </c>
      <c r="U21" s="29">
        <f t="shared" si="3"/>
        <v>245366</v>
      </c>
      <c r="V21" s="29">
        <f t="shared" si="4"/>
        <v>1398</v>
      </c>
      <c r="W21" s="29">
        <f t="shared" si="5"/>
        <v>58796</v>
      </c>
      <c r="X21" s="29">
        <f t="shared" si="6"/>
        <v>0</v>
      </c>
      <c r="Y21" s="29">
        <f t="shared" si="7"/>
        <v>1305223</v>
      </c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</row>
    <row r="22" spans="1:44" ht="32.25" customHeight="1">
      <c r="A22" s="25" t="s">
        <v>23</v>
      </c>
      <c r="B22" s="29">
        <v>423830</v>
      </c>
      <c r="C22" s="29">
        <v>100729</v>
      </c>
      <c r="D22" s="29">
        <v>20000</v>
      </c>
      <c r="E22" s="29">
        <v>0</v>
      </c>
      <c r="F22" s="29">
        <v>0</v>
      </c>
      <c r="G22" s="29">
        <f t="shared" si="0"/>
        <v>504559</v>
      </c>
      <c r="H22" s="29">
        <v>5729</v>
      </c>
      <c r="I22" s="29">
        <v>17</v>
      </c>
      <c r="J22" s="29">
        <v>0</v>
      </c>
      <c r="K22" s="29">
        <v>0</v>
      </c>
      <c r="L22" s="29">
        <v>0</v>
      </c>
      <c r="M22" s="29">
        <f t="shared" si="1"/>
        <v>5746</v>
      </c>
      <c r="N22" s="29">
        <v>770713</v>
      </c>
      <c r="O22" s="29">
        <v>79047</v>
      </c>
      <c r="P22" s="29">
        <v>228590</v>
      </c>
      <c r="Q22" s="29">
        <v>0</v>
      </c>
      <c r="R22" s="29">
        <v>1</v>
      </c>
      <c r="S22" s="29">
        <f t="shared" si="8"/>
        <v>621171</v>
      </c>
      <c r="T22" s="29">
        <f t="shared" si="2"/>
        <v>1200272</v>
      </c>
      <c r="U22" s="29">
        <f t="shared" si="3"/>
        <v>179793</v>
      </c>
      <c r="V22" s="29">
        <f t="shared" si="4"/>
        <v>248590</v>
      </c>
      <c r="W22" s="29">
        <f t="shared" si="5"/>
        <v>0</v>
      </c>
      <c r="X22" s="29">
        <f t="shared" si="6"/>
        <v>1</v>
      </c>
      <c r="Y22" s="29">
        <f t="shared" si="7"/>
        <v>1131476</v>
      </c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</row>
    <row r="23" spans="1:44" s="42" customFormat="1" ht="32.25" customHeight="1">
      <c r="A23" s="26" t="s">
        <v>24</v>
      </c>
      <c r="B23" s="31">
        <v>255823</v>
      </c>
      <c r="C23" s="31">
        <v>136194</v>
      </c>
      <c r="D23" s="31">
        <v>0</v>
      </c>
      <c r="E23" s="31">
        <v>0</v>
      </c>
      <c r="F23" s="31">
        <v>0</v>
      </c>
      <c r="G23" s="31">
        <f t="shared" si="0"/>
        <v>392017</v>
      </c>
      <c r="H23" s="31">
        <v>70523</v>
      </c>
      <c r="I23" s="31">
        <v>127</v>
      </c>
      <c r="J23" s="31">
        <v>0</v>
      </c>
      <c r="K23" s="31">
        <v>0</v>
      </c>
      <c r="L23" s="31">
        <v>0</v>
      </c>
      <c r="M23" s="31">
        <f t="shared" si="1"/>
        <v>70650</v>
      </c>
      <c r="N23" s="31">
        <v>961347</v>
      </c>
      <c r="O23" s="31">
        <v>40545</v>
      </c>
      <c r="P23" s="31">
        <v>0</v>
      </c>
      <c r="Q23" s="31">
        <v>0</v>
      </c>
      <c r="R23" s="31">
        <v>0</v>
      </c>
      <c r="S23" s="31">
        <f t="shared" si="8"/>
        <v>1001892</v>
      </c>
      <c r="T23" s="31">
        <f t="shared" si="2"/>
        <v>1287693</v>
      </c>
      <c r="U23" s="31">
        <f t="shared" si="3"/>
        <v>176866</v>
      </c>
      <c r="V23" s="31">
        <f t="shared" si="4"/>
        <v>0</v>
      </c>
      <c r="W23" s="31">
        <f t="shared" si="5"/>
        <v>0</v>
      </c>
      <c r="X23" s="31">
        <f t="shared" si="6"/>
        <v>0</v>
      </c>
      <c r="Y23" s="31">
        <f t="shared" si="7"/>
        <v>1464559</v>
      </c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43"/>
      <c r="AR23" s="43"/>
    </row>
    <row r="24" spans="1:44" ht="32.25" customHeight="1">
      <c r="A24" s="25" t="s">
        <v>25</v>
      </c>
      <c r="B24" s="29">
        <v>548349</v>
      </c>
      <c r="C24" s="29">
        <v>131487</v>
      </c>
      <c r="D24" s="29">
        <v>0</v>
      </c>
      <c r="E24" s="29">
        <v>0</v>
      </c>
      <c r="F24" s="29">
        <v>0</v>
      </c>
      <c r="G24" s="29">
        <f t="shared" si="0"/>
        <v>679836</v>
      </c>
      <c r="H24" s="29">
        <v>40833</v>
      </c>
      <c r="I24" s="29">
        <v>61</v>
      </c>
      <c r="J24" s="29">
        <v>0</v>
      </c>
      <c r="K24" s="29">
        <v>0</v>
      </c>
      <c r="L24" s="29">
        <v>0</v>
      </c>
      <c r="M24" s="29">
        <f t="shared" si="1"/>
        <v>40894</v>
      </c>
      <c r="N24" s="29">
        <v>181490</v>
      </c>
      <c r="O24" s="29">
        <v>10369</v>
      </c>
      <c r="P24" s="29">
        <v>5937</v>
      </c>
      <c r="Q24" s="29">
        <v>0</v>
      </c>
      <c r="R24" s="29">
        <v>0</v>
      </c>
      <c r="S24" s="29">
        <f t="shared" si="8"/>
        <v>185922</v>
      </c>
      <c r="T24" s="29">
        <f t="shared" si="2"/>
        <v>770672</v>
      </c>
      <c r="U24" s="29">
        <f t="shared" si="3"/>
        <v>141917</v>
      </c>
      <c r="V24" s="29">
        <f t="shared" si="4"/>
        <v>5937</v>
      </c>
      <c r="W24" s="29">
        <f t="shared" si="5"/>
        <v>0</v>
      </c>
      <c r="X24" s="29">
        <f t="shared" si="6"/>
        <v>0</v>
      </c>
      <c r="Y24" s="29">
        <f t="shared" si="7"/>
        <v>906652</v>
      </c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</row>
    <row r="25" spans="1:44" ht="32.25" customHeight="1">
      <c r="A25" s="25" t="s">
        <v>26</v>
      </c>
      <c r="B25" s="29">
        <v>1010877</v>
      </c>
      <c r="C25" s="29">
        <v>151862</v>
      </c>
      <c r="D25" s="29">
        <v>0</v>
      </c>
      <c r="E25" s="29">
        <v>150000</v>
      </c>
      <c r="F25" s="29">
        <v>0</v>
      </c>
      <c r="G25" s="29">
        <f t="shared" si="0"/>
        <v>1312739</v>
      </c>
      <c r="H25" s="29">
        <v>715</v>
      </c>
      <c r="I25" s="29">
        <v>0</v>
      </c>
      <c r="J25" s="29">
        <v>715</v>
      </c>
      <c r="K25" s="29">
        <v>0</v>
      </c>
      <c r="L25" s="29">
        <v>0</v>
      </c>
      <c r="M25" s="29">
        <f t="shared" si="1"/>
        <v>0</v>
      </c>
      <c r="N25" s="29">
        <v>792624</v>
      </c>
      <c r="O25" s="29">
        <v>139466</v>
      </c>
      <c r="P25" s="29">
        <v>11700</v>
      </c>
      <c r="Q25" s="29">
        <v>0</v>
      </c>
      <c r="R25" s="29">
        <v>0</v>
      </c>
      <c r="S25" s="29">
        <f t="shared" si="8"/>
        <v>920390</v>
      </c>
      <c r="T25" s="29">
        <f t="shared" si="2"/>
        <v>1804216</v>
      </c>
      <c r="U25" s="29">
        <f t="shared" si="3"/>
        <v>291328</v>
      </c>
      <c r="V25" s="29">
        <f t="shared" si="4"/>
        <v>12415</v>
      </c>
      <c r="W25" s="29">
        <f t="shared" si="5"/>
        <v>150000</v>
      </c>
      <c r="X25" s="29">
        <f t="shared" si="6"/>
        <v>0</v>
      </c>
      <c r="Y25" s="29">
        <f t="shared" si="7"/>
        <v>2233129</v>
      </c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</row>
    <row r="26" spans="1:44" ht="32.25" customHeight="1">
      <c r="A26" s="25" t="s">
        <v>27</v>
      </c>
      <c r="B26" s="29">
        <v>580352</v>
      </c>
      <c r="C26" s="29">
        <v>1107</v>
      </c>
      <c r="D26" s="29">
        <v>0</v>
      </c>
      <c r="E26" s="29">
        <v>50000</v>
      </c>
      <c r="F26" s="29">
        <v>0</v>
      </c>
      <c r="G26" s="29">
        <f t="shared" si="0"/>
        <v>631459</v>
      </c>
      <c r="H26" s="29">
        <v>1540233</v>
      </c>
      <c r="I26" s="29">
        <v>5127</v>
      </c>
      <c r="J26" s="29">
        <v>80772</v>
      </c>
      <c r="K26" s="29">
        <v>0</v>
      </c>
      <c r="L26" s="29">
        <v>0</v>
      </c>
      <c r="M26" s="29">
        <f t="shared" si="1"/>
        <v>1464588</v>
      </c>
      <c r="N26" s="29">
        <v>1298006</v>
      </c>
      <c r="O26" s="29">
        <v>190988</v>
      </c>
      <c r="P26" s="29">
        <v>12280</v>
      </c>
      <c r="Q26" s="29">
        <v>0</v>
      </c>
      <c r="R26" s="29">
        <v>0</v>
      </c>
      <c r="S26" s="29">
        <f t="shared" si="8"/>
        <v>1476714</v>
      </c>
      <c r="T26" s="29">
        <f t="shared" si="2"/>
        <v>3418591</v>
      </c>
      <c r="U26" s="29">
        <f t="shared" si="3"/>
        <v>197222</v>
      </c>
      <c r="V26" s="29">
        <f t="shared" si="4"/>
        <v>93052</v>
      </c>
      <c r="W26" s="29">
        <f t="shared" si="5"/>
        <v>50000</v>
      </c>
      <c r="X26" s="29">
        <f t="shared" si="6"/>
        <v>0</v>
      </c>
      <c r="Y26" s="29">
        <f t="shared" si="7"/>
        <v>3572761</v>
      </c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</row>
    <row r="27" spans="1:44" ht="32.25" customHeight="1">
      <c r="A27" s="25" t="s">
        <v>28</v>
      </c>
      <c r="B27" s="29">
        <v>449048</v>
      </c>
      <c r="C27" s="29">
        <v>302385</v>
      </c>
      <c r="D27" s="29">
        <v>0</v>
      </c>
      <c r="E27" s="29">
        <v>70000</v>
      </c>
      <c r="F27" s="29">
        <v>0</v>
      </c>
      <c r="G27" s="29">
        <f t="shared" si="0"/>
        <v>821433</v>
      </c>
      <c r="H27" s="29">
        <v>756948</v>
      </c>
      <c r="I27" s="29">
        <v>41600</v>
      </c>
      <c r="J27" s="29">
        <v>0</v>
      </c>
      <c r="K27" s="29">
        <v>0</v>
      </c>
      <c r="L27" s="29">
        <v>0</v>
      </c>
      <c r="M27" s="29">
        <f t="shared" si="1"/>
        <v>798548</v>
      </c>
      <c r="N27" s="29">
        <v>1674005</v>
      </c>
      <c r="O27" s="29">
        <v>218765</v>
      </c>
      <c r="P27" s="29">
        <v>4973</v>
      </c>
      <c r="Q27" s="29">
        <v>0</v>
      </c>
      <c r="R27" s="29">
        <v>0</v>
      </c>
      <c r="S27" s="29">
        <f t="shared" si="8"/>
        <v>1887797</v>
      </c>
      <c r="T27" s="29">
        <f t="shared" si="2"/>
        <v>2880001</v>
      </c>
      <c r="U27" s="29">
        <f t="shared" si="3"/>
        <v>562750</v>
      </c>
      <c r="V27" s="29">
        <f t="shared" si="4"/>
        <v>4973</v>
      </c>
      <c r="W27" s="29">
        <f t="shared" si="5"/>
        <v>70000</v>
      </c>
      <c r="X27" s="29">
        <f t="shared" si="6"/>
        <v>0</v>
      </c>
      <c r="Y27" s="29">
        <f t="shared" si="7"/>
        <v>3507778</v>
      </c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</row>
    <row r="28" spans="1:44" s="42" customFormat="1" ht="32.25" customHeight="1">
      <c r="A28" s="26" t="s">
        <v>76</v>
      </c>
      <c r="B28" s="31">
        <v>700633</v>
      </c>
      <c r="C28" s="31">
        <v>517432</v>
      </c>
      <c r="D28" s="31">
        <v>0</v>
      </c>
      <c r="E28" s="31">
        <v>0</v>
      </c>
      <c r="F28" s="31">
        <v>0</v>
      </c>
      <c r="G28" s="31">
        <f t="shared" si="0"/>
        <v>1218065</v>
      </c>
      <c r="H28" s="31">
        <v>0</v>
      </c>
      <c r="I28" s="31">
        <v>0</v>
      </c>
      <c r="J28" s="31">
        <v>0</v>
      </c>
      <c r="K28" s="31">
        <v>0</v>
      </c>
      <c r="L28" s="31">
        <v>0</v>
      </c>
      <c r="M28" s="31">
        <f t="shared" si="1"/>
        <v>0</v>
      </c>
      <c r="N28" s="31">
        <v>2304393</v>
      </c>
      <c r="O28" s="31">
        <v>487921</v>
      </c>
      <c r="P28" s="31">
        <v>39433</v>
      </c>
      <c r="Q28" s="31">
        <v>0</v>
      </c>
      <c r="R28" s="31">
        <v>0</v>
      </c>
      <c r="S28" s="31">
        <f t="shared" si="8"/>
        <v>2752881</v>
      </c>
      <c r="T28" s="31">
        <f t="shared" si="2"/>
        <v>3005026</v>
      </c>
      <c r="U28" s="31">
        <f t="shared" si="3"/>
        <v>1005353</v>
      </c>
      <c r="V28" s="31">
        <f t="shared" si="4"/>
        <v>39433</v>
      </c>
      <c r="W28" s="31">
        <f t="shared" si="5"/>
        <v>0</v>
      </c>
      <c r="X28" s="31">
        <f t="shared" si="6"/>
        <v>0</v>
      </c>
      <c r="Y28" s="31">
        <f t="shared" si="7"/>
        <v>3970946</v>
      </c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3"/>
      <c r="AQ28" s="43"/>
      <c r="AR28" s="43"/>
    </row>
    <row r="29" spans="1:44" ht="32.25" customHeight="1">
      <c r="A29" s="25" t="s">
        <v>29</v>
      </c>
      <c r="B29" s="29">
        <v>427518</v>
      </c>
      <c r="C29" s="29">
        <v>161045</v>
      </c>
      <c r="D29" s="29">
        <v>0</v>
      </c>
      <c r="E29" s="29">
        <v>0</v>
      </c>
      <c r="F29" s="29">
        <v>0</v>
      </c>
      <c r="G29" s="29">
        <f t="shared" si="0"/>
        <v>588563</v>
      </c>
      <c r="H29" s="29">
        <v>41973</v>
      </c>
      <c r="I29" s="29">
        <v>40042</v>
      </c>
      <c r="J29" s="29">
        <v>1898</v>
      </c>
      <c r="K29" s="29">
        <v>0</v>
      </c>
      <c r="L29" s="29">
        <v>0</v>
      </c>
      <c r="M29" s="29">
        <f t="shared" si="1"/>
        <v>80117</v>
      </c>
      <c r="N29" s="29">
        <v>144935</v>
      </c>
      <c r="O29" s="29">
        <v>15120</v>
      </c>
      <c r="P29" s="29">
        <v>17567</v>
      </c>
      <c r="Q29" s="29">
        <v>0</v>
      </c>
      <c r="R29" s="29">
        <v>0</v>
      </c>
      <c r="S29" s="29">
        <f t="shared" si="8"/>
        <v>142488</v>
      </c>
      <c r="T29" s="29">
        <f t="shared" si="2"/>
        <v>614426</v>
      </c>
      <c r="U29" s="29">
        <f t="shared" si="3"/>
        <v>216207</v>
      </c>
      <c r="V29" s="29">
        <f t="shared" si="4"/>
        <v>19465</v>
      </c>
      <c r="W29" s="29">
        <f t="shared" si="5"/>
        <v>0</v>
      </c>
      <c r="X29" s="29">
        <f t="shared" si="6"/>
        <v>0</v>
      </c>
      <c r="Y29" s="29">
        <f t="shared" si="7"/>
        <v>811168</v>
      </c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</row>
    <row r="30" spans="1:44" ht="32.25" customHeight="1">
      <c r="A30" s="25" t="s">
        <v>30</v>
      </c>
      <c r="B30" s="29">
        <v>517229</v>
      </c>
      <c r="C30" s="29">
        <v>487929</v>
      </c>
      <c r="D30" s="29">
        <v>154388</v>
      </c>
      <c r="E30" s="29">
        <v>0</v>
      </c>
      <c r="F30" s="29">
        <v>0</v>
      </c>
      <c r="G30" s="29">
        <f t="shared" si="0"/>
        <v>850770</v>
      </c>
      <c r="H30" s="29">
        <v>4702</v>
      </c>
      <c r="I30" s="29">
        <v>10</v>
      </c>
      <c r="J30" s="29">
        <v>1200</v>
      </c>
      <c r="K30" s="29">
        <v>0</v>
      </c>
      <c r="L30" s="29">
        <v>0</v>
      </c>
      <c r="M30" s="29">
        <f t="shared" si="1"/>
        <v>3512</v>
      </c>
      <c r="N30" s="29">
        <v>36991</v>
      </c>
      <c r="O30" s="29">
        <v>72</v>
      </c>
      <c r="P30" s="29">
        <v>2400</v>
      </c>
      <c r="Q30" s="29">
        <v>0</v>
      </c>
      <c r="R30" s="29">
        <v>0</v>
      </c>
      <c r="S30" s="29">
        <f t="shared" si="8"/>
        <v>34663</v>
      </c>
      <c r="T30" s="29">
        <f t="shared" si="2"/>
        <v>558922</v>
      </c>
      <c r="U30" s="29">
        <f t="shared" si="3"/>
        <v>488011</v>
      </c>
      <c r="V30" s="29">
        <f t="shared" si="4"/>
        <v>157988</v>
      </c>
      <c r="W30" s="29">
        <f t="shared" si="5"/>
        <v>0</v>
      </c>
      <c r="X30" s="29">
        <f t="shared" si="6"/>
        <v>0</v>
      </c>
      <c r="Y30" s="29">
        <f t="shared" si="7"/>
        <v>888945</v>
      </c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</row>
    <row r="31" spans="1:44" ht="32.25" customHeight="1">
      <c r="A31" s="25" t="s">
        <v>31</v>
      </c>
      <c r="B31" s="29">
        <v>534149</v>
      </c>
      <c r="C31" s="29">
        <v>370351</v>
      </c>
      <c r="D31" s="29">
        <v>179752</v>
      </c>
      <c r="E31" s="29">
        <v>0</v>
      </c>
      <c r="F31" s="29">
        <v>0</v>
      </c>
      <c r="G31" s="29">
        <f t="shared" si="0"/>
        <v>724748</v>
      </c>
      <c r="H31" s="29">
        <v>98084</v>
      </c>
      <c r="I31" s="29">
        <v>89</v>
      </c>
      <c r="J31" s="29">
        <v>0</v>
      </c>
      <c r="K31" s="29">
        <v>0</v>
      </c>
      <c r="L31" s="29">
        <v>0</v>
      </c>
      <c r="M31" s="29">
        <f t="shared" si="1"/>
        <v>98173</v>
      </c>
      <c r="N31" s="29">
        <v>372807</v>
      </c>
      <c r="O31" s="29">
        <v>106217</v>
      </c>
      <c r="P31" s="29">
        <v>0</v>
      </c>
      <c r="Q31" s="29">
        <v>0</v>
      </c>
      <c r="R31" s="29">
        <v>0</v>
      </c>
      <c r="S31" s="29">
        <f t="shared" si="8"/>
        <v>479024</v>
      </c>
      <c r="T31" s="29">
        <f t="shared" si="2"/>
        <v>1005040</v>
      </c>
      <c r="U31" s="29">
        <f t="shared" si="3"/>
        <v>476657</v>
      </c>
      <c r="V31" s="29">
        <f t="shared" si="4"/>
        <v>179752</v>
      </c>
      <c r="W31" s="29">
        <f t="shared" si="5"/>
        <v>0</v>
      </c>
      <c r="X31" s="29">
        <f t="shared" si="6"/>
        <v>0</v>
      </c>
      <c r="Y31" s="29">
        <f t="shared" si="7"/>
        <v>1301945</v>
      </c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</row>
    <row r="32" spans="1:44" ht="32.25" customHeight="1">
      <c r="A32" s="25" t="s">
        <v>32</v>
      </c>
      <c r="B32" s="29">
        <v>356660</v>
      </c>
      <c r="C32" s="29">
        <v>462160</v>
      </c>
      <c r="D32" s="29">
        <v>0</v>
      </c>
      <c r="E32" s="29">
        <v>0</v>
      </c>
      <c r="F32" s="29">
        <v>0</v>
      </c>
      <c r="G32" s="29">
        <f t="shared" si="0"/>
        <v>818820</v>
      </c>
      <c r="H32" s="29">
        <v>107032</v>
      </c>
      <c r="I32" s="29">
        <v>48</v>
      </c>
      <c r="J32" s="29">
        <v>0</v>
      </c>
      <c r="K32" s="29">
        <v>0</v>
      </c>
      <c r="L32" s="29">
        <v>0</v>
      </c>
      <c r="M32" s="29">
        <f t="shared" si="1"/>
        <v>107080</v>
      </c>
      <c r="N32" s="29">
        <v>460809</v>
      </c>
      <c r="O32" s="29">
        <v>20252</v>
      </c>
      <c r="P32" s="29">
        <v>2800</v>
      </c>
      <c r="Q32" s="29">
        <v>0</v>
      </c>
      <c r="R32" s="29">
        <v>0</v>
      </c>
      <c r="S32" s="29">
        <f t="shared" si="8"/>
        <v>478261</v>
      </c>
      <c r="T32" s="29">
        <f t="shared" si="2"/>
        <v>924501</v>
      </c>
      <c r="U32" s="29">
        <f t="shared" si="3"/>
        <v>482460</v>
      </c>
      <c r="V32" s="29">
        <f t="shared" si="4"/>
        <v>2800</v>
      </c>
      <c r="W32" s="29">
        <f t="shared" si="5"/>
        <v>0</v>
      </c>
      <c r="X32" s="29">
        <f t="shared" si="6"/>
        <v>0</v>
      </c>
      <c r="Y32" s="29">
        <f t="shared" si="7"/>
        <v>1404161</v>
      </c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</row>
    <row r="33" spans="1:44" s="42" customFormat="1" ht="32.25" customHeight="1">
      <c r="A33" s="26" t="s">
        <v>33</v>
      </c>
      <c r="B33" s="31">
        <v>55906</v>
      </c>
      <c r="C33" s="31">
        <v>75477</v>
      </c>
      <c r="D33" s="31">
        <v>799</v>
      </c>
      <c r="E33" s="31">
        <v>0</v>
      </c>
      <c r="F33" s="31">
        <v>0</v>
      </c>
      <c r="G33" s="31">
        <f t="shared" si="0"/>
        <v>130584</v>
      </c>
      <c r="H33" s="31">
        <v>78</v>
      </c>
      <c r="I33" s="31">
        <v>20001</v>
      </c>
      <c r="J33" s="31">
        <v>0</v>
      </c>
      <c r="K33" s="31">
        <v>0</v>
      </c>
      <c r="L33" s="31">
        <v>0</v>
      </c>
      <c r="M33" s="31">
        <f t="shared" si="1"/>
        <v>20079</v>
      </c>
      <c r="N33" s="31">
        <v>88102</v>
      </c>
      <c r="O33" s="31">
        <v>60369</v>
      </c>
      <c r="P33" s="31">
        <v>4612</v>
      </c>
      <c r="Q33" s="31">
        <v>0</v>
      </c>
      <c r="R33" s="31">
        <v>0</v>
      </c>
      <c r="S33" s="31">
        <f t="shared" si="8"/>
        <v>143859</v>
      </c>
      <c r="T33" s="31">
        <f t="shared" si="2"/>
        <v>144086</v>
      </c>
      <c r="U33" s="31">
        <f t="shared" si="3"/>
        <v>155847</v>
      </c>
      <c r="V33" s="31">
        <f t="shared" si="4"/>
        <v>5411</v>
      </c>
      <c r="W33" s="31">
        <f t="shared" si="5"/>
        <v>0</v>
      </c>
      <c r="X33" s="31">
        <f t="shared" si="6"/>
        <v>0</v>
      </c>
      <c r="Y33" s="31">
        <f t="shared" si="7"/>
        <v>294522</v>
      </c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43"/>
      <c r="AP33" s="43"/>
      <c r="AQ33" s="43"/>
      <c r="AR33" s="43"/>
    </row>
    <row r="34" spans="1:44" ht="32.25" customHeight="1">
      <c r="A34" s="25" t="s">
        <v>34</v>
      </c>
      <c r="B34" s="29">
        <v>377172</v>
      </c>
      <c r="C34" s="29">
        <v>158813</v>
      </c>
      <c r="D34" s="29">
        <v>0</v>
      </c>
      <c r="E34" s="29">
        <v>0</v>
      </c>
      <c r="F34" s="29">
        <v>0</v>
      </c>
      <c r="G34" s="29">
        <f t="shared" si="0"/>
        <v>535985</v>
      </c>
      <c r="H34" s="29">
        <v>21185</v>
      </c>
      <c r="I34" s="29">
        <v>142</v>
      </c>
      <c r="J34" s="29">
        <v>0</v>
      </c>
      <c r="K34" s="29">
        <v>0</v>
      </c>
      <c r="L34" s="29">
        <v>0</v>
      </c>
      <c r="M34" s="29">
        <f t="shared" si="1"/>
        <v>21327</v>
      </c>
      <c r="N34" s="29">
        <v>807896</v>
      </c>
      <c r="O34" s="29">
        <v>174810</v>
      </c>
      <c r="P34" s="29">
        <v>1840</v>
      </c>
      <c r="Q34" s="29">
        <v>0</v>
      </c>
      <c r="R34" s="29">
        <v>0</v>
      </c>
      <c r="S34" s="29">
        <f t="shared" si="8"/>
        <v>980866</v>
      </c>
      <c r="T34" s="29">
        <f t="shared" si="2"/>
        <v>1206253</v>
      </c>
      <c r="U34" s="29">
        <f t="shared" si="3"/>
        <v>333765</v>
      </c>
      <c r="V34" s="29">
        <f t="shared" si="4"/>
        <v>1840</v>
      </c>
      <c r="W34" s="29">
        <f t="shared" si="5"/>
        <v>0</v>
      </c>
      <c r="X34" s="29">
        <f t="shared" si="6"/>
        <v>0</v>
      </c>
      <c r="Y34" s="29">
        <f t="shared" si="7"/>
        <v>1538178</v>
      </c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</row>
    <row r="35" spans="1:44" ht="32.25" customHeight="1">
      <c r="A35" s="25" t="s">
        <v>35</v>
      </c>
      <c r="B35" s="29">
        <v>344144</v>
      </c>
      <c r="C35" s="29">
        <v>30578</v>
      </c>
      <c r="D35" s="29">
        <v>0</v>
      </c>
      <c r="E35" s="29">
        <v>45000</v>
      </c>
      <c r="F35" s="29">
        <v>0</v>
      </c>
      <c r="G35" s="29">
        <f t="shared" si="0"/>
        <v>419722</v>
      </c>
      <c r="H35" s="29">
        <v>482783</v>
      </c>
      <c r="I35" s="29">
        <v>1183</v>
      </c>
      <c r="J35" s="29">
        <v>0</v>
      </c>
      <c r="K35" s="29">
        <v>0</v>
      </c>
      <c r="L35" s="29">
        <v>0</v>
      </c>
      <c r="M35" s="29">
        <f t="shared" si="1"/>
        <v>483966</v>
      </c>
      <c r="N35" s="29">
        <v>803271</v>
      </c>
      <c r="O35" s="29">
        <v>13297</v>
      </c>
      <c r="P35" s="29">
        <v>9800</v>
      </c>
      <c r="Q35" s="29">
        <v>0</v>
      </c>
      <c r="R35" s="29">
        <v>0</v>
      </c>
      <c r="S35" s="29">
        <f t="shared" si="8"/>
        <v>806768</v>
      </c>
      <c r="T35" s="29">
        <f t="shared" si="2"/>
        <v>1630198</v>
      </c>
      <c r="U35" s="29">
        <f t="shared" si="3"/>
        <v>45058</v>
      </c>
      <c r="V35" s="29">
        <f t="shared" si="4"/>
        <v>9800</v>
      </c>
      <c r="W35" s="29">
        <f t="shared" si="5"/>
        <v>45000</v>
      </c>
      <c r="X35" s="29">
        <f t="shared" si="6"/>
        <v>0</v>
      </c>
      <c r="Y35" s="29">
        <f t="shared" si="7"/>
        <v>1710456</v>
      </c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</row>
    <row r="36" spans="1:44" ht="32.25" customHeight="1">
      <c r="A36" s="25" t="s">
        <v>36</v>
      </c>
      <c r="B36" s="29">
        <v>484046</v>
      </c>
      <c r="C36" s="29">
        <v>111102</v>
      </c>
      <c r="D36" s="29">
        <v>4000</v>
      </c>
      <c r="E36" s="29">
        <v>0</v>
      </c>
      <c r="F36" s="29">
        <v>0</v>
      </c>
      <c r="G36" s="29">
        <f t="shared" si="0"/>
        <v>591148</v>
      </c>
      <c r="H36" s="29">
        <v>83</v>
      </c>
      <c r="I36" s="29">
        <v>0</v>
      </c>
      <c r="J36" s="29">
        <v>0</v>
      </c>
      <c r="K36" s="29">
        <v>0</v>
      </c>
      <c r="L36" s="29">
        <v>0</v>
      </c>
      <c r="M36" s="29">
        <f t="shared" si="1"/>
        <v>83</v>
      </c>
      <c r="N36" s="29">
        <v>20487</v>
      </c>
      <c r="O36" s="29">
        <v>339667</v>
      </c>
      <c r="P36" s="29">
        <v>0</v>
      </c>
      <c r="Q36" s="29">
        <v>0</v>
      </c>
      <c r="R36" s="29">
        <v>0</v>
      </c>
      <c r="S36" s="29">
        <f t="shared" si="8"/>
        <v>360154</v>
      </c>
      <c r="T36" s="29">
        <f t="shared" si="2"/>
        <v>504616</v>
      </c>
      <c r="U36" s="29">
        <f t="shared" si="3"/>
        <v>450769</v>
      </c>
      <c r="V36" s="29">
        <f t="shared" si="4"/>
        <v>4000</v>
      </c>
      <c r="W36" s="29">
        <f t="shared" si="5"/>
        <v>0</v>
      </c>
      <c r="X36" s="29">
        <f t="shared" si="6"/>
        <v>0</v>
      </c>
      <c r="Y36" s="29">
        <f t="shared" si="7"/>
        <v>951385</v>
      </c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</row>
    <row r="37" spans="1:44" ht="32.25" customHeight="1">
      <c r="A37" s="25" t="s">
        <v>37</v>
      </c>
      <c r="B37" s="29">
        <v>524641</v>
      </c>
      <c r="C37" s="29">
        <v>206</v>
      </c>
      <c r="D37" s="29">
        <v>0</v>
      </c>
      <c r="E37" s="29">
        <v>40000</v>
      </c>
      <c r="F37" s="29">
        <v>0</v>
      </c>
      <c r="G37" s="29">
        <f t="shared" si="0"/>
        <v>564847</v>
      </c>
      <c r="H37" s="29">
        <v>140386</v>
      </c>
      <c r="I37" s="29">
        <v>99257</v>
      </c>
      <c r="J37" s="29">
        <v>0</v>
      </c>
      <c r="K37" s="29">
        <v>0</v>
      </c>
      <c r="L37" s="29">
        <v>0</v>
      </c>
      <c r="M37" s="29">
        <f t="shared" si="1"/>
        <v>239643</v>
      </c>
      <c r="N37" s="29">
        <v>330799</v>
      </c>
      <c r="O37" s="29">
        <v>32029</v>
      </c>
      <c r="P37" s="29">
        <v>5344</v>
      </c>
      <c r="Q37" s="29">
        <v>0</v>
      </c>
      <c r="R37" s="29">
        <v>0</v>
      </c>
      <c r="S37" s="29">
        <f t="shared" si="8"/>
        <v>357484</v>
      </c>
      <c r="T37" s="29">
        <f t="shared" si="2"/>
        <v>995826</v>
      </c>
      <c r="U37" s="29">
        <f t="shared" si="3"/>
        <v>131492</v>
      </c>
      <c r="V37" s="29">
        <f t="shared" si="4"/>
        <v>5344</v>
      </c>
      <c r="W37" s="29">
        <f t="shared" si="5"/>
        <v>40000</v>
      </c>
      <c r="X37" s="29">
        <f t="shared" si="6"/>
        <v>0</v>
      </c>
      <c r="Y37" s="29">
        <f t="shared" si="7"/>
        <v>1161974</v>
      </c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</row>
    <row r="38" spans="1:44" s="42" customFormat="1" ht="32.25" customHeight="1">
      <c r="A38" s="26" t="s">
        <v>38</v>
      </c>
      <c r="B38" s="31">
        <v>803580</v>
      </c>
      <c r="C38" s="31">
        <v>1567</v>
      </c>
      <c r="D38" s="31">
        <v>0</v>
      </c>
      <c r="E38" s="31">
        <v>21000</v>
      </c>
      <c r="F38" s="31">
        <v>0</v>
      </c>
      <c r="G38" s="31">
        <f t="shared" si="0"/>
        <v>826147</v>
      </c>
      <c r="H38" s="31">
        <v>160076</v>
      </c>
      <c r="I38" s="31">
        <v>668</v>
      </c>
      <c r="J38" s="31">
        <v>0</v>
      </c>
      <c r="K38" s="31">
        <v>0</v>
      </c>
      <c r="L38" s="31">
        <v>0</v>
      </c>
      <c r="M38" s="31">
        <f t="shared" si="1"/>
        <v>160744</v>
      </c>
      <c r="N38" s="31">
        <v>673991</v>
      </c>
      <c r="O38" s="31">
        <v>137552</v>
      </c>
      <c r="P38" s="31">
        <v>0</v>
      </c>
      <c r="Q38" s="31">
        <v>0</v>
      </c>
      <c r="R38" s="31">
        <v>0</v>
      </c>
      <c r="S38" s="31">
        <f t="shared" si="8"/>
        <v>811543</v>
      </c>
      <c r="T38" s="31">
        <f t="shared" si="2"/>
        <v>1637647</v>
      </c>
      <c r="U38" s="31">
        <f t="shared" si="3"/>
        <v>139787</v>
      </c>
      <c r="V38" s="31">
        <f t="shared" si="4"/>
        <v>0</v>
      </c>
      <c r="W38" s="31">
        <f t="shared" si="5"/>
        <v>21000</v>
      </c>
      <c r="X38" s="31">
        <f t="shared" si="6"/>
        <v>0</v>
      </c>
      <c r="Y38" s="31">
        <f t="shared" si="7"/>
        <v>1798434</v>
      </c>
      <c r="AA38" s="43"/>
      <c r="AB38" s="43"/>
      <c r="AC38" s="43"/>
      <c r="AD38" s="43"/>
      <c r="AE38" s="43"/>
      <c r="AF38" s="43"/>
      <c r="AG38" s="43"/>
      <c r="AH38" s="43"/>
      <c r="AI38" s="43"/>
      <c r="AJ38" s="43"/>
      <c r="AK38" s="43"/>
      <c r="AL38" s="43"/>
      <c r="AM38" s="43"/>
      <c r="AN38" s="43"/>
      <c r="AO38" s="43"/>
      <c r="AP38" s="43"/>
      <c r="AQ38" s="43"/>
      <c r="AR38" s="43"/>
    </row>
    <row r="39" spans="1:44" ht="32.25" customHeight="1">
      <c r="A39" s="25" t="s">
        <v>77</v>
      </c>
      <c r="B39" s="29">
        <v>1073085</v>
      </c>
      <c r="C39" s="29">
        <v>107773</v>
      </c>
      <c r="D39" s="29">
        <v>0</v>
      </c>
      <c r="E39" s="29">
        <v>0</v>
      </c>
      <c r="F39" s="29">
        <v>0</v>
      </c>
      <c r="G39" s="29">
        <f t="shared" si="0"/>
        <v>1180858</v>
      </c>
      <c r="H39" s="29">
        <v>40913</v>
      </c>
      <c r="I39" s="29">
        <v>241891</v>
      </c>
      <c r="J39" s="29">
        <v>0</v>
      </c>
      <c r="K39" s="29">
        <v>0</v>
      </c>
      <c r="L39" s="29">
        <v>0</v>
      </c>
      <c r="M39" s="29">
        <f t="shared" si="1"/>
        <v>282804</v>
      </c>
      <c r="N39" s="29">
        <v>2453202</v>
      </c>
      <c r="O39" s="29">
        <v>312052</v>
      </c>
      <c r="P39" s="29">
        <v>54030</v>
      </c>
      <c r="Q39" s="29">
        <v>0</v>
      </c>
      <c r="R39" s="29">
        <v>0</v>
      </c>
      <c r="S39" s="29">
        <f t="shared" si="8"/>
        <v>2711224</v>
      </c>
      <c r="T39" s="29">
        <f t="shared" si="2"/>
        <v>3567200</v>
      </c>
      <c r="U39" s="29">
        <f t="shared" si="3"/>
        <v>661716</v>
      </c>
      <c r="V39" s="29">
        <f t="shared" si="4"/>
        <v>54030</v>
      </c>
      <c r="W39" s="29">
        <f t="shared" si="5"/>
        <v>0</v>
      </c>
      <c r="X39" s="29">
        <f t="shared" si="6"/>
        <v>0</v>
      </c>
      <c r="Y39" s="29">
        <f t="shared" si="7"/>
        <v>4174886</v>
      </c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</row>
    <row r="40" spans="1:44" ht="32.25" customHeight="1">
      <c r="A40" s="25" t="s">
        <v>39</v>
      </c>
      <c r="B40" s="29">
        <v>1843388</v>
      </c>
      <c r="C40" s="29">
        <v>2018</v>
      </c>
      <c r="D40" s="29">
        <v>59702</v>
      </c>
      <c r="E40" s="29">
        <v>87000</v>
      </c>
      <c r="F40" s="29">
        <v>0</v>
      </c>
      <c r="G40" s="29">
        <f t="shared" si="0"/>
        <v>1872704</v>
      </c>
      <c r="H40" s="29">
        <v>57908</v>
      </c>
      <c r="I40" s="29">
        <v>87</v>
      </c>
      <c r="J40" s="29">
        <v>0</v>
      </c>
      <c r="K40" s="29">
        <v>0</v>
      </c>
      <c r="L40" s="29">
        <v>0</v>
      </c>
      <c r="M40" s="29">
        <f t="shared" si="1"/>
        <v>57995</v>
      </c>
      <c r="N40" s="29">
        <v>1970888</v>
      </c>
      <c r="O40" s="29">
        <v>4695</v>
      </c>
      <c r="P40" s="29">
        <v>349090</v>
      </c>
      <c r="Q40" s="29">
        <v>0</v>
      </c>
      <c r="R40" s="29">
        <v>0</v>
      </c>
      <c r="S40" s="29">
        <f t="shared" si="8"/>
        <v>1626493</v>
      </c>
      <c r="T40" s="29">
        <f t="shared" si="2"/>
        <v>3872184</v>
      </c>
      <c r="U40" s="29">
        <f t="shared" si="3"/>
        <v>6800</v>
      </c>
      <c r="V40" s="29">
        <f t="shared" si="4"/>
        <v>408792</v>
      </c>
      <c r="W40" s="29">
        <f t="shared" si="5"/>
        <v>87000</v>
      </c>
      <c r="X40" s="29">
        <f t="shared" si="6"/>
        <v>0</v>
      </c>
      <c r="Y40" s="29">
        <f t="shared" si="7"/>
        <v>3557192</v>
      </c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</row>
    <row r="41" spans="1:44" ht="32.25" customHeight="1">
      <c r="A41" s="25" t="s">
        <v>40</v>
      </c>
      <c r="B41" s="29">
        <v>288311</v>
      </c>
      <c r="C41" s="29">
        <v>59302</v>
      </c>
      <c r="D41" s="29">
        <v>68016</v>
      </c>
      <c r="E41" s="29">
        <v>0</v>
      </c>
      <c r="F41" s="29">
        <v>0</v>
      </c>
      <c r="G41" s="29">
        <f t="shared" si="0"/>
        <v>279597</v>
      </c>
      <c r="H41" s="29">
        <v>6726</v>
      </c>
      <c r="I41" s="29">
        <v>50000</v>
      </c>
      <c r="J41" s="29">
        <v>0</v>
      </c>
      <c r="K41" s="29">
        <v>0</v>
      </c>
      <c r="L41" s="29">
        <v>0</v>
      </c>
      <c r="M41" s="29">
        <f t="shared" si="1"/>
        <v>56726</v>
      </c>
      <c r="N41" s="29">
        <v>158594</v>
      </c>
      <c r="O41" s="29">
        <v>2775</v>
      </c>
      <c r="P41" s="29">
        <v>1000</v>
      </c>
      <c r="Q41" s="29">
        <v>0</v>
      </c>
      <c r="R41" s="29">
        <v>0</v>
      </c>
      <c r="S41" s="29">
        <f t="shared" si="8"/>
        <v>160369</v>
      </c>
      <c r="T41" s="29">
        <f t="shared" si="2"/>
        <v>453631</v>
      </c>
      <c r="U41" s="29">
        <f t="shared" si="3"/>
        <v>112077</v>
      </c>
      <c r="V41" s="29">
        <f t="shared" si="4"/>
        <v>69016</v>
      </c>
      <c r="W41" s="29">
        <f t="shared" si="5"/>
        <v>0</v>
      </c>
      <c r="X41" s="29">
        <f t="shared" si="6"/>
        <v>0</v>
      </c>
      <c r="Y41" s="29">
        <f t="shared" si="7"/>
        <v>496692</v>
      </c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</row>
    <row r="42" spans="1:44" ht="32.25" customHeight="1">
      <c r="A42" s="25" t="s">
        <v>41</v>
      </c>
      <c r="B42" s="29">
        <v>1341243</v>
      </c>
      <c r="C42" s="29">
        <v>156840</v>
      </c>
      <c r="D42" s="29">
        <v>0</v>
      </c>
      <c r="E42" s="29">
        <v>64000</v>
      </c>
      <c r="F42" s="29">
        <v>0</v>
      </c>
      <c r="G42" s="29">
        <f t="shared" si="0"/>
        <v>1562083</v>
      </c>
      <c r="H42" s="29">
        <v>87903</v>
      </c>
      <c r="I42" s="29">
        <v>0</v>
      </c>
      <c r="J42" s="29">
        <v>0</v>
      </c>
      <c r="K42" s="29">
        <v>0</v>
      </c>
      <c r="L42" s="29">
        <v>0</v>
      </c>
      <c r="M42" s="29">
        <f t="shared" si="1"/>
        <v>87903</v>
      </c>
      <c r="N42" s="29">
        <v>274010</v>
      </c>
      <c r="O42" s="29">
        <v>9865</v>
      </c>
      <c r="P42" s="29">
        <v>93</v>
      </c>
      <c r="Q42" s="29">
        <v>0</v>
      </c>
      <c r="R42" s="29">
        <v>1</v>
      </c>
      <c r="S42" s="29">
        <f t="shared" si="8"/>
        <v>283783</v>
      </c>
      <c r="T42" s="29">
        <f t="shared" si="2"/>
        <v>1703156</v>
      </c>
      <c r="U42" s="29">
        <f t="shared" si="3"/>
        <v>166705</v>
      </c>
      <c r="V42" s="29">
        <f t="shared" si="4"/>
        <v>93</v>
      </c>
      <c r="W42" s="29">
        <f t="shared" si="5"/>
        <v>64000</v>
      </c>
      <c r="X42" s="29">
        <f t="shared" si="6"/>
        <v>1</v>
      </c>
      <c r="Y42" s="29">
        <f t="shared" si="7"/>
        <v>1933769</v>
      </c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</row>
    <row r="43" spans="1:44" s="42" customFormat="1" ht="32.25" customHeight="1">
      <c r="A43" s="26" t="s">
        <v>42</v>
      </c>
      <c r="B43" s="31">
        <v>491629</v>
      </c>
      <c r="C43" s="31">
        <v>1229</v>
      </c>
      <c r="D43" s="31">
        <v>0</v>
      </c>
      <c r="E43" s="31">
        <v>67670</v>
      </c>
      <c r="F43" s="31">
        <v>0</v>
      </c>
      <c r="G43" s="31">
        <f t="shared" si="0"/>
        <v>560528</v>
      </c>
      <c r="H43" s="31">
        <v>2808</v>
      </c>
      <c r="I43" s="31">
        <v>6</v>
      </c>
      <c r="J43" s="31">
        <v>0</v>
      </c>
      <c r="K43" s="31">
        <v>0</v>
      </c>
      <c r="L43" s="31">
        <v>-1</v>
      </c>
      <c r="M43" s="31">
        <f t="shared" si="1"/>
        <v>2813</v>
      </c>
      <c r="N43" s="31">
        <v>490694</v>
      </c>
      <c r="O43" s="31">
        <v>145697</v>
      </c>
      <c r="P43" s="31">
        <v>74817</v>
      </c>
      <c r="Q43" s="31">
        <v>0</v>
      </c>
      <c r="R43" s="31">
        <v>0</v>
      </c>
      <c r="S43" s="31">
        <f t="shared" si="8"/>
        <v>561574</v>
      </c>
      <c r="T43" s="31">
        <f t="shared" si="2"/>
        <v>985131</v>
      </c>
      <c r="U43" s="31">
        <f t="shared" si="3"/>
        <v>146932</v>
      </c>
      <c r="V43" s="31">
        <f t="shared" si="4"/>
        <v>74817</v>
      </c>
      <c r="W43" s="31">
        <f t="shared" si="5"/>
        <v>67670</v>
      </c>
      <c r="X43" s="31">
        <f t="shared" si="6"/>
        <v>-1</v>
      </c>
      <c r="Y43" s="31">
        <f t="shared" si="7"/>
        <v>1124915</v>
      </c>
      <c r="AA43" s="43"/>
      <c r="AB43" s="43"/>
      <c r="AC43" s="43"/>
      <c r="AD43" s="43"/>
      <c r="AE43" s="43"/>
      <c r="AF43" s="43"/>
      <c r="AG43" s="43"/>
      <c r="AH43" s="43"/>
      <c r="AI43" s="43"/>
      <c r="AJ43" s="43"/>
      <c r="AK43" s="43"/>
      <c r="AL43" s="43"/>
      <c r="AM43" s="43"/>
      <c r="AN43" s="43"/>
      <c r="AO43" s="43"/>
      <c r="AP43" s="43"/>
      <c r="AQ43" s="43"/>
      <c r="AR43" s="43"/>
    </row>
    <row r="44" spans="1:44" ht="32.25" customHeight="1">
      <c r="A44" s="25" t="s">
        <v>43</v>
      </c>
      <c r="B44" s="29">
        <v>605044</v>
      </c>
      <c r="C44" s="29">
        <v>196616</v>
      </c>
      <c r="D44" s="29">
        <v>6000</v>
      </c>
      <c r="E44" s="29">
        <v>64000</v>
      </c>
      <c r="F44" s="29">
        <v>0</v>
      </c>
      <c r="G44" s="29">
        <f t="shared" si="0"/>
        <v>859660</v>
      </c>
      <c r="H44" s="29">
        <v>53828</v>
      </c>
      <c r="I44" s="29">
        <v>69</v>
      </c>
      <c r="J44" s="29">
        <v>0</v>
      </c>
      <c r="K44" s="29">
        <v>0</v>
      </c>
      <c r="L44" s="29">
        <v>0</v>
      </c>
      <c r="M44" s="29">
        <f t="shared" si="1"/>
        <v>53897</v>
      </c>
      <c r="N44" s="29">
        <v>478023</v>
      </c>
      <c r="O44" s="29">
        <v>36117</v>
      </c>
      <c r="P44" s="29">
        <v>43502</v>
      </c>
      <c r="Q44" s="29">
        <v>0</v>
      </c>
      <c r="R44" s="29">
        <v>0</v>
      </c>
      <c r="S44" s="29">
        <f t="shared" si="8"/>
        <v>470638</v>
      </c>
      <c r="T44" s="29">
        <f t="shared" si="2"/>
        <v>1136895</v>
      </c>
      <c r="U44" s="29">
        <f t="shared" si="3"/>
        <v>232802</v>
      </c>
      <c r="V44" s="29">
        <f t="shared" si="4"/>
        <v>49502</v>
      </c>
      <c r="W44" s="29">
        <f t="shared" si="5"/>
        <v>64000</v>
      </c>
      <c r="X44" s="29">
        <f t="shared" si="6"/>
        <v>0</v>
      </c>
      <c r="Y44" s="29">
        <f t="shared" si="7"/>
        <v>1384195</v>
      </c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</row>
    <row r="45" spans="1:44" ht="32.25" customHeight="1">
      <c r="A45" s="25" t="s">
        <v>44</v>
      </c>
      <c r="B45" s="29">
        <v>1225391</v>
      </c>
      <c r="C45" s="29">
        <v>622318</v>
      </c>
      <c r="D45" s="29">
        <v>14000</v>
      </c>
      <c r="E45" s="29">
        <v>0</v>
      </c>
      <c r="F45" s="29">
        <v>1</v>
      </c>
      <c r="G45" s="29">
        <f t="shared" si="0"/>
        <v>1833710</v>
      </c>
      <c r="H45" s="29">
        <v>222658</v>
      </c>
      <c r="I45" s="29">
        <v>59002</v>
      </c>
      <c r="J45" s="29">
        <v>0</v>
      </c>
      <c r="K45" s="29">
        <v>0</v>
      </c>
      <c r="L45" s="29">
        <v>0</v>
      </c>
      <c r="M45" s="29">
        <f t="shared" si="1"/>
        <v>281660</v>
      </c>
      <c r="N45" s="29">
        <v>293505</v>
      </c>
      <c r="O45" s="29">
        <v>16607</v>
      </c>
      <c r="P45" s="29">
        <v>15451</v>
      </c>
      <c r="Q45" s="29">
        <v>0</v>
      </c>
      <c r="R45" s="29">
        <v>0</v>
      </c>
      <c r="S45" s="29">
        <f t="shared" si="8"/>
        <v>294661</v>
      </c>
      <c r="T45" s="29">
        <f t="shared" si="2"/>
        <v>1741554</v>
      </c>
      <c r="U45" s="29">
        <f t="shared" si="3"/>
        <v>697927</v>
      </c>
      <c r="V45" s="29">
        <f t="shared" si="4"/>
        <v>29451</v>
      </c>
      <c r="W45" s="29">
        <f t="shared" si="5"/>
        <v>0</v>
      </c>
      <c r="X45" s="29">
        <f t="shared" si="6"/>
        <v>1</v>
      </c>
      <c r="Y45" s="29">
        <f t="shared" si="7"/>
        <v>2410031</v>
      </c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</row>
    <row r="46" spans="1:44" ht="32.25" customHeight="1">
      <c r="A46" s="25" t="s">
        <v>45</v>
      </c>
      <c r="B46" s="29">
        <v>733710</v>
      </c>
      <c r="C46" s="29">
        <v>138038</v>
      </c>
      <c r="D46" s="29">
        <v>0</v>
      </c>
      <c r="E46" s="29">
        <v>0</v>
      </c>
      <c r="F46" s="29">
        <v>-1</v>
      </c>
      <c r="G46" s="29">
        <f t="shared" si="0"/>
        <v>871747</v>
      </c>
      <c r="H46" s="29">
        <v>18078</v>
      </c>
      <c r="I46" s="29">
        <v>12</v>
      </c>
      <c r="J46" s="29">
        <v>0</v>
      </c>
      <c r="K46" s="29">
        <v>0</v>
      </c>
      <c r="L46" s="29">
        <v>0</v>
      </c>
      <c r="M46" s="29">
        <f t="shared" si="1"/>
        <v>18090</v>
      </c>
      <c r="N46" s="29">
        <v>742540</v>
      </c>
      <c r="O46" s="29">
        <v>272316</v>
      </c>
      <c r="P46" s="29">
        <v>2639</v>
      </c>
      <c r="Q46" s="29">
        <v>0</v>
      </c>
      <c r="R46" s="29">
        <v>1</v>
      </c>
      <c r="S46" s="29">
        <f t="shared" si="8"/>
        <v>1012218</v>
      </c>
      <c r="T46" s="29">
        <f t="shared" si="2"/>
        <v>1494328</v>
      </c>
      <c r="U46" s="29">
        <f t="shared" si="3"/>
        <v>410366</v>
      </c>
      <c r="V46" s="29">
        <f t="shared" si="4"/>
        <v>2639</v>
      </c>
      <c r="W46" s="29">
        <f t="shared" si="5"/>
        <v>0</v>
      </c>
      <c r="X46" s="29">
        <f t="shared" si="6"/>
        <v>0</v>
      </c>
      <c r="Y46" s="29">
        <f t="shared" si="7"/>
        <v>1902055</v>
      </c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</row>
    <row r="47" spans="1:44" ht="32.25" customHeight="1">
      <c r="A47" s="25" t="s">
        <v>46</v>
      </c>
      <c r="B47" s="29">
        <v>650028</v>
      </c>
      <c r="C47" s="29">
        <v>186058</v>
      </c>
      <c r="D47" s="29">
        <v>39598</v>
      </c>
      <c r="E47" s="29">
        <v>0</v>
      </c>
      <c r="F47" s="29">
        <v>0</v>
      </c>
      <c r="G47" s="29">
        <f t="shared" si="0"/>
        <v>796488</v>
      </c>
      <c r="H47" s="29">
        <v>2545</v>
      </c>
      <c r="I47" s="29">
        <v>2</v>
      </c>
      <c r="J47" s="29">
        <v>0</v>
      </c>
      <c r="K47" s="29">
        <v>0</v>
      </c>
      <c r="L47" s="29">
        <v>0</v>
      </c>
      <c r="M47" s="29">
        <f t="shared" si="1"/>
        <v>2547</v>
      </c>
      <c r="N47" s="29">
        <v>280964</v>
      </c>
      <c r="O47" s="29">
        <v>60246</v>
      </c>
      <c r="P47" s="29">
        <v>23442</v>
      </c>
      <c r="Q47" s="29">
        <v>0</v>
      </c>
      <c r="R47" s="29">
        <v>0</v>
      </c>
      <c r="S47" s="29">
        <f t="shared" si="8"/>
        <v>317768</v>
      </c>
      <c r="T47" s="29">
        <f t="shared" si="2"/>
        <v>933537</v>
      </c>
      <c r="U47" s="29">
        <f t="shared" si="3"/>
        <v>246306</v>
      </c>
      <c r="V47" s="29">
        <f t="shared" si="4"/>
        <v>63040</v>
      </c>
      <c r="W47" s="29">
        <f t="shared" si="5"/>
        <v>0</v>
      </c>
      <c r="X47" s="29">
        <f t="shared" si="6"/>
        <v>0</v>
      </c>
      <c r="Y47" s="29">
        <f t="shared" si="7"/>
        <v>1116803</v>
      </c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</row>
    <row r="48" spans="1:44" s="42" customFormat="1" ht="32.25" customHeight="1">
      <c r="A48" s="26" t="s">
        <v>47</v>
      </c>
      <c r="B48" s="31">
        <v>154000</v>
      </c>
      <c r="C48" s="31">
        <v>80300</v>
      </c>
      <c r="D48" s="31">
        <v>0</v>
      </c>
      <c r="E48" s="31">
        <v>130000</v>
      </c>
      <c r="F48" s="31">
        <v>0</v>
      </c>
      <c r="G48" s="31">
        <f t="shared" si="0"/>
        <v>364300</v>
      </c>
      <c r="H48" s="31">
        <v>0</v>
      </c>
      <c r="I48" s="31">
        <v>0</v>
      </c>
      <c r="J48" s="31">
        <v>0</v>
      </c>
      <c r="K48" s="31">
        <v>0</v>
      </c>
      <c r="L48" s="31">
        <v>0</v>
      </c>
      <c r="M48" s="31">
        <f t="shared" si="1"/>
        <v>0</v>
      </c>
      <c r="N48" s="31">
        <v>947723</v>
      </c>
      <c r="O48" s="31">
        <v>173865</v>
      </c>
      <c r="P48" s="31">
        <v>85200</v>
      </c>
      <c r="Q48" s="31">
        <v>0</v>
      </c>
      <c r="R48" s="31">
        <v>0</v>
      </c>
      <c r="S48" s="31">
        <f t="shared" si="8"/>
        <v>1036388</v>
      </c>
      <c r="T48" s="31">
        <f t="shared" si="2"/>
        <v>1101723</v>
      </c>
      <c r="U48" s="31">
        <f t="shared" si="3"/>
        <v>254165</v>
      </c>
      <c r="V48" s="31">
        <f t="shared" si="4"/>
        <v>85200</v>
      </c>
      <c r="W48" s="31">
        <f t="shared" si="5"/>
        <v>130000</v>
      </c>
      <c r="X48" s="31">
        <f t="shared" si="6"/>
        <v>0</v>
      </c>
      <c r="Y48" s="31">
        <f t="shared" si="7"/>
        <v>1400688</v>
      </c>
      <c r="AA48" s="43"/>
      <c r="AB48" s="43"/>
      <c r="AC48" s="43"/>
      <c r="AD48" s="43"/>
      <c r="AE48" s="43"/>
      <c r="AF48" s="43"/>
      <c r="AG48" s="43"/>
      <c r="AH48" s="43"/>
      <c r="AI48" s="43"/>
      <c r="AJ48" s="43"/>
      <c r="AK48" s="43"/>
      <c r="AL48" s="43"/>
      <c r="AM48" s="43"/>
      <c r="AN48" s="43"/>
      <c r="AO48" s="43"/>
      <c r="AP48" s="43"/>
      <c r="AQ48" s="43"/>
      <c r="AR48" s="43"/>
    </row>
    <row r="49" spans="1:44" ht="32.25" customHeight="1">
      <c r="A49" s="25" t="s">
        <v>48</v>
      </c>
      <c r="B49" s="29">
        <v>482591</v>
      </c>
      <c r="C49" s="29">
        <v>101257</v>
      </c>
      <c r="D49" s="29">
        <v>0</v>
      </c>
      <c r="E49" s="29">
        <v>0</v>
      </c>
      <c r="F49" s="29">
        <v>0</v>
      </c>
      <c r="G49" s="29">
        <f t="shared" si="0"/>
        <v>583848</v>
      </c>
      <c r="H49" s="29">
        <v>2997</v>
      </c>
      <c r="I49" s="29">
        <v>3</v>
      </c>
      <c r="J49" s="29">
        <v>0</v>
      </c>
      <c r="K49" s="29">
        <v>0</v>
      </c>
      <c r="L49" s="29">
        <v>0</v>
      </c>
      <c r="M49" s="29">
        <f t="shared" si="1"/>
        <v>3000</v>
      </c>
      <c r="N49" s="29">
        <v>201079</v>
      </c>
      <c r="O49" s="29">
        <v>265123</v>
      </c>
      <c r="P49" s="29">
        <v>0</v>
      </c>
      <c r="Q49" s="29">
        <v>0</v>
      </c>
      <c r="R49" s="29">
        <v>0</v>
      </c>
      <c r="S49" s="29">
        <f t="shared" si="8"/>
        <v>466202</v>
      </c>
      <c r="T49" s="29">
        <f t="shared" si="2"/>
        <v>686667</v>
      </c>
      <c r="U49" s="29">
        <f t="shared" si="3"/>
        <v>366383</v>
      </c>
      <c r="V49" s="29">
        <f t="shared" si="4"/>
        <v>0</v>
      </c>
      <c r="W49" s="29">
        <f t="shared" si="5"/>
        <v>0</v>
      </c>
      <c r="X49" s="29">
        <f t="shared" si="6"/>
        <v>0</v>
      </c>
      <c r="Y49" s="29">
        <f t="shared" si="7"/>
        <v>1053050</v>
      </c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</row>
    <row r="50" spans="1:44" ht="32.25" customHeight="1">
      <c r="A50" s="25" t="s">
        <v>49</v>
      </c>
      <c r="B50" s="29">
        <v>757148</v>
      </c>
      <c r="C50" s="29">
        <v>85574</v>
      </c>
      <c r="D50" s="29">
        <v>50000</v>
      </c>
      <c r="E50" s="29">
        <v>0</v>
      </c>
      <c r="F50" s="29">
        <v>0</v>
      </c>
      <c r="G50" s="29">
        <f t="shared" si="0"/>
        <v>792722</v>
      </c>
      <c r="H50" s="29">
        <v>59093</v>
      </c>
      <c r="I50" s="29">
        <v>50000</v>
      </c>
      <c r="J50" s="29">
        <v>0</v>
      </c>
      <c r="K50" s="29">
        <v>0</v>
      </c>
      <c r="L50" s="29">
        <v>0</v>
      </c>
      <c r="M50" s="29">
        <f t="shared" si="1"/>
        <v>109093</v>
      </c>
      <c r="N50" s="29">
        <v>228623</v>
      </c>
      <c r="O50" s="29">
        <v>60002</v>
      </c>
      <c r="P50" s="29">
        <v>3281</v>
      </c>
      <c r="Q50" s="29">
        <v>0</v>
      </c>
      <c r="R50" s="29">
        <v>0</v>
      </c>
      <c r="S50" s="29">
        <f t="shared" si="8"/>
        <v>285344</v>
      </c>
      <c r="T50" s="29">
        <f t="shared" si="2"/>
        <v>1044864</v>
      </c>
      <c r="U50" s="29">
        <f t="shared" si="3"/>
        <v>195576</v>
      </c>
      <c r="V50" s="29">
        <f t="shared" si="4"/>
        <v>53281</v>
      </c>
      <c r="W50" s="29">
        <f t="shared" si="5"/>
        <v>0</v>
      </c>
      <c r="X50" s="29">
        <f t="shared" si="6"/>
        <v>0</v>
      </c>
      <c r="Y50" s="29">
        <f t="shared" si="7"/>
        <v>1187159</v>
      </c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</row>
    <row r="51" spans="1:44" ht="32.25" customHeight="1">
      <c r="A51" s="25" t="s">
        <v>50</v>
      </c>
      <c r="B51" s="29">
        <v>750000</v>
      </c>
      <c r="C51" s="29">
        <v>160000</v>
      </c>
      <c r="D51" s="29">
        <v>50000</v>
      </c>
      <c r="E51" s="29">
        <v>0</v>
      </c>
      <c r="F51" s="29">
        <v>0</v>
      </c>
      <c r="G51" s="29">
        <f t="shared" si="0"/>
        <v>860000</v>
      </c>
      <c r="H51" s="29">
        <v>40000</v>
      </c>
      <c r="I51" s="29">
        <v>0</v>
      </c>
      <c r="J51" s="29">
        <v>0</v>
      </c>
      <c r="K51" s="29">
        <v>0</v>
      </c>
      <c r="L51" s="29">
        <v>0</v>
      </c>
      <c r="M51" s="29">
        <f t="shared" si="1"/>
        <v>40000</v>
      </c>
      <c r="N51" s="29">
        <v>693699</v>
      </c>
      <c r="O51" s="29">
        <v>3019</v>
      </c>
      <c r="P51" s="29">
        <v>10</v>
      </c>
      <c r="Q51" s="29">
        <v>0</v>
      </c>
      <c r="R51" s="29">
        <v>0</v>
      </c>
      <c r="S51" s="29">
        <f t="shared" si="8"/>
        <v>696708</v>
      </c>
      <c r="T51" s="29">
        <f t="shared" si="2"/>
        <v>1483699</v>
      </c>
      <c r="U51" s="29">
        <f t="shared" si="3"/>
        <v>163019</v>
      </c>
      <c r="V51" s="29">
        <f t="shared" si="4"/>
        <v>50010</v>
      </c>
      <c r="W51" s="29">
        <f t="shared" si="5"/>
        <v>0</v>
      </c>
      <c r="X51" s="29">
        <f t="shared" si="6"/>
        <v>0</v>
      </c>
      <c r="Y51" s="29">
        <f t="shared" si="7"/>
        <v>1596708</v>
      </c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</row>
    <row r="52" spans="1:44" ht="32.25" customHeight="1">
      <c r="A52" s="25" t="s">
        <v>51</v>
      </c>
      <c r="B52" s="29">
        <v>1136751</v>
      </c>
      <c r="C52" s="29">
        <v>118285</v>
      </c>
      <c r="D52" s="29">
        <v>127951</v>
      </c>
      <c r="E52" s="29">
        <v>0</v>
      </c>
      <c r="F52" s="29">
        <v>0</v>
      </c>
      <c r="G52" s="29">
        <f t="shared" si="0"/>
        <v>1127085</v>
      </c>
      <c r="H52" s="29">
        <v>201875</v>
      </c>
      <c r="I52" s="29">
        <v>1194</v>
      </c>
      <c r="J52" s="29">
        <v>0</v>
      </c>
      <c r="K52" s="29">
        <v>0</v>
      </c>
      <c r="L52" s="29">
        <v>0</v>
      </c>
      <c r="M52" s="29">
        <f t="shared" si="1"/>
        <v>203069</v>
      </c>
      <c r="N52" s="29">
        <v>1198124</v>
      </c>
      <c r="O52" s="29">
        <v>357068</v>
      </c>
      <c r="P52" s="29">
        <v>74055</v>
      </c>
      <c r="Q52" s="29">
        <v>0</v>
      </c>
      <c r="R52" s="29">
        <v>0</v>
      </c>
      <c r="S52" s="29">
        <f t="shared" si="8"/>
        <v>1481137</v>
      </c>
      <c r="T52" s="29">
        <f t="shared" si="2"/>
        <v>2536750</v>
      </c>
      <c r="U52" s="29">
        <f t="shared" si="3"/>
        <v>476547</v>
      </c>
      <c r="V52" s="29">
        <f t="shared" si="4"/>
        <v>202006</v>
      </c>
      <c r="W52" s="29">
        <f t="shared" si="5"/>
        <v>0</v>
      </c>
      <c r="X52" s="29">
        <f t="shared" si="6"/>
        <v>0</v>
      </c>
      <c r="Y52" s="29">
        <f t="shared" si="7"/>
        <v>2811291</v>
      </c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</row>
    <row r="53" spans="1:44" s="42" customFormat="1" ht="32.25" customHeight="1">
      <c r="A53" s="26" t="s">
        <v>52</v>
      </c>
      <c r="B53" s="31">
        <v>878580</v>
      </c>
      <c r="C53" s="31">
        <v>2179</v>
      </c>
      <c r="D53" s="31">
        <v>517857</v>
      </c>
      <c r="E53" s="31">
        <v>124000</v>
      </c>
      <c r="F53" s="31">
        <v>0</v>
      </c>
      <c r="G53" s="31">
        <f t="shared" si="0"/>
        <v>486902</v>
      </c>
      <c r="H53" s="31">
        <v>7932</v>
      </c>
      <c r="I53" s="31">
        <v>5</v>
      </c>
      <c r="J53" s="31">
        <v>0</v>
      </c>
      <c r="K53" s="31">
        <v>0</v>
      </c>
      <c r="L53" s="31">
        <v>0</v>
      </c>
      <c r="M53" s="31">
        <f t="shared" si="1"/>
        <v>7937</v>
      </c>
      <c r="N53" s="31">
        <v>1736936</v>
      </c>
      <c r="O53" s="31">
        <v>137749</v>
      </c>
      <c r="P53" s="31">
        <v>124900</v>
      </c>
      <c r="Q53" s="31">
        <v>0</v>
      </c>
      <c r="R53" s="31">
        <v>0</v>
      </c>
      <c r="S53" s="31">
        <f t="shared" si="8"/>
        <v>1749785</v>
      </c>
      <c r="T53" s="31">
        <f t="shared" si="2"/>
        <v>2623448</v>
      </c>
      <c r="U53" s="31">
        <f t="shared" si="3"/>
        <v>139933</v>
      </c>
      <c r="V53" s="31">
        <f t="shared" si="4"/>
        <v>642757</v>
      </c>
      <c r="W53" s="31">
        <f t="shared" si="5"/>
        <v>124000</v>
      </c>
      <c r="X53" s="31">
        <f t="shared" si="6"/>
        <v>0</v>
      </c>
      <c r="Y53" s="31">
        <f t="shared" si="7"/>
        <v>2244624</v>
      </c>
      <c r="AA53" s="43"/>
      <c r="AB53" s="43"/>
      <c r="AC53" s="43"/>
      <c r="AD53" s="43"/>
      <c r="AE53" s="43"/>
      <c r="AF53" s="43"/>
      <c r="AG53" s="43"/>
      <c r="AH53" s="43"/>
      <c r="AI53" s="43"/>
      <c r="AJ53" s="43"/>
      <c r="AK53" s="43"/>
      <c r="AL53" s="43"/>
      <c r="AM53" s="43"/>
      <c r="AN53" s="43"/>
      <c r="AO53" s="43"/>
      <c r="AP53" s="43"/>
      <c r="AQ53" s="43"/>
      <c r="AR53" s="43"/>
    </row>
    <row r="54" spans="1:44" ht="32.25" customHeight="1">
      <c r="A54" s="25" t="s">
        <v>53</v>
      </c>
      <c r="B54" s="29">
        <v>856456</v>
      </c>
      <c r="C54" s="29">
        <v>212205</v>
      </c>
      <c r="D54" s="29">
        <v>0</v>
      </c>
      <c r="E54" s="29">
        <v>0</v>
      </c>
      <c r="F54" s="29">
        <v>0</v>
      </c>
      <c r="G54" s="29">
        <f t="shared" si="0"/>
        <v>1068661</v>
      </c>
      <c r="H54" s="29">
        <v>150293</v>
      </c>
      <c r="I54" s="29">
        <v>150</v>
      </c>
      <c r="J54" s="29">
        <v>0</v>
      </c>
      <c r="K54" s="29">
        <v>0</v>
      </c>
      <c r="L54" s="29">
        <v>0</v>
      </c>
      <c r="M54" s="29">
        <f t="shared" si="1"/>
        <v>150443</v>
      </c>
      <c r="N54" s="29">
        <v>1660428</v>
      </c>
      <c r="O54" s="29">
        <v>94410</v>
      </c>
      <c r="P54" s="29">
        <v>3330</v>
      </c>
      <c r="Q54" s="29">
        <v>0</v>
      </c>
      <c r="R54" s="29">
        <v>0</v>
      </c>
      <c r="S54" s="29">
        <f t="shared" si="8"/>
        <v>1751508</v>
      </c>
      <c r="T54" s="29">
        <f t="shared" si="2"/>
        <v>2667177</v>
      </c>
      <c r="U54" s="29">
        <f t="shared" si="3"/>
        <v>306765</v>
      </c>
      <c r="V54" s="29">
        <f t="shared" si="4"/>
        <v>3330</v>
      </c>
      <c r="W54" s="29">
        <f t="shared" si="5"/>
        <v>0</v>
      </c>
      <c r="X54" s="29">
        <f t="shared" si="6"/>
        <v>0</v>
      </c>
      <c r="Y54" s="29">
        <f t="shared" si="7"/>
        <v>2970612</v>
      </c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</row>
    <row r="55" spans="1:44" ht="32.25" customHeight="1">
      <c r="A55" s="25" t="s">
        <v>54</v>
      </c>
      <c r="B55" s="29">
        <v>638334</v>
      </c>
      <c r="C55" s="29">
        <v>1110</v>
      </c>
      <c r="D55" s="29">
        <v>252543</v>
      </c>
      <c r="E55" s="29">
        <v>100000</v>
      </c>
      <c r="F55" s="29">
        <v>0</v>
      </c>
      <c r="G55" s="29">
        <f t="shared" si="0"/>
        <v>486901</v>
      </c>
      <c r="H55" s="29">
        <v>85352</v>
      </c>
      <c r="I55" s="29">
        <v>149</v>
      </c>
      <c r="J55" s="29">
        <v>20000</v>
      </c>
      <c r="K55" s="29">
        <v>10000</v>
      </c>
      <c r="L55" s="29">
        <v>0</v>
      </c>
      <c r="M55" s="29">
        <f t="shared" si="1"/>
        <v>75501</v>
      </c>
      <c r="N55" s="29">
        <v>634651</v>
      </c>
      <c r="O55" s="29">
        <v>44644</v>
      </c>
      <c r="P55" s="29">
        <v>34008</v>
      </c>
      <c r="Q55" s="29">
        <v>0</v>
      </c>
      <c r="R55" s="29">
        <v>0</v>
      </c>
      <c r="S55" s="29">
        <f t="shared" si="8"/>
        <v>645287</v>
      </c>
      <c r="T55" s="29">
        <f t="shared" si="2"/>
        <v>1358337</v>
      </c>
      <c r="U55" s="29">
        <f t="shared" si="3"/>
        <v>45903</v>
      </c>
      <c r="V55" s="29">
        <f t="shared" si="4"/>
        <v>306551</v>
      </c>
      <c r="W55" s="29">
        <f t="shared" si="5"/>
        <v>110000</v>
      </c>
      <c r="X55" s="29">
        <f t="shared" si="6"/>
        <v>0</v>
      </c>
      <c r="Y55" s="29">
        <f t="shared" si="7"/>
        <v>1207689</v>
      </c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</row>
    <row r="56" spans="1:44" ht="32.25" customHeight="1">
      <c r="A56" s="25" t="s">
        <v>55</v>
      </c>
      <c r="B56" s="29">
        <v>1053207</v>
      </c>
      <c r="C56" s="29">
        <v>626</v>
      </c>
      <c r="D56" s="29">
        <v>115000</v>
      </c>
      <c r="E56" s="29">
        <v>126000</v>
      </c>
      <c r="F56" s="29">
        <v>0</v>
      </c>
      <c r="G56" s="29">
        <f t="shared" si="0"/>
        <v>1064833</v>
      </c>
      <c r="H56" s="29">
        <v>82487</v>
      </c>
      <c r="I56" s="29">
        <v>208</v>
      </c>
      <c r="J56" s="29">
        <v>0</v>
      </c>
      <c r="K56" s="29">
        <v>0</v>
      </c>
      <c r="L56" s="29">
        <v>0</v>
      </c>
      <c r="M56" s="29">
        <f t="shared" si="1"/>
        <v>82695</v>
      </c>
      <c r="N56" s="29">
        <v>1840828</v>
      </c>
      <c r="O56" s="29">
        <v>144173</v>
      </c>
      <c r="P56" s="29">
        <v>641095</v>
      </c>
      <c r="Q56" s="29">
        <v>0</v>
      </c>
      <c r="R56" s="29">
        <v>0</v>
      </c>
      <c r="S56" s="29">
        <f t="shared" si="8"/>
        <v>1343906</v>
      </c>
      <c r="T56" s="29">
        <f t="shared" si="2"/>
        <v>2976522</v>
      </c>
      <c r="U56" s="29">
        <f t="shared" si="3"/>
        <v>145007</v>
      </c>
      <c r="V56" s="29">
        <f t="shared" si="4"/>
        <v>756095</v>
      </c>
      <c r="W56" s="29">
        <f t="shared" si="5"/>
        <v>126000</v>
      </c>
      <c r="X56" s="29">
        <f t="shared" si="6"/>
        <v>0</v>
      </c>
      <c r="Y56" s="29">
        <f t="shared" si="7"/>
        <v>2491434</v>
      </c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</row>
    <row r="57" spans="1:44" ht="32.25" customHeight="1">
      <c r="A57" s="25" t="s">
        <v>56</v>
      </c>
      <c r="B57" s="29">
        <v>1605404</v>
      </c>
      <c r="C57" s="29">
        <v>3994</v>
      </c>
      <c r="D57" s="29">
        <v>125961</v>
      </c>
      <c r="E57" s="29">
        <v>75000</v>
      </c>
      <c r="F57" s="29">
        <v>0</v>
      </c>
      <c r="G57" s="29">
        <f t="shared" si="0"/>
        <v>1558437</v>
      </c>
      <c r="H57" s="29">
        <v>291224</v>
      </c>
      <c r="I57" s="29">
        <v>52</v>
      </c>
      <c r="J57" s="29">
        <v>21447</v>
      </c>
      <c r="K57" s="29">
        <v>0</v>
      </c>
      <c r="L57" s="29">
        <v>0</v>
      </c>
      <c r="M57" s="29">
        <f t="shared" si="1"/>
        <v>269829</v>
      </c>
      <c r="N57" s="29">
        <v>2724247</v>
      </c>
      <c r="O57" s="29">
        <v>361819</v>
      </c>
      <c r="P57" s="29">
        <v>488579</v>
      </c>
      <c r="Q57" s="29">
        <v>0</v>
      </c>
      <c r="R57" s="29">
        <v>0</v>
      </c>
      <c r="S57" s="29">
        <f t="shared" si="8"/>
        <v>2597487</v>
      </c>
      <c r="T57" s="29">
        <f t="shared" si="2"/>
        <v>4620875</v>
      </c>
      <c r="U57" s="29">
        <f t="shared" si="3"/>
        <v>365865</v>
      </c>
      <c r="V57" s="29">
        <f t="shared" si="4"/>
        <v>635987</v>
      </c>
      <c r="W57" s="29">
        <f t="shared" si="5"/>
        <v>75000</v>
      </c>
      <c r="X57" s="29">
        <f t="shared" si="6"/>
        <v>0</v>
      </c>
      <c r="Y57" s="29">
        <f t="shared" si="7"/>
        <v>4425753</v>
      </c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</row>
    <row r="58" spans="1:44" s="42" customFormat="1" ht="32.25" customHeight="1">
      <c r="A58" s="26" t="s">
        <v>57</v>
      </c>
      <c r="B58" s="31">
        <v>1063306</v>
      </c>
      <c r="C58" s="31">
        <v>1054</v>
      </c>
      <c r="D58" s="31">
        <v>45800</v>
      </c>
      <c r="E58" s="31">
        <v>50000</v>
      </c>
      <c r="F58" s="31">
        <v>0</v>
      </c>
      <c r="G58" s="31">
        <f t="shared" si="0"/>
        <v>1068560</v>
      </c>
      <c r="H58" s="31">
        <v>9134</v>
      </c>
      <c r="I58" s="31">
        <v>0</v>
      </c>
      <c r="J58" s="31">
        <v>0</v>
      </c>
      <c r="K58" s="31">
        <v>0</v>
      </c>
      <c r="L58" s="31">
        <v>0</v>
      </c>
      <c r="M58" s="31">
        <f t="shared" si="1"/>
        <v>9134</v>
      </c>
      <c r="N58" s="31">
        <v>1126508</v>
      </c>
      <c r="O58" s="31">
        <v>4940</v>
      </c>
      <c r="P58" s="31">
        <v>511</v>
      </c>
      <c r="Q58" s="31">
        <v>0</v>
      </c>
      <c r="R58" s="31">
        <v>0</v>
      </c>
      <c r="S58" s="31">
        <f t="shared" si="8"/>
        <v>1130937</v>
      </c>
      <c r="T58" s="31">
        <f t="shared" si="2"/>
        <v>2198948</v>
      </c>
      <c r="U58" s="31">
        <f t="shared" si="3"/>
        <v>5994</v>
      </c>
      <c r="V58" s="31">
        <f t="shared" si="4"/>
        <v>46311</v>
      </c>
      <c r="W58" s="31">
        <f t="shared" si="5"/>
        <v>50000</v>
      </c>
      <c r="X58" s="31">
        <f t="shared" si="6"/>
        <v>0</v>
      </c>
      <c r="Y58" s="31">
        <f t="shared" si="7"/>
        <v>2208631</v>
      </c>
      <c r="AA58" s="43"/>
      <c r="AB58" s="43"/>
      <c r="AC58" s="43"/>
      <c r="AD58" s="43"/>
      <c r="AE58" s="43"/>
      <c r="AF58" s="43"/>
      <c r="AG58" s="43"/>
      <c r="AH58" s="43"/>
      <c r="AI58" s="43"/>
      <c r="AJ58" s="43"/>
      <c r="AK58" s="43"/>
      <c r="AL58" s="43"/>
      <c r="AM58" s="43"/>
      <c r="AN58" s="43"/>
      <c r="AO58" s="43"/>
      <c r="AP58" s="43"/>
      <c r="AQ58" s="43"/>
      <c r="AR58" s="43"/>
    </row>
    <row r="59" spans="1:44" ht="32.25" customHeight="1">
      <c r="A59" s="25" t="s">
        <v>58</v>
      </c>
      <c r="B59" s="29">
        <v>4314324</v>
      </c>
      <c r="C59" s="29">
        <v>220688</v>
      </c>
      <c r="D59" s="29">
        <v>0</v>
      </c>
      <c r="E59" s="29">
        <v>101000</v>
      </c>
      <c r="F59" s="29">
        <v>0</v>
      </c>
      <c r="G59" s="29">
        <f t="shared" si="0"/>
        <v>4636012</v>
      </c>
      <c r="H59" s="29">
        <v>23638</v>
      </c>
      <c r="I59" s="29">
        <v>47</v>
      </c>
      <c r="J59" s="29">
        <v>0</v>
      </c>
      <c r="K59" s="29">
        <v>0</v>
      </c>
      <c r="L59" s="29">
        <v>0</v>
      </c>
      <c r="M59" s="29">
        <f t="shared" si="1"/>
        <v>23685</v>
      </c>
      <c r="N59" s="29">
        <v>4677187</v>
      </c>
      <c r="O59" s="29">
        <v>1207973</v>
      </c>
      <c r="P59" s="29">
        <v>554249</v>
      </c>
      <c r="Q59" s="29">
        <v>0</v>
      </c>
      <c r="R59" s="29">
        <v>0</v>
      </c>
      <c r="S59" s="29">
        <f t="shared" si="8"/>
        <v>5330911</v>
      </c>
      <c r="T59" s="29">
        <f t="shared" si="2"/>
        <v>9015149</v>
      </c>
      <c r="U59" s="29">
        <f t="shared" si="3"/>
        <v>1428708</v>
      </c>
      <c r="V59" s="29">
        <f t="shared" si="4"/>
        <v>554249</v>
      </c>
      <c r="W59" s="29">
        <f t="shared" si="5"/>
        <v>101000</v>
      </c>
      <c r="X59" s="29">
        <f t="shared" si="6"/>
        <v>0</v>
      </c>
      <c r="Y59" s="29">
        <f t="shared" si="7"/>
        <v>9990608</v>
      </c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</row>
    <row r="60" spans="1:44" ht="32.25" customHeight="1">
      <c r="A60" s="25" t="s">
        <v>59</v>
      </c>
      <c r="B60" s="29">
        <v>100745</v>
      </c>
      <c r="C60" s="29">
        <v>135063</v>
      </c>
      <c r="D60" s="29">
        <v>20000</v>
      </c>
      <c r="E60" s="29">
        <v>0</v>
      </c>
      <c r="F60" s="29">
        <v>0</v>
      </c>
      <c r="G60" s="29">
        <f t="shared" si="0"/>
        <v>215808</v>
      </c>
      <c r="H60" s="29">
        <v>665</v>
      </c>
      <c r="I60" s="29">
        <v>1</v>
      </c>
      <c r="J60" s="29">
        <v>0</v>
      </c>
      <c r="K60" s="29">
        <v>0</v>
      </c>
      <c r="L60" s="29">
        <v>0</v>
      </c>
      <c r="M60" s="29">
        <f t="shared" si="1"/>
        <v>666</v>
      </c>
      <c r="N60" s="29">
        <v>3035588</v>
      </c>
      <c r="O60" s="29">
        <v>1057468</v>
      </c>
      <c r="P60" s="29">
        <v>345000</v>
      </c>
      <c r="Q60" s="29">
        <v>0</v>
      </c>
      <c r="R60" s="29">
        <v>0</v>
      </c>
      <c r="S60" s="29">
        <f t="shared" si="8"/>
        <v>3748056</v>
      </c>
      <c r="T60" s="29">
        <f t="shared" si="2"/>
        <v>3136998</v>
      </c>
      <c r="U60" s="29">
        <f t="shared" si="3"/>
        <v>1192532</v>
      </c>
      <c r="V60" s="29">
        <f t="shared" si="4"/>
        <v>365000</v>
      </c>
      <c r="W60" s="29">
        <f t="shared" si="5"/>
        <v>0</v>
      </c>
      <c r="X60" s="29">
        <f t="shared" si="6"/>
        <v>0</v>
      </c>
      <c r="Y60" s="29">
        <f t="shared" si="7"/>
        <v>3964530</v>
      </c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</row>
    <row r="61" spans="1:44" ht="32.25" customHeight="1">
      <c r="A61" s="25" t="s">
        <v>60</v>
      </c>
      <c r="B61" s="29">
        <v>893261</v>
      </c>
      <c r="C61" s="29">
        <v>283472</v>
      </c>
      <c r="D61" s="29">
        <v>81572</v>
      </c>
      <c r="E61" s="29">
        <v>0</v>
      </c>
      <c r="F61" s="29">
        <v>0</v>
      </c>
      <c r="G61" s="29">
        <f t="shared" si="0"/>
        <v>1095161</v>
      </c>
      <c r="H61" s="29">
        <v>382</v>
      </c>
      <c r="I61" s="29">
        <v>1</v>
      </c>
      <c r="J61" s="29">
        <v>0</v>
      </c>
      <c r="K61" s="29">
        <v>0</v>
      </c>
      <c r="L61" s="29">
        <v>0</v>
      </c>
      <c r="M61" s="29">
        <f t="shared" si="1"/>
        <v>383</v>
      </c>
      <c r="N61" s="29">
        <v>578167</v>
      </c>
      <c r="O61" s="29">
        <v>101741</v>
      </c>
      <c r="P61" s="29">
        <v>79588</v>
      </c>
      <c r="Q61" s="29">
        <v>0</v>
      </c>
      <c r="R61" s="29">
        <v>0</v>
      </c>
      <c r="S61" s="29">
        <f t="shared" si="8"/>
        <v>600320</v>
      </c>
      <c r="T61" s="29">
        <f t="shared" si="2"/>
        <v>1471810</v>
      </c>
      <c r="U61" s="29">
        <f t="shared" si="3"/>
        <v>385214</v>
      </c>
      <c r="V61" s="29">
        <f t="shared" si="4"/>
        <v>161160</v>
      </c>
      <c r="W61" s="29">
        <f t="shared" si="5"/>
        <v>0</v>
      </c>
      <c r="X61" s="29">
        <f t="shared" si="6"/>
        <v>0</v>
      </c>
      <c r="Y61" s="29">
        <f t="shared" si="7"/>
        <v>1695864</v>
      </c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</row>
    <row r="62" spans="1:44" ht="32.25" customHeight="1">
      <c r="A62" s="25" t="s">
        <v>61</v>
      </c>
      <c r="B62" s="29">
        <v>610578</v>
      </c>
      <c r="C62" s="29">
        <v>1346</v>
      </c>
      <c r="D62" s="29">
        <v>0</v>
      </c>
      <c r="E62" s="29">
        <v>65000</v>
      </c>
      <c r="F62" s="29">
        <v>0</v>
      </c>
      <c r="G62" s="29">
        <f t="shared" si="0"/>
        <v>676924</v>
      </c>
      <c r="H62" s="29">
        <v>44322</v>
      </c>
      <c r="I62" s="29">
        <v>116</v>
      </c>
      <c r="J62" s="29">
        <v>0</v>
      </c>
      <c r="K62" s="29">
        <v>0</v>
      </c>
      <c r="L62" s="29">
        <v>0</v>
      </c>
      <c r="M62" s="29">
        <f t="shared" si="1"/>
        <v>44438</v>
      </c>
      <c r="N62" s="29">
        <v>378532</v>
      </c>
      <c r="O62" s="29">
        <v>74007</v>
      </c>
      <c r="P62" s="29">
        <v>9295</v>
      </c>
      <c r="Q62" s="29">
        <v>0</v>
      </c>
      <c r="R62" s="29">
        <v>-3752</v>
      </c>
      <c r="S62" s="29">
        <f t="shared" si="8"/>
        <v>439492</v>
      </c>
      <c r="T62" s="29">
        <f t="shared" si="2"/>
        <v>1033432</v>
      </c>
      <c r="U62" s="29">
        <f t="shared" si="3"/>
        <v>75469</v>
      </c>
      <c r="V62" s="29">
        <f t="shared" si="4"/>
        <v>9295</v>
      </c>
      <c r="W62" s="29">
        <f t="shared" si="5"/>
        <v>65000</v>
      </c>
      <c r="X62" s="29">
        <f t="shared" si="6"/>
        <v>-3752</v>
      </c>
      <c r="Y62" s="29">
        <f t="shared" si="7"/>
        <v>1160854</v>
      </c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</row>
    <row r="63" spans="1:44" s="42" customFormat="1" ht="32.25" customHeight="1">
      <c r="A63" s="26" t="s">
        <v>62</v>
      </c>
      <c r="B63" s="31">
        <v>2164328</v>
      </c>
      <c r="C63" s="31">
        <v>138642</v>
      </c>
      <c r="D63" s="31">
        <v>0</v>
      </c>
      <c r="E63" s="31">
        <v>0</v>
      </c>
      <c r="F63" s="31">
        <v>0</v>
      </c>
      <c r="G63" s="31">
        <f t="shared" si="0"/>
        <v>2302970</v>
      </c>
      <c r="H63" s="31">
        <v>53333</v>
      </c>
      <c r="I63" s="31">
        <v>108</v>
      </c>
      <c r="J63" s="31">
        <v>0</v>
      </c>
      <c r="K63" s="31">
        <v>0</v>
      </c>
      <c r="L63" s="31">
        <v>0</v>
      </c>
      <c r="M63" s="31">
        <f t="shared" si="1"/>
        <v>53441</v>
      </c>
      <c r="N63" s="31">
        <v>963195</v>
      </c>
      <c r="O63" s="31">
        <v>2731</v>
      </c>
      <c r="P63" s="31">
        <v>3369</v>
      </c>
      <c r="Q63" s="31">
        <v>0</v>
      </c>
      <c r="R63" s="31">
        <v>0</v>
      </c>
      <c r="S63" s="31">
        <f t="shared" si="8"/>
        <v>962557</v>
      </c>
      <c r="T63" s="31">
        <f t="shared" si="2"/>
        <v>3180856</v>
      </c>
      <c r="U63" s="31">
        <f t="shared" si="3"/>
        <v>141481</v>
      </c>
      <c r="V63" s="31">
        <f t="shared" si="4"/>
        <v>3369</v>
      </c>
      <c r="W63" s="31">
        <f t="shared" si="5"/>
        <v>0</v>
      </c>
      <c r="X63" s="31">
        <f t="shared" si="6"/>
        <v>0</v>
      </c>
      <c r="Y63" s="31">
        <f t="shared" si="7"/>
        <v>3318968</v>
      </c>
      <c r="AA63" s="43"/>
      <c r="AB63" s="43"/>
      <c r="AC63" s="43"/>
      <c r="AD63" s="43"/>
      <c r="AE63" s="43"/>
      <c r="AF63" s="43"/>
      <c r="AG63" s="43"/>
      <c r="AH63" s="43"/>
      <c r="AI63" s="43"/>
      <c r="AJ63" s="43"/>
      <c r="AK63" s="43"/>
      <c r="AL63" s="43"/>
      <c r="AM63" s="43"/>
      <c r="AN63" s="43"/>
      <c r="AO63" s="43"/>
      <c r="AP63" s="43"/>
      <c r="AQ63" s="43"/>
      <c r="AR63" s="43"/>
    </row>
    <row r="64" spans="1:44" ht="32.25" customHeight="1" thickBot="1">
      <c r="A64" s="25" t="s">
        <v>69</v>
      </c>
      <c r="B64" s="29">
        <v>801722</v>
      </c>
      <c r="C64" s="29">
        <v>1882</v>
      </c>
      <c r="D64" s="29">
        <v>100000</v>
      </c>
      <c r="E64" s="29">
        <v>140000</v>
      </c>
      <c r="F64" s="29">
        <v>0</v>
      </c>
      <c r="G64" s="29">
        <f t="shared" si="0"/>
        <v>843604</v>
      </c>
      <c r="H64" s="29">
        <v>364030</v>
      </c>
      <c r="I64" s="29">
        <v>792</v>
      </c>
      <c r="J64" s="29">
        <v>0</v>
      </c>
      <c r="K64" s="29">
        <v>0</v>
      </c>
      <c r="L64" s="29">
        <v>0</v>
      </c>
      <c r="M64" s="29">
        <f t="shared" si="1"/>
        <v>364822</v>
      </c>
      <c r="N64" s="29">
        <v>452056</v>
      </c>
      <c r="O64" s="29">
        <v>217633</v>
      </c>
      <c r="P64" s="29">
        <v>18038</v>
      </c>
      <c r="Q64" s="29">
        <v>0</v>
      </c>
      <c r="R64" s="29">
        <v>3</v>
      </c>
      <c r="S64" s="29">
        <f t="shared" si="8"/>
        <v>651654</v>
      </c>
      <c r="T64" s="29">
        <f t="shared" si="2"/>
        <v>1617808</v>
      </c>
      <c r="U64" s="29">
        <f t="shared" si="3"/>
        <v>220307</v>
      </c>
      <c r="V64" s="29">
        <f t="shared" si="4"/>
        <v>118038</v>
      </c>
      <c r="W64" s="29">
        <f t="shared" si="5"/>
        <v>140000</v>
      </c>
      <c r="X64" s="29">
        <f t="shared" si="6"/>
        <v>3</v>
      </c>
      <c r="Y64" s="29">
        <f t="shared" si="7"/>
        <v>1860080</v>
      </c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</row>
    <row r="65" spans="1:25" ht="32.25" customHeight="1" thickBot="1" thickTop="1">
      <c r="A65" s="37" t="s">
        <v>63</v>
      </c>
      <c r="B65" s="38">
        <f aca="true" t="shared" si="10" ref="B65:X65">SUM(B19:B64)</f>
        <v>37124476</v>
      </c>
      <c r="C65" s="38">
        <f>SUM(C19:C64)</f>
        <v>6464903</v>
      </c>
      <c r="D65" s="38">
        <f t="shared" si="10"/>
        <v>2132939</v>
      </c>
      <c r="E65" s="38">
        <f t="shared" si="10"/>
        <v>1828466</v>
      </c>
      <c r="F65" s="38">
        <f t="shared" si="10"/>
        <v>0</v>
      </c>
      <c r="G65" s="38">
        <f>SUM(G19:G64)</f>
        <v>43284906</v>
      </c>
      <c r="H65" s="38">
        <f t="shared" si="10"/>
        <v>5514837</v>
      </c>
      <c r="I65" s="38">
        <f t="shared" si="10"/>
        <v>612415</v>
      </c>
      <c r="J65" s="38">
        <f t="shared" si="10"/>
        <v>126032</v>
      </c>
      <c r="K65" s="38">
        <f t="shared" si="10"/>
        <v>10000</v>
      </c>
      <c r="L65" s="38">
        <f t="shared" si="10"/>
        <v>-1</v>
      </c>
      <c r="M65" s="38">
        <f t="shared" si="10"/>
        <v>6011219</v>
      </c>
      <c r="N65" s="38">
        <f t="shared" si="10"/>
        <v>43572419</v>
      </c>
      <c r="O65" s="38">
        <f t="shared" si="10"/>
        <v>7377612</v>
      </c>
      <c r="P65" s="38">
        <f t="shared" si="10"/>
        <v>3378369</v>
      </c>
      <c r="Q65" s="38">
        <f t="shared" si="10"/>
        <v>0</v>
      </c>
      <c r="R65" s="38">
        <f t="shared" si="10"/>
        <v>-3746</v>
      </c>
      <c r="S65" s="38">
        <f t="shared" si="10"/>
        <v>47567916</v>
      </c>
      <c r="T65" s="38">
        <f t="shared" si="10"/>
        <v>86211732</v>
      </c>
      <c r="U65" s="38">
        <f t="shared" si="10"/>
        <v>14454930</v>
      </c>
      <c r="V65" s="38">
        <f t="shared" si="10"/>
        <v>5637340</v>
      </c>
      <c r="W65" s="38">
        <f t="shared" si="10"/>
        <v>1838466</v>
      </c>
      <c r="X65" s="38">
        <f t="shared" si="10"/>
        <v>-3747</v>
      </c>
      <c r="Y65" s="38">
        <f>SUM(Y19:Y64)</f>
        <v>96864041</v>
      </c>
    </row>
    <row r="66" spans="1:25" ht="32.25" customHeight="1" thickTop="1">
      <c r="A66" s="3" t="s">
        <v>64</v>
      </c>
      <c r="B66" s="34">
        <f aca="true" t="shared" si="11" ref="B66:Y66">SUM(B65,B18)</f>
        <v>66090352</v>
      </c>
      <c r="C66" s="34">
        <f t="shared" si="11"/>
        <v>25747564</v>
      </c>
      <c r="D66" s="34">
        <f t="shared" si="11"/>
        <v>8071930</v>
      </c>
      <c r="E66" s="34">
        <f t="shared" si="11"/>
        <v>2798466</v>
      </c>
      <c r="F66" s="34">
        <f t="shared" si="11"/>
        <v>1</v>
      </c>
      <c r="G66" s="34">
        <f t="shared" si="11"/>
        <v>86564453</v>
      </c>
      <c r="H66" s="34">
        <f t="shared" si="11"/>
        <v>10161210</v>
      </c>
      <c r="I66" s="34">
        <f t="shared" si="11"/>
        <v>1544237</v>
      </c>
      <c r="J66" s="34">
        <f t="shared" si="11"/>
        <v>245422</v>
      </c>
      <c r="K66" s="34">
        <f t="shared" si="11"/>
        <v>10000</v>
      </c>
      <c r="L66" s="34">
        <f t="shared" si="11"/>
        <v>-1</v>
      </c>
      <c r="M66" s="34">
        <f t="shared" si="11"/>
        <v>11470024</v>
      </c>
      <c r="N66" s="34">
        <f t="shared" si="11"/>
        <v>97205259</v>
      </c>
      <c r="O66" s="34">
        <f t="shared" si="11"/>
        <v>13740819</v>
      </c>
      <c r="P66" s="34">
        <f t="shared" si="11"/>
        <v>12695381</v>
      </c>
      <c r="Q66" s="34">
        <f t="shared" si="11"/>
        <v>0</v>
      </c>
      <c r="R66" s="34">
        <f t="shared" si="11"/>
        <v>-583586</v>
      </c>
      <c r="S66" s="34">
        <f t="shared" si="11"/>
        <v>97667111</v>
      </c>
      <c r="T66" s="34">
        <f t="shared" si="11"/>
        <v>173456821</v>
      </c>
      <c r="U66" s="34">
        <f t="shared" si="11"/>
        <v>41032620</v>
      </c>
      <c r="V66" s="34">
        <f t="shared" si="11"/>
        <v>21012733</v>
      </c>
      <c r="W66" s="34">
        <f t="shared" si="11"/>
        <v>2808466</v>
      </c>
      <c r="X66" s="34">
        <f t="shared" si="11"/>
        <v>-583586</v>
      </c>
      <c r="Y66" s="34">
        <f t="shared" si="11"/>
        <v>195701588</v>
      </c>
    </row>
    <row r="67" spans="1:25" s="40" customFormat="1" ht="30.75" customHeight="1">
      <c r="A67" s="39"/>
      <c r="B67" s="39"/>
      <c r="C67" s="39"/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  <c r="X67" s="39"/>
      <c r="Y67" s="39"/>
    </row>
    <row r="68" s="40" customFormat="1" ht="30.75" customHeight="1"/>
    <row r="69" s="40" customFormat="1" ht="30.75" customHeight="1"/>
    <row r="70" spans="19:25" ht="23.25" customHeight="1">
      <c r="S70" s="44"/>
      <c r="T70" s="40"/>
      <c r="U70" s="40"/>
      <c r="V70" s="40"/>
      <c r="W70" s="40"/>
      <c r="X70" s="40"/>
      <c r="Y70" s="40"/>
    </row>
    <row r="71" spans="19:25" ht="27.75" customHeight="1">
      <c r="S71" s="44"/>
      <c r="T71" s="41"/>
      <c r="U71" s="41"/>
      <c r="V71" s="41"/>
      <c r="W71" s="41"/>
      <c r="X71" s="41"/>
      <c r="Y71" s="41"/>
    </row>
    <row r="72" spans="19:25" ht="27.75" customHeight="1">
      <c r="S72" s="44"/>
      <c r="T72" s="41"/>
      <c r="U72" s="41"/>
      <c r="V72" s="41"/>
      <c r="W72" s="41"/>
      <c r="X72" s="41"/>
      <c r="Y72" s="41"/>
    </row>
    <row r="73" spans="19:25" ht="27.75" customHeight="1">
      <c r="S73" s="44"/>
      <c r="T73" s="41"/>
      <c r="U73" s="41"/>
      <c r="V73" s="41"/>
      <c r="W73" s="41"/>
      <c r="X73" s="41"/>
      <c r="Y73" s="41"/>
    </row>
  </sheetData>
  <sheetProtection/>
  <mergeCells count="1">
    <mergeCell ref="S70:S73"/>
  </mergeCells>
  <printOptions/>
  <pageMargins left="0.7874015748031497" right="0.7874015748031497" top="0.7874015748031497" bottom="0.3937007874015748" header="0.5905511811023623" footer="0.31496062992125984"/>
  <pageSetup firstPageNumber="177" useFirstPageNumber="1" fitToHeight="5" horizontalDpi="600" verticalDpi="600" orientation="portrait" paperSize="9" scale="35" r:id="rId1"/>
  <headerFooter alignWithMargins="0">
    <oddHeader>&amp;L&amp;24　　第１９表の１　積立金の状況（積立基金）</oddHeader>
    <oddFooter>&amp;C&amp;30&amp;P</oddFooter>
  </headerFooter>
  <colBreaks count="2" manualBreakCount="2">
    <brk id="11" max="65535" man="1"/>
    <brk id="2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東芝ユーザ</dc:creator>
  <cp:keywords/>
  <dc:description/>
  <cp:lastModifiedBy>F-Admin</cp:lastModifiedBy>
  <cp:lastPrinted>2011-02-15T09:19:23Z</cp:lastPrinted>
  <dcterms:modified xsi:type="dcterms:W3CDTF">2012-08-07T04:34:42Z</dcterms:modified>
  <cp:category/>
  <cp:version/>
  <cp:contentType/>
  <cp:contentStatus/>
</cp:coreProperties>
</file>