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3675" activeTab="0"/>
  </bookViews>
  <sheets>
    <sheet name="第３８表国保（直診）決算" sheetId="1" r:id="rId1"/>
  </sheets>
  <definedNames>
    <definedName name="_xlnm.Print_Area" localSheetId="0">'第３８表国保（直診）決算'!$A$1:$AM$66</definedName>
    <definedName name="_xlnm.Print_Area">'第３８表国保（直診）決算'!$A$1:$AK$66</definedName>
    <definedName name="_xlnm.Print_Titles" localSheetId="0">'第３８表国保（直診）決算'!$A:$A</definedName>
  </definedNames>
  <calcPr fullCalcOnLoad="1"/>
</workbook>
</file>

<file path=xl/sharedStrings.xml><?xml version="1.0" encoding="utf-8"?>
<sst xmlns="http://schemas.openxmlformats.org/spreadsheetml/2006/main" count="128" uniqueCount="122">
  <si>
    <t>市町村名</t>
  </si>
  <si>
    <t>歳入合計</t>
  </si>
  <si>
    <t>歳出合計</t>
  </si>
  <si>
    <t>歳入歳出差引</t>
  </si>
  <si>
    <t>実質収支額</t>
  </si>
  <si>
    <t>他会計繰入金</t>
  </si>
  <si>
    <t>繰出金</t>
  </si>
  <si>
    <t>再差引収支額</t>
  </si>
  <si>
    <t>(b)</t>
  </si>
  <si>
    <t>１診療収入</t>
  </si>
  <si>
    <t>２国庫支出金</t>
  </si>
  <si>
    <t>３県支出金</t>
  </si>
  <si>
    <t>４他会計繰入金</t>
  </si>
  <si>
    <t>５基金繰入金</t>
  </si>
  <si>
    <t>６繰越金</t>
  </si>
  <si>
    <t>７地方債</t>
  </si>
  <si>
    <t>８その他の収入</t>
  </si>
  <si>
    <t>(d)</t>
  </si>
  <si>
    <t>１総務費</t>
  </si>
  <si>
    <t>２医業費</t>
  </si>
  <si>
    <t>３施設整備費</t>
  </si>
  <si>
    <t>４繰出金</t>
  </si>
  <si>
    <t>５基金積立金</t>
  </si>
  <si>
    <t>６公債費</t>
  </si>
  <si>
    <t>８その他の支出</t>
  </si>
  <si>
    <t>(b)-(d)    (e)</t>
  </si>
  <si>
    <t>（ｆ）</t>
  </si>
  <si>
    <t>（ｇ）</t>
  </si>
  <si>
    <t>(a)</t>
  </si>
  <si>
    <t>(c)</t>
  </si>
  <si>
    <t>(h)-(a)+(c)</t>
  </si>
  <si>
    <t>（２）その他</t>
  </si>
  <si>
    <t>（１）元利償還金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</si>
  <si>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</si>
  <si>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</si>
  <si>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</si>
  <si>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</si>
  <si>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</si>
  <si>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</si>
  <si>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</si>
  <si>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</si>
  <si>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</si>
  <si>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</si>
  <si>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</si>
  <si>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</si>
  <si>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</si>
  <si>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</si>
  <si>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</si>
  <si>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</si>
  <si>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</si>
  <si>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</si>
  <si>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</si>
  <si>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</si>
  <si>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</si>
  <si>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</si>
  <si>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</si>
  <si>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</si>
  <si>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</si>
  <si>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</si>
  <si>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</si>
  <si>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</si>
  <si>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</si>
  <si>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</si>
  <si>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</si>
  <si>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</si>
  <si>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</si>
  <si>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</si>
  <si>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</si>
  <si>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</si>
  <si>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</si>
  <si>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</si>
  <si>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</si>
  <si>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</si>
  <si>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</si>
  <si>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</si>
  <si>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</si>
  <si>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</si>
  <si>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</si>
  <si>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</si>
  <si>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</si>
  <si>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</si>
  <si>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</si>
  <si>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</si>
  <si>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</si>
  <si>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</si>
  <si>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</si>
  <si>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</si>
  <si>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 xml:space="preserve">(b)-(d)-(f)+(g)   </t>
  </si>
  <si>
    <t xml:space="preserve"> (h)</t>
  </si>
  <si>
    <t>（１）普通会計</t>
  </si>
  <si>
    <t>からのもの</t>
  </si>
  <si>
    <t>（２）事業勘定</t>
  </si>
  <si>
    <t>（３）その他の会</t>
  </si>
  <si>
    <t>計からのもの</t>
  </si>
  <si>
    <t>に対するもの</t>
  </si>
  <si>
    <t>計に対するもの</t>
  </si>
  <si>
    <t>（２）一時借入金</t>
  </si>
  <si>
    <t>７前年度繰上</t>
  </si>
  <si>
    <t xml:space="preserve">（ｆ）のうち未収入          </t>
  </si>
  <si>
    <t>特定財源</t>
  </si>
  <si>
    <t>田村市</t>
  </si>
  <si>
    <t>飯舘村</t>
  </si>
  <si>
    <t>市計</t>
  </si>
  <si>
    <t>繰越又は</t>
  </si>
  <si>
    <t>支払繰延等</t>
  </si>
  <si>
    <t>（１）財政調整</t>
  </si>
  <si>
    <t xml:space="preserve">         交付金</t>
  </si>
  <si>
    <t>収　　　　支</t>
  </si>
  <si>
    <t xml:space="preserve">     充用金</t>
  </si>
  <si>
    <t xml:space="preserve">       利子</t>
  </si>
  <si>
    <t>人件費</t>
  </si>
  <si>
    <t>南相馬市</t>
  </si>
  <si>
    <t>伊達市</t>
  </si>
  <si>
    <t>南会津町</t>
  </si>
  <si>
    <t>会津美里町</t>
  </si>
  <si>
    <t>本宮市</t>
  </si>
  <si>
    <t>参考</t>
  </si>
  <si>
    <t>賃金</t>
  </si>
  <si>
    <t>職員数</t>
  </si>
  <si>
    <t>H22.4.1現在</t>
  </si>
  <si>
    <t>歳入の内訳</t>
  </si>
  <si>
    <t>歳出の内訳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</si>
</sst>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/>
    </xf>
    <xf numFmtId="3" fontId="4" fillId="0" borderId="0" xfId="0" applyFont="1" applyAlignment="1">
      <alignment/>
    </xf>
    <xf numFmtId="3" fontId="5" fillId="0" borderId="0" xfId="0" applyFont="1" applyAlignment="1">
      <alignment/>
    </xf>
    <xf numFmtId="3" fontId="5" fillId="0" borderId="10" xfId="0" applyFont="1" applyBorder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0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shrinkToFit="1"/>
    </xf>
    <xf numFmtId="3" fontId="7" fillId="0" borderId="16" xfId="0" applyFont="1" applyBorder="1" applyAlignment="1">
      <alignment horizontal="center" vertical="center" wrapText="1"/>
    </xf>
    <xf numFmtId="3" fontId="7" fillId="0" borderId="12" xfId="0" applyFont="1" applyBorder="1" applyAlignment="1">
      <alignment horizontal="center" vertical="center" wrapText="1"/>
    </xf>
    <xf numFmtId="3" fontId="7" fillId="0" borderId="17" xfId="0" applyFont="1" applyBorder="1" applyAlignment="1">
      <alignment horizontal="center" vertical="center" wrapText="1"/>
    </xf>
    <xf numFmtId="3" fontId="7" fillId="0" borderId="10" xfId="0" applyFont="1" applyBorder="1" applyAlignment="1">
      <alignment/>
    </xf>
    <xf numFmtId="3" fontId="7" fillId="0" borderId="0" xfId="0" applyFont="1" applyAlignment="1">
      <alignment/>
    </xf>
    <xf numFmtId="3" fontId="5" fillId="0" borderId="18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0" xfId="0" applyFont="1" applyBorder="1" applyAlignment="1">
      <alignment horizontal="center" vertical="top" wrapText="1"/>
    </xf>
    <xf numFmtId="3" fontId="7" fillId="0" borderId="10" xfId="0" applyFont="1" applyBorder="1" applyAlignment="1">
      <alignment vertical="top" wrapText="1"/>
    </xf>
    <xf numFmtId="3" fontId="7" fillId="0" borderId="12" xfId="0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shrinkToFit="1"/>
    </xf>
    <xf numFmtId="3" fontId="7" fillId="0" borderId="15" xfId="0" applyNumberFormat="1" applyFont="1" applyBorder="1" applyAlignment="1">
      <alignment horizontal="center" wrapText="1"/>
    </xf>
    <xf numFmtId="3" fontId="7" fillId="0" borderId="22" xfId="0" applyNumberFormat="1" applyFont="1" applyBorder="1" applyAlignment="1">
      <alignment horizontal="center" wrapText="1"/>
    </xf>
    <xf numFmtId="3" fontId="7" fillId="0" borderId="15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vertical="top"/>
    </xf>
    <xf numFmtId="176" fontId="5" fillId="0" borderId="23" xfId="0" applyNumberFormat="1" applyFont="1" applyBorder="1" applyAlignment="1">
      <alignment vertical="center"/>
    </xf>
    <xf numFmtId="3" fontId="5" fillId="0" borderId="13" xfId="0" applyFont="1" applyBorder="1" applyAlignment="1">
      <alignment/>
    </xf>
    <xf numFmtId="3" fontId="5" fillId="0" borderId="0" xfId="0" applyFont="1" applyAlignment="1">
      <alignment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7" fillId="0" borderId="0" xfId="0" applyNumberFormat="1" applyFont="1" applyAlignment="1">
      <alignment/>
    </xf>
    <xf numFmtId="3" fontId="7" fillId="0" borderId="11" xfId="0" applyNumberFormat="1" applyFont="1" applyBorder="1" applyAlignment="1">
      <alignment horizontal="centerContinuous" vertical="center" wrapText="1"/>
    </xf>
    <xf numFmtId="3" fontId="7" fillId="0" borderId="13" xfId="0" applyNumberFormat="1" applyFont="1" applyBorder="1" applyAlignment="1">
      <alignment horizontal="centerContinuous" vertical="center" wrapText="1"/>
    </xf>
    <xf numFmtId="3" fontId="7" fillId="0" borderId="25" xfId="0" applyNumberFormat="1" applyFont="1" applyBorder="1" applyAlignment="1">
      <alignment horizontal="centerContinuous" vertical="center" wrapText="1"/>
    </xf>
    <xf numFmtId="3" fontId="7" fillId="0" borderId="14" xfId="0" applyNumberFormat="1" applyFont="1" applyBorder="1" applyAlignment="1">
      <alignment horizontal="centerContinuous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9"/>
  <sheetViews>
    <sheetView tabSelected="1" showOutlineSymbols="0" view="pageBreakPreview" zoomScale="50" zoomScaleNormal="87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0" sqref="D10"/>
    </sheetView>
  </sheetViews>
  <sheetFormatPr defaultColWidth="24.75390625" defaultRowHeight="14.25"/>
  <cols>
    <col min="1" max="1" width="20.625" style="0" customWidth="1"/>
    <col min="2" max="39" width="20.375" style="0" customWidth="1"/>
    <col min="40" max="40" width="14.00390625" style="0" customWidth="1"/>
    <col min="41" max="41" width="12.625" style="20" bestFit="1" customWidth="1"/>
    <col min="42" max="42" width="4.375" style="20" bestFit="1" customWidth="1"/>
    <col min="43" max="43" width="12.625" style="20" bestFit="1" customWidth="1"/>
    <col min="44" max="44" width="4.375" style="20" bestFit="1" customWidth="1"/>
    <col min="45" max="45" width="10.875" style="20" bestFit="1" customWidth="1"/>
    <col min="46" max="46" width="4.375" style="20" bestFit="1" customWidth="1"/>
    <col min="47" max="47" width="12.625" style="20" bestFit="1" customWidth="1"/>
    <col min="48" max="48" width="4.375" style="20" bestFit="1" customWidth="1"/>
  </cols>
  <sheetData>
    <row r="1" spans="1:244" ht="36" customHeight="1">
      <c r="A1" s="33" t="s">
        <v>0</v>
      </c>
      <c r="B1" s="7" t="s">
        <v>1</v>
      </c>
      <c r="C1" s="10"/>
      <c r="D1" s="10"/>
      <c r="E1" s="10"/>
      <c r="F1" s="10"/>
      <c r="G1" s="10"/>
      <c r="H1" s="10"/>
      <c r="I1" s="10"/>
      <c r="J1" s="10"/>
      <c r="K1" s="11"/>
      <c r="L1" s="53" t="s">
        <v>120</v>
      </c>
      <c r="M1" s="54"/>
      <c r="N1" s="54"/>
      <c r="O1" s="55"/>
      <c r="P1" s="10" t="s">
        <v>2</v>
      </c>
      <c r="Q1" s="10"/>
      <c r="R1" s="10"/>
      <c r="S1" s="10"/>
      <c r="T1" s="10"/>
      <c r="U1" s="11"/>
      <c r="V1" s="53" t="s">
        <v>121</v>
      </c>
      <c r="W1" s="54"/>
      <c r="X1" s="54"/>
      <c r="Y1" s="54"/>
      <c r="Z1" s="54"/>
      <c r="AA1" s="54"/>
      <c r="AB1" s="54"/>
      <c r="AC1" s="56"/>
      <c r="AD1" s="57" t="s">
        <v>107</v>
      </c>
      <c r="AE1" s="58"/>
      <c r="AF1" s="58"/>
      <c r="AG1" s="58"/>
      <c r="AH1" s="58"/>
      <c r="AI1" s="58"/>
      <c r="AJ1" s="59"/>
      <c r="AK1" s="13" t="s">
        <v>110</v>
      </c>
      <c r="AL1" s="13" t="s">
        <v>119</v>
      </c>
      <c r="AM1" s="47" t="s">
        <v>116</v>
      </c>
      <c r="AN1" s="19"/>
      <c r="AW1" s="20"/>
      <c r="AX1" s="20"/>
      <c r="AY1" s="20"/>
      <c r="AZ1" s="20"/>
      <c r="BA1" s="20"/>
      <c r="BB1" s="20"/>
      <c r="BC1" s="20"/>
      <c r="BD1" s="20"/>
      <c r="BE1" s="20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</row>
    <row r="2" spans="1:244" ht="25.5" customHeight="1">
      <c r="A2" s="2"/>
      <c r="B2" s="8"/>
      <c r="C2" s="38" t="s">
        <v>9</v>
      </c>
      <c r="D2" s="38" t="s">
        <v>10</v>
      </c>
      <c r="E2" s="10"/>
      <c r="F2" s="10"/>
      <c r="G2" s="38" t="s">
        <v>11</v>
      </c>
      <c r="H2" s="38" t="s">
        <v>12</v>
      </c>
      <c r="I2" s="10"/>
      <c r="J2" s="10"/>
      <c r="K2" s="11"/>
      <c r="L2" s="38" t="s">
        <v>13</v>
      </c>
      <c r="M2" s="38" t="s">
        <v>14</v>
      </c>
      <c r="N2" s="38" t="s">
        <v>15</v>
      </c>
      <c r="O2" s="41" t="s">
        <v>16</v>
      </c>
      <c r="P2" s="12"/>
      <c r="Q2" s="38" t="s">
        <v>18</v>
      </c>
      <c r="R2" s="38" t="s">
        <v>19</v>
      </c>
      <c r="S2" s="38" t="s">
        <v>20</v>
      </c>
      <c r="T2" s="38" t="s">
        <v>21</v>
      </c>
      <c r="U2" s="11"/>
      <c r="V2" s="38" t="s">
        <v>21</v>
      </c>
      <c r="W2" s="10"/>
      <c r="X2" s="38" t="s">
        <v>22</v>
      </c>
      <c r="Y2" s="38" t="s">
        <v>23</v>
      </c>
      <c r="Z2" s="10"/>
      <c r="AA2" s="10"/>
      <c r="AB2" s="42" t="s">
        <v>97</v>
      </c>
      <c r="AC2" s="40" t="s">
        <v>24</v>
      </c>
      <c r="AD2" s="38" t="s">
        <v>3</v>
      </c>
      <c r="AE2" s="39" t="s">
        <v>103</v>
      </c>
      <c r="AF2" s="38" t="s">
        <v>98</v>
      </c>
      <c r="AG2" s="38" t="s">
        <v>4</v>
      </c>
      <c r="AH2" s="38" t="s">
        <v>5</v>
      </c>
      <c r="AI2" s="38" t="s">
        <v>6</v>
      </c>
      <c r="AJ2" s="38" t="s">
        <v>7</v>
      </c>
      <c r="AK2" s="9"/>
      <c r="AL2" s="9" t="s">
        <v>118</v>
      </c>
      <c r="AM2" s="48" t="s">
        <v>117</v>
      </c>
      <c r="AN2" s="3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</row>
    <row r="3" spans="1:244" ht="25.5" customHeight="1">
      <c r="A3" s="2"/>
      <c r="B3" s="14"/>
      <c r="C3" s="14"/>
      <c r="D3" s="8"/>
      <c r="E3" s="38" t="s">
        <v>105</v>
      </c>
      <c r="F3" s="38" t="s">
        <v>31</v>
      </c>
      <c r="G3" s="14"/>
      <c r="H3" s="14"/>
      <c r="I3" s="38" t="s">
        <v>89</v>
      </c>
      <c r="J3" s="38" t="s">
        <v>91</v>
      </c>
      <c r="K3" s="40" t="s">
        <v>92</v>
      </c>
      <c r="L3" s="14"/>
      <c r="M3" s="14"/>
      <c r="N3" s="8"/>
      <c r="O3" s="16"/>
      <c r="P3" s="12"/>
      <c r="Q3" s="14"/>
      <c r="R3" s="14"/>
      <c r="S3" s="14"/>
      <c r="T3" s="14"/>
      <c r="U3" s="40" t="s">
        <v>89</v>
      </c>
      <c r="V3" s="38" t="s">
        <v>91</v>
      </c>
      <c r="W3" s="38" t="s">
        <v>92</v>
      </c>
      <c r="X3" s="8"/>
      <c r="Y3" s="14"/>
      <c r="Z3" s="38" t="s">
        <v>32</v>
      </c>
      <c r="AA3" s="38" t="s">
        <v>96</v>
      </c>
      <c r="AB3" s="43" t="s">
        <v>108</v>
      </c>
      <c r="AC3" s="17"/>
      <c r="AD3" s="8"/>
      <c r="AE3" s="34" t="s">
        <v>104</v>
      </c>
      <c r="AF3" s="34" t="s">
        <v>99</v>
      </c>
      <c r="AG3" s="8" t="s">
        <v>87</v>
      </c>
      <c r="AH3" s="8"/>
      <c r="AI3" s="8"/>
      <c r="AJ3" s="8"/>
      <c r="AK3" s="15"/>
      <c r="AL3" s="15"/>
      <c r="AM3" s="15"/>
      <c r="AN3" s="3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</row>
    <row r="4" spans="1:244" ht="25.5" customHeight="1">
      <c r="A4" s="1"/>
      <c r="B4" s="14" t="s">
        <v>8</v>
      </c>
      <c r="C4" s="14"/>
      <c r="D4" s="14"/>
      <c r="E4" s="36" t="s">
        <v>106</v>
      </c>
      <c r="F4" s="14"/>
      <c r="G4" s="14"/>
      <c r="H4" s="14"/>
      <c r="I4" s="35" t="s">
        <v>90</v>
      </c>
      <c r="J4" s="35" t="s">
        <v>90</v>
      </c>
      <c r="K4" s="37" t="s">
        <v>93</v>
      </c>
      <c r="L4" s="14"/>
      <c r="M4" s="14"/>
      <c r="N4" s="14"/>
      <c r="O4" s="18"/>
      <c r="P4" s="12" t="s">
        <v>17</v>
      </c>
      <c r="Q4" s="14"/>
      <c r="R4" s="14"/>
      <c r="S4" s="14"/>
      <c r="T4" s="14"/>
      <c r="U4" s="37" t="s">
        <v>94</v>
      </c>
      <c r="V4" s="35" t="s">
        <v>94</v>
      </c>
      <c r="W4" s="35" t="s">
        <v>95</v>
      </c>
      <c r="X4" s="14"/>
      <c r="Y4" s="14"/>
      <c r="Z4" s="14"/>
      <c r="AA4" s="36" t="s">
        <v>109</v>
      </c>
      <c r="AB4" s="14"/>
      <c r="AC4" s="17"/>
      <c r="AD4" s="14" t="s">
        <v>25</v>
      </c>
      <c r="AE4" s="14" t="s">
        <v>26</v>
      </c>
      <c r="AF4" s="14" t="s">
        <v>27</v>
      </c>
      <c r="AG4" s="14" t="s">
        <v>88</v>
      </c>
      <c r="AH4" s="14" t="s">
        <v>28</v>
      </c>
      <c r="AI4" s="14" t="s">
        <v>29</v>
      </c>
      <c r="AJ4" s="14" t="s">
        <v>30</v>
      </c>
      <c r="AK4" s="17"/>
      <c r="AL4" s="17"/>
      <c r="AM4" s="17"/>
      <c r="AN4" s="3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</row>
    <row r="5" spans="1:244" ht="33" customHeight="1">
      <c r="A5" s="29" t="s">
        <v>33</v>
      </c>
      <c r="B5" s="23">
        <f>SUM(C5:D5,G5:H5,L5:O5)</f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f>SUM(Q5:T5,X5:Y5,AB5:AC5)</f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f aca="true" t="shared" si="0" ref="AD5:AD17">B5-P5</f>
        <v>0</v>
      </c>
      <c r="AE5" s="51">
        <v>0</v>
      </c>
      <c r="AF5" s="51">
        <v>0</v>
      </c>
      <c r="AG5" s="23">
        <v>0</v>
      </c>
      <c r="AH5" s="23">
        <f aca="true" t="shared" si="1" ref="AH5:AH17">H5</f>
        <v>0</v>
      </c>
      <c r="AI5" s="23">
        <f aca="true" t="shared" si="2" ref="AI5:AI17">T5</f>
        <v>0</v>
      </c>
      <c r="AJ5" s="23">
        <f>AG5-AH5+AI5</f>
        <v>0</v>
      </c>
      <c r="AK5" s="23">
        <v>0</v>
      </c>
      <c r="AL5" s="23">
        <v>0</v>
      </c>
      <c r="AM5" s="23">
        <v>0</v>
      </c>
      <c r="AN5" s="6"/>
      <c r="AO5" s="52"/>
      <c r="AS5" s="52"/>
      <c r="AU5" s="52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</row>
    <row r="6" spans="1:244" ht="33" customHeight="1">
      <c r="A6" s="30" t="s">
        <v>34</v>
      </c>
      <c r="B6" s="24">
        <f>SUM(C6:D6,G6:H6,L6:O6)</f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f>SUM(Q6:T6,X6:Y6,AB6:AC6)</f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f t="shared" si="0"/>
        <v>0</v>
      </c>
      <c r="AE6" s="49">
        <v>0</v>
      </c>
      <c r="AF6" s="49">
        <v>0</v>
      </c>
      <c r="AG6" s="24">
        <v>0</v>
      </c>
      <c r="AH6" s="24">
        <f t="shared" si="1"/>
        <v>0</v>
      </c>
      <c r="AI6" s="24">
        <f t="shared" si="2"/>
        <v>0</v>
      </c>
      <c r="AJ6" s="24">
        <f aca="true" t="shared" si="3" ref="AJ6:AJ17">AG6-AH6+AI6</f>
        <v>0</v>
      </c>
      <c r="AK6" s="24">
        <v>0</v>
      </c>
      <c r="AL6" s="24">
        <v>0</v>
      </c>
      <c r="AM6" s="24">
        <v>0</v>
      </c>
      <c r="AN6" s="6"/>
      <c r="AO6" s="52"/>
      <c r="AS6" s="52"/>
      <c r="AU6" s="52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</row>
    <row r="7" spans="1:244" ht="33" customHeight="1">
      <c r="A7" s="30" t="s">
        <v>35</v>
      </c>
      <c r="B7" s="24">
        <f aca="true" t="shared" si="4" ref="B7:B64">SUM(C7:D7,G7:H7,L7:O7)</f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f aca="true" t="shared" si="5" ref="P7:P64">SUM(Q7:T7,X7:Y7,AB7:AC7)</f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f t="shared" si="0"/>
        <v>0</v>
      </c>
      <c r="AE7" s="49">
        <v>0</v>
      </c>
      <c r="AF7" s="49">
        <v>0</v>
      </c>
      <c r="AG7" s="24">
        <v>0</v>
      </c>
      <c r="AH7" s="24">
        <f t="shared" si="1"/>
        <v>0</v>
      </c>
      <c r="AI7" s="24">
        <f t="shared" si="2"/>
        <v>0</v>
      </c>
      <c r="AJ7" s="24">
        <f t="shared" si="3"/>
        <v>0</v>
      </c>
      <c r="AK7" s="24">
        <v>0</v>
      </c>
      <c r="AL7" s="24">
        <v>0</v>
      </c>
      <c r="AM7" s="24">
        <v>0</v>
      </c>
      <c r="AN7" s="6"/>
      <c r="AO7" s="52"/>
      <c r="AS7" s="52"/>
      <c r="AU7" s="52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</row>
    <row r="8" spans="1:244" ht="33" customHeight="1">
      <c r="A8" s="30" t="s">
        <v>36</v>
      </c>
      <c r="B8" s="24">
        <f t="shared" si="4"/>
        <v>55802</v>
      </c>
      <c r="C8" s="24">
        <v>34580</v>
      </c>
      <c r="D8" s="24">
        <v>4720</v>
      </c>
      <c r="E8" s="24">
        <v>4720</v>
      </c>
      <c r="F8" s="24">
        <v>0</v>
      </c>
      <c r="G8" s="24">
        <v>0</v>
      </c>
      <c r="H8" s="24">
        <v>16388</v>
      </c>
      <c r="I8" s="24">
        <v>16388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114</v>
      </c>
      <c r="P8" s="24">
        <f t="shared" si="5"/>
        <v>55802</v>
      </c>
      <c r="Q8" s="24">
        <v>36353</v>
      </c>
      <c r="R8" s="24">
        <v>18536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913</v>
      </c>
      <c r="Z8" s="24">
        <v>913</v>
      </c>
      <c r="AA8" s="24">
        <v>0</v>
      </c>
      <c r="AB8" s="24">
        <v>0</v>
      </c>
      <c r="AC8" s="24">
        <v>0</v>
      </c>
      <c r="AD8" s="24">
        <f t="shared" si="0"/>
        <v>0</v>
      </c>
      <c r="AE8" s="49">
        <v>0</v>
      </c>
      <c r="AF8" s="49">
        <v>0</v>
      </c>
      <c r="AG8" s="24">
        <v>0</v>
      </c>
      <c r="AH8" s="24">
        <f t="shared" si="1"/>
        <v>16388</v>
      </c>
      <c r="AI8" s="24">
        <f t="shared" si="2"/>
        <v>0</v>
      </c>
      <c r="AJ8" s="24">
        <f t="shared" si="3"/>
        <v>-16388</v>
      </c>
      <c r="AK8" s="24">
        <v>27504</v>
      </c>
      <c r="AL8" s="24">
        <v>2</v>
      </c>
      <c r="AM8" s="24">
        <v>13241</v>
      </c>
      <c r="AN8" s="6"/>
      <c r="AO8" s="52"/>
      <c r="AS8" s="52"/>
      <c r="AU8" s="52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</row>
    <row r="9" spans="1:244" ht="33" customHeight="1">
      <c r="A9" s="30" t="s">
        <v>37</v>
      </c>
      <c r="B9" s="24">
        <f t="shared" si="4"/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f t="shared" si="5"/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f t="shared" si="0"/>
        <v>0</v>
      </c>
      <c r="AE9" s="49">
        <v>0</v>
      </c>
      <c r="AF9" s="49">
        <v>0</v>
      </c>
      <c r="AG9" s="24">
        <v>0</v>
      </c>
      <c r="AH9" s="24">
        <f t="shared" si="1"/>
        <v>0</v>
      </c>
      <c r="AI9" s="24">
        <f t="shared" si="2"/>
        <v>0</v>
      </c>
      <c r="AJ9" s="24">
        <f t="shared" si="3"/>
        <v>0</v>
      </c>
      <c r="AK9" s="24">
        <v>0</v>
      </c>
      <c r="AL9" s="24">
        <v>0</v>
      </c>
      <c r="AM9" s="27">
        <v>0</v>
      </c>
      <c r="AN9" s="6"/>
      <c r="AO9" s="52"/>
      <c r="AS9" s="52"/>
      <c r="AU9" s="52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</row>
    <row r="10" spans="1:244" ht="33" customHeight="1">
      <c r="A10" s="29" t="s">
        <v>38</v>
      </c>
      <c r="B10" s="23">
        <f t="shared" si="4"/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f t="shared" si="5"/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f t="shared" si="0"/>
        <v>0</v>
      </c>
      <c r="AE10" s="51">
        <v>0</v>
      </c>
      <c r="AF10" s="51">
        <v>0</v>
      </c>
      <c r="AG10" s="23">
        <v>0</v>
      </c>
      <c r="AH10" s="23">
        <f t="shared" si="1"/>
        <v>0</v>
      </c>
      <c r="AI10" s="23">
        <f t="shared" si="2"/>
        <v>0</v>
      </c>
      <c r="AJ10" s="23">
        <f t="shared" si="3"/>
        <v>0</v>
      </c>
      <c r="AK10" s="23">
        <v>0</v>
      </c>
      <c r="AL10" s="23">
        <v>0</v>
      </c>
      <c r="AM10" s="24">
        <v>0</v>
      </c>
      <c r="AN10" s="6"/>
      <c r="AO10" s="52"/>
      <c r="AS10" s="52"/>
      <c r="AU10" s="52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</row>
    <row r="11" spans="1:244" ht="33" customHeight="1">
      <c r="A11" s="30" t="s">
        <v>39</v>
      </c>
      <c r="B11" s="24">
        <f t="shared" si="4"/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f t="shared" si="5"/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f t="shared" si="0"/>
        <v>0</v>
      </c>
      <c r="AE11" s="49">
        <v>0</v>
      </c>
      <c r="AF11" s="49">
        <v>0</v>
      </c>
      <c r="AG11" s="24">
        <v>0</v>
      </c>
      <c r="AH11" s="24">
        <f t="shared" si="1"/>
        <v>0</v>
      </c>
      <c r="AI11" s="24">
        <f t="shared" si="2"/>
        <v>0</v>
      </c>
      <c r="AJ11" s="24">
        <f t="shared" si="3"/>
        <v>0</v>
      </c>
      <c r="AK11" s="24">
        <v>0</v>
      </c>
      <c r="AL11" s="24">
        <v>0</v>
      </c>
      <c r="AM11" s="24">
        <v>0</v>
      </c>
      <c r="AN11" s="6"/>
      <c r="AO11" s="52"/>
      <c r="AS11" s="52"/>
      <c r="AU11" s="52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</row>
    <row r="12" spans="1:244" ht="33" customHeight="1">
      <c r="A12" s="30" t="s">
        <v>40</v>
      </c>
      <c r="B12" s="24">
        <f t="shared" si="4"/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f t="shared" si="5"/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f t="shared" si="0"/>
        <v>0</v>
      </c>
      <c r="AE12" s="49">
        <v>0</v>
      </c>
      <c r="AF12" s="49">
        <v>0</v>
      </c>
      <c r="AG12" s="24">
        <v>0</v>
      </c>
      <c r="AH12" s="24">
        <f t="shared" si="1"/>
        <v>0</v>
      </c>
      <c r="AI12" s="24">
        <f t="shared" si="2"/>
        <v>0</v>
      </c>
      <c r="AJ12" s="24">
        <f t="shared" si="3"/>
        <v>0</v>
      </c>
      <c r="AK12" s="24">
        <v>0</v>
      </c>
      <c r="AL12" s="24">
        <v>0</v>
      </c>
      <c r="AM12" s="24">
        <v>0</v>
      </c>
      <c r="AN12" s="6"/>
      <c r="AO12" s="52"/>
      <c r="AS12" s="52"/>
      <c r="AU12" s="52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</row>
    <row r="13" spans="1:244" ht="33" customHeight="1">
      <c r="A13" s="30" t="s">
        <v>41</v>
      </c>
      <c r="B13" s="24">
        <f>SUM(C13:D13,G13:H13,L13:O13)</f>
        <v>117757</v>
      </c>
      <c r="C13" s="24">
        <v>97905</v>
      </c>
      <c r="D13" s="24">
        <v>6470</v>
      </c>
      <c r="E13" s="24">
        <v>6470</v>
      </c>
      <c r="F13" s="24">
        <v>0</v>
      </c>
      <c r="G13" s="24">
        <v>0</v>
      </c>
      <c r="H13" s="24">
        <v>11081</v>
      </c>
      <c r="I13" s="24">
        <v>11081</v>
      </c>
      <c r="J13" s="24">
        <v>0</v>
      </c>
      <c r="K13" s="24">
        <v>0</v>
      </c>
      <c r="L13" s="24">
        <v>0</v>
      </c>
      <c r="M13" s="24">
        <v>1408</v>
      </c>
      <c r="N13" s="24">
        <v>0</v>
      </c>
      <c r="O13" s="24">
        <v>893</v>
      </c>
      <c r="P13" s="24">
        <f t="shared" si="5"/>
        <v>115571</v>
      </c>
      <c r="Q13" s="24">
        <v>58993</v>
      </c>
      <c r="R13" s="24">
        <v>53197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3381</v>
      </c>
      <c r="Z13" s="24">
        <v>3381</v>
      </c>
      <c r="AA13" s="24">
        <v>0</v>
      </c>
      <c r="AB13" s="24">
        <v>0</v>
      </c>
      <c r="AC13" s="24">
        <v>0</v>
      </c>
      <c r="AD13" s="24">
        <f t="shared" si="0"/>
        <v>2186</v>
      </c>
      <c r="AE13" s="49">
        <v>0</v>
      </c>
      <c r="AF13" s="49">
        <v>0</v>
      </c>
      <c r="AG13" s="24">
        <v>2186</v>
      </c>
      <c r="AH13" s="24">
        <f t="shared" si="1"/>
        <v>11081</v>
      </c>
      <c r="AI13" s="24">
        <f t="shared" si="2"/>
        <v>0</v>
      </c>
      <c r="AJ13" s="24">
        <f t="shared" si="3"/>
        <v>-8895</v>
      </c>
      <c r="AK13" s="24">
        <v>51913</v>
      </c>
      <c r="AL13" s="24">
        <v>4</v>
      </c>
      <c r="AM13" s="24">
        <v>1599</v>
      </c>
      <c r="AN13" s="6"/>
      <c r="AO13" s="52"/>
      <c r="AS13" s="52"/>
      <c r="AU13" s="52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</row>
    <row r="14" spans="1:244" ht="33" customHeight="1">
      <c r="A14" s="31" t="s">
        <v>100</v>
      </c>
      <c r="B14" s="27">
        <f t="shared" si="4"/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f t="shared" si="5"/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f t="shared" si="0"/>
        <v>0</v>
      </c>
      <c r="AE14" s="50">
        <v>0</v>
      </c>
      <c r="AF14" s="50">
        <v>0</v>
      </c>
      <c r="AG14" s="27">
        <v>0</v>
      </c>
      <c r="AH14" s="27">
        <f t="shared" si="1"/>
        <v>0</v>
      </c>
      <c r="AI14" s="27">
        <f t="shared" si="2"/>
        <v>0</v>
      </c>
      <c r="AJ14" s="27">
        <f t="shared" si="3"/>
        <v>0</v>
      </c>
      <c r="AK14" s="27">
        <v>0</v>
      </c>
      <c r="AL14" s="27">
        <v>0</v>
      </c>
      <c r="AM14" s="24">
        <v>0</v>
      </c>
      <c r="AN14" s="6"/>
      <c r="AO14" s="52"/>
      <c r="AS14" s="52"/>
      <c r="AU14" s="52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</row>
    <row r="15" spans="1:244" ht="33" customHeight="1">
      <c r="A15" s="30" t="s">
        <v>111</v>
      </c>
      <c r="B15" s="24">
        <f t="shared" si="4"/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f t="shared" si="5"/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f t="shared" si="0"/>
        <v>0</v>
      </c>
      <c r="AE15" s="49">
        <v>0</v>
      </c>
      <c r="AF15" s="49">
        <v>0</v>
      </c>
      <c r="AG15" s="24">
        <v>0</v>
      </c>
      <c r="AH15" s="24">
        <f>H15</f>
        <v>0</v>
      </c>
      <c r="AI15" s="24">
        <f>T15</f>
        <v>0</v>
      </c>
      <c r="AJ15" s="24">
        <f t="shared" si="3"/>
        <v>0</v>
      </c>
      <c r="AK15" s="24">
        <v>0</v>
      </c>
      <c r="AL15" s="24">
        <v>0</v>
      </c>
      <c r="AM15" s="23">
        <v>0</v>
      </c>
      <c r="AN15" s="6"/>
      <c r="AO15" s="52"/>
      <c r="AS15" s="52"/>
      <c r="AU15" s="52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</row>
    <row r="16" spans="1:244" ht="33" customHeight="1">
      <c r="A16" s="30" t="s">
        <v>112</v>
      </c>
      <c r="B16" s="24">
        <f t="shared" si="4"/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f t="shared" si="5"/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f t="shared" si="0"/>
        <v>0</v>
      </c>
      <c r="AE16" s="49">
        <v>0</v>
      </c>
      <c r="AF16" s="49">
        <v>0</v>
      </c>
      <c r="AG16" s="24">
        <v>0</v>
      </c>
      <c r="AH16" s="24">
        <f t="shared" si="1"/>
        <v>0</v>
      </c>
      <c r="AI16" s="24">
        <f t="shared" si="2"/>
        <v>0</v>
      </c>
      <c r="AJ16" s="24">
        <f t="shared" si="3"/>
        <v>0</v>
      </c>
      <c r="AK16" s="24">
        <v>0</v>
      </c>
      <c r="AL16" s="24">
        <v>0</v>
      </c>
      <c r="AM16" s="24">
        <v>0</v>
      </c>
      <c r="AN16" s="6"/>
      <c r="AO16" s="52"/>
      <c r="AS16" s="52"/>
      <c r="AU16" s="52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</row>
    <row r="17" spans="1:244" ht="33" customHeight="1" thickBot="1">
      <c r="A17" s="30" t="s">
        <v>115</v>
      </c>
      <c r="B17" s="24">
        <f t="shared" si="4"/>
        <v>152101</v>
      </c>
      <c r="C17" s="24">
        <v>85139</v>
      </c>
      <c r="D17" s="24">
        <v>4007</v>
      </c>
      <c r="E17" s="24">
        <v>4007</v>
      </c>
      <c r="F17" s="24">
        <v>0</v>
      </c>
      <c r="G17" s="24">
        <v>0</v>
      </c>
      <c r="H17" s="24">
        <v>50000</v>
      </c>
      <c r="I17" s="24">
        <v>50000</v>
      </c>
      <c r="J17" s="24">
        <v>0</v>
      </c>
      <c r="K17" s="24">
        <v>0</v>
      </c>
      <c r="L17" s="24">
        <v>6800</v>
      </c>
      <c r="M17" s="24">
        <v>5791</v>
      </c>
      <c r="N17" s="24">
        <v>0</v>
      </c>
      <c r="O17" s="24">
        <v>364</v>
      </c>
      <c r="P17" s="24">
        <f t="shared" si="5"/>
        <v>150624</v>
      </c>
      <c r="Q17" s="24">
        <v>53678</v>
      </c>
      <c r="R17" s="24">
        <v>41902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55044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f t="shared" si="0"/>
        <v>1477</v>
      </c>
      <c r="AE17" s="49">
        <v>0</v>
      </c>
      <c r="AF17" s="49">
        <v>0</v>
      </c>
      <c r="AG17" s="24">
        <v>1477</v>
      </c>
      <c r="AH17" s="24">
        <f t="shared" si="1"/>
        <v>50000</v>
      </c>
      <c r="AI17" s="24">
        <f t="shared" si="2"/>
        <v>0</v>
      </c>
      <c r="AJ17" s="24">
        <f t="shared" si="3"/>
        <v>-48523</v>
      </c>
      <c r="AK17" s="24">
        <v>45586</v>
      </c>
      <c r="AL17" s="24">
        <v>3</v>
      </c>
      <c r="AM17" s="44">
        <v>0</v>
      </c>
      <c r="AN17" s="6"/>
      <c r="AO17" s="52"/>
      <c r="AS17" s="52"/>
      <c r="AU17" s="52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</row>
    <row r="18" spans="1:244" ht="33" customHeight="1" thickBot="1" thickTop="1">
      <c r="A18" s="21" t="s">
        <v>102</v>
      </c>
      <c r="B18" s="25">
        <f>SUM(B5:B17)</f>
        <v>325660</v>
      </c>
      <c r="C18" s="25">
        <f aca="true" t="shared" si="6" ref="C18:AM18">SUM(C5:C17)</f>
        <v>217624</v>
      </c>
      <c r="D18" s="25">
        <f t="shared" si="6"/>
        <v>15197</v>
      </c>
      <c r="E18" s="25">
        <f t="shared" si="6"/>
        <v>15197</v>
      </c>
      <c r="F18" s="25">
        <f t="shared" si="6"/>
        <v>0</v>
      </c>
      <c r="G18" s="25">
        <f t="shared" si="6"/>
        <v>0</v>
      </c>
      <c r="H18" s="25">
        <f t="shared" si="6"/>
        <v>77469</v>
      </c>
      <c r="I18" s="25">
        <f t="shared" si="6"/>
        <v>77469</v>
      </c>
      <c r="J18" s="25">
        <f t="shared" si="6"/>
        <v>0</v>
      </c>
      <c r="K18" s="25">
        <f t="shared" si="6"/>
        <v>0</v>
      </c>
      <c r="L18" s="25">
        <f t="shared" si="6"/>
        <v>6800</v>
      </c>
      <c r="M18" s="25">
        <f t="shared" si="6"/>
        <v>7199</v>
      </c>
      <c r="N18" s="25">
        <f t="shared" si="6"/>
        <v>0</v>
      </c>
      <c r="O18" s="25">
        <f t="shared" si="6"/>
        <v>1371</v>
      </c>
      <c r="P18" s="25">
        <f t="shared" si="6"/>
        <v>321997</v>
      </c>
      <c r="Q18" s="25">
        <f t="shared" si="6"/>
        <v>149024</v>
      </c>
      <c r="R18" s="25">
        <f t="shared" si="6"/>
        <v>113635</v>
      </c>
      <c r="S18" s="25">
        <f t="shared" si="6"/>
        <v>0</v>
      </c>
      <c r="T18" s="25">
        <f t="shared" si="6"/>
        <v>0</v>
      </c>
      <c r="U18" s="25">
        <f t="shared" si="6"/>
        <v>0</v>
      </c>
      <c r="V18" s="25">
        <f t="shared" si="6"/>
        <v>0</v>
      </c>
      <c r="W18" s="25">
        <f t="shared" si="6"/>
        <v>0</v>
      </c>
      <c r="X18" s="25">
        <f t="shared" si="6"/>
        <v>55044</v>
      </c>
      <c r="Y18" s="25">
        <f t="shared" si="6"/>
        <v>4294</v>
      </c>
      <c r="Z18" s="25">
        <f t="shared" si="6"/>
        <v>4294</v>
      </c>
      <c r="AA18" s="25">
        <f t="shared" si="6"/>
        <v>0</v>
      </c>
      <c r="AB18" s="25">
        <f t="shared" si="6"/>
        <v>0</v>
      </c>
      <c r="AC18" s="25">
        <f t="shared" si="6"/>
        <v>0</v>
      </c>
      <c r="AD18" s="25">
        <f t="shared" si="6"/>
        <v>3663</v>
      </c>
      <c r="AE18" s="25">
        <f t="shared" si="6"/>
        <v>0</v>
      </c>
      <c r="AF18" s="25">
        <f t="shared" si="6"/>
        <v>0</v>
      </c>
      <c r="AG18" s="25">
        <f t="shared" si="6"/>
        <v>3663</v>
      </c>
      <c r="AH18" s="25">
        <f t="shared" si="6"/>
        <v>77469</v>
      </c>
      <c r="AI18" s="25">
        <f t="shared" si="6"/>
        <v>0</v>
      </c>
      <c r="AJ18" s="25">
        <f t="shared" si="6"/>
        <v>-73806</v>
      </c>
      <c r="AK18" s="25">
        <f t="shared" si="6"/>
        <v>125003</v>
      </c>
      <c r="AL18" s="25">
        <f t="shared" si="6"/>
        <v>9</v>
      </c>
      <c r="AM18" s="25">
        <f t="shared" si="6"/>
        <v>14840</v>
      </c>
      <c r="AN18" s="6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</row>
    <row r="19" spans="1:244" ht="33" customHeight="1" thickTop="1">
      <c r="A19" s="30" t="s">
        <v>42</v>
      </c>
      <c r="B19" s="24">
        <f t="shared" si="4"/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4">
        <f t="shared" si="5"/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4">
        <f aca="true" t="shared" si="7" ref="AD19:AD47">B19-P19</f>
        <v>0</v>
      </c>
      <c r="AE19" s="26">
        <v>0</v>
      </c>
      <c r="AF19" s="26">
        <v>0</v>
      </c>
      <c r="AG19" s="24">
        <v>0</v>
      </c>
      <c r="AH19" s="24">
        <f aca="true" t="shared" si="8" ref="AH19:AH47">H19</f>
        <v>0</v>
      </c>
      <c r="AI19" s="24">
        <f aca="true" t="shared" si="9" ref="AI19:AI47">T19</f>
        <v>0</v>
      </c>
      <c r="AJ19" s="26">
        <f aca="true" t="shared" si="10" ref="AJ19:AJ64">AG19-AH19+AI19</f>
        <v>0</v>
      </c>
      <c r="AK19" s="26">
        <v>0</v>
      </c>
      <c r="AL19" s="24">
        <v>0</v>
      </c>
      <c r="AM19" s="24">
        <v>0</v>
      </c>
      <c r="AN19" s="6"/>
      <c r="AQ19" s="52"/>
      <c r="AS19" s="52"/>
      <c r="AU19" s="52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</row>
    <row r="20" spans="1:244" ht="33" customHeight="1">
      <c r="A20" s="30" t="s">
        <v>43</v>
      </c>
      <c r="B20" s="24">
        <f t="shared" si="4"/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f t="shared" si="5"/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f t="shared" si="7"/>
        <v>0</v>
      </c>
      <c r="AE20" s="24">
        <v>0</v>
      </c>
      <c r="AF20" s="24">
        <v>0</v>
      </c>
      <c r="AG20" s="24">
        <v>0</v>
      </c>
      <c r="AH20" s="24">
        <f t="shared" si="8"/>
        <v>0</v>
      </c>
      <c r="AI20" s="24">
        <f t="shared" si="9"/>
        <v>0</v>
      </c>
      <c r="AJ20" s="24">
        <f t="shared" si="10"/>
        <v>0</v>
      </c>
      <c r="AK20" s="24">
        <v>0</v>
      </c>
      <c r="AL20" s="24">
        <v>0</v>
      </c>
      <c r="AM20" s="24">
        <v>0</v>
      </c>
      <c r="AN20" s="6"/>
      <c r="AQ20" s="52"/>
      <c r="AS20" s="52"/>
      <c r="AU20" s="52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</row>
    <row r="21" spans="1:244" ht="33" customHeight="1">
      <c r="A21" s="30" t="s">
        <v>44</v>
      </c>
      <c r="B21" s="24">
        <f t="shared" si="4"/>
        <v>4440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4440</v>
      </c>
      <c r="I21" s="24">
        <v>0</v>
      </c>
      <c r="J21" s="24">
        <v>4440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f t="shared" si="5"/>
        <v>4440</v>
      </c>
      <c r="Q21" s="24">
        <v>4440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f t="shared" si="7"/>
        <v>0</v>
      </c>
      <c r="AE21" s="24">
        <v>0</v>
      </c>
      <c r="AF21" s="24">
        <v>0</v>
      </c>
      <c r="AG21" s="24">
        <v>0</v>
      </c>
      <c r="AH21" s="24">
        <f t="shared" si="8"/>
        <v>4440</v>
      </c>
      <c r="AI21" s="24">
        <f t="shared" si="9"/>
        <v>0</v>
      </c>
      <c r="AJ21" s="24">
        <f t="shared" si="10"/>
        <v>-4440</v>
      </c>
      <c r="AK21" s="24">
        <v>0</v>
      </c>
      <c r="AL21" s="24">
        <v>0</v>
      </c>
      <c r="AM21" s="24">
        <v>0</v>
      </c>
      <c r="AN21" s="6"/>
      <c r="AQ21" s="52"/>
      <c r="AS21" s="52"/>
      <c r="AU21" s="52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</row>
    <row r="22" spans="1:244" ht="33" customHeight="1">
      <c r="A22" s="30" t="s">
        <v>45</v>
      </c>
      <c r="B22" s="24">
        <f t="shared" si="4"/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f t="shared" si="5"/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f t="shared" si="7"/>
        <v>0</v>
      </c>
      <c r="AE22" s="24">
        <v>0</v>
      </c>
      <c r="AF22" s="24">
        <v>0</v>
      </c>
      <c r="AG22" s="24">
        <v>0</v>
      </c>
      <c r="AH22" s="24">
        <f t="shared" si="8"/>
        <v>0</v>
      </c>
      <c r="AI22" s="24">
        <f t="shared" si="9"/>
        <v>0</v>
      </c>
      <c r="AJ22" s="24">
        <f t="shared" si="10"/>
        <v>0</v>
      </c>
      <c r="AK22" s="24">
        <v>0</v>
      </c>
      <c r="AL22" s="24">
        <v>0</v>
      </c>
      <c r="AM22" s="24">
        <v>0</v>
      </c>
      <c r="AN22" s="6"/>
      <c r="AQ22" s="52"/>
      <c r="AS22" s="52"/>
      <c r="AU22" s="52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</row>
    <row r="23" spans="1:244" ht="33" customHeight="1">
      <c r="A23" s="31" t="s">
        <v>46</v>
      </c>
      <c r="B23" s="27">
        <f t="shared" si="4"/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f t="shared" si="5"/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f t="shared" si="7"/>
        <v>0</v>
      </c>
      <c r="AE23" s="27">
        <v>0</v>
      </c>
      <c r="AF23" s="27">
        <v>0</v>
      </c>
      <c r="AG23" s="27">
        <v>0</v>
      </c>
      <c r="AH23" s="27">
        <f t="shared" si="8"/>
        <v>0</v>
      </c>
      <c r="AI23" s="27">
        <f t="shared" si="9"/>
        <v>0</v>
      </c>
      <c r="AJ23" s="27">
        <f t="shared" si="10"/>
        <v>0</v>
      </c>
      <c r="AK23" s="27">
        <v>0</v>
      </c>
      <c r="AL23" s="27">
        <v>0</v>
      </c>
      <c r="AM23" s="27">
        <v>0</v>
      </c>
      <c r="AN23" s="6"/>
      <c r="AQ23" s="52"/>
      <c r="AS23" s="52"/>
      <c r="AU23" s="5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</row>
    <row r="24" spans="1:244" ht="33" customHeight="1">
      <c r="A24" s="30" t="s">
        <v>47</v>
      </c>
      <c r="B24" s="24">
        <f t="shared" si="4"/>
        <v>72247</v>
      </c>
      <c r="C24" s="24">
        <v>53702</v>
      </c>
      <c r="D24" s="24">
        <v>8545</v>
      </c>
      <c r="E24" s="24">
        <v>8545</v>
      </c>
      <c r="F24" s="24">
        <v>0</v>
      </c>
      <c r="G24" s="24">
        <v>0</v>
      </c>
      <c r="H24" s="24">
        <v>7690</v>
      </c>
      <c r="I24" s="24">
        <v>7669</v>
      </c>
      <c r="J24" s="24">
        <v>0</v>
      </c>
      <c r="K24" s="24">
        <v>21</v>
      </c>
      <c r="L24" s="24">
        <v>0</v>
      </c>
      <c r="M24" s="24">
        <v>903</v>
      </c>
      <c r="N24" s="24">
        <v>0</v>
      </c>
      <c r="O24" s="24">
        <v>1407</v>
      </c>
      <c r="P24" s="24">
        <f t="shared" si="5"/>
        <v>71057</v>
      </c>
      <c r="Q24" s="24">
        <v>36803</v>
      </c>
      <c r="R24" s="24">
        <v>34254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f t="shared" si="7"/>
        <v>1190</v>
      </c>
      <c r="AE24" s="24">
        <v>0</v>
      </c>
      <c r="AF24" s="24">
        <v>0</v>
      </c>
      <c r="AG24" s="24">
        <v>1190</v>
      </c>
      <c r="AH24" s="24">
        <f t="shared" si="8"/>
        <v>7690</v>
      </c>
      <c r="AI24" s="24">
        <f t="shared" si="9"/>
        <v>0</v>
      </c>
      <c r="AJ24" s="24">
        <f t="shared" si="10"/>
        <v>-6500</v>
      </c>
      <c r="AK24" s="24">
        <v>32986</v>
      </c>
      <c r="AL24" s="24">
        <v>4</v>
      </c>
      <c r="AM24" s="24">
        <v>0</v>
      </c>
      <c r="AN24" s="6"/>
      <c r="AQ24" s="52"/>
      <c r="AS24" s="52"/>
      <c r="AU24" s="52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</row>
    <row r="25" spans="1:244" ht="33" customHeight="1">
      <c r="A25" s="30" t="s">
        <v>48</v>
      </c>
      <c r="B25" s="24">
        <f t="shared" si="4"/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f t="shared" si="5"/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f t="shared" si="7"/>
        <v>0</v>
      </c>
      <c r="AE25" s="24">
        <v>0</v>
      </c>
      <c r="AF25" s="24">
        <v>0</v>
      </c>
      <c r="AG25" s="24">
        <v>0</v>
      </c>
      <c r="AH25" s="24">
        <f t="shared" si="8"/>
        <v>0</v>
      </c>
      <c r="AI25" s="24">
        <f t="shared" si="9"/>
        <v>0</v>
      </c>
      <c r="AJ25" s="24">
        <f t="shared" si="10"/>
        <v>0</v>
      </c>
      <c r="AK25" s="24">
        <v>0</v>
      </c>
      <c r="AL25" s="24">
        <v>0</v>
      </c>
      <c r="AM25" s="24">
        <v>0</v>
      </c>
      <c r="AN25" s="6"/>
      <c r="AQ25" s="52"/>
      <c r="AS25" s="52"/>
      <c r="AU25" s="52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</row>
    <row r="26" spans="1:244" ht="33" customHeight="1">
      <c r="A26" s="30" t="s">
        <v>49</v>
      </c>
      <c r="B26" s="24">
        <f t="shared" si="4"/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f t="shared" si="5"/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f t="shared" si="7"/>
        <v>0</v>
      </c>
      <c r="AE26" s="24">
        <v>0</v>
      </c>
      <c r="AF26" s="24">
        <v>0</v>
      </c>
      <c r="AG26" s="24">
        <v>0</v>
      </c>
      <c r="AH26" s="24">
        <f t="shared" si="8"/>
        <v>0</v>
      </c>
      <c r="AI26" s="24">
        <f t="shared" si="9"/>
        <v>0</v>
      </c>
      <c r="AJ26" s="24">
        <f t="shared" si="10"/>
        <v>0</v>
      </c>
      <c r="AK26" s="24">
        <v>0</v>
      </c>
      <c r="AL26" s="24">
        <v>0</v>
      </c>
      <c r="AM26" s="24">
        <v>0</v>
      </c>
      <c r="AN26" s="6"/>
      <c r="AQ26" s="52"/>
      <c r="AS26" s="52"/>
      <c r="AU26" s="52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</row>
    <row r="27" spans="1:244" ht="33" customHeight="1">
      <c r="A27" s="30" t="s">
        <v>50</v>
      </c>
      <c r="B27" s="24">
        <f t="shared" si="4"/>
        <v>396269</v>
      </c>
      <c r="C27" s="24">
        <v>273855</v>
      </c>
      <c r="D27" s="24">
        <v>0</v>
      </c>
      <c r="E27" s="24">
        <v>0</v>
      </c>
      <c r="F27" s="24">
        <v>0</v>
      </c>
      <c r="G27" s="24">
        <v>0</v>
      </c>
      <c r="H27" s="24">
        <v>85636</v>
      </c>
      <c r="I27" s="24">
        <v>85636</v>
      </c>
      <c r="J27" s="24">
        <v>0</v>
      </c>
      <c r="K27" s="24">
        <v>0</v>
      </c>
      <c r="L27" s="24">
        <v>0</v>
      </c>
      <c r="M27" s="24">
        <v>5521</v>
      </c>
      <c r="N27" s="24">
        <v>10000</v>
      </c>
      <c r="O27" s="24">
        <v>21257</v>
      </c>
      <c r="P27" s="24">
        <f t="shared" si="5"/>
        <v>382969</v>
      </c>
      <c r="Q27" s="24">
        <v>31044</v>
      </c>
      <c r="R27" s="24">
        <v>266456</v>
      </c>
      <c r="S27" s="24">
        <v>3355</v>
      </c>
      <c r="T27" s="24">
        <v>0</v>
      </c>
      <c r="U27" s="24">
        <v>0</v>
      </c>
      <c r="V27" s="24">
        <v>0</v>
      </c>
      <c r="W27" s="24">
        <v>0</v>
      </c>
      <c r="X27" s="24">
        <v>277</v>
      </c>
      <c r="Y27" s="24">
        <v>81837</v>
      </c>
      <c r="Z27" s="24">
        <v>81837</v>
      </c>
      <c r="AA27" s="24">
        <v>0</v>
      </c>
      <c r="AB27" s="24">
        <v>0</v>
      </c>
      <c r="AC27" s="24">
        <v>0</v>
      </c>
      <c r="AD27" s="24">
        <f t="shared" si="7"/>
        <v>13300</v>
      </c>
      <c r="AE27" s="24">
        <v>0</v>
      </c>
      <c r="AF27" s="24">
        <v>0</v>
      </c>
      <c r="AG27" s="24">
        <v>13300</v>
      </c>
      <c r="AH27" s="24">
        <f t="shared" si="8"/>
        <v>85636</v>
      </c>
      <c r="AI27" s="24">
        <f t="shared" si="9"/>
        <v>0</v>
      </c>
      <c r="AJ27" s="24">
        <f t="shared" si="10"/>
        <v>-72336</v>
      </c>
      <c r="AK27" s="24">
        <v>136541</v>
      </c>
      <c r="AL27" s="24">
        <v>12</v>
      </c>
      <c r="AM27" s="24">
        <v>0</v>
      </c>
      <c r="AN27" s="6"/>
      <c r="AQ27" s="52"/>
      <c r="AS27" s="52"/>
      <c r="AU27" s="52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</row>
    <row r="28" spans="1:244" ht="33" customHeight="1">
      <c r="A28" s="31" t="s">
        <v>113</v>
      </c>
      <c r="B28" s="27">
        <f t="shared" si="4"/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f t="shared" si="5"/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f t="shared" si="7"/>
        <v>0</v>
      </c>
      <c r="AE28" s="27">
        <v>0</v>
      </c>
      <c r="AF28" s="27">
        <v>0</v>
      </c>
      <c r="AG28" s="27">
        <v>0</v>
      </c>
      <c r="AH28" s="27">
        <f t="shared" si="8"/>
        <v>0</v>
      </c>
      <c r="AI28" s="27">
        <f t="shared" si="9"/>
        <v>0</v>
      </c>
      <c r="AJ28" s="27">
        <f t="shared" si="10"/>
        <v>0</v>
      </c>
      <c r="AK28" s="27">
        <v>0</v>
      </c>
      <c r="AL28" s="27">
        <v>0</v>
      </c>
      <c r="AM28" s="27">
        <v>0</v>
      </c>
      <c r="AN28" s="6"/>
      <c r="AQ28" s="52"/>
      <c r="AS28" s="52"/>
      <c r="AU28" s="52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</row>
    <row r="29" spans="1:244" ht="33" customHeight="1">
      <c r="A29" s="30" t="s">
        <v>51</v>
      </c>
      <c r="B29" s="24">
        <f t="shared" si="4"/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f t="shared" si="5"/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f t="shared" si="7"/>
        <v>0</v>
      </c>
      <c r="AE29" s="24">
        <v>0</v>
      </c>
      <c r="AF29" s="24">
        <v>0</v>
      </c>
      <c r="AG29" s="24">
        <v>0</v>
      </c>
      <c r="AH29" s="24">
        <f t="shared" si="8"/>
        <v>0</v>
      </c>
      <c r="AI29" s="24">
        <f t="shared" si="9"/>
        <v>0</v>
      </c>
      <c r="AJ29" s="24">
        <f t="shared" si="10"/>
        <v>0</v>
      </c>
      <c r="AK29" s="24">
        <v>0</v>
      </c>
      <c r="AL29" s="24">
        <v>0</v>
      </c>
      <c r="AM29" s="24">
        <v>0</v>
      </c>
      <c r="AN29" s="6"/>
      <c r="AQ29" s="52"/>
      <c r="AS29" s="52"/>
      <c r="AU29" s="52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</row>
    <row r="30" spans="1:244" ht="33" customHeight="1">
      <c r="A30" s="30" t="s">
        <v>52</v>
      </c>
      <c r="B30" s="24">
        <f t="shared" si="4"/>
        <v>482110</v>
      </c>
      <c r="C30" s="24">
        <v>413083</v>
      </c>
      <c r="D30" s="24">
        <v>0</v>
      </c>
      <c r="E30" s="24">
        <v>0</v>
      </c>
      <c r="F30" s="24">
        <v>0</v>
      </c>
      <c r="G30" s="24">
        <v>0</v>
      </c>
      <c r="H30" s="24">
        <v>38577</v>
      </c>
      <c r="I30" s="24">
        <v>35527</v>
      </c>
      <c r="J30" s="24">
        <v>3050</v>
      </c>
      <c r="K30" s="24">
        <v>0</v>
      </c>
      <c r="L30" s="24">
        <v>0</v>
      </c>
      <c r="M30" s="24">
        <v>391</v>
      </c>
      <c r="N30" s="24">
        <v>22800</v>
      </c>
      <c r="O30" s="24">
        <v>7259</v>
      </c>
      <c r="P30" s="24">
        <f t="shared" si="5"/>
        <v>473902</v>
      </c>
      <c r="Q30" s="24">
        <v>197282</v>
      </c>
      <c r="R30" s="24">
        <v>264112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12508</v>
      </c>
      <c r="Z30" s="24">
        <v>12508</v>
      </c>
      <c r="AA30" s="24">
        <v>0</v>
      </c>
      <c r="AB30" s="24">
        <v>0</v>
      </c>
      <c r="AC30" s="24">
        <v>0</v>
      </c>
      <c r="AD30" s="24">
        <f t="shared" si="7"/>
        <v>8208</v>
      </c>
      <c r="AE30" s="24">
        <v>0</v>
      </c>
      <c r="AF30" s="24">
        <v>0</v>
      </c>
      <c r="AG30" s="24">
        <v>8208</v>
      </c>
      <c r="AH30" s="24">
        <f t="shared" si="8"/>
        <v>38577</v>
      </c>
      <c r="AI30" s="24">
        <f t="shared" si="9"/>
        <v>0</v>
      </c>
      <c r="AJ30" s="24">
        <f t="shared" si="10"/>
        <v>-30369</v>
      </c>
      <c r="AK30" s="24">
        <v>127461</v>
      </c>
      <c r="AL30" s="24">
        <v>15</v>
      </c>
      <c r="AM30" s="24">
        <v>8</v>
      </c>
      <c r="AN30" s="6"/>
      <c r="AQ30" s="52"/>
      <c r="AS30" s="52"/>
      <c r="AU30" s="52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</row>
    <row r="31" spans="1:244" ht="33" customHeight="1">
      <c r="A31" s="30" t="s">
        <v>53</v>
      </c>
      <c r="B31" s="24">
        <f t="shared" si="4"/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f t="shared" si="5"/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f t="shared" si="7"/>
        <v>0</v>
      </c>
      <c r="AE31" s="24">
        <v>0</v>
      </c>
      <c r="AF31" s="24">
        <v>0</v>
      </c>
      <c r="AG31" s="24">
        <v>0</v>
      </c>
      <c r="AH31" s="24">
        <f t="shared" si="8"/>
        <v>0</v>
      </c>
      <c r="AI31" s="24">
        <f t="shared" si="9"/>
        <v>0</v>
      </c>
      <c r="AJ31" s="24">
        <f t="shared" si="10"/>
        <v>0</v>
      </c>
      <c r="AK31" s="24">
        <v>0</v>
      </c>
      <c r="AL31" s="24">
        <v>0</v>
      </c>
      <c r="AM31" s="24">
        <v>0</v>
      </c>
      <c r="AN31" s="6"/>
      <c r="AQ31" s="52"/>
      <c r="AS31" s="52"/>
      <c r="AU31" s="52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</row>
    <row r="32" spans="1:244" ht="33" customHeight="1">
      <c r="A32" s="30" t="s">
        <v>54</v>
      </c>
      <c r="B32" s="24">
        <f t="shared" si="4"/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f t="shared" si="5"/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f t="shared" si="7"/>
        <v>0</v>
      </c>
      <c r="AE32" s="24">
        <v>0</v>
      </c>
      <c r="AF32" s="24">
        <v>0</v>
      </c>
      <c r="AG32" s="24">
        <v>0</v>
      </c>
      <c r="AH32" s="24">
        <f t="shared" si="8"/>
        <v>0</v>
      </c>
      <c r="AI32" s="24">
        <f t="shared" si="9"/>
        <v>0</v>
      </c>
      <c r="AJ32" s="24">
        <f t="shared" si="10"/>
        <v>0</v>
      </c>
      <c r="AK32" s="24">
        <v>0</v>
      </c>
      <c r="AL32" s="24">
        <v>0</v>
      </c>
      <c r="AM32" s="24">
        <v>0</v>
      </c>
      <c r="AN32" s="6"/>
      <c r="AQ32" s="52"/>
      <c r="AS32" s="52"/>
      <c r="AU32" s="52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</row>
    <row r="33" spans="1:244" ht="33" customHeight="1">
      <c r="A33" s="31" t="s">
        <v>55</v>
      </c>
      <c r="B33" s="27">
        <f t="shared" si="4"/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f t="shared" si="5"/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f t="shared" si="7"/>
        <v>0</v>
      </c>
      <c r="AE33" s="27">
        <v>0</v>
      </c>
      <c r="AF33" s="27">
        <v>0</v>
      </c>
      <c r="AG33" s="27">
        <v>0</v>
      </c>
      <c r="AH33" s="27">
        <f t="shared" si="8"/>
        <v>0</v>
      </c>
      <c r="AI33" s="27">
        <f t="shared" si="9"/>
        <v>0</v>
      </c>
      <c r="AJ33" s="27">
        <f t="shared" si="10"/>
        <v>0</v>
      </c>
      <c r="AK33" s="27">
        <v>0</v>
      </c>
      <c r="AL33" s="27">
        <v>0</v>
      </c>
      <c r="AM33" s="27">
        <v>0</v>
      </c>
      <c r="AN33" s="6"/>
      <c r="AQ33" s="52"/>
      <c r="AS33" s="52"/>
      <c r="AU33" s="52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</row>
    <row r="34" spans="1:244" ht="33" customHeight="1">
      <c r="A34" s="30" t="s">
        <v>56</v>
      </c>
      <c r="B34" s="24">
        <f t="shared" si="4"/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f t="shared" si="5"/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f t="shared" si="7"/>
        <v>0</v>
      </c>
      <c r="AE34" s="24">
        <v>0</v>
      </c>
      <c r="AF34" s="24">
        <v>0</v>
      </c>
      <c r="AG34" s="24">
        <v>0</v>
      </c>
      <c r="AH34" s="24">
        <f t="shared" si="8"/>
        <v>0</v>
      </c>
      <c r="AI34" s="24">
        <f t="shared" si="9"/>
        <v>0</v>
      </c>
      <c r="AJ34" s="24">
        <f t="shared" si="10"/>
        <v>0</v>
      </c>
      <c r="AK34" s="24">
        <v>0</v>
      </c>
      <c r="AL34" s="24">
        <v>0</v>
      </c>
      <c r="AM34" s="24">
        <v>0</v>
      </c>
      <c r="AN34" s="6"/>
      <c r="AQ34" s="52"/>
      <c r="AS34" s="52"/>
      <c r="AU34" s="52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</row>
    <row r="35" spans="1:244" ht="33" customHeight="1">
      <c r="A35" s="30" t="s">
        <v>57</v>
      </c>
      <c r="B35" s="24">
        <f t="shared" si="4"/>
        <v>88787</v>
      </c>
      <c r="C35" s="24">
        <v>62253</v>
      </c>
      <c r="D35" s="24">
        <v>6263</v>
      </c>
      <c r="E35" s="24">
        <v>6263</v>
      </c>
      <c r="F35" s="24">
        <v>0</v>
      </c>
      <c r="G35" s="24">
        <v>0</v>
      </c>
      <c r="H35" s="24">
        <v>16073</v>
      </c>
      <c r="I35" s="24">
        <v>16073</v>
      </c>
      <c r="J35" s="24">
        <v>0</v>
      </c>
      <c r="K35" s="24">
        <v>0</v>
      </c>
      <c r="L35" s="24">
        <v>0</v>
      </c>
      <c r="M35" s="24">
        <v>4190</v>
      </c>
      <c r="N35" s="24">
        <v>0</v>
      </c>
      <c r="O35" s="24">
        <v>8</v>
      </c>
      <c r="P35" s="24">
        <f t="shared" si="5"/>
        <v>79551</v>
      </c>
      <c r="Q35" s="24">
        <v>49841</v>
      </c>
      <c r="R35" s="24">
        <v>29710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f t="shared" si="7"/>
        <v>9236</v>
      </c>
      <c r="AE35" s="24">
        <v>2900</v>
      </c>
      <c r="AF35" s="24">
        <v>0</v>
      </c>
      <c r="AG35" s="24">
        <v>6336</v>
      </c>
      <c r="AH35" s="24">
        <f t="shared" si="8"/>
        <v>16073</v>
      </c>
      <c r="AI35" s="24">
        <f t="shared" si="9"/>
        <v>0</v>
      </c>
      <c r="AJ35" s="24">
        <f t="shared" si="10"/>
        <v>-9737</v>
      </c>
      <c r="AK35" s="24">
        <v>27724</v>
      </c>
      <c r="AL35" s="24">
        <v>3</v>
      </c>
      <c r="AM35" s="24">
        <v>0</v>
      </c>
      <c r="AN35" s="6"/>
      <c r="AQ35" s="52"/>
      <c r="AS35" s="52"/>
      <c r="AU35" s="52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</row>
    <row r="36" spans="1:244" ht="33" customHeight="1">
      <c r="A36" s="30" t="s">
        <v>58</v>
      </c>
      <c r="B36" s="24">
        <f t="shared" si="4"/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f t="shared" si="5"/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f t="shared" si="7"/>
        <v>0</v>
      </c>
      <c r="AE36" s="24">
        <v>0</v>
      </c>
      <c r="AF36" s="24">
        <v>0</v>
      </c>
      <c r="AG36" s="24">
        <v>0</v>
      </c>
      <c r="AH36" s="24">
        <f t="shared" si="8"/>
        <v>0</v>
      </c>
      <c r="AI36" s="24">
        <f t="shared" si="9"/>
        <v>0</v>
      </c>
      <c r="AJ36" s="24">
        <f t="shared" si="10"/>
        <v>0</v>
      </c>
      <c r="AK36" s="24">
        <v>0</v>
      </c>
      <c r="AL36" s="24">
        <v>0</v>
      </c>
      <c r="AM36" s="24">
        <v>0</v>
      </c>
      <c r="AN36" s="6"/>
      <c r="AQ36" s="52"/>
      <c r="AS36" s="52"/>
      <c r="AU36" s="52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</row>
    <row r="37" spans="1:244" ht="33" customHeight="1">
      <c r="A37" s="30" t="s">
        <v>59</v>
      </c>
      <c r="B37" s="24">
        <f t="shared" si="4"/>
        <v>132512</v>
      </c>
      <c r="C37" s="24">
        <v>74234</v>
      </c>
      <c r="D37" s="24">
        <v>11065</v>
      </c>
      <c r="E37" s="24">
        <v>11065</v>
      </c>
      <c r="F37" s="24">
        <v>0</v>
      </c>
      <c r="G37" s="24">
        <v>0</v>
      </c>
      <c r="H37" s="24">
        <v>46242</v>
      </c>
      <c r="I37" s="24">
        <v>46242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971</v>
      </c>
      <c r="P37" s="24">
        <f t="shared" si="5"/>
        <v>132512</v>
      </c>
      <c r="Q37" s="24">
        <v>113507</v>
      </c>
      <c r="R37" s="24">
        <v>16726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2279</v>
      </c>
      <c r="Z37" s="24">
        <v>2279</v>
      </c>
      <c r="AA37" s="24">
        <v>0</v>
      </c>
      <c r="AB37" s="24">
        <v>0</v>
      </c>
      <c r="AC37" s="24">
        <v>0</v>
      </c>
      <c r="AD37" s="24">
        <f t="shared" si="7"/>
        <v>0</v>
      </c>
      <c r="AE37" s="24">
        <v>0</v>
      </c>
      <c r="AF37" s="24">
        <v>0</v>
      </c>
      <c r="AG37" s="24">
        <v>0</v>
      </c>
      <c r="AH37" s="24">
        <f t="shared" si="8"/>
        <v>46242</v>
      </c>
      <c r="AI37" s="24">
        <f t="shared" si="9"/>
        <v>0</v>
      </c>
      <c r="AJ37" s="24">
        <f t="shared" si="10"/>
        <v>-46242</v>
      </c>
      <c r="AK37" s="24">
        <v>28388</v>
      </c>
      <c r="AL37" s="24">
        <v>5</v>
      </c>
      <c r="AM37" s="24">
        <v>7590</v>
      </c>
      <c r="AN37" s="6"/>
      <c r="AQ37" s="52"/>
      <c r="AS37" s="52"/>
      <c r="AU37" s="52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</row>
    <row r="38" spans="1:244" ht="33" customHeight="1">
      <c r="A38" s="31" t="s">
        <v>60</v>
      </c>
      <c r="B38" s="27">
        <f t="shared" si="4"/>
        <v>148422</v>
      </c>
      <c r="C38" s="27">
        <v>110776</v>
      </c>
      <c r="D38" s="27">
        <v>7235</v>
      </c>
      <c r="E38" s="27">
        <v>7235</v>
      </c>
      <c r="F38" s="27">
        <v>0</v>
      </c>
      <c r="G38" s="27">
        <v>0</v>
      </c>
      <c r="H38" s="27">
        <v>8345</v>
      </c>
      <c r="I38" s="27">
        <v>8345</v>
      </c>
      <c r="J38" s="27">
        <v>0</v>
      </c>
      <c r="K38" s="27">
        <v>0</v>
      </c>
      <c r="L38" s="27">
        <v>2000</v>
      </c>
      <c r="M38" s="27">
        <v>18836</v>
      </c>
      <c r="N38" s="27">
        <v>0</v>
      </c>
      <c r="O38" s="27">
        <v>1230</v>
      </c>
      <c r="P38" s="27">
        <f t="shared" si="5"/>
        <v>140132</v>
      </c>
      <c r="Q38" s="27">
        <v>80494</v>
      </c>
      <c r="R38" s="27">
        <v>53628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6010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f t="shared" si="7"/>
        <v>8290</v>
      </c>
      <c r="AE38" s="27">
        <v>0</v>
      </c>
      <c r="AF38" s="27">
        <v>0</v>
      </c>
      <c r="AG38" s="27">
        <v>8290</v>
      </c>
      <c r="AH38" s="27">
        <f t="shared" si="8"/>
        <v>8345</v>
      </c>
      <c r="AI38" s="27">
        <f t="shared" si="9"/>
        <v>0</v>
      </c>
      <c r="AJ38" s="27">
        <f t="shared" si="10"/>
        <v>-55</v>
      </c>
      <c r="AK38" s="27">
        <v>51428</v>
      </c>
      <c r="AL38" s="27">
        <v>8</v>
      </c>
      <c r="AM38" s="27">
        <v>39</v>
      </c>
      <c r="AN38" s="6"/>
      <c r="AQ38" s="52"/>
      <c r="AS38" s="52"/>
      <c r="AU38" s="52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</row>
    <row r="39" spans="1:244" ht="33" customHeight="1">
      <c r="A39" s="30" t="s">
        <v>114</v>
      </c>
      <c r="B39" s="24">
        <f t="shared" si="4"/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f t="shared" si="5"/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f t="shared" si="7"/>
        <v>0</v>
      </c>
      <c r="AE39" s="24">
        <v>0</v>
      </c>
      <c r="AF39" s="24">
        <v>0</v>
      </c>
      <c r="AG39" s="24">
        <v>0</v>
      </c>
      <c r="AH39" s="24">
        <f t="shared" si="8"/>
        <v>0</v>
      </c>
      <c r="AI39" s="24">
        <f t="shared" si="9"/>
        <v>0</v>
      </c>
      <c r="AJ39" s="24">
        <f t="shared" si="10"/>
        <v>0</v>
      </c>
      <c r="AK39" s="24">
        <v>0</v>
      </c>
      <c r="AL39" s="24">
        <v>0</v>
      </c>
      <c r="AM39" s="24">
        <v>0</v>
      </c>
      <c r="AN39" s="6"/>
      <c r="AQ39" s="52"/>
      <c r="AS39" s="52"/>
      <c r="AU39" s="52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</row>
    <row r="40" spans="1:244" ht="33" customHeight="1">
      <c r="A40" s="30" t="s">
        <v>61</v>
      </c>
      <c r="B40" s="24">
        <f t="shared" si="4"/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f t="shared" si="5"/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f t="shared" si="7"/>
        <v>0</v>
      </c>
      <c r="AE40" s="24">
        <v>0</v>
      </c>
      <c r="AF40" s="24">
        <v>0</v>
      </c>
      <c r="AG40" s="24">
        <v>0</v>
      </c>
      <c r="AH40" s="24">
        <f t="shared" si="8"/>
        <v>0</v>
      </c>
      <c r="AI40" s="24">
        <f t="shared" si="9"/>
        <v>0</v>
      </c>
      <c r="AJ40" s="24">
        <f t="shared" si="10"/>
        <v>0</v>
      </c>
      <c r="AK40" s="24">
        <v>0</v>
      </c>
      <c r="AL40" s="24">
        <v>0</v>
      </c>
      <c r="AM40" s="24">
        <v>0</v>
      </c>
      <c r="AN40" s="6"/>
      <c r="AQ40" s="52"/>
      <c r="AS40" s="52"/>
      <c r="AU40" s="52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</row>
    <row r="41" spans="1:244" ht="33" customHeight="1">
      <c r="A41" s="30" t="s">
        <v>62</v>
      </c>
      <c r="B41" s="24">
        <f t="shared" si="4"/>
        <v>5172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3700</v>
      </c>
      <c r="N41" s="24">
        <v>0</v>
      </c>
      <c r="O41" s="24">
        <v>1472</v>
      </c>
      <c r="P41" s="24">
        <f t="shared" si="5"/>
        <v>4931</v>
      </c>
      <c r="Q41" s="24">
        <v>1354</v>
      </c>
      <c r="R41" s="24">
        <v>0</v>
      </c>
      <c r="S41" s="24">
        <v>3577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f t="shared" si="7"/>
        <v>241</v>
      </c>
      <c r="AE41" s="24">
        <v>0</v>
      </c>
      <c r="AF41" s="24">
        <v>0</v>
      </c>
      <c r="AG41" s="24">
        <v>241</v>
      </c>
      <c r="AH41" s="24">
        <f t="shared" si="8"/>
        <v>0</v>
      </c>
      <c r="AI41" s="24">
        <f t="shared" si="9"/>
        <v>0</v>
      </c>
      <c r="AJ41" s="24">
        <f t="shared" si="10"/>
        <v>241</v>
      </c>
      <c r="AK41" s="24">
        <v>0</v>
      </c>
      <c r="AL41" s="24">
        <v>0</v>
      </c>
      <c r="AM41" s="24">
        <v>0</v>
      </c>
      <c r="AN41" s="6"/>
      <c r="AQ41" s="52"/>
      <c r="AS41" s="52"/>
      <c r="AU41" s="52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</row>
    <row r="42" spans="1:244" ht="33" customHeight="1">
      <c r="A42" s="30" t="s">
        <v>63</v>
      </c>
      <c r="B42" s="24">
        <f t="shared" si="4"/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f t="shared" si="5"/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f t="shared" si="7"/>
        <v>0</v>
      </c>
      <c r="AE42" s="24">
        <v>0</v>
      </c>
      <c r="AF42" s="24">
        <v>0</v>
      </c>
      <c r="AG42" s="24">
        <v>0</v>
      </c>
      <c r="AH42" s="24">
        <f t="shared" si="8"/>
        <v>0</v>
      </c>
      <c r="AI42" s="24">
        <f t="shared" si="9"/>
        <v>0</v>
      </c>
      <c r="AJ42" s="24">
        <f t="shared" si="10"/>
        <v>0</v>
      </c>
      <c r="AK42" s="24">
        <v>0</v>
      </c>
      <c r="AL42" s="24">
        <v>0</v>
      </c>
      <c r="AM42" s="24">
        <v>0</v>
      </c>
      <c r="AN42" s="6"/>
      <c r="AQ42" s="52"/>
      <c r="AS42" s="52"/>
      <c r="AU42" s="52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</row>
    <row r="43" spans="1:244" ht="33" customHeight="1">
      <c r="A43" s="31" t="s">
        <v>64</v>
      </c>
      <c r="B43" s="27">
        <f t="shared" si="4"/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f t="shared" si="5"/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f t="shared" si="7"/>
        <v>0</v>
      </c>
      <c r="AE43" s="27">
        <v>0</v>
      </c>
      <c r="AF43" s="27">
        <v>0</v>
      </c>
      <c r="AG43" s="27">
        <v>0</v>
      </c>
      <c r="AH43" s="27">
        <f t="shared" si="8"/>
        <v>0</v>
      </c>
      <c r="AI43" s="27">
        <f t="shared" si="9"/>
        <v>0</v>
      </c>
      <c r="AJ43" s="27">
        <f t="shared" si="10"/>
        <v>0</v>
      </c>
      <c r="AK43" s="27">
        <v>0</v>
      </c>
      <c r="AL43" s="27">
        <v>0</v>
      </c>
      <c r="AM43" s="27">
        <v>0</v>
      </c>
      <c r="AN43" s="6"/>
      <c r="AQ43" s="52"/>
      <c r="AS43" s="52"/>
      <c r="AU43" s="52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</row>
    <row r="44" spans="1:244" ht="33" customHeight="1">
      <c r="A44" s="30" t="s">
        <v>65</v>
      </c>
      <c r="B44" s="24">
        <f t="shared" si="4"/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f t="shared" si="5"/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f t="shared" si="7"/>
        <v>0</v>
      </c>
      <c r="AE44" s="24">
        <v>0</v>
      </c>
      <c r="AF44" s="24">
        <v>0</v>
      </c>
      <c r="AG44" s="24">
        <v>0</v>
      </c>
      <c r="AH44" s="24">
        <f t="shared" si="8"/>
        <v>0</v>
      </c>
      <c r="AI44" s="24">
        <f t="shared" si="9"/>
        <v>0</v>
      </c>
      <c r="AJ44" s="24">
        <f t="shared" si="10"/>
        <v>0</v>
      </c>
      <c r="AK44" s="24">
        <v>0</v>
      </c>
      <c r="AL44" s="24">
        <v>0</v>
      </c>
      <c r="AM44" s="24">
        <v>0</v>
      </c>
      <c r="AN44" s="6"/>
      <c r="AQ44" s="52"/>
      <c r="AS44" s="52"/>
      <c r="AU44" s="52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</row>
    <row r="45" spans="1:244" ht="33" customHeight="1">
      <c r="A45" s="30" t="s">
        <v>66</v>
      </c>
      <c r="B45" s="24">
        <f t="shared" si="4"/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f t="shared" si="5"/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f t="shared" si="7"/>
        <v>0</v>
      </c>
      <c r="AE45" s="24">
        <v>0</v>
      </c>
      <c r="AF45" s="24">
        <v>0</v>
      </c>
      <c r="AG45" s="24">
        <v>0</v>
      </c>
      <c r="AH45" s="24">
        <f t="shared" si="8"/>
        <v>0</v>
      </c>
      <c r="AI45" s="24">
        <f t="shared" si="9"/>
        <v>0</v>
      </c>
      <c r="AJ45" s="24">
        <f t="shared" si="10"/>
        <v>0</v>
      </c>
      <c r="AK45" s="24">
        <v>0</v>
      </c>
      <c r="AL45" s="24">
        <v>0</v>
      </c>
      <c r="AM45" s="24">
        <v>0</v>
      </c>
      <c r="AN45" s="6"/>
      <c r="AQ45" s="52"/>
      <c r="AS45" s="52"/>
      <c r="AU45" s="52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</row>
    <row r="46" spans="1:244" ht="33" customHeight="1">
      <c r="A46" s="30" t="s">
        <v>67</v>
      </c>
      <c r="B46" s="24">
        <f t="shared" si="4"/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f t="shared" si="5"/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f t="shared" si="7"/>
        <v>0</v>
      </c>
      <c r="AE46" s="24">
        <v>0</v>
      </c>
      <c r="AF46" s="24">
        <v>0</v>
      </c>
      <c r="AG46" s="24">
        <v>0</v>
      </c>
      <c r="AH46" s="24">
        <f t="shared" si="8"/>
        <v>0</v>
      </c>
      <c r="AI46" s="24">
        <f t="shared" si="9"/>
        <v>0</v>
      </c>
      <c r="AJ46" s="24">
        <f t="shared" si="10"/>
        <v>0</v>
      </c>
      <c r="AK46" s="24">
        <v>0</v>
      </c>
      <c r="AL46" s="24">
        <v>0</v>
      </c>
      <c r="AM46" s="24">
        <v>0</v>
      </c>
      <c r="AN46" s="6"/>
      <c r="AQ46" s="52"/>
      <c r="AS46" s="52"/>
      <c r="AU46" s="52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</row>
    <row r="47" spans="1:244" ht="33" customHeight="1">
      <c r="A47" s="30" t="s">
        <v>68</v>
      </c>
      <c r="B47" s="24">
        <f t="shared" si="4"/>
        <v>85196</v>
      </c>
      <c r="C47" s="24">
        <v>59067</v>
      </c>
      <c r="D47" s="24">
        <v>5612</v>
      </c>
      <c r="E47" s="24">
        <v>5612</v>
      </c>
      <c r="F47" s="24">
        <v>0</v>
      </c>
      <c r="G47" s="24">
        <v>0</v>
      </c>
      <c r="H47" s="24">
        <v>13000</v>
      </c>
      <c r="I47" s="24">
        <v>13000</v>
      </c>
      <c r="J47" s="24">
        <v>0</v>
      </c>
      <c r="K47" s="24">
        <v>0</v>
      </c>
      <c r="L47" s="24">
        <v>0</v>
      </c>
      <c r="M47" s="24">
        <v>7015</v>
      </c>
      <c r="N47" s="24">
        <v>0</v>
      </c>
      <c r="O47" s="24">
        <v>502</v>
      </c>
      <c r="P47" s="24">
        <f t="shared" si="5"/>
        <v>77821</v>
      </c>
      <c r="Q47" s="24">
        <v>40462</v>
      </c>
      <c r="R47" s="24">
        <v>31272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6087</v>
      </c>
      <c r="Z47" s="24">
        <v>6087</v>
      </c>
      <c r="AA47" s="24">
        <v>0</v>
      </c>
      <c r="AB47" s="24">
        <v>0</v>
      </c>
      <c r="AC47" s="24">
        <v>0</v>
      </c>
      <c r="AD47" s="24">
        <f t="shared" si="7"/>
        <v>7375</v>
      </c>
      <c r="AE47" s="24">
        <v>0</v>
      </c>
      <c r="AF47" s="24">
        <v>0</v>
      </c>
      <c r="AG47" s="24">
        <v>7375</v>
      </c>
      <c r="AH47" s="24">
        <f t="shared" si="8"/>
        <v>13000</v>
      </c>
      <c r="AI47" s="24">
        <f t="shared" si="9"/>
        <v>0</v>
      </c>
      <c r="AJ47" s="24">
        <f t="shared" si="10"/>
        <v>-5625</v>
      </c>
      <c r="AK47" s="24">
        <v>42600</v>
      </c>
      <c r="AL47" s="24">
        <v>3</v>
      </c>
      <c r="AM47" s="24">
        <v>0</v>
      </c>
      <c r="AN47" s="6"/>
      <c r="AQ47" s="52"/>
      <c r="AS47" s="52"/>
      <c r="AU47" s="52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</row>
    <row r="48" spans="1:244" ht="33" customHeight="1">
      <c r="A48" s="31" t="s">
        <v>69</v>
      </c>
      <c r="B48" s="27">
        <f t="shared" si="4"/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f t="shared" si="5"/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f aca="true" t="shared" si="11" ref="AD48:AD64">B48-P48</f>
        <v>0</v>
      </c>
      <c r="AE48" s="27">
        <v>0</v>
      </c>
      <c r="AF48" s="27">
        <v>0</v>
      </c>
      <c r="AG48" s="27">
        <v>0</v>
      </c>
      <c r="AH48" s="27">
        <f aca="true" t="shared" si="12" ref="AH48:AH64">H48</f>
        <v>0</v>
      </c>
      <c r="AI48" s="27">
        <f aca="true" t="shared" si="13" ref="AI48:AI64">T48</f>
        <v>0</v>
      </c>
      <c r="AJ48" s="27">
        <f t="shared" si="10"/>
        <v>0</v>
      </c>
      <c r="AK48" s="27">
        <v>0</v>
      </c>
      <c r="AL48" s="27">
        <v>0</v>
      </c>
      <c r="AM48" s="27">
        <v>0</v>
      </c>
      <c r="AN48" s="6"/>
      <c r="AQ48" s="52"/>
      <c r="AS48" s="52"/>
      <c r="AU48" s="52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</row>
    <row r="49" spans="1:244" ht="33" customHeight="1">
      <c r="A49" s="30" t="s">
        <v>70</v>
      </c>
      <c r="B49" s="24">
        <f t="shared" si="4"/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f t="shared" si="5"/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f t="shared" si="11"/>
        <v>0</v>
      </c>
      <c r="AE49" s="24">
        <v>0</v>
      </c>
      <c r="AF49" s="24">
        <v>0</v>
      </c>
      <c r="AG49" s="24">
        <v>0</v>
      </c>
      <c r="AH49" s="24">
        <f t="shared" si="12"/>
        <v>0</v>
      </c>
      <c r="AI49" s="24">
        <f t="shared" si="13"/>
        <v>0</v>
      </c>
      <c r="AJ49" s="24">
        <f t="shared" si="10"/>
        <v>0</v>
      </c>
      <c r="AK49" s="24">
        <v>0</v>
      </c>
      <c r="AL49" s="24">
        <v>0</v>
      </c>
      <c r="AM49" s="24">
        <v>0</v>
      </c>
      <c r="AN49" s="6"/>
      <c r="AQ49" s="52"/>
      <c r="AS49" s="52"/>
      <c r="AU49" s="52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</row>
    <row r="50" spans="1:244" ht="33" customHeight="1">
      <c r="A50" s="30" t="s">
        <v>71</v>
      </c>
      <c r="B50" s="24">
        <f t="shared" si="4"/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f t="shared" si="5"/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f t="shared" si="11"/>
        <v>0</v>
      </c>
      <c r="AE50" s="24">
        <v>0</v>
      </c>
      <c r="AF50" s="24">
        <v>0</v>
      </c>
      <c r="AG50" s="24">
        <v>0</v>
      </c>
      <c r="AH50" s="24">
        <f t="shared" si="12"/>
        <v>0</v>
      </c>
      <c r="AI50" s="24">
        <f t="shared" si="13"/>
        <v>0</v>
      </c>
      <c r="AJ50" s="24">
        <f t="shared" si="10"/>
        <v>0</v>
      </c>
      <c r="AK50" s="24">
        <v>0</v>
      </c>
      <c r="AL50" s="24">
        <v>0</v>
      </c>
      <c r="AM50" s="24">
        <v>0</v>
      </c>
      <c r="AN50" s="6"/>
      <c r="AQ50" s="52"/>
      <c r="AS50" s="52"/>
      <c r="AU50" s="52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</row>
    <row r="51" spans="1:244" ht="33" customHeight="1">
      <c r="A51" s="30" t="s">
        <v>72</v>
      </c>
      <c r="B51" s="24">
        <f t="shared" si="4"/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f t="shared" si="5"/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f t="shared" si="11"/>
        <v>0</v>
      </c>
      <c r="AE51" s="24">
        <v>0</v>
      </c>
      <c r="AF51" s="24">
        <v>0</v>
      </c>
      <c r="AG51" s="24">
        <v>0</v>
      </c>
      <c r="AH51" s="24">
        <f t="shared" si="12"/>
        <v>0</v>
      </c>
      <c r="AI51" s="24">
        <f t="shared" si="13"/>
        <v>0</v>
      </c>
      <c r="AJ51" s="24">
        <f t="shared" si="10"/>
        <v>0</v>
      </c>
      <c r="AK51" s="24">
        <v>0</v>
      </c>
      <c r="AL51" s="24">
        <v>0</v>
      </c>
      <c r="AM51" s="24">
        <v>0</v>
      </c>
      <c r="AN51" s="6"/>
      <c r="AQ51" s="52"/>
      <c r="AS51" s="52"/>
      <c r="AU51" s="52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</row>
    <row r="52" spans="1:244" ht="33" customHeight="1">
      <c r="A52" s="30" t="s">
        <v>73</v>
      </c>
      <c r="B52" s="24">
        <f t="shared" si="4"/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f t="shared" si="5"/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f t="shared" si="11"/>
        <v>0</v>
      </c>
      <c r="AE52" s="24">
        <v>0</v>
      </c>
      <c r="AF52" s="24">
        <v>0</v>
      </c>
      <c r="AG52" s="24">
        <v>0</v>
      </c>
      <c r="AH52" s="24">
        <f t="shared" si="12"/>
        <v>0</v>
      </c>
      <c r="AI52" s="24">
        <f t="shared" si="13"/>
        <v>0</v>
      </c>
      <c r="AJ52" s="24">
        <f t="shared" si="10"/>
        <v>0</v>
      </c>
      <c r="AK52" s="24">
        <v>0</v>
      </c>
      <c r="AL52" s="24">
        <v>0</v>
      </c>
      <c r="AM52" s="24">
        <v>0</v>
      </c>
      <c r="AN52" s="6"/>
      <c r="AQ52" s="52"/>
      <c r="AS52" s="52"/>
      <c r="AU52" s="52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</row>
    <row r="53" spans="1:244" ht="33" customHeight="1">
      <c r="A53" s="31" t="s">
        <v>74</v>
      </c>
      <c r="B53" s="27">
        <f t="shared" si="4"/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f t="shared" si="5"/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f t="shared" si="11"/>
        <v>0</v>
      </c>
      <c r="AE53" s="27">
        <v>0</v>
      </c>
      <c r="AF53" s="27">
        <v>0</v>
      </c>
      <c r="AG53" s="27">
        <v>0</v>
      </c>
      <c r="AH53" s="27">
        <f t="shared" si="12"/>
        <v>0</v>
      </c>
      <c r="AI53" s="27">
        <f t="shared" si="13"/>
        <v>0</v>
      </c>
      <c r="AJ53" s="27">
        <f t="shared" si="10"/>
        <v>0</v>
      </c>
      <c r="AK53" s="27">
        <v>0</v>
      </c>
      <c r="AL53" s="27">
        <v>0</v>
      </c>
      <c r="AM53" s="27">
        <v>0</v>
      </c>
      <c r="AN53" s="6"/>
      <c r="AQ53" s="52"/>
      <c r="AS53" s="52"/>
      <c r="AU53" s="52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</row>
    <row r="54" spans="1:244" ht="33" customHeight="1">
      <c r="A54" s="30" t="s">
        <v>75</v>
      </c>
      <c r="B54" s="24">
        <f t="shared" si="4"/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f t="shared" si="5"/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f t="shared" si="11"/>
        <v>0</v>
      </c>
      <c r="AE54" s="24">
        <v>0</v>
      </c>
      <c r="AF54" s="24">
        <v>0</v>
      </c>
      <c r="AG54" s="24">
        <v>0</v>
      </c>
      <c r="AH54" s="24">
        <f t="shared" si="12"/>
        <v>0</v>
      </c>
      <c r="AI54" s="24">
        <f t="shared" si="13"/>
        <v>0</v>
      </c>
      <c r="AJ54" s="24">
        <f t="shared" si="10"/>
        <v>0</v>
      </c>
      <c r="AK54" s="24">
        <v>0</v>
      </c>
      <c r="AL54" s="24">
        <v>0</v>
      </c>
      <c r="AM54" s="24">
        <v>0</v>
      </c>
      <c r="AN54" s="6"/>
      <c r="AQ54" s="52"/>
      <c r="AS54" s="52"/>
      <c r="AU54" s="52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</row>
    <row r="55" spans="1:244" ht="33" customHeight="1">
      <c r="A55" s="30" t="s">
        <v>76</v>
      </c>
      <c r="B55" s="24">
        <f t="shared" si="4"/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f t="shared" si="5"/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f t="shared" si="11"/>
        <v>0</v>
      </c>
      <c r="AE55" s="24">
        <v>0</v>
      </c>
      <c r="AF55" s="24">
        <v>0</v>
      </c>
      <c r="AG55" s="24">
        <v>0</v>
      </c>
      <c r="AH55" s="24">
        <f t="shared" si="12"/>
        <v>0</v>
      </c>
      <c r="AI55" s="24">
        <f t="shared" si="13"/>
        <v>0</v>
      </c>
      <c r="AJ55" s="24">
        <f t="shared" si="10"/>
        <v>0</v>
      </c>
      <c r="AK55" s="24">
        <v>0</v>
      </c>
      <c r="AL55" s="24">
        <v>0</v>
      </c>
      <c r="AM55" s="24">
        <v>0</v>
      </c>
      <c r="AN55" s="6"/>
      <c r="AQ55" s="52"/>
      <c r="AS55" s="52"/>
      <c r="AU55" s="52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</row>
    <row r="56" spans="1:244" ht="33" customHeight="1">
      <c r="A56" s="30" t="s">
        <v>77</v>
      </c>
      <c r="B56" s="24">
        <f t="shared" si="4"/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f t="shared" si="5"/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f t="shared" si="11"/>
        <v>0</v>
      </c>
      <c r="AE56" s="24">
        <v>0</v>
      </c>
      <c r="AF56" s="24">
        <v>0</v>
      </c>
      <c r="AG56" s="24">
        <v>0</v>
      </c>
      <c r="AH56" s="24">
        <f t="shared" si="12"/>
        <v>0</v>
      </c>
      <c r="AI56" s="24">
        <f t="shared" si="13"/>
        <v>0</v>
      </c>
      <c r="AJ56" s="24">
        <f t="shared" si="10"/>
        <v>0</v>
      </c>
      <c r="AK56" s="24">
        <v>0</v>
      </c>
      <c r="AL56" s="24">
        <v>0</v>
      </c>
      <c r="AM56" s="24">
        <v>0</v>
      </c>
      <c r="AN56" s="6"/>
      <c r="AQ56" s="52"/>
      <c r="AS56" s="52"/>
      <c r="AU56" s="52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</row>
    <row r="57" spans="1:244" ht="33" customHeight="1">
      <c r="A57" s="30" t="s">
        <v>78</v>
      </c>
      <c r="B57" s="24">
        <f t="shared" si="4"/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f t="shared" si="5"/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f t="shared" si="11"/>
        <v>0</v>
      </c>
      <c r="AE57" s="24">
        <v>0</v>
      </c>
      <c r="AF57" s="24">
        <v>0</v>
      </c>
      <c r="AG57" s="24">
        <v>0</v>
      </c>
      <c r="AH57" s="24">
        <f t="shared" si="12"/>
        <v>0</v>
      </c>
      <c r="AI57" s="24">
        <f t="shared" si="13"/>
        <v>0</v>
      </c>
      <c r="AJ57" s="24">
        <f t="shared" si="10"/>
        <v>0</v>
      </c>
      <c r="AK57" s="24">
        <v>0</v>
      </c>
      <c r="AL57" s="24">
        <v>0</v>
      </c>
      <c r="AM57" s="24">
        <v>0</v>
      </c>
      <c r="AN57" s="6"/>
      <c r="AQ57" s="52"/>
      <c r="AS57" s="52"/>
      <c r="AU57" s="52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</row>
    <row r="58" spans="1:244" ht="33" customHeight="1">
      <c r="A58" s="31" t="s">
        <v>79</v>
      </c>
      <c r="B58" s="27">
        <f t="shared" si="4"/>
        <v>161541</v>
      </c>
      <c r="C58" s="27">
        <v>118681</v>
      </c>
      <c r="D58" s="27">
        <v>0</v>
      </c>
      <c r="E58" s="27">
        <v>0</v>
      </c>
      <c r="F58" s="27">
        <v>0</v>
      </c>
      <c r="G58" s="27">
        <v>0</v>
      </c>
      <c r="H58" s="27">
        <v>31816</v>
      </c>
      <c r="I58" s="27">
        <v>25500</v>
      </c>
      <c r="J58" s="27">
        <v>6316</v>
      </c>
      <c r="K58" s="27">
        <v>0</v>
      </c>
      <c r="L58" s="27">
        <v>0</v>
      </c>
      <c r="M58" s="27">
        <v>10887</v>
      </c>
      <c r="N58" s="27">
        <v>0</v>
      </c>
      <c r="O58" s="27">
        <v>157</v>
      </c>
      <c r="P58" s="27">
        <f t="shared" si="5"/>
        <v>152943</v>
      </c>
      <c r="Q58" s="27">
        <v>79610</v>
      </c>
      <c r="R58" s="27">
        <v>73333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f t="shared" si="11"/>
        <v>8598</v>
      </c>
      <c r="AE58" s="27">
        <v>0</v>
      </c>
      <c r="AF58" s="27">
        <v>0</v>
      </c>
      <c r="AG58" s="27">
        <v>8598</v>
      </c>
      <c r="AH58" s="27">
        <f t="shared" si="12"/>
        <v>31816</v>
      </c>
      <c r="AI58" s="27">
        <f t="shared" si="13"/>
        <v>0</v>
      </c>
      <c r="AJ58" s="27">
        <f t="shared" si="10"/>
        <v>-23218</v>
      </c>
      <c r="AK58" s="27">
        <v>74163</v>
      </c>
      <c r="AL58" s="27">
        <v>5</v>
      </c>
      <c r="AM58" s="27">
        <v>0</v>
      </c>
      <c r="AN58" s="6"/>
      <c r="AQ58" s="52"/>
      <c r="AS58" s="52"/>
      <c r="AU58" s="52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</row>
    <row r="59" spans="1:244" ht="33" customHeight="1">
      <c r="A59" s="30" t="s">
        <v>80</v>
      </c>
      <c r="B59" s="24">
        <f t="shared" si="4"/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f t="shared" si="5"/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f t="shared" si="11"/>
        <v>0</v>
      </c>
      <c r="AE59" s="24">
        <v>0</v>
      </c>
      <c r="AF59" s="24">
        <v>0</v>
      </c>
      <c r="AG59" s="24">
        <v>0</v>
      </c>
      <c r="AH59" s="24">
        <f t="shared" si="12"/>
        <v>0</v>
      </c>
      <c r="AI59" s="24">
        <f t="shared" si="13"/>
        <v>0</v>
      </c>
      <c r="AJ59" s="24">
        <f t="shared" si="10"/>
        <v>0</v>
      </c>
      <c r="AK59" s="24">
        <v>0</v>
      </c>
      <c r="AL59" s="24">
        <v>0</v>
      </c>
      <c r="AM59" s="24">
        <v>0</v>
      </c>
      <c r="AN59" s="6"/>
      <c r="AQ59" s="52"/>
      <c r="AS59" s="52"/>
      <c r="AU59" s="52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</row>
    <row r="60" spans="1:244" ht="33" customHeight="1">
      <c r="A60" s="30" t="s">
        <v>81</v>
      </c>
      <c r="B60" s="24">
        <f t="shared" si="4"/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f t="shared" si="5"/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f t="shared" si="11"/>
        <v>0</v>
      </c>
      <c r="AE60" s="24">
        <v>0</v>
      </c>
      <c r="AF60" s="24">
        <v>0</v>
      </c>
      <c r="AG60" s="24">
        <v>0</v>
      </c>
      <c r="AH60" s="24">
        <f t="shared" si="12"/>
        <v>0</v>
      </c>
      <c r="AI60" s="24">
        <f t="shared" si="13"/>
        <v>0</v>
      </c>
      <c r="AJ60" s="24">
        <f t="shared" si="10"/>
        <v>0</v>
      </c>
      <c r="AK60" s="24">
        <v>0</v>
      </c>
      <c r="AL60" s="24">
        <v>0</v>
      </c>
      <c r="AM60" s="24">
        <v>0</v>
      </c>
      <c r="AN60" s="6"/>
      <c r="AQ60" s="52"/>
      <c r="AS60" s="52"/>
      <c r="AU60" s="52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</row>
    <row r="61" spans="1:244" ht="33" customHeight="1">
      <c r="A61" s="30" t="s">
        <v>82</v>
      </c>
      <c r="B61" s="24">
        <f t="shared" si="4"/>
        <v>117115</v>
      </c>
      <c r="C61" s="24">
        <v>80273</v>
      </c>
      <c r="D61" s="24">
        <v>0</v>
      </c>
      <c r="E61" s="24">
        <v>0</v>
      </c>
      <c r="F61" s="24">
        <v>0</v>
      </c>
      <c r="G61" s="24">
        <v>0</v>
      </c>
      <c r="H61" s="24">
        <v>25228</v>
      </c>
      <c r="I61" s="24">
        <v>19000</v>
      </c>
      <c r="J61" s="24">
        <v>6228</v>
      </c>
      <c r="K61" s="24">
        <v>0</v>
      </c>
      <c r="L61" s="24">
        <v>0</v>
      </c>
      <c r="M61" s="24">
        <v>10139</v>
      </c>
      <c r="N61" s="24">
        <v>0</v>
      </c>
      <c r="O61" s="24">
        <v>1475</v>
      </c>
      <c r="P61" s="24">
        <f t="shared" si="5"/>
        <v>114614</v>
      </c>
      <c r="Q61" s="24">
        <v>74140</v>
      </c>
      <c r="R61" s="24">
        <v>40474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f t="shared" si="11"/>
        <v>2501</v>
      </c>
      <c r="AE61" s="24">
        <v>0</v>
      </c>
      <c r="AF61" s="24">
        <v>0</v>
      </c>
      <c r="AG61" s="24">
        <v>2501</v>
      </c>
      <c r="AH61" s="24">
        <f t="shared" si="12"/>
        <v>25228</v>
      </c>
      <c r="AI61" s="24">
        <f t="shared" si="13"/>
        <v>0</v>
      </c>
      <c r="AJ61" s="24">
        <f t="shared" si="10"/>
        <v>-22727</v>
      </c>
      <c r="AK61" s="24">
        <v>61834</v>
      </c>
      <c r="AL61" s="24">
        <v>7</v>
      </c>
      <c r="AM61" s="24">
        <v>6159</v>
      </c>
      <c r="AN61" s="6"/>
      <c r="AQ61" s="52"/>
      <c r="AS61" s="52"/>
      <c r="AU61" s="52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</row>
    <row r="62" spans="1:244" ht="33" customHeight="1">
      <c r="A62" s="30" t="s">
        <v>83</v>
      </c>
      <c r="B62" s="24">
        <f t="shared" si="4"/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f t="shared" si="5"/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f t="shared" si="11"/>
        <v>0</v>
      </c>
      <c r="AE62" s="24">
        <v>0</v>
      </c>
      <c r="AF62" s="24">
        <v>0</v>
      </c>
      <c r="AG62" s="24">
        <v>0</v>
      </c>
      <c r="AH62" s="24">
        <f t="shared" si="12"/>
        <v>0</v>
      </c>
      <c r="AI62" s="24">
        <f t="shared" si="13"/>
        <v>0</v>
      </c>
      <c r="AJ62" s="24">
        <f t="shared" si="10"/>
        <v>0</v>
      </c>
      <c r="AK62" s="24">
        <v>0</v>
      </c>
      <c r="AL62" s="24">
        <v>0</v>
      </c>
      <c r="AM62" s="24">
        <v>0</v>
      </c>
      <c r="AN62" s="6"/>
      <c r="AQ62" s="52"/>
      <c r="AS62" s="52"/>
      <c r="AU62" s="52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</row>
    <row r="63" spans="1:244" ht="33" customHeight="1">
      <c r="A63" s="31" t="s">
        <v>84</v>
      </c>
      <c r="B63" s="27">
        <f t="shared" si="4"/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f t="shared" si="5"/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f t="shared" si="11"/>
        <v>0</v>
      </c>
      <c r="AE63" s="27">
        <v>0</v>
      </c>
      <c r="AF63" s="27">
        <v>0</v>
      </c>
      <c r="AG63" s="27">
        <v>0</v>
      </c>
      <c r="AH63" s="27">
        <f t="shared" si="12"/>
        <v>0</v>
      </c>
      <c r="AI63" s="27">
        <f t="shared" si="13"/>
        <v>0</v>
      </c>
      <c r="AJ63" s="27">
        <f t="shared" si="10"/>
        <v>0</v>
      </c>
      <c r="AK63" s="27">
        <v>0</v>
      </c>
      <c r="AL63" s="27">
        <v>0</v>
      </c>
      <c r="AM63" s="27">
        <v>0</v>
      </c>
      <c r="AN63" s="6"/>
      <c r="AQ63" s="52"/>
      <c r="AS63" s="52"/>
      <c r="AU63" s="52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</row>
    <row r="64" spans="1:244" ht="33" customHeight="1" thickBot="1">
      <c r="A64" s="30" t="s">
        <v>101</v>
      </c>
      <c r="B64" s="24">
        <f t="shared" si="4"/>
        <v>40637</v>
      </c>
      <c r="C64" s="24">
        <v>17371</v>
      </c>
      <c r="D64" s="24">
        <v>0</v>
      </c>
      <c r="E64" s="24">
        <v>0</v>
      </c>
      <c r="F64" s="24">
        <v>0</v>
      </c>
      <c r="G64" s="24">
        <v>0</v>
      </c>
      <c r="H64" s="24">
        <v>22182</v>
      </c>
      <c r="I64" s="24">
        <v>22182</v>
      </c>
      <c r="J64" s="24">
        <v>0</v>
      </c>
      <c r="K64" s="24">
        <v>0</v>
      </c>
      <c r="L64" s="24">
        <v>0</v>
      </c>
      <c r="M64" s="24">
        <v>408</v>
      </c>
      <c r="N64" s="24">
        <v>0</v>
      </c>
      <c r="O64" s="24">
        <v>676</v>
      </c>
      <c r="P64" s="24">
        <f t="shared" si="5"/>
        <v>40637</v>
      </c>
      <c r="Q64" s="24">
        <v>32250</v>
      </c>
      <c r="R64" s="24">
        <v>8326</v>
      </c>
      <c r="S64" s="24">
        <v>61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f t="shared" si="11"/>
        <v>0</v>
      </c>
      <c r="AE64" s="24">
        <v>0</v>
      </c>
      <c r="AF64" s="24">
        <v>0</v>
      </c>
      <c r="AG64" s="24">
        <v>0</v>
      </c>
      <c r="AH64" s="24">
        <f t="shared" si="12"/>
        <v>22182</v>
      </c>
      <c r="AI64" s="24">
        <f t="shared" si="13"/>
        <v>0</v>
      </c>
      <c r="AJ64" s="24">
        <f t="shared" si="10"/>
        <v>-22182</v>
      </c>
      <c r="AK64" s="24">
        <v>0</v>
      </c>
      <c r="AL64" s="24">
        <v>0</v>
      </c>
      <c r="AM64" s="24">
        <v>6352</v>
      </c>
      <c r="AN64" s="6"/>
      <c r="AQ64" s="52"/>
      <c r="AS64" s="52"/>
      <c r="AU64" s="52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</row>
    <row r="65" spans="1:244" ht="33" customHeight="1" thickBot="1" thickTop="1">
      <c r="A65" s="22" t="s">
        <v>85</v>
      </c>
      <c r="B65" s="25">
        <f aca="true" t="shared" si="14" ref="B65:AM65">SUM(B19:B64)</f>
        <v>1734448</v>
      </c>
      <c r="C65" s="25">
        <f t="shared" si="14"/>
        <v>1263295</v>
      </c>
      <c r="D65" s="25">
        <f t="shared" si="14"/>
        <v>38720</v>
      </c>
      <c r="E65" s="25">
        <f t="shared" si="14"/>
        <v>38720</v>
      </c>
      <c r="F65" s="25">
        <f t="shared" si="14"/>
        <v>0</v>
      </c>
      <c r="G65" s="25">
        <f t="shared" si="14"/>
        <v>0</v>
      </c>
      <c r="H65" s="25">
        <f t="shared" si="14"/>
        <v>299229</v>
      </c>
      <c r="I65" s="25">
        <f t="shared" si="14"/>
        <v>279174</v>
      </c>
      <c r="J65" s="25">
        <f>SUM(J19:J64)</f>
        <v>20034</v>
      </c>
      <c r="K65" s="25">
        <f t="shared" si="14"/>
        <v>21</v>
      </c>
      <c r="L65" s="25">
        <f t="shared" si="14"/>
        <v>2000</v>
      </c>
      <c r="M65" s="25">
        <f t="shared" si="14"/>
        <v>61990</v>
      </c>
      <c r="N65" s="25">
        <f t="shared" si="14"/>
        <v>32800</v>
      </c>
      <c r="O65" s="25">
        <f t="shared" si="14"/>
        <v>36414</v>
      </c>
      <c r="P65" s="25">
        <f t="shared" si="14"/>
        <v>1675509</v>
      </c>
      <c r="Q65" s="25">
        <f t="shared" si="14"/>
        <v>741227</v>
      </c>
      <c r="R65" s="25">
        <f t="shared" si="14"/>
        <v>818291</v>
      </c>
      <c r="S65" s="25">
        <f t="shared" si="14"/>
        <v>6993</v>
      </c>
      <c r="T65" s="25">
        <f t="shared" si="14"/>
        <v>0</v>
      </c>
      <c r="U65" s="25">
        <f t="shared" si="14"/>
        <v>0</v>
      </c>
      <c r="V65" s="25">
        <f t="shared" si="14"/>
        <v>0</v>
      </c>
      <c r="W65" s="25">
        <f t="shared" si="14"/>
        <v>0</v>
      </c>
      <c r="X65" s="25">
        <f t="shared" si="14"/>
        <v>6287</v>
      </c>
      <c r="Y65" s="25">
        <f t="shared" si="14"/>
        <v>102711</v>
      </c>
      <c r="Z65" s="25">
        <f t="shared" si="14"/>
        <v>102711</v>
      </c>
      <c r="AA65" s="25">
        <f t="shared" si="14"/>
        <v>0</v>
      </c>
      <c r="AB65" s="25">
        <f t="shared" si="14"/>
        <v>0</v>
      </c>
      <c r="AC65" s="25">
        <f t="shared" si="14"/>
        <v>0</v>
      </c>
      <c r="AD65" s="25">
        <f t="shared" si="14"/>
        <v>58939</v>
      </c>
      <c r="AE65" s="25">
        <f>SUM(AE19:AE64)</f>
        <v>2900</v>
      </c>
      <c r="AF65" s="25">
        <f>SUM(AF19:AF64)</f>
        <v>0</v>
      </c>
      <c r="AG65" s="25">
        <f t="shared" si="14"/>
        <v>56039</v>
      </c>
      <c r="AH65" s="25">
        <f t="shared" si="14"/>
        <v>299229</v>
      </c>
      <c r="AI65" s="25">
        <f t="shared" si="14"/>
        <v>0</v>
      </c>
      <c r="AJ65" s="25">
        <f t="shared" si="14"/>
        <v>-243190</v>
      </c>
      <c r="AK65" s="25">
        <f t="shared" si="14"/>
        <v>583125</v>
      </c>
      <c r="AL65" s="25">
        <f t="shared" si="14"/>
        <v>62</v>
      </c>
      <c r="AM65" s="25">
        <f t="shared" si="14"/>
        <v>20148</v>
      </c>
      <c r="AN65" s="6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</row>
    <row r="66" spans="1:244" ht="33" customHeight="1" thickTop="1">
      <c r="A66" s="32" t="s">
        <v>86</v>
      </c>
      <c r="B66" s="28">
        <f aca="true" t="shared" si="15" ref="B66:AM66">SUM(B65,B18)</f>
        <v>2060108</v>
      </c>
      <c r="C66" s="28">
        <f t="shared" si="15"/>
        <v>1480919</v>
      </c>
      <c r="D66" s="28">
        <f t="shared" si="15"/>
        <v>53917</v>
      </c>
      <c r="E66" s="28">
        <f t="shared" si="15"/>
        <v>53917</v>
      </c>
      <c r="F66" s="28">
        <f t="shared" si="15"/>
        <v>0</v>
      </c>
      <c r="G66" s="28">
        <f t="shared" si="15"/>
        <v>0</v>
      </c>
      <c r="H66" s="28">
        <f t="shared" si="15"/>
        <v>376698</v>
      </c>
      <c r="I66" s="28">
        <f t="shared" si="15"/>
        <v>356643</v>
      </c>
      <c r="J66" s="28">
        <f t="shared" si="15"/>
        <v>20034</v>
      </c>
      <c r="K66" s="28">
        <f t="shared" si="15"/>
        <v>21</v>
      </c>
      <c r="L66" s="28">
        <f t="shared" si="15"/>
        <v>8800</v>
      </c>
      <c r="M66" s="28">
        <f t="shared" si="15"/>
        <v>69189</v>
      </c>
      <c r="N66" s="28">
        <f t="shared" si="15"/>
        <v>32800</v>
      </c>
      <c r="O66" s="28">
        <f t="shared" si="15"/>
        <v>37785</v>
      </c>
      <c r="P66" s="28">
        <f t="shared" si="15"/>
        <v>1997506</v>
      </c>
      <c r="Q66" s="28">
        <f t="shared" si="15"/>
        <v>890251</v>
      </c>
      <c r="R66" s="28">
        <f t="shared" si="15"/>
        <v>931926</v>
      </c>
      <c r="S66" s="28">
        <f t="shared" si="15"/>
        <v>6993</v>
      </c>
      <c r="T66" s="28">
        <f t="shared" si="15"/>
        <v>0</v>
      </c>
      <c r="U66" s="28">
        <f t="shared" si="15"/>
        <v>0</v>
      </c>
      <c r="V66" s="28">
        <f t="shared" si="15"/>
        <v>0</v>
      </c>
      <c r="W66" s="28">
        <f t="shared" si="15"/>
        <v>0</v>
      </c>
      <c r="X66" s="28">
        <f t="shared" si="15"/>
        <v>61331</v>
      </c>
      <c r="Y66" s="28">
        <f t="shared" si="15"/>
        <v>107005</v>
      </c>
      <c r="Z66" s="28">
        <f t="shared" si="15"/>
        <v>107005</v>
      </c>
      <c r="AA66" s="28">
        <f t="shared" si="15"/>
        <v>0</v>
      </c>
      <c r="AB66" s="28">
        <f t="shared" si="15"/>
        <v>0</v>
      </c>
      <c r="AC66" s="28">
        <f t="shared" si="15"/>
        <v>0</v>
      </c>
      <c r="AD66" s="28">
        <f t="shared" si="15"/>
        <v>62602</v>
      </c>
      <c r="AE66" s="28">
        <f t="shared" si="15"/>
        <v>2900</v>
      </c>
      <c r="AF66" s="28">
        <f t="shared" si="15"/>
        <v>0</v>
      </c>
      <c r="AG66" s="28">
        <f t="shared" si="15"/>
        <v>59702</v>
      </c>
      <c r="AH66" s="28">
        <f t="shared" si="15"/>
        <v>376698</v>
      </c>
      <c r="AI66" s="28">
        <f t="shared" si="15"/>
        <v>0</v>
      </c>
      <c r="AJ66" s="28">
        <f t="shared" si="15"/>
        <v>-316996</v>
      </c>
      <c r="AK66" s="28">
        <f t="shared" si="15"/>
        <v>708128</v>
      </c>
      <c r="AL66" s="28">
        <f t="shared" si="15"/>
        <v>71</v>
      </c>
      <c r="AM66" s="28">
        <f t="shared" si="15"/>
        <v>34988</v>
      </c>
      <c r="AN66" s="6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</row>
    <row r="67" spans="1:48" s="46" customFormat="1" ht="26.2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O67" s="20"/>
      <c r="AP67" s="20"/>
      <c r="AQ67" s="20"/>
      <c r="AR67" s="20"/>
      <c r="AS67" s="20"/>
      <c r="AT67" s="20"/>
      <c r="AU67" s="20"/>
      <c r="AV67" s="20"/>
    </row>
    <row r="68" spans="41:48" s="46" customFormat="1" ht="26.25" customHeight="1">
      <c r="AO68" s="20"/>
      <c r="AP68" s="20"/>
      <c r="AQ68" s="20"/>
      <c r="AR68" s="20"/>
      <c r="AS68" s="20"/>
      <c r="AT68" s="20"/>
      <c r="AU68" s="20"/>
      <c r="AV68" s="20"/>
    </row>
    <row r="69" spans="41:48" s="46" customFormat="1" ht="26.25" customHeight="1">
      <c r="AO69" s="20"/>
      <c r="AP69" s="20"/>
      <c r="AQ69" s="20"/>
      <c r="AR69" s="20"/>
      <c r="AS69" s="20"/>
      <c r="AT69" s="20"/>
      <c r="AU69" s="20"/>
      <c r="AV69" s="20"/>
    </row>
  </sheetData>
  <sheetProtection/>
  <mergeCells count="1">
    <mergeCell ref="AD1:AJ1"/>
  </mergeCells>
  <printOptions/>
  <pageMargins left="0.7480314960629921" right="0.7480314960629921" top="0.7874015748031497" bottom="0.3937007874015748" header="0.5905511811023623" footer="0.31496062992125984"/>
  <pageSetup firstPageNumber="269" useFirstPageNumber="1" fitToHeight="10" horizontalDpi="600" verticalDpi="600" orientation="portrait" paperSize="9" scale="35" r:id="rId1"/>
  <headerFooter alignWithMargins="0">
    <oddHeader>&amp;L&amp;24　　第３８表　国民健康保険事業会計（直診勘定）決算の状況</oddHeader>
    <oddFooter>&amp;C&amp;28&amp;P</oddFooter>
  </headerFooter>
  <colBreaks count="3" manualBreakCount="3">
    <brk id="11" max="65535" man="1"/>
    <brk id="21" max="65535" man="1"/>
    <brk id="2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2011-03-03T04:45:26Z</cp:lastPrinted>
  <dcterms:modified xsi:type="dcterms:W3CDTF">2012-08-07T04:52:03Z</dcterms:modified>
  <cp:category/>
  <cp:version/>
  <cp:contentType/>
  <cp:contentStatus/>
</cp:coreProperties>
</file>