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725" firstSheet="1" activeTab="1"/>
  </bookViews>
  <sheets>
    <sheet name="第３９表老人保健会計（最初のページのみ印刷）" sheetId="1" r:id="rId1"/>
    <sheet name="第３９表老人保健会計 (次ページ以降印刷)" sheetId="2" r:id="rId2"/>
  </sheets>
  <definedNames>
    <definedName name="_xlnm.Print_Area" localSheetId="1">'第３９表老人保健会計 (次ページ以降印刷)'!$A$1:$AE$66</definedName>
    <definedName name="_xlnm.Print_Area" localSheetId="0">'第３９表老人保健会計（最初のページのみ印刷）'!$A$1:$K$66</definedName>
    <definedName name="_xlnm.Print_Titles" localSheetId="1">'第３９表老人保健会計 (次ページ以降印刷)'!$A:$A</definedName>
    <definedName name="_xlnm.Print_Titles" localSheetId="0">'第３９表老人保健会計（最初のページのみ印刷）'!$A:$A</definedName>
  </definedNames>
  <calcPr fullCalcOnLoad="1"/>
</workbook>
</file>

<file path=xl/sharedStrings.xml><?xml version="1.0" encoding="utf-8"?>
<sst xmlns="http://schemas.openxmlformats.org/spreadsheetml/2006/main" count="199" uniqueCount="133">
  <si>
    <t>市町村名</t>
  </si>
  <si>
    <t>歳入合計</t>
  </si>
  <si>
    <t>歳出合計</t>
  </si>
  <si>
    <t>２国庫支出金</t>
  </si>
  <si>
    <t>３県支出金</t>
  </si>
  <si>
    <t>５繰越金</t>
  </si>
  <si>
    <t>６その他の収入</t>
  </si>
  <si>
    <t>１総務費</t>
  </si>
  <si>
    <t>２医療諸費</t>
  </si>
  <si>
    <t>３繰出金</t>
  </si>
  <si>
    <t>５その他の支出</t>
  </si>
  <si>
    <t>歳入歳出差引額</t>
  </si>
  <si>
    <t>実質収支額</t>
  </si>
  <si>
    <t>（２）その他のもの</t>
  </si>
  <si>
    <t>(1)人件費</t>
  </si>
  <si>
    <t>（２）その他</t>
  </si>
  <si>
    <t>（２）特定療養費</t>
  </si>
  <si>
    <t>（３）医療費</t>
  </si>
  <si>
    <t>②その他</t>
  </si>
  <si>
    <t>うち移送費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</si>
  <si>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</si>
  <si>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</si>
  <si>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</si>
  <si>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</si>
  <si>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</si>
  <si>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</si>
  <si>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</si>
  <si>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</si>
  <si>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</si>
  <si>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</si>
  <si>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</si>
  <si>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</si>
  <si>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</si>
  <si>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</si>
  <si>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</si>
  <si>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</si>
  <si>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</si>
  <si>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</si>
  <si>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</si>
  <si>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</si>
  <si>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</si>
  <si>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</si>
  <si>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</si>
  <si>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</si>
  <si>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</si>
  <si>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</si>
  <si>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</si>
  <si>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</si>
  <si>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</si>
  <si>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</si>
  <si>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</si>
  <si>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</si>
  <si>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</si>
  <si>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</si>
  <si>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</si>
  <si>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</si>
  <si>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</si>
  <si>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</si>
  <si>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</si>
  <si>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</si>
  <si>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</si>
  <si>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</si>
  <si>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</si>
  <si>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</si>
  <si>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</si>
  <si>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</si>
  <si>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</si>
  <si>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</si>
  <si>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</si>
  <si>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</si>
  <si>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</si>
  <si>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</si>
  <si>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</si>
  <si>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</si>
  <si>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</si>
  <si>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</si>
  <si>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</si>
  <si>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 xml:space="preserve"> １支払基金交付金</t>
  </si>
  <si>
    <t xml:space="preserve">       係るもの</t>
  </si>
  <si>
    <t xml:space="preserve">  （１）医療費に</t>
  </si>
  <si>
    <t>①人件費に
係る分</t>
  </si>
  <si>
    <t>精算還付額</t>
  </si>
  <si>
    <t>（ａ）</t>
  </si>
  <si>
    <t xml:space="preserve">         交付金</t>
  </si>
  <si>
    <t xml:space="preserve">    （１）医療費</t>
  </si>
  <si>
    <t xml:space="preserve">  手数料交付金</t>
  </si>
  <si>
    <t xml:space="preserve">  （２）審査支払</t>
  </si>
  <si>
    <t xml:space="preserve"> ４他会計繰入金</t>
  </si>
  <si>
    <t>人件費</t>
  </si>
  <si>
    <t>職員数</t>
  </si>
  <si>
    <t>（ｂ）</t>
  </si>
  <si>
    <t>４前年度繰上</t>
  </si>
  <si>
    <t>繰越又は支払繰延等</t>
  </si>
  <si>
    <t>翌年度負担金等精算予定額</t>
  </si>
  <si>
    <t>（１）医療給付費</t>
  </si>
  <si>
    <t>（４）老人保健</t>
  </si>
  <si>
    <t>（５）老人訪問</t>
  </si>
  <si>
    <t>（６）審査支払</t>
  </si>
  <si>
    <t>充用金</t>
  </si>
  <si>
    <t>(a)-(b)</t>
  </si>
  <si>
    <t>医療諸費</t>
  </si>
  <si>
    <t>その他の経費</t>
  </si>
  <si>
    <t>精算交付額</t>
  </si>
  <si>
    <t>差引 (f)-(g)</t>
  </si>
  <si>
    <t>(j)+(f)-(g)</t>
  </si>
  <si>
    <t>(a)-(b)-(d)-(e)</t>
  </si>
  <si>
    <t>うち入院時
食事療養費</t>
  </si>
  <si>
    <t xml:space="preserve">  施設療養費</t>
  </si>
  <si>
    <t xml:space="preserve">   看護療養費</t>
  </si>
  <si>
    <t>手数料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</si>
  <si>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</si>
  <si>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</si>
  <si>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</si>
  <si>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</si>
  <si>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</si>
  <si>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</si>
  <si>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</si>
  <si>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</si>
  <si>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南相馬市</t>
  </si>
  <si>
    <t>伊達市</t>
  </si>
  <si>
    <t>南会津町</t>
  </si>
  <si>
    <t>会津美里町</t>
  </si>
  <si>
    <t>本宮市</t>
  </si>
  <si>
    <t>収　　支</t>
  </si>
  <si>
    <t>収　　支</t>
  </si>
  <si>
    <t>参　　考</t>
  </si>
  <si>
    <t>賃金</t>
  </si>
  <si>
    <t>H22.4.1現在</t>
  </si>
  <si>
    <t>（２）その他のもの</t>
  </si>
  <si>
    <t>歳入の内訳</t>
  </si>
  <si>
    <t>歳出の内訳</t>
  </si>
  <si>
    <t>式入力済↑</t>
  </si>
  <si>
    <t>（値貼付しない）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</si>
</sst>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0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horizontal="centerContinuous" vertical="center" wrapText="1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vertical="top" wrapText="1"/>
    </xf>
    <xf numFmtId="3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shrinkToFit="1"/>
    </xf>
    <xf numFmtId="3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Continuous" vertical="center" wrapText="1"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3" fontId="5" fillId="0" borderId="21" xfId="0" applyNumberFormat="1" applyFont="1" applyBorder="1" applyAlignment="1">
      <alignment horizontal="center" vertical="center"/>
    </xf>
    <xf numFmtId="3" fontId="5" fillId="0" borderId="15" xfId="0" applyFont="1" applyBorder="1" applyAlignment="1">
      <alignment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wrapText="1"/>
    </xf>
    <xf numFmtId="3" fontId="4" fillId="0" borderId="0" xfId="0" applyFont="1" applyBorder="1" applyAlignment="1">
      <alignment/>
    </xf>
    <xf numFmtId="3" fontId="5" fillId="0" borderId="29" xfId="0" applyFont="1" applyBorder="1" applyAlignment="1">
      <alignment/>
    </xf>
    <xf numFmtId="3" fontId="7" fillId="0" borderId="30" xfId="0" applyFont="1" applyBorder="1" applyAlignment="1">
      <alignment/>
    </xf>
    <xf numFmtId="3" fontId="5" fillId="0" borderId="30" xfId="0" applyFont="1" applyBorder="1" applyAlignment="1">
      <alignment/>
    </xf>
    <xf numFmtId="3" fontId="0" fillId="0" borderId="30" xfId="0" applyBorder="1" applyAlignment="1">
      <alignment/>
    </xf>
    <xf numFmtId="0" fontId="5" fillId="0" borderId="2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30" xfId="0" applyNumberFormat="1" applyFont="1" applyBorder="1" applyAlignment="1">
      <alignment/>
    </xf>
    <xf numFmtId="3" fontId="7" fillId="0" borderId="11" xfId="0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vertical="center" shrinkToFi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31" xfId="0" applyNumberFormat="1" applyFont="1" applyBorder="1" applyAlignment="1">
      <alignment horizontal="centerContinuous" vertical="center" wrapText="1"/>
    </xf>
    <xf numFmtId="3" fontId="7" fillId="0" borderId="15" xfId="0" applyNumberFormat="1" applyFont="1" applyBorder="1" applyAlignment="1">
      <alignment horizontal="centerContinuous"/>
    </xf>
    <xf numFmtId="3" fontId="5" fillId="0" borderId="0" xfId="0" applyFont="1" applyAlignment="1">
      <alignment horizontal="right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3"/>
  <sheetViews>
    <sheetView showOutlineSymbols="0" view="pageBreakPreview" zoomScale="50" zoomScaleNormal="87" zoomScaleSheetLayoutView="50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:IV69"/>
    </sheetView>
  </sheetViews>
  <sheetFormatPr defaultColWidth="24.75390625" defaultRowHeight="14.25"/>
  <cols>
    <col min="1" max="1" width="20.625" style="0" customWidth="1"/>
    <col min="2" max="11" width="19.875" style="0" customWidth="1"/>
    <col min="12" max="13" width="24.75390625" style="0" customWidth="1"/>
  </cols>
  <sheetData>
    <row r="1" spans="1:215" ht="33" customHeight="1">
      <c r="A1" s="38" t="s">
        <v>0</v>
      </c>
      <c r="B1" s="5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30" customHeight="1">
      <c r="A2" s="1"/>
      <c r="B2" s="14" t="s">
        <v>82</v>
      </c>
      <c r="C2" s="15" t="s">
        <v>77</v>
      </c>
      <c r="D2" s="10"/>
      <c r="E2" s="10"/>
      <c r="F2" s="5" t="s">
        <v>3</v>
      </c>
      <c r="G2" s="5" t="s">
        <v>4</v>
      </c>
      <c r="H2" s="15" t="s">
        <v>87</v>
      </c>
      <c r="I2" s="10"/>
      <c r="J2" s="10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ht="27" customHeight="1">
      <c r="A3" s="1"/>
      <c r="B3" s="20"/>
      <c r="C3" s="20"/>
      <c r="D3" s="39" t="s">
        <v>84</v>
      </c>
      <c r="E3" s="39" t="s">
        <v>86</v>
      </c>
      <c r="F3" s="14"/>
      <c r="G3" s="20"/>
      <c r="H3" s="20"/>
      <c r="I3" s="39" t="s">
        <v>79</v>
      </c>
      <c r="J3" s="78" t="s">
        <v>13</v>
      </c>
      <c r="K3" s="7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</row>
    <row r="4" spans="1:215" ht="39" customHeight="1">
      <c r="A4" s="2"/>
      <c r="B4" s="20"/>
      <c r="C4" s="20"/>
      <c r="D4" s="43" t="s">
        <v>83</v>
      </c>
      <c r="E4" s="43" t="s">
        <v>85</v>
      </c>
      <c r="F4" s="20"/>
      <c r="G4" s="20"/>
      <c r="H4" s="20"/>
      <c r="I4" s="43" t="s">
        <v>78</v>
      </c>
      <c r="J4" s="24"/>
      <c r="K4" s="11" t="s">
        <v>80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</row>
    <row r="5" spans="1:215" ht="33" customHeight="1">
      <c r="A5" s="6" t="s">
        <v>20</v>
      </c>
      <c r="B5" s="31">
        <f>SUM(C5,F5,G5,H5,'第３９表老人保健会計 (次ページ以降印刷)'!C5:D5)</f>
        <v>6850</v>
      </c>
      <c r="C5" s="31">
        <v>5</v>
      </c>
      <c r="D5" s="31">
        <v>0</v>
      </c>
      <c r="E5" s="31">
        <v>5</v>
      </c>
      <c r="F5" s="31">
        <v>4198</v>
      </c>
      <c r="G5" s="31">
        <v>1050</v>
      </c>
      <c r="H5" s="31">
        <v>426</v>
      </c>
      <c r="I5" s="31">
        <v>0</v>
      </c>
      <c r="J5" s="31">
        <v>426</v>
      </c>
      <c r="K5" s="31">
        <v>422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</row>
    <row r="6" spans="1:215" ht="33" customHeight="1">
      <c r="A6" s="7" t="s">
        <v>21</v>
      </c>
      <c r="B6" s="33">
        <f>SUM(C6,F6,G6,H6,'第３９表老人保健会計 (次ページ以降印刷)'!C6:D6)</f>
        <v>28522</v>
      </c>
      <c r="C6" s="33">
        <v>2</v>
      </c>
      <c r="D6" s="33">
        <v>0</v>
      </c>
      <c r="E6" s="33">
        <v>2</v>
      </c>
      <c r="F6" s="33">
        <v>0</v>
      </c>
      <c r="G6" s="33">
        <v>0</v>
      </c>
      <c r="H6" s="33">
        <v>7104</v>
      </c>
      <c r="I6" s="33">
        <v>0</v>
      </c>
      <c r="J6" s="33">
        <v>7104</v>
      </c>
      <c r="K6" s="33">
        <v>7104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</row>
    <row r="7" spans="1:215" ht="33" customHeight="1">
      <c r="A7" s="7" t="s">
        <v>22</v>
      </c>
      <c r="B7" s="33">
        <f>SUM(C7,F7,G7,H7,'第３９表老人保健会計 (次ページ以降印刷)'!C7:D7)</f>
        <v>14981</v>
      </c>
      <c r="C7" s="33">
        <v>6909</v>
      </c>
      <c r="D7" s="33">
        <v>6905</v>
      </c>
      <c r="E7" s="33">
        <v>4</v>
      </c>
      <c r="F7" s="33">
        <v>339</v>
      </c>
      <c r="G7" s="33">
        <v>85</v>
      </c>
      <c r="H7" s="33">
        <v>7494</v>
      </c>
      <c r="I7" s="33">
        <v>1624</v>
      </c>
      <c r="J7" s="33">
        <v>5870</v>
      </c>
      <c r="K7" s="33">
        <v>5870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</row>
    <row r="8" spans="1:215" ht="33" customHeight="1">
      <c r="A8" s="7" t="s">
        <v>23</v>
      </c>
      <c r="B8" s="33">
        <f>SUM(C8,F8,G8,H8,'第３９表老人保健会計 (次ページ以降印刷)'!C8:D8)</f>
        <v>24480</v>
      </c>
      <c r="C8" s="33">
        <v>12</v>
      </c>
      <c r="D8" s="33">
        <v>0</v>
      </c>
      <c r="E8" s="33">
        <v>12</v>
      </c>
      <c r="F8" s="33">
        <v>0</v>
      </c>
      <c r="G8" s="33">
        <v>0</v>
      </c>
      <c r="H8" s="33">
        <v>2802</v>
      </c>
      <c r="I8" s="33">
        <v>0</v>
      </c>
      <c r="J8" s="33">
        <v>2802</v>
      </c>
      <c r="K8" s="33">
        <v>2802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</row>
    <row r="9" spans="1:215" ht="33" customHeight="1">
      <c r="A9" s="7" t="s">
        <v>24</v>
      </c>
      <c r="B9" s="33">
        <f>SUM(C9,F9,G9,H9,'第３９表老人保健会計 (次ページ以降印刷)'!C9:D9)</f>
        <v>20680</v>
      </c>
      <c r="C9" s="33">
        <v>226</v>
      </c>
      <c r="D9" s="33">
        <v>226</v>
      </c>
      <c r="E9" s="33">
        <v>0</v>
      </c>
      <c r="F9" s="33">
        <v>0</v>
      </c>
      <c r="G9" s="33">
        <v>0</v>
      </c>
      <c r="H9" s="33">
        <v>1297</v>
      </c>
      <c r="I9" s="33">
        <v>135</v>
      </c>
      <c r="J9" s="33">
        <v>1162</v>
      </c>
      <c r="K9" s="33">
        <v>1162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</row>
    <row r="10" spans="1:215" ht="33" customHeight="1">
      <c r="A10" s="6" t="s">
        <v>25</v>
      </c>
      <c r="B10" s="31">
        <f>SUM(C10,F10,G10,H10,'第３９表老人保健会計 (次ページ以降印刷)'!C10:D10)</f>
        <v>8586</v>
      </c>
      <c r="C10" s="31">
        <v>53</v>
      </c>
      <c r="D10" s="31">
        <v>49</v>
      </c>
      <c r="E10" s="31">
        <v>4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</row>
    <row r="11" spans="1:215" ht="33" customHeight="1">
      <c r="A11" s="7" t="s">
        <v>26</v>
      </c>
      <c r="B11" s="33">
        <f>SUM(C11,F11,G11,H11,'第３９表老人保健会計 (次ページ以降印刷)'!C11:D11)</f>
        <v>4219</v>
      </c>
      <c r="C11" s="33">
        <v>2</v>
      </c>
      <c r="D11" s="33">
        <v>0</v>
      </c>
      <c r="E11" s="33">
        <v>2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</row>
    <row r="12" spans="1:215" ht="33" customHeight="1">
      <c r="A12" s="7" t="s">
        <v>27</v>
      </c>
      <c r="B12" s="33">
        <f>SUM(C12,F12,G12,H12,'第３９表老人保健会計 (次ページ以降印刷)'!C12:D12)</f>
        <v>7824</v>
      </c>
      <c r="C12" s="33">
        <v>413</v>
      </c>
      <c r="D12" s="33">
        <v>413</v>
      </c>
      <c r="E12" s="33">
        <v>0</v>
      </c>
      <c r="F12" s="33">
        <v>0</v>
      </c>
      <c r="G12" s="33">
        <v>0</v>
      </c>
      <c r="H12" s="33">
        <v>2295</v>
      </c>
      <c r="I12" s="33">
        <v>1125</v>
      </c>
      <c r="J12" s="33">
        <v>1170</v>
      </c>
      <c r="K12" s="33">
        <v>1170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</row>
    <row r="13" spans="1:215" ht="33" customHeight="1">
      <c r="A13" s="7" t="s">
        <v>28</v>
      </c>
      <c r="B13" s="33">
        <f>SUM(C13,F13,G13,H13,'第３９表老人保健会計 (次ページ以降印刷)'!C13:D13)</f>
        <v>2594</v>
      </c>
      <c r="C13" s="33">
        <v>10</v>
      </c>
      <c r="D13" s="33">
        <v>8</v>
      </c>
      <c r="E13" s="33">
        <v>2</v>
      </c>
      <c r="F13" s="33">
        <v>906</v>
      </c>
      <c r="G13" s="33">
        <v>227</v>
      </c>
      <c r="H13" s="33">
        <v>84</v>
      </c>
      <c r="I13" s="33">
        <v>10</v>
      </c>
      <c r="J13" s="33">
        <v>74</v>
      </c>
      <c r="K13" s="33">
        <v>71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</row>
    <row r="14" spans="1:215" ht="33" customHeight="1">
      <c r="A14" s="8" t="s">
        <v>74</v>
      </c>
      <c r="B14" s="36">
        <f>SUM(C14,F14,G14,H14,'第３９表老人保健会計 (次ページ以降印刷)'!C14:D14)</f>
        <v>11314</v>
      </c>
      <c r="C14" s="36">
        <v>2</v>
      </c>
      <c r="D14" s="36">
        <v>0</v>
      </c>
      <c r="E14" s="36">
        <v>2</v>
      </c>
      <c r="F14" s="36">
        <v>927</v>
      </c>
      <c r="G14" s="36">
        <v>231</v>
      </c>
      <c r="H14" s="36">
        <v>10129</v>
      </c>
      <c r="I14" s="36">
        <v>1229</v>
      </c>
      <c r="J14" s="36">
        <v>8900</v>
      </c>
      <c r="K14" s="36">
        <v>8900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</row>
    <row r="15" spans="1:215" ht="33" customHeight="1">
      <c r="A15" s="7" t="s">
        <v>118</v>
      </c>
      <c r="B15" s="33">
        <f>SUM(C15,F15,G15,H15,'第３９表老人保健会計 (次ページ以降印刷)'!C15:D15)</f>
        <v>1116</v>
      </c>
      <c r="C15" s="33">
        <v>204</v>
      </c>
      <c r="D15" s="33">
        <v>203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</row>
    <row r="16" spans="1:215" ht="33" customHeight="1">
      <c r="A16" s="7" t="s">
        <v>119</v>
      </c>
      <c r="B16" s="33">
        <f>SUM(C16,F16,G16,H16,'第３９表老人保健会計 (次ページ以降印刷)'!C16:D16)</f>
        <v>10413</v>
      </c>
      <c r="C16" s="33">
        <v>160</v>
      </c>
      <c r="D16" s="33">
        <v>160</v>
      </c>
      <c r="E16" s="33">
        <v>0</v>
      </c>
      <c r="F16" s="33">
        <v>0</v>
      </c>
      <c r="G16" s="33">
        <v>0</v>
      </c>
      <c r="H16" s="33">
        <v>7902</v>
      </c>
      <c r="I16" s="33">
        <v>7902</v>
      </c>
      <c r="J16" s="33">
        <v>0</v>
      </c>
      <c r="K16" s="33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</row>
    <row r="17" spans="1:215" ht="33" customHeight="1" thickBot="1">
      <c r="A17" s="7" t="s">
        <v>122</v>
      </c>
      <c r="B17" s="33">
        <f>SUM(C17,F17,G17,H17,'第３９表老人保健会計 (次ページ以降印刷)'!C17:D17)</f>
        <v>2224</v>
      </c>
      <c r="C17" s="33">
        <v>1</v>
      </c>
      <c r="D17" s="33">
        <v>0</v>
      </c>
      <c r="E17" s="33">
        <v>1</v>
      </c>
      <c r="F17" s="33">
        <v>97</v>
      </c>
      <c r="G17" s="33">
        <v>24</v>
      </c>
      <c r="H17" s="33">
        <v>1168</v>
      </c>
      <c r="I17" s="33">
        <v>535</v>
      </c>
      <c r="J17" s="33">
        <v>633</v>
      </c>
      <c r="K17" s="33">
        <v>633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</row>
    <row r="18" spans="1:215" ht="33" customHeight="1" thickBot="1" thickTop="1">
      <c r="A18" s="28" t="s">
        <v>76</v>
      </c>
      <c r="B18" s="34">
        <f>SUM(B5:B17)</f>
        <v>143803</v>
      </c>
      <c r="C18" s="34">
        <f aca="true" t="shared" si="0" ref="C18:K18">SUM(C5:C17)</f>
        <v>7999</v>
      </c>
      <c r="D18" s="34">
        <f t="shared" si="0"/>
        <v>7964</v>
      </c>
      <c r="E18" s="34">
        <f t="shared" si="0"/>
        <v>35</v>
      </c>
      <c r="F18" s="34">
        <f t="shared" si="0"/>
        <v>6467</v>
      </c>
      <c r="G18" s="34">
        <f t="shared" si="0"/>
        <v>1617</v>
      </c>
      <c r="H18" s="34">
        <f t="shared" si="0"/>
        <v>40701</v>
      </c>
      <c r="I18" s="34">
        <f t="shared" si="0"/>
        <v>12560</v>
      </c>
      <c r="J18" s="34">
        <f t="shared" si="0"/>
        <v>28141</v>
      </c>
      <c r="K18" s="34">
        <f t="shared" si="0"/>
        <v>28134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</row>
    <row r="19" spans="1:215" ht="33" customHeight="1" thickTop="1">
      <c r="A19" s="7" t="s">
        <v>29</v>
      </c>
      <c r="B19" s="33">
        <f>SUM(C19,F19,G19,H19,'第３９表老人保健会計 (次ページ以降印刷)'!C19:D19)</f>
        <v>128</v>
      </c>
      <c r="C19" s="35">
        <v>1</v>
      </c>
      <c r="D19" s="35">
        <v>0</v>
      </c>
      <c r="E19" s="35">
        <v>1</v>
      </c>
      <c r="F19" s="35">
        <v>10</v>
      </c>
      <c r="G19" s="35">
        <v>2</v>
      </c>
      <c r="H19" s="35">
        <v>0</v>
      </c>
      <c r="I19" s="35">
        <v>0</v>
      </c>
      <c r="J19" s="35">
        <v>0</v>
      </c>
      <c r="K19" s="35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</row>
    <row r="20" spans="1:215" ht="33" customHeight="1">
      <c r="A20" s="7" t="s">
        <v>30</v>
      </c>
      <c r="B20" s="33">
        <f>SUM(C20,F20,G20,H20,'第３９表老人保健会計 (次ページ以降印刷)'!C20:D20)</f>
        <v>2524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2522</v>
      </c>
      <c r="I20" s="33">
        <v>0</v>
      </c>
      <c r="J20" s="33">
        <v>2522</v>
      </c>
      <c r="K20" s="33">
        <v>722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</row>
    <row r="21" spans="1:215" ht="33" customHeight="1">
      <c r="A21" s="7" t="s">
        <v>31</v>
      </c>
      <c r="B21" s="33">
        <f>SUM(C21,F21,G21,H21,'第３９表老人保健会計 (次ページ以降印刷)'!C21:D21)</f>
        <v>5525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</row>
    <row r="22" spans="1:215" ht="33" customHeight="1">
      <c r="A22" s="7" t="s">
        <v>32</v>
      </c>
      <c r="B22" s="33">
        <f>SUM(C22,F22,G22,H22,'第３９表老人保健会計 (次ページ以降印刷)'!C22:D22)</f>
        <v>2143</v>
      </c>
      <c r="C22" s="33">
        <v>0</v>
      </c>
      <c r="D22" s="33">
        <v>0</v>
      </c>
      <c r="E22" s="33">
        <v>0</v>
      </c>
      <c r="F22" s="33">
        <v>4</v>
      </c>
      <c r="G22" s="33">
        <v>1</v>
      </c>
      <c r="H22" s="33">
        <v>731</v>
      </c>
      <c r="I22" s="33">
        <v>0</v>
      </c>
      <c r="J22" s="33">
        <v>731</v>
      </c>
      <c r="K22" s="33">
        <v>731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</row>
    <row r="23" spans="1:215" ht="33" customHeight="1">
      <c r="A23" s="8" t="s">
        <v>33</v>
      </c>
      <c r="B23" s="36">
        <f>SUM(C23,F23,G23,H23,'第３９表老人保健会計 (次ページ以降印刷)'!C23:D23)</f>
        <v>22021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22015</v>
      </c>
      <c r="I23" s="36">
        <v>20398</v>
      </c>
      <c r="J23" s="36">
        <v>1617</v>
      </c>
      <c r="K23" s="36">
        <v>1617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</row>
    <row r="24" spans="1:215" ht="33" customHeight="1">
      <c r="A24" s="7" t="s">
        <v>34</v>
      </c>
      <c r="B24" s="33">
        <f>SUM(C24,F24,G24,H24,'第３９表老人保健会計 (次ページ以降印刷)'!C24:D24)</f>
        <v>3564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1914</v>
      </c>
      <c r="I24" s="33">
        <v>65</v>
      </c>
      <c r="J24" s="33">
        <v>1849</v>
      </c>
      <c r="K24" s="33">
        <v>1849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</row>
    <row r="25" spans="1:215" ht="33" customHeight="1">
      <c r="A25" s="7" t="s">
        <v>35</v>
      </c>
      <c r="B25" s="33">
        <f>SUM(C25,F25,G25,H25,'第３９表老人保健会計 (次ページ以降印刷)'!C25:D25)</f>
        <v>640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</row>
    <row r="26" spans="1:215" ht="33" customHeight="1">
      <c r="A26" s="7" t="s">
        <v>36</v>
      </c>
      <c r="B26" s="33">
        <f>SUM(C26,F26,G26,H26,'第３９表老人保健会計 (次ページ以降印刷)'!C26:D26)</f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</row>
    <row r="27" spans="1:215" ht="33" customHeight="1">
      <c r="A27" s="7" t="s">
        <v>37</v>
      </c>
      <c r="B27" s="33">
        <f>SUM(C27,F27,G27,H27,'第３９表老人保健会計 (次ページ以降印刷)'!C27:D27)</f>
        <v>117</v>
      </c>
      <c r="C27" s="33">
        <v>51</v>
      </c>
      <c r="D27" s="33">
        <v>39</v>
      </c>
      <c r="E27" s="33">
        <v>12</v>
      </c>
      <c r="F27" s="33">
        <v>9</v>
      </c>
      <c r="G27" s="33">
        <v>2</v>
      </c>
      <c r="H27" s="33">
        <v>37</v>
      </c>
      <c r="I27" s="33">
        <v>37</v>
      </c>
      <c r="J27" s="33">
        <v>0</v>
      </c>
      <c r="K27" s="33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</row>
    <row r="28" spans="1:215" ht="33" customHeight="1">
      <c r="A28" s="8" t="s">
        <v>120</v>
      </c>
      <c r="B28" s="36">
        <f>SUM(C28,F28,G28,H28,'第３９表老人保健会計 (次ページ以降印刷)'!C28:D28)</f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</row>
    <row r="29" spans="1:215" ht="33" customHeight="1">
      <c r="A29" s="7" t="s">
        <v>38</v>
      </c>
      <c r="B29" s="33">
        <f>SUM(C29,F29,G29,H29,'第３９表老人保健会計 (次ページ以降印刷)'!C29:D29)</f>
        <v>327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7</v>
      </c>
      <c r="I29" s="33">
        <v>0</v>
      </c>
      <c r="J29" s="33">
        <v>7</v>
      </c>
      <c r="K29" s="33">
        <v>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</row>
    <row r="30" spans="1:215" ht="33" customHeight="1">
      <c r="A30" s="7" t="s">
        <v>39</v>
      </c>
      <c r="B30" s="33">
        <f>SUM(C30,F30,G30,H30,'第３９表老人保健会計 (次ページ以降印刷)'!C30:D30)</f>
        <v>587</v>
      </c>
      <c r="C30" s="33">
        <v>1</v>
      </c>
      <c r="D30" s="33">
        <v>0</v>
      </c>
      <c r="E30" s="33">
        <v>1</v>
      </c>
      <c r="F30" s="33">
        <v>98</v>
      </c>
      <c r="G30" s="33">
        <v>24</v>
      </c>
      <c r="H30" s="33">
        <v>437</v>
      </c>
      <c r="I30" s="33">
        <v>0</v>
      </c>
      <c r="J30" s="33">
        <v>437</v>
      </c>
      <c r="K30" s="33">
        <v>437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</row>
    <row r="31" spans="1:215" ht="33" customHeight="1">
      <c r="A31" s="7" t="s">
        <v>40</v>
      </c>
      <c r="B31" s="33">
        <f>SUM(C31,F31,G31,H31,'第３９表老人保健会計 (次ページ以降印刷)'!C31:D31)</f>
        <v>28</v>
      </c>
      <c r="C31" s="33">
        <v>1</v>
      </c>
      <c r="D31" s="33">
        <v>0</v>
      </c>
      <c r="E31" s="33">
        <v>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</row>
    <row r="32" spans="1:215" ht="33" customHeight="1">
      <c r="A32" s="7" t="s">
        <v>41</v>
      </c>
      <c r="B32" s="33">
        <f>SUM(C32,F32,G32,H32,'第３９表老人保健会計 (次ページ以降印刷)'!C32:D32)</f>
        <v>350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</row>
    <row r="33" spans="1:215" ht="33" customHeight="1">
      <c r="A33" s="8" t="s">
        <v>42</v>
      </c>
      <c r="B33" s="36">
        <f>SUM(C33,F33,G33,H33,'第３９表老人保健会計 (次ページ以降印刷)'!C33:D33)</f>
        <v>2468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2440</v>
      </c>
      <c r="I33" s="36">
        <v>0</v>
      </c>
      <c r="J33" s="36">
        <v>2440</v>
      </c>
      <c r="K33" s="36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</row>
    <row r="34" spans="1:215" ht="33" customHeight="1">
      <c r="A34" s="7" t="s">
        <v>43</v>
      </c>
      <c r="B34" s="33">
        <f>SUM(C34,F34,G34,H34,'第３９表老人保健会計 (次ページ以降印刷)'!C34:D34)</f>
        <v>1054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1029</v>
      </c>
      <c r="I34" s="33">
        <v>0</v>
      </c>
      <c r="J34" s="33">
        <v>1029</v>
      </c>
      <c r="K34" s="33">
        <v>1029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</row>
    <row r="35" spans="1:215" ht="33" customHeight="1">
      <c r="A35" s="7" t="s">
        <v>44</v>
      </c>
      <c r="B35" s="33">
        <f>SUM(C35,F35,G35,H35,'第３９表老人保健会計 (次ページ以降印刷)'!C35:D35)</f>
        <v>16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</row>
    <row r="36" spans="1:215" ht="33" customHeight="1">
      <c r="A36" s="7" t="s">
        <v>45</v>
      </c>
      <c r="B36" s="33">
        <f>SUM(C36,F36,G36,H36,'第３９表老人保健会計 (次ページ以降印刷)'!C36:D36)</f>
        <v>843</v>
      </c>
      <c r="C36" s="33">
        <v>1</v>
      </c>
      <c r="D36" s="33">
        <v>1</v>
      </c>
      <c r="E36" s="33">
        <v>0</v>
      </c>
      <c r="F36" s="33">
        <v>9</v>
      </c>
      <c r="G36" s="33">
        <v>2</v>
      </c>
      <c r="H36" s="33">
        <v>744</v>
      </c>
      <c r="I36" s="33">
        <v>3</v>
      </c>
      <c r="J36" s="33">
        <v>741</v>
      </c>
      <c r="K36" s="33">
        <v>741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</row>
    <row r="37" spans="1:215" ht="33" customHeight="1">
      <c r="A37" s="7" t="s">
        <v>46</v>
      </c>
      <c r="B37" s="33">
        <f>SUM(C37,F37,G37,H37,'第３９表老人保健会計 (次ページ以降印刷)'!C37:D37)</f>
        <v>73</v>
      </c>
      <c r="C37" s="33">
        <v>3</v>
      </c>
      <c r="D37" s="33">
        <v>0</v>
      </c>
      <c r="E37" s="33">
        <v>3</v>
      </c>
      <c r="F37" s="33">
        <v>56</v>
      </c>
      <c r="G37" s="33">
        <v>14</v>
      </c>
      <c r="H37" s="33">
        <v>0</v>
      </c>
      <c r="I37" s="33">
        <v>0</v>
      </c>
      <c r="J37" s="33">
        <v>0</v>
      </c>
      <c r="K37" s="33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</row>
    <row r="38" spans="1:215" ht="33" customHeight="1">
      <c r="A38" s="8" t="s">
        <v>47</v>
      </c>
      <c r="B38" s="36">
        <f>SUM(C38,F38,G38,H38,'第３９表老人保健会計 (次ページ以降印刷)'!C38:D38)</f>
        <v>157</v>
      </c>
      <c r="C38" s="36">
        <v>1</v>
      </c>
      <c r="D38" s="36">
        <v>0</v>
      </c>
      <c r="E38" s="36">
        <v>1</v>
      </c>
      <c r="F38" s="36">
        <v>21</v>
      </c>
      <c r="G38" s="36">
        <v>5</v>
      </c>
      <c r="H38" s="36">
        <v>0</v>
      </c>
      <c r="I38" s="36">
        <v>0</v>
      </c>
      <c r="J38" s="36">
        <v>0</v>
      </c>
      <c r="K38" s="36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</row>
    <row r="39" spans="1:215" ht="33" customHeight="1">
      <c r="A39" s="7" t="s">
        <v>121</v>
      </c>
      <c r="B39" s="33">
        <f>SUM(C39,F39,G39,H39,'第３９表老人保健会計 (次ページ以降印刷)'!C39:D39)</f>
        <v>222</v>
      </c>
      <c r="C39" s="33">
        <v>2</v>
      </c>
      <c r="D39" s="33">
        <v>0</v>
      </c>
      <c r="E39" s="33">
        <v>2</v>
      </c>
      <c r="F39" s="33">
        <v>0</v>
      </c>
      <c r="G39" s="33">
        <v>0</v>
      </c>
      <c r="H39" s="33">
        <v>217</v>
      </c>
      <c r="I39" s="33">
        <v>217</v>
      </c>
      <c r="J39" s="33">
        <v>0</v>
      </c>
      <c r="K39" s="33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</row>
    <row r="40" spans="1:215" ht="33" customHeight="1">
      <c r="A40" s="7" t="s">
        <v>48</v>
      </c>
      <c r="B40" s="33">
        <f>SUM(C40,F40,G40,H40,'第３９表老人保健会計 (次ページ以降印刷)'!C40:D40)</f>
        <v>915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127</v>
      </c>
      <c r="I40" s="33">
        <v>127</v>
      </c>
      <c r="J40" s="33">
        <v>0</v>
      </c>
      <c r="K40" s="33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</row>
    <row r="41" spans="1:215" ht="33" customHeight="1">
      <c r="A41" s="7" t="s">
        <v>49</v>
      </c>
      <c r="B41" s="33">
        <f>SUM(C41,F41,G41,H41,'第３９表老人保健会計 (次ページ以降印刷)'!C41:D41)</f>
        <v>969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</row>
    <row r="42" spans="1:215" ht="33" customHeight="1">
      <c r="A42" s="7" t="s">
        <v>50</v>
      </c>
      <c r="B42" s="33">
        <f>SUM(C42,F42,G42,H42,'第３９表老人保健会計 (次ページ以降印刷)'!C42:D42)</f>
        <v>1232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627</v>
      </c>
      <c r="I42" s="33">
        <v>0</v>
      </c>
      <c r="J42" s="33">
        <v>627</v>
      </c>
      <c r="K42" s="33">
        <v>627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</row>
    <row r="43" spans="1:215" ht="33" customHeight="1">
      <c r="A43" s="8" t="s">
        <v>51</v>
      </c>
      <c r="B43" s="36">
        <f>SUM(C43,F43,G43,H43,'第３９表老人保健会計 (次ページ以降印刷)'!C43:D43)</f>
        <v>11806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</row>
    <row r="44" spans="1:215" ht="33" customHeight="1">
      <c r="A44" s="7" t="s">
        <v>52</v>
      </c>
      <c r="B44" s="33">
        <f>SUM(C44,F44,G44,H44,'第３９表老人保健会計 (次ページ以降印刷)'!C44:D44)</f>
        <v>501</v>
      </c>
      <c r="C44" s="33">
        <v>0</v>
      </c>
      <c r="D44" s="33">
        <v>0</v>
      </c>
      <c r="E44" s="33">
        <v>0</v>
      </c>
      <c r="F44" s="33">
        <v>109</v>
      </c>
      <c r="G44" s="33">
        <v>27</v>
      </c>
      <c r="H44" s="33">
        <v>0</v>
      </c>
      <c r="I44" s="33">
        <v>0</v>
      </c>
      <c r="J44" s="33">
        <v>0</v>
      </c>
      <c r="K44" s="33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</row>
    <row r="45" spans="1:215" ht="33" customHeight="1">
      <c r="A45" s="7" t="s">
        <v>53</v>
      </c>
      <c r="B45" s="33">
        <f>SUM(C45,F45,G45,H45,'第３９表老人保健会計 (次ページ以降印刷)'!C45:D45)</f>
        <v>1635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718</v>
      </c>
      <c r="I45" s="33">
        <v>610</v>
      </c>
      <c r="J45" s="33">
        <v>108</v>
      </c>
      <c r="K45" s="33">
        <v>108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</row>
    <row r="46" spans="1:215" ht="33" customHeight="1">
      <c r="A46" s="7" t="s">
        <v>54</v>
      </c>
      <c r="B46" s="33">
        <f>SUM(C46,F46,G46,H46,'第３９表老人保健会計 (次ページ以降印刷)'!C46:D46)</f>
        <v>154</v>
      </c>
      <c r="C46" s="33">
        <v>0</v>
      </c>
      <c r="D46" s="33">
        <v>0</v>
      </c>
      <c r="E46" s="33">
        <v>0</v>
      </c>
      <c r="F46" s="33">
        <v>8</v>
      </c>
      <c r="G46" s="33">
        <v>2</v>
      </c>
      <c r="H46" s="33">
        <v>130</v>
      </c>
      <c r="I46" s="33">
        <v>0</v>
      </c>
      <c r="J46" s="33">
        <v>130</v>
      </c>
      <c r="K46" s="33">
        <v>130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</row>
    <row r="47" spans="1:215" ht="33" customHeight="1">
      <c r="A47" s="7" t="s">
        <v>55</v>
      </c>
      <c r="B47" s="33">
        <f>SUM(C47,F47,G47,H47,'第３９表老人保健会計 (次ページ以降印刷)'!C47:D47)</f>
        <v>212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52</v>
      </c>
      <c r="I47" s="33">
        <v>0</v>
      </c>
      <c r="J47" s="33">
        <v>52</v>
      </c>
      <c r="K47" s="33">
        <v>52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</row>
    <row r="48" spans="1:215" ht="33" customHeight="1">
      <c r="A48" s="8" t="s">
        <v>56</v>
      </c>
      <c r="B48" s="36">
        <f>SUM(C48,F48,G48,H48,'第３９表老人保健会計 (次ページ以降印刷)'!C48:D48)</f>
        <v>5583</v>
      </c>
      <c r="C48" s="36">
        <v>96</v>
      </c>
      <c r="D48" s="36">
        <v>94</v>
      </c>
      <c r="E48" s="36">
        <v>2</v>
      </c>
      <c r="F48" s="36">
        <v>0</v>
      </c>
      <c r="G48" s="36">
        <v>0</v>
      </c>
      <c r="H48" s="36">
        <v>973</v>
      </c>
      <c r="I48" s="36">
        <v>0</v>
      </c>
      <c r="J48" s="36">
        <v>973</v>
      </c>
      <c r="K48" s="36">
        <v>973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</row>
    <row r="49" spans="1:215" ht="33" customHeight="1">
      <c r="A49" s="7" t="s">
        <v>57</v>
      </c>
      <c r="B49" s="33">
        <f>SUM(C49,F49,G49,H49,'第３９表老人保健会計 (次ページ以降印刷)'!C49:D49)</f>
        <v>4048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576</v>
      </c>
      <c r="I49" s="33">
        <v>0</v>
      </c>
      <c r="J49" s="33">
        <v>576</v>
      </c>
      <c r="K49" s="33">
        <v>576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</row>
    <row r="50" spans="1:215" ht="33" customHeight="1">
      <c r="A50" s="7" t="s">
        <v>58</v>
      </c>
      <c r="B50" s="33">
        <f>SUM(C50,F50,G50,H50,'第３９表老人保健会計 (次ページ以降印刷)'!C50:D50)</f>
        <v>6269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</row>
    <row r="51" spans="1:215" ht="33" customHeight="1">
      <c r="A51" s="7" t="s">
        <v>59</v>
      </c>
      <c r="B51" s="33">
        <f>SUM(C51,F51,G51,H51,'第３９表老人保健会計 (次ページ以降印刷)'!C51:D51)</f>
        <v>1458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1168</v>
      </c>
      <c r="I51" s="33">
        <v>0</v>
      </c>
      <c r="J51" s="33">
        <v>1168</v>
      </c>
      <c r="K51" s="33">
        <v>1168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</row>
    <row r="52" spans="1:215" ht="33" customHeight="1">
      <c r="A52" s="7" t="s">
        <v>60</v>
      </c>
      <c r="B52" s="33">
        <f>SUM(C52,F52,G52,H52,'第３９表老人保健会計 (次ページ以降印刷)'!C52:D52)</f>
        <v>733</v>
      </c>
      <c r="C52" s="33">
        <v>42</v>
      </c>
      <c r="D52" s="33">
        <v>42</v>
      </c>
      <c r="E52" s="33">
        <v>0</v>
      </c>
      <c r="F52" s="33">
        <v>0</v>
      </c>
      <c r="G52" s="33">
        <v>0</v>
      </c>
      <c r="H52" s="33">
        <v>418</v>
      </c>
      <c r="I52" s="33">
        <v>0</v>
      </c>
      <c r="J52" s="33">
        <v>418</v>
      </c>
      <c r="K52" s="33">
        <v>418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</row>
    <row r="53" spans="1:215" ht="33" customHeight="1">
      <c r="A53" s="8" t="s">
        <v>61</v>
      </c>
      <c r="B53" s="36">
        <f>SUM(C53,F53,G53,H53,'第３９表老人保健会計 (次ページ以降印刷)'!C53:D53)</f>
        <v>847</v>
      </c>
      <c r="C53" s="36">
        <v>1</v>
      </c>
      <c r="D53" s="36">
        <v>0</v>
      </c>
      <c r="E53" s="36">
        <v>1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</row>
    <row r="54" spans="1:215" ht="33" customHeight="1">
      <c r="A54" s="7" t="s">
        <v>62</v>
      </c>
      <c r="B54" s="33">
        <f>SUM(C54,F54,G54,H54,'第３９表老人保健会計 (次ページ以降印刷)'!C54:D54)</f>
        <v>26</v>
      </c>
      <c r="C54" s="33">
        <v>0</v>
      </c>
      <c r="D54" s="33">
        <v>0</v>
      </c>
      <c r="E54" s="33">
        <v>0</v>
      </c>
      <c r="F54" s="33">
        <v>3</v>
      </c>
      <c r="G54" s="33">
        <v>1</v>
      </c>
      <c r="H54" s="33">
        <v>22</v>
      </c>
      <c r="I54" s="33">
        <v>22</v>
      </c>
      <c r="J54" s="33">
        <v>0</v>
      </c>
      <c r="K54" s="33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</row>
    <row r="55" spans="1:215" ht="33" customHeight="1">
      <c r="A55" s="7" t="s">
        <v>63</v>
      </c>
      <c r="B55" s="33">
        <f>SUM(C55,F55,G55,H55,'第３９表老人保健会計 (次ページ以降印刷)'!C55:D55)</f>
        <v>156</v>
      </c>
      <c r="C55" s="33">
        <v>9</v>
      </c>
      <c r="D55" s="33">
        <v>9</v>
      </c>
      <c r="E55" s="33">
        <v>0</v>
      </c>
      <c r="F55" s="33">
        <v>77</v>
      </c>
      <c r="G55" s="33">
        <v>19</v>
      </c>
      <c r="H55" s="33">
        <v>2</v>
      </c>
      <c r="I55" s="33">
        <v>2</v>
      </c>
      <c r="J55" s="33">
        <v>0</v>
      </c>
      <c r="K55" s="33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</row>
    <row r="56" spans="1:215" ht="33" customHeight="1">
      <c r="A56" s="7" t="s">
        <v>64</v>
      </c>
      <c r="B56" s="33">
        <f>SUM(C56,F56,G56,H56,'第３９表老人保健会計 (次ページ以降印刷)'!C56:D56)</f>
        <v>1207</v>
      </c>
      <c r="C56" s="33">
        <v>11</v>
      </c>
      <c r="D56" s="33">
        <v>11</v>
      </c>
      <c r="E56" s="33">
        <v>0</v>
      </c>
      <c r="F56" s="33">
        <v>85</v>
      </c>
      <c r="G56" s="33">
        <v>21</v>
      </c>
      <c r="H56" s="33">
        <v>0</v>
      </c>
      <c r="I56" s="33">
        <v>0</v>
      </c>
      <c r="J56" s="33">
        <v>0</v>
      </c>
      <c r="K56" s="33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</row>
    <row r="57" spans="1:215" ht="33" customHeight="1">
      <c r="A57" s="7" t="s">
        <v>65</v>
      </c>
      <c r="B57" s="33">
        <f>SUM(C57,F57,G57,H57,'第３９表老人保健会計 (次ページ以降印刷)'!C57:D57)</f>
        <v>377</v>
      </c>
      <c r="C57" s="33">
        <v>0</v>
      </c>
      <c r="D57" s="33">
        <v>0</v>
      </c>
      <c r="E57" s="33">
        <v>0</v>
      </c>
      <c r="F57" s="33">
        <v>297</v>
      </c>
      <c r="G57" s="33">
        <v>75</v>
      </c>
      <c r="H57" s="33">
        <v>0</v>
      </c>
      <c r="I57" s="33">
        <v>0</v>
      </c>
      <c r="J57" s="33">
        <v>0</v>
      </c>
      <c r="K57" s="33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</row>
    <row r="58" spans="1:215" ht="33" customHeight="1">
      <c r="A58" s="8" t="s">
        <v>66</v>
      </c>
      <c r="B58" s="36">
        <f>SUM(C58,F58,G58,H58,'第３９表老人保健会計 (次ページ以降印刷)'!C58:D58)</f>
        <v>61</v>
      </c>
      <c r="C58" s="36">
        <v>1</v>
      </c>
      <c r="D58" s="36">
        <v>0</v>
      </c>
      <c r="E58" s="36">
        <v>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</row>
    <row r="59" spans="1:215" ht="33" customHeight="1">
      <c r="A59" s="7" t="s">
        <v>67</v>
      </c>
      <c r="B59" s="33">
        <f>SUM(C59,F59,G59,H59,'第３９表老人保健会計 (次ページ以降印刷)'!C59:D59)</f>
        <v>142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</row>
    <row r="60" spans="1:215" ht="33" customHeight="1">
      <c r="A60" s="7" t="s">
        <v>68</v>
      </c>
      <c r="B60" s="33">
        <f>SUM(C60,F60,G60,H60,'第３９表老人保健会計 (次ページ以降印刷)'!C60:D60)</f>
        <v>822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674</v>
      </c>
      <c r="I60" s="33">
        <v>0</v>
      </c>
      <c r="J60" s="33">
        <v>674</v>
      </c>
      <c r="K60" s="33">
        <v>674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</row>
    <row r="61" spans="1:215" ht="33" customHeight="1">
      <c r="A61" s="7" t="s">
        <v>69</v>
      </c>
      <c r="B61" s="33">
        <f>SUM(C61,F61,G61,H61,'第３９表老人保健会計 (次ページ以降印刷)'!C61:D61)</f>
        <v>2019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</row>
    <row r="62" spans="1:215" ht="33" customHeight="1">
      <c r="A62" s="7" t="s">
        <v>70</v>
      </c>
      <c r="B62" s="33">
        <f>SUM(C62,F62,G62,H62,'第３９表老人保健会計 (次ページ以降印刷)'!C62:D62)</f>
        <v>47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</row>
    <row r="63" spans="1:215" ht="33" customHeight="1">
      <c r="A63" s="8" t="s">
        <v>71</v>
      </c>
      <c r="B63" s="36">
        <f>SUM(C63,F63,G63,H63,'第３９表老人保健会計 (次ページ以降印刷)'!C63:D63)</f>
        <v>162</v>
      </c>
      <c r="C63" s="36">
        <v>1</v>
      </c>
      <c r="D63" s="36">
        <v>0</v>
      </c>
      <c r="E63" s="36">
        <v>1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</row>
    <row r="64" spans="1:215" ht="33" customHeight="1" thickBot="1">
      <c r="A64" s="7" t="s">
        <v>75</v>
      </c>
      <c r="B64" s="33">
        <f>SUM(C64,F64,G64,H64,'第３９表老人保健会計 (次ページ以降印刷)'!C64:D64)</f>
        <v>1060</v>
      </c>
      <c r="C64" s="33">
        <v>465</v>
      </c>
      <c r="D64" s="33">
        <v>465</v>
      </c>
      <c r="E64" s="33">
        <v>0</v>
      </c>
      <c r="F64" s="33">
        <v>2</v>
      </c>
      <c r="G64" s="33">
        <v>1</v>
      </c>
      <c r="H64" s="33">
        <v>592</v>
      </c>
      <c r="I64" s="33">
        <v>592</v>
      </c>
      <c r="J64" s="33">
        <v>0</v>
      </c>
      <c r="K64" s="33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</row>
    <row r="65" spans="1:215" ht="33" customHeight="1" thickBot="1" thickTop="1">
      <c r="A65" s="29" t="s">
        <v>72</v>
      </c>
      <c r="B65" s="34">
        <f aca="true" t="shared" si="1" ref="B65:K65">SUM(B19:B64)</f>
        <v>85310</v>
      </c>
      <c r="C65" s="34">
        <f t="shared" si="1"/>
        <v>688</v>
      </c>
      <c r="D65" s="34">
        <f t="shared" si="1"/>
        <v>661</v>
      </c>
      <c r="E65" s="34">
        <f t="shared" si="1"/>
        <v>27</v>
      </c>
      <c r="F65" s="34">
        <f t="shared" si="1"/>
        <v>788</v>
      </c>
      <c r="G65" s="34">
        <f t="shared" si="1"/>
        <v>196</v>
      </c>
      <c r="H65" s="34">
        <f t="shared" si="1"/>
        <v>38172</v>
      </c>
      <c r="I65" s="34">
        <f t="shared" si="1"/>
        <v>22073</v>
      </c>
      <c r="J65" s="34">
        <f t="shared" si="1"/>
        <v>16099</v>
      </c>
      <c r="K65" s="34">
        <f t="shared" si="1"/>
        <v>11859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</row>
    <row r="66" spans="1:215" ht="33" customHeight="1" thickTop="1">
      <c r="A66" s="30" t="s">
        <v>73</v>
      </c>
      <c r="B66" s="37">
        <f aca="true" t="shared" si="2" ref="B66:K66">SUM(B65,B18)</f>
        <v>229113</v>
      </c>
      <c r="C66" s="37">
        <f t="shared" si="2"/>
        <v>8687</v>
      </c>
      <c r="D66" s="37">
        <f t="shared" si="2"/>
        <v>8625</v>
      </c>
      <c r="E66" s="37">
        <f t="shared" si="2"/>
        <v>62</v>
      </c>
      <c r="F66" s="37">
        <f t="shared" si="2"/>
        <v>7255</v>
      </c>
      <c r="G66" s="37">
        <f t="shared" si="2"/>
        <v>1813</v>
      </c>
      <c r="H66" s="37">
        <f t="shared" si="2"/>
        <v>78873</v>
      </c>
      <c r="I66" s="37">
        <f t="shared" si="2"/>
        <v>34633</v>
      </c>
      <c r="J66" s="37">
        <f t="shared" si="2"/>
        <v>44240</v>
      </c>
      <c r="K66" s="37">
        <f t="shared" si="2"/>
        <v>39993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</row>
    <row r="67" spans="1:11" s="55" customFormat="1" ht="3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="55" customFormat="1" ht="33.75" customHeight="1"/>
    <row r="69" s="55" customFormat="1" ht="33.75" customHeight="1"/>
    <row r="72" ht="24">
      <c r="B72" s="77" t="s">
        <v>131</v>
      </c>
    </row>
    <row r="73" ht="21">
      <c r="B73" s="53" t="s">
        <v>132</v>
      </c>
    </row>
  </sheetData>
  <sheetProtection/>
  <mergeCells count="1">
    <mergeCell ref="J3:K3"/>
  </mergeCells>
  <printOptions/>
  <pageMargins left="0.7874015748031497" right="0.7874015748031497" top="0.7874015748031497" bottom="0.3937007874015748" header="0.4330708661417323" footer="0.31496062992125984"/>
  <pageSetup firstPageNumber="273" useFirstPageNumber="1" fitToHeight="10" horizontalDpi="600" verticalDpi="600" orientation="portrait" paperSize="9" scale="35" r:id="rId1"/>
  <headerFooter alignWithMargins="0">
    <oddHeader>&amp;L&amp;24Ⅷ　　平成２２年度老人保険医療事業会計決算の状況
　　第３９表　老人保険医療事業会計決算の状況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J73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" sqref="AG1:AN16384"/>
    </sheetView>
  </sheetViews>
  <sheetFormatPr defaultColWidth="24.75390625" defaultRowHeight="14.25"/>
  <cols>
    <col min="1" max="1" width="20.625" style="0" customWidth="1"/>
    <col min="2" max="31" width="19.875" style="0" customWidth="1"/>
    <col min="32" max="32" width="24.75390625" style="0" customWidth="1"/>
    <col min="33" max="33" width="16.875" style="0" customWidth="1"/>
    <col min="34" max="34" width="9.875" style="0" customWidth="1"/>
    <col min="35" max="35" width="16.875" style="0" bestFit="1" customWidth="1"/>
    <col min="36" max="36" width="4.375" style="0" bestFit="1" customWidth="1"/>
    <col min="37" max="37" width="10.875" style="0" bestFit="1" customWidth="1"/>
    <col min="38" max="38" width="4.375" style="0" bestFit="1" customWidth="1"/>
    <col min="39" max="39" width="12.625" style="0" bestFit="1" customWidth="1"/>
    <col min="40" max="40" width="4.375" style="0" bestFit="1" customWidth="1"/>
  </cols>
  <sheetData>
    <row r="1" spans="1:244" ht="33" customHeight="1">
      <c r="A1" s="38" t="s">
        <v>0</v>
      </c>
      <c r="B1" s="74" t="s">
        <v>129</v>
      </c>
      <c r="C1" s="42"/>
      <c r="D1" s="75"/>
      <c r="E1" s="10" t="s">
        <v>2</v>
      </c>
      <c r="F1" s="12"/>
      <c r="G1" s="12"/>
      <c r="H1" s="10"/>
      <c r="I1" s="10"/>
      <c r="J1" s="10"/>
      <c r="K1" s="13"/>
      <c r="L1" s="74" t="s">
        <v>130</v>
      </c>
      <c r="M1" s="42"/>
      <c r="N1" s="42"/>
      <c r="O1" s="42"/>
      <c r="P1" s="76"/>
      <c r="Q1" s="76"/>
      <c r="R1" s="42"/>
      <c r="S1" s="42"/>
      <c r="T1" s="75"/>
      <c r="U1" s="58" t="s">
        <v>123</v>
      </c>
      <c r="V1" s="51" t="s">
        <v>124</v>
      </c>
      <c r="W1" s="42"/>
      <c r="X1" s="42"/>
      <c r="Y1" s="42"/>
      <c r="Z1" s="41"/>
      <c r="AA1" s="41"/>
      <c r="AB1" s="19"/>
      <c r="AC1" s="5" t="s">
        <v>88</v>
      </c>
      <c r="AD1" s="80" t="s">
        <v>125</v>
      </c>
      <c r="AE1" s="81"/>
      <c r="AF1" s="60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</row>
    <row r="2" spans="1:244" ht="30" customHeight="1">
      <c r="A2" s="1"/>
      <c r="B2" s="73" t="s">
        <v>87</v>
      </c>
      <c r="C2" s="5" t="s">
        <v>5</v>
      </c>
      <c r="D2" s="16" t="s">
        <v>6</v>
      </c>
      <c r="E2" s="17" t="s">
        <v>90</v>
      </c>
      <c r="F2" s="5" t="s">
        <v>7</v>
      </c>
      <c r="G2" s="10"/>
      <c r="H2" s="10"/>
      <c r="I2" s="5" t="s">
        <v>8</v>
      </c>
      <c r="J2" s="10"/>
      <c r="K2" s="11"/>
      <c r="L2" s="9" t="s">
        <v>8</v>
      </c>
      <c r="M2" s="10"/>
      <c r="N2" s="10"/>
      <c r="O2" s="10"/>
      <c r="P2" s="10"/>
      <c r="Q2" s="10"/>
      <c r="R2" s="5" t="s">
        <v>9</v>
      </c>
      <c r="S2" s="9" t="s">
        <v>91</v>
      </c>
      <c r="T2" s="16" t="s">
        <v>10</v>
      </c>
      <c r="U2" s="48" t="s">
        <v>11</v>
      </c>
      <c r="V2" s="18" t="s">
        <v>92</v>
      </c>
      <c r="W2" s="40"/>
      <c r="X2" s="41" t="s">
        <v>93</v>
      </c>
      <c r="Y2" s="41"/>
      <c r="Z2" s="42"/>
      <c r="AA2" s="18" t="s">
        <v>12</v>
      </c>
      <c r="AB2" s="19"/>
      <c r="AC2" s="46"/>
      <c r="AD2" s="59" t="s">
        <v>126</v>
      </c>
      <c r="AE2" s="59" t="s">
        <v>127</v>
      </c>
      <c r="AF2" s="52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</row>
    <row r="3" spans="1:244" ht="27" customHeight="1">
      <c r="A3" s="1"/>
      <c r="B3" s="72" t="s">
        <v>128</v>
      </c>
      <c r="C3" s="20"/>
      <c r="D3" s="21"/>
      <c r="E3" s="17"/>
      <c r="F3" s="14"/>
      <c r="G3" s="5" t="s">
        <v>14</v>
      </c>
      <c r="H3" s="5" t="s">
        <v>15</v>
      </c>
      <c r="I3" s="14"/>
      <c r="J3" s="5" t="s">
        <v>94</v>
      </c>
      <c r="K3" s="22"/>
      <c r="L3" s="9" t="s">
        <v>94</v>
      </c>
      <c r="M3" s="5" t="s">
        <v>16</v>
      </c>
      <c r="N3" s="5" t="s">
        <v>17</v>
      </c>
      <c r="O3" s="5" t="s">
        <v>95</v>
      </c>
      <c r="P3" s="5" t="s">
        <v>96</v>
      </c>
      <c r="Q3" s="5" t="s">
        <v>97</v>
      </c>
      <c r="R3" s="20"/>
      <c r="S3" s="45" t="s">
        <v>98</v>
      </c>
      <c r="T3" s="21"/>
      <c r="U3" s="49" t="s">
        <v>99</v>
      </c>
      <c r="V3" s="5" t="s">
        <v>100</v>
      </c>
      <c r="W3" s="5" t="s">
        <v>101</v>
      </c>
      <c r="X3" s="5" t="s">
        <v>102</v>
      </c>
      <c r="Y3" s="5" t="s">
        <v>81</v>
      </c>
      <c r="Z3" s="5" t="s">
        <v>103</v>
      </c>
      <c r="AA3" s="5" t="s">
        <v>104</v>
      </c>
      <c r="AB3" s="23" t="s">
        <v>105</v>
      </c>
      <c r="AC3" s="47"/>
      <c r="AD3" s="47"/>
      <c r="AE3" s="47" t="s">
        <v>89</v>
      </c>
      <c r="AF3" s="52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</row>
    <row r="4" spans="1:244" ht="39" customHeight="1">
      <c r="A4" s="2"/>
      <c r="B4" s="5" t="s">
        <v>18</v>
      </c>
      <c r="C4" s="20"/>
      <c r="D4" s="24"/>
      <c r="E4" s="25"/>
      <c r="F4" s="20"/>
      <c r="G4" s="20"/>
      <c r="H4" s="20"/>
      <c r="I4" s="20"/>
      <c r="J4" s="20"/>
      <c r="K4" s="23" t="s">
        <v>106</v>
      </c>
      <c r="L4" s="5" t="s">
        <v>19</v>
      </c>
      <c r="M4" s="20"/>
      <c r="N4" s="20"/>
      <c r="O4" s="44" t="s">
        <v>107</v>
      </c>
      <c r="P4" s="44" t="s">
        <v>108</v>
      </c>
      <c r="Q4" s="44" t="s">
        <v>109</v>
      </c>
      <c r="R4" s="20"/>
      <c r="S4" s="20"/>
      <c r="T4" s="24"/>
      <c r="U4" s="50" t="s">
        <v>110</v>
      </c>
      <c r="V4" s="20" t="s">
        <v>111</v>
      </c>
      <c r="W4" s="20" t="s">
        <v>112</v>
      </c>
      <c r="X4" s="20" t="s">
        <v>113</v>
      </c>
      <c r="Y4" s="20" t="s">
        <v>114</v>
      </c>
      <c r="Z4" s="20" t="s">
        <v>115</v>
      </c>
      <c r="AA4" s="20" t="s">
        <v>116</v>
      </c>
      <c r="AB4" s="26" t="s">
        <v>117</v>
      </c>
      <c r="AC4" s="26"/>
      <c r="AD4" s="26"/>
      <c r="AE4" s="26"/>
      <c r="AF4" s="52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</row>
    <row r="5" spans="1:244" ht="32.25" customHeight="1">
      <c r="A5" s="6" t="s">
        <v>20</v>
      </c>
      <c r="B5" s="31">
        <v>4</v>
      </c>
      <c r="C5" s="31">
        <v>0</v>
      </c>
      <c r="D5" s="31">
        <v>1171</v>
      </c>
      <c r="E5" s="31">
        <f>SUM(F5,I5,R5:T5)</f>
        <v>6850</v>
      </c>
      <c r="F5" s="32">
        <v>426</v>
      </c>
      <c r="G5" s="32">
        <v>422</v>
      </c>
      <c r="H5" s="31">
        <v>4</v>
      </c>
      <c r="I5" s="31">
        <v>62</v>
      </c>
      <c r="J5" s="31">
        <v>27</v>
      </c>
      <c r="K5" s="32">
        <v>0</v>
      </c>
      <c r="L5" s="31">
        <v>0</v>
      </c>
      <c r="M5" s="31">
        <v>0</v>
      </c>
      <c r="N5" s="31">
        <v>34</v>
      </c>
      <c r="O5" s="31">
        <v>0</v>
      </c>
      <c r="P5" s="68">
        <v>0</v>
      </c>
      <c r="Q5" s="68">
        <v>1</v>
      </c>
      <c r="R5" s="31">
        <v>4767</v>
      </c>
      <c r="S5" s="31">
        <v>0</v>
      </c>
      <c r="T5" s="31">
        <v>1595</v>
      </c>
      <c r="U5" s="32">
        <f>'第３９表老人保健会計（最初のページのみ印刷）'!B5-E5</f>
        <v>0</v>
      </c>
      <c r="V5" s="31">
        <v>0</v>
      </c>
      <c r="W5" s="31">
        <v>0</v>
      </c>
      <c r="X5" s="31">
        <v>0</v>
      </c>
      <c r="Y5" s="31">
        <v>0</v>
      </c>
      <c r="Z5" s="32">
        <f aca="true" t="shared" si="0" ref="Z5:Z17">X5-Y5</f>
        <v>0</v>
      </c>
      <c r="AA5" s="32">
        <f aca="true" t="shared" si="1" ref="AA5:AA16">AB5+X5-Y5</f>
        <v>0</v>
      </c>
      <c r="AB5" s="31">
        <f>'第３９表老人保健会計（最初のページのみ印刷）'!B5-E5-V5-W5</f>
        <v>0</v>
      </c>
      <c r="AC5" s="31">
        <v>422</v>
      </c>
      <c r="AD5" s="31">
        <v>0</v>
      </c>
      <c r="AE5" s="31">
        <v>0</v>
      </c>
      <c r="AF5" s="54"/>
      <c r="AG5" s="70"/>
      <c r="AH5" s="27"/>
      <c r="AI5" s="70"/>
      <c r="AJ5" s="27"/>
      <c r="AK5" s="70"/>
      <c r="AL5" s="27"/>
      <c r="AM5" s="70"/>
      <c r="AN5" s="27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</row>
    <row r="6" spans="1:244" ht="32.25" customHeight="1">
      <c r="A6" s="7" t="s">
        <v>21</v>
      </c>
      <c r="B6" s="33">
        <v>0</v>
      </c>
      <c r="C6" s="33">
        <v>19806</v>
      </c>
      <c r="D6" s="33">
        <v>1610</v>
      </c>
      <c r="E6" s="33">
        <f aca="true" t="shared" si="2" ref="E6:E17">SUM(F6,I6,R6:T6)</f>
        <v>28522</v>
      </c>
      <c r="F6" s="33">
        <v>7104</v>
      </c>
      <c r="G6" s="33">
        <v>7104</v>
      </c>
      <c r="H6" s="33">
        <v>0</v>
      </c>
      <c r="I6" s="33">
        <v>644</v>
      </c>
      <c r="J6" s="33">
        <v>643</v>
      </c>
      <c r="K6" s="33">
        <v>35</v>
      </c>
      <c r="L6" s="33">
        <v>0</v>
      </c>
      <c r="M6" s="33">
        <v>0</v>
      </c>
      <c r="N6" s="33">
        <v>0</v>
      </c>
      <c r="O6" s="33">
        <v>0</v>
      </c>
      <c r="P6" s="66">
        <v>0</v>
      </c>
      <c r="Q6" s="66">
        <v>1</v>
      </c>
      <c r="R6" s="33">
        <v>17425</v>
      </c>
      <c r="S6" s="33">
        <v>0</v>
      </c>
      <c r="T6" s="33">
        <v>3349</v>
      </c>
      <c r="U6" s="33">
        <f>'第３９表老人保健会計（最初のページのみ印刷）'!B6-E6</f>
        <v>0</v>
      </c>
      <c r="V6" s="33">
        <v>0</v>
      </c>
      <c r="W6" s="33">
        <v>0</v>
      </c>
      <c r="X6" s="33">
        <v>1</v>
      </c>
      <c r="Y6" s="33">
        <v>1</v>
      </c>
      <c r="Z6" s="33">
        <f t="shared" si="0"/>
        <v>0</v>
      </c>
      <c r="AA6" s="33">
        <f t="shared" si="1"/>
        <v>0</v>
      </c>
      <c r="AB6" s="33">
        <f>'第３９表老人保健会計（最初のページのみ印刷）'!B6-E6-V6-W6</f>
        <v>0</v>
      </c>
      <c r="AC6" s="33">
        <v>7104</v>
      </c>
      <c r="AD6" s="33">
        <v>0</v>
      </c>
      <c r="AE6" s="33">
        <v>1</v>
      </c>
      <c r="AF6" s="54"/>
      <c r="AG6" s="70"/>
      <c r="AH6" s="27"/>
      <c r="AI6" s="70"/>
      <c r="AJ6" s="27"/>
      <c r="AK6" s="70"/>
      <c r="AL6" s="27"/>
      <c r="AM6" s="70"/>
      <c r="AN6" s="27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</row>
    <row r="7" spans="1:244" ht="32.25" customHeight="1">
      <c r="A7" s="7" t="s">
        <v>22</v>
      </c>
      <c r="B7" s="33">
        <v>0</v>
      </c>
      <c r="C7" s="33">
        <v>0</v>
      </c>
      <c r="D7" s="33">
        <v>154</v>
      </c>
      <c r="E7" s="33">
        <f t="shared" si="2"/>
        <v>14981</v>
      </c>
      <c r="F7" s="33">
        <v>5870</v>
      </c>
      <c r="G7" s="33">
        <v>5870</v>
      </c>
      <c r="H7" s="33">
        <v>0</v>
      </c>
      <c r="I7" s="33">
        <v>5133</v>
      </c>
      <c r="J7" s="33">
        <v>37</v>
      </c>
      <c r="K7" s="33">
        <v>0</v>
      </c>
      <c r="L7" s="33">
        <v>0</v>
      </c>
      <c r="M7" s="33">
        <v>0</v>
      </c>
      <c r="N7" s="33">
        <v>5095</v>
      </c>
      <c r="O7" s="33">
        <v>0</v>
      </c>
      <c r="P7" s="66">
        <v>0</v>
      </c>
      <c r="Q7" s="66">
        <v>1</v>
      </c>
      <c r="R7" s="33">
        <v>3978</v>
      </c>
      <c r="S7" s="33">
        <v>0</v>
      </c>
      <c r="T7" s="33">
        <v>0</v>
      </c>
      <c r="U7" s="33">
        <f>'第３９表老人保健会計（最初のページのみ印刷）'!B7-E7</f>
        <v>0</v>
      </c>
      <c r="V7" s="33">
        <v>0</v>
      </c>
      <c r="W7" s="33">
        <v>0</v>
      </c>
      <c r="X7" s="33">
        <v>1419</v>
      </c>
      <c r="Y7" s="33">
        <v>1419</v>
      </c>
      <c r="Z7" s="33">
        <f t="shared" si="0"/>
        <v>0</v>
      </c>
      <c r="AA7" s="33">
        <f t="shared" si="1"/>
        <v>0</v>
      </c>
      <c r="AB7" s="33">
        <f>'第３９表老人保健会計（最初のページのみ印刷）'!B7-E7-V7-W7</f>
        <v>0</v>
      </c>
      <c r="AC7" s="33">
        <v>5870</v>
      </c>
      <c r="AD7" s="33">
        <v>0</v>
      </c>
      <c r="AE7" s="33">
        <v>0</v>
      </c>
      <c r="AF7" s="54"/>
      <c r="AG7" s="70"/>
      <c r="AH7" s="27"/>
      <c r="AI7" s="70"/>
      <c r="AJ7" s="27"/>
      <c r="AK7" s="70"/>
      <c r="AL7" s="27"/>
      <c r="AM7" s="70"/>
      <c r="AN7" s="27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</row>
    <row r="8" spans="1:244" ht="32.25" customHeight="1">
      <c r="A8" s="7" t="s">
        <v>23</v>
      </c>
      <c r="B8" s="33">
        <v>0</v>
      </c>
      <c r="C8" s="33">
        <v>12514</v>
      </c>
      <c r="D8" s="33">
        <v>9152</v>
      </c>
      <c r="E8" s="33">
        <f t="shared" si="2"/>
        <v>15449</v>
      </c>
      <c r="F8" s="33">
        <v>2802</v>
      </c>
      <c r="G8" s="33">
        <v>2802</v>
      </c>
      <c r="H8" s="33">
        <v>0</v>
      </c>
      <c r="I8" s="33">
        <v>121</v>
      </c>
      <c r="J8" s="33">
        <v>110</v>
      </c>
      <c r="K8" s="33">
        <v>0</v>
      </c>
      <c r="L8" s="33">
        <v>0</v>
      </c>
      <c r="M8" s="33">
        <v>0</v>
      </c>
      <c r="N8" s="33">
        <v>10</v>
      </c>
      <c r="O8" s="33">
        <v>0</v>
      </c>
      <c r="P8" s="66">
        <v>0</v>
      </c>
      <c r="Q8" s="66">
        <v>1</v>
      </c>
      <c r="R8" s="33">
        <v>901</v>
      </c>
      <c r="S8" s="33">
        <v>0</v>
      </c>
      <c r="T8" s="33">
        <v>11625</v>
      </c>
      <c r="U8" s="33">
        <f>'第３９表老人保健会計（最初のページのみ印刷）'!B8-E8</f>
        <v>9031</v>
      </c>
      <c r="V8" s="33">
        <v>0</v>
      </c>
      <c r="W8" s="33">
        <v>0</v>
      </c>
      <c r="X8" s="33">
        <v>1</v>
      </c>
      <c r="Y8" s="33">
        <v>9031</v>
      </c>
      <c r="Z8" s="33">
        <f t="shared" si="0"/>
        <v>-9030</v>
      </c>
      <c r="AA8" s="33">
        <f t="shared" si="1"/>
        <v>1</v>
      </c>
      <c r="AB8" s="33">
        <f>'第３９表老人保健会計（最初のページのみ印刷）'!B8-E8-V8-W8</f>
        <v>9031</v>
      </c>
      <c r="AC8" s="33">
        <v>2802</v>
      </c>
      <c r="AD8" s="33">
        <v>0</v>
      </c>
      <c r="AE8" s="33">
        <v>0</v>
      </c>
      <c r="AF8" s="54"/>
      <c r="AG8" s="70"/>
      <c r="AH8" s="27"/>
      <c r="AI8" s="70"/>
      <c r="AJ8" s="27"/>
      <c r="AK8" s="70"/>
      <c r="AL8" s="27"/>
      <c r="AM8" s="70"/>
      <c r="AN8" s="27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</row>
    <row r="9" spans="1:244" ht="32.25" customHeight="1">
      <c r="A9" s="7" t="s">
        <v>24</v>
      </c>
      <c r="B9" s="33">
        <v>0</v>
      </c>
      <c r="C9" s="33">
        <v>17726</v>
      </c>
      <c r="D9" s="33">
        <v>1431</v>
      </c>
      <c r="E9" s="33">
        <f t="shared" si="2"/>
        <v>19250</v>
      </c>
      <c r="F9" s="33">
        <v>1162</v>
      </c>
      <c r="G9" s="33">
        <v>1162</v>
      </c>
      <c r="H9" s="33">
        <v>0</v>
      </c>
      <c r="I9" s="33">
        <v>362</v>
      </c>
      <c r="J9" s="33">
        <v>0</v>
      </c>
      <c r="K9" s="33">
        <v>0</v>
      </c>
      <c r="L9" s="33">
        <v>0</v>
      </c>
      <c r="M9" s="33">
        <v>0</v>
      </c>
      <c r="N9" s="33">
        <v>362</v>
      </c>
      <c r="O9" s="33">
        <v>0</v>
      </c>
      <c r="P9" s="66">
        <v>0</v>
      </c>
      <c r="Q9" s="66">
        <v>0</v>
      </c>
      <c r="R9" s="33">
        <v>1457</v>
      </c>
      <c r="S9" s="33">
        <v>0</v>
      </c>
      <c r="T9" s="33">
        <v>16269</v>
      </c>
      <c r="U9" s="33">
        <f>'第３９表老人保健会計（最初のページのみ印刷）'!B9-E9</f>
        <v>1430</v>
      </c>
      <c r="V9" s="33">
        <v>0</v>
      </c>
      <c r="W9" s="33">
        <v>0</v>
      </c>
      <c r="X9" s="33">
        <v>113</v>
      </c>
      <c r="Y9" s="33">
        <v>0</v>
      </c>
      <c r="Z9" s="33">
        <f t="shared" si="0"/>
        <v>113</v>
      </c>
      <c r="AA9" s="33">
        <f t="shared" si="1"/>
        <v>1543</v>
      </c>
      <c r="AB9" s="33">
        <f>'第３９表老人保健会計（最初のページのみ印刷）'!B9-E9-V9-W9</f>
        <v>1430</v>
      </c>
      <c r="AC9" s="33">
        <v>1162</v>
      </c>
      <c r="AD9" s="33">
        <v>0</v>
      </c>
      <c r="AE9" s="33">
        <v>0</v>
      </c>
      <c r="AF9" s="54"/>
      <c r="AG9" s="70"/>
      <c r="AH9" s="27"/>
      <c r="AI9" s="70"/>
      <c r="AJ9" s="27"/>
      <c r="AK9" s="70"/>
      <c r="AL9" s="27"/>
      <c r="AM9" s="70"/>
      <c r="AN9" s="27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</row>
    <row r="10" spans="1:244" ht="32.25" customHeight="1">
      <c r="A10" s="6" t="s">
        <v>25</v>
      </c>
      <c r="B10" s="31">
        <v>0</v>
      </c>
      <c r="C10" s="31">
        <v>8533</v>
      </c>
      <c r="D10" s="31">
        <v>0</v>
      </c>
      <c r="E10" s="31">
        <f t="shared" si="2"/>
        <v>8586</v>
      </c>
      <c r="F10" s="31">
        <v>0</v>
      </c>
      <c r="G10" s="31">
        <v>0</v>
      </c>
      <c r="H10" s="31">
        <v>0</v>
      </c>
      <c r="I10" s="31">
        <v>99</v>
      </c>
      <c r="J10" s="31">
        <v>0</v>
      </c>
      <c r="K10" s="31">
        <v>0</v>
      </c>
      <c r="L10" s="31">
        <v>0</v>
      </c>
      <c r="M10" s="31">
        <v>0</v>
      </c>
      <c r="N10" s="31">
        <v>99</v>
      </c>
      <c r="O10" s="31">
        <v>0</v>
      </c>
      <c r="P10" s="69">
        <v>0</v>
      </c>
      <c r="Q10" s="69">
        <v>0</v>
      </c>
      <c r="R10" s="31">
        <v>696</v>
      </c>
      <c r="S10" s="31">
        <v>0</v>
      </c>
      <c r="T10" s="31">
        <v>7791</v>
      </c>
      <c r="U10" s="31">
        <f>'第３９表老人保健会計（最初のページのみ印刷）'!B10-E10</f>
        <v>0</v>
      </c>
      <c r="V10" s="31">
        <v>0</v>
      </c>
      <c r="W10" s="31">
        <v>0</v>
      </c>
      <c r="X10" s="31">
        <v>0</v>
      </c>
      <c r="Y10" s="31">
        <v>0</v>
      </c>
      <c r="Z10" s="31">
        <f t="shared" si="0"/>
        <v>0</v>
      </c>
      <c r="AA10" s="31">
        <f t="shared" si="1"/>
        <v>0</v>
      </c>
      <c r="AB10" s="31">
        <f>'第３９表老人保健会計（最初のページのみ印刷）'!B10-E10-V10-W10</f>
        <v>0</v>
      </c>
      <c r="AC10" s="31">
        <v>0</v>
      </c>
      <c r="AD10" s="31">
        <v>0</v>
      </c>
      <c r="AE10" s="31">
        <v>0</v>
      </c>
      <c r="AF10" s="54"/>
      <c r="AG10" s="70"/>
      <c r="AH10" s="27"/>
      <c r="AI10" s="70"/>
      <c r="AJ10" s="27"/>
      <c r="AK10" s="70"/>
      <c r="AL10" s="27"/>
      <c r="AM10" s="70"/>
      <c r="AN10" s="27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</row>
    <row r="11" spans="1:244" ht="32.25" customHeight="1">
      <c r="A11" s="7" t="s">
        <v>26</v>
      </c>
      <c r="B11" s="33">
        <v>0</v>
      </c>
      <c r="C11" s="33">
        <v>3569</v>
      </c>
      <c r="D11" s="33">
        <v>648</v>
      </c>
      <c r="E11" s="33">
        <f t="shared" si="2"/>
        <v>3594</v>
      </c>
      <c r="F11" s="33">
        <v>0</v>
      </c>
      <c r="G11" s="33">
        <v>0</v>
      </c>
      <c r="H11" s="33">
        <v>0</v>
      </c>
      <c r="I11" s="33">
        <v>23</v>
      </c>
      <c r="J11" s="33">
        <v>23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66">
        <v>0</v>
      </c>
      <c r="Q11" s="66">
        <v>0</v>
      </c>
      <c r="R11" s="33">
        <v>298</v>
      </c>
      <c r="S11" s="33">
        <v>0</v>
      </c>
      <c r="T11" s="33">
        <v>3273</v>
      </c>
      <c r="U11" s="33">
        <f>'第３９表老人保健会計（最初のページのみ印刷）'!B11-E11</f>
        <v>625</v>
      </c>
      <c r="V11" s="33">
        <v>0</v>
      </c>
      <c r="W11" s="33">
        <v>0</v>
      </c>
      <c r="X11" s="33">
        <v>0</v>
      </c>
      <c r="Y11" s="33">
        <v>0</v>
      </c>
      <c r="Z11" s="33">
        <f t="shared" si="0"/>
        <v>0</v>
      </c>
      <c r="AA11" s="33">
        <f t="shared" si="1"/>
        <v>625</v>
      </c>
      <c r="AB11" s="33">
        <f>'第３９表老人保健会計（最初のページのみ印刷）'!B11-E11-V11-W11</f>
        <v>625</v>
      </c>
      <c r="AC11" s="33">
        <v>0</v>
      </c>
      <c r="AD11" s="33">
        <v>0</v>
      </c>
      <c r="AE11" s="33">
        <v>0</v>
      </c>
      <c r="AF11" s="54"/>
      <c r="AG11" s="70"/>
      <c r="AH11" s="27"/>
      <c r="AI11" s="70"/>
      <c r="AJ11" s="27"/>
      <c r="AK11" s="70"/>
      <c r="AL11" s="27"/>
      <c r="AM11" s="70"/>
      <c r="AN11" s="27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</row>
    <row r="12" spans="1:244" ht="32.25" customHeight="1">
      <c r="A12" s="7" t="s">
        <v>27</v>
      </c>
      <c r="B12" s="33">
        <v>0</v>
      </c>
      <c r="C12" s="33">
        <v>4940</v>
      </c>
      <c r="D12" s="33">
        <v>176</v>
      </c>
      <c r="E12" s="33">
        <f t="shared" si="2"/>
        <v>5847</v>
      </c>
      <c r="F12" s="33">
        <v>1170</v>
      </c>
      <c r="G12" s="33">
        <v>1170</v>
      </c>
      <c r="H12" s="33">
        <v>0</v>
      </c>
      <c r="I12" s="33">
        <v>736</v>
      </c>
      <c r="J12" s="33">
        <v>736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66">
        <v>0</v>
      </c>
      <c r="Q12" s="66">
        <v>0</v>
      </c>
      <c r="R12" s="33">
        <v>2174</v>
      </c>
      <c r="S12" s="33">
        <v>0</v>
      </c>
      <c r="T12" s="33">
        <v>1767</v>
      </c>
      <c r="U12" s="33">
        <f>'第３９表老人保健会計（最初のページのみ印刷）'!B12-E12</f>
        <v>1977</v>
      </c>
      <c r="V12" s="33">
        <v>0</v>
      </c>
      <c r="W12" s="33">
        <v>0</v>
      </c>
      <c r="X12" s="33">
        <v>0</v>
      </c>
      <c r="Y12" s="33">
        <v>1977</v>
      </c>
      <c r="Z12" s="33">
        <f t="shared" si="0"/>
        <v>-1977</v>
      </c>
      <c r="AA12" s="33">
        <f t="shared" si="1"/>
        <v>0</v>
      </c>
      <c r="AB12" s="33">
        <f>'第３９表老人保健会計（最初のページのみ印刷）'!B12-E12-V12-W12</f>
        <v>1977</v>
      </c>
      <c r="AC12" s="33">
        <v>1170</v>
      </c>
      <c r="AD12" s="33">
        <v>0</v>
      </c>
      <c r="AE12" s="33">
        <v>0</v>
      </c>
      <c r="AF12" s="54"/>
      <c r="AG12" s="70"/>
      <c r="AH12" s="27"/>
      <c r="AI12" s="70"/>
      <c r="AJ12" s="27"/>
      <c r="AK12" s="70"/>
      <c r="AL12" s="27"/>
      <c r="AM12" s="70"/>
      <c r="AN12" s="27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</row>
    <row r="13" spans="1:244" ht="32.25" customHeight="1">
      <c r="A13" s="7" t="s">
        <v>28</v>
      </c>
      <c r="B13" s="33">
        <v>3</v>
      </c>
      <c r="C13" s="33">
        <v>1367</v>
      </c>
      <c r="D13" s="33">
        <v>0</v>
      </c>
      <c r="E13" s="33">
        <f t="shared" si="2"/>
        <v>2594</v>
      </c>
      <c r="F13" s="33">
        <v>74</v>
      </c>
      <c r="G13" s="33">
        <v>71</v>
      </c>
      <c r="H13" s="33">
        <v>3</v>
      </c>
      <c r="I13" s="33">
        <v>18</v>
      </c>
      <c r="J13" s="33">
        <v>0</v>
      </c>
      <c r="K13" s="33">
        <v>0</v>
      </c>
      <c r="L13" s="33">
        <v>0</v>
      </c>
      <c r="M13" s="33">
        <v>0</v>
      </c>
      <c r="N13" s="33">
        <v>18</v>
      </c>
      <c r="O13" s="33">
        <v>0</v>
      </c>
      <c r="P13" s="66">
        <v>0</v>
      </c>
      <c r="Q13" s="66">
        <v>0</v>
      </c>
      <c r="R13" s="33">
        <v>1135</v>
      </c>
      <c r="S13" s="33">
        <v>0</v>
      </c>
      <c r="T13" s="33">
        <v>1367</v>
      </c>
      <c r="U13" s="33">
        <f>'第３９表老人保健会計（最初のページのみ印刷）'!B13-E13</f>
        <v>0</v>
      </c>
      <c r="V13" s="33">
        <v>0</v>
      </c>
      <c r="W13" s="33">
        <v>0</v>
      </c>
      <c r="X13" s="33">
        <v>8</v>
      </c>
      <c r="Y13" s="33">
        <v>8</v>
      </c>
      <c r="Z13" s="33">
        <f t="shared" si="0"/>
        <v>0</v>
      </c>
      <c r="AA13" s="33">
        <f t="shared" si="1"/>
        <v>0</v>
      </c>
      <c r="AB13" s="33">
        <f>'第３９表老人保健会計（最初のページのみ印刷）'!B13-E13-V13-W13</f>
        <v>0</v>
      </c>
      <c r="AC13" s="33">
        <v>71</v>
      </c>
      <c r="AD13" s="33">
        <v>0</v>
      </c>
      <c r="AE13" s="33">
        <v>0</v>
      </c>
      <c r="AF13" s="54"/>
      <c r="AG13" s="70"/>
      <c r="AH13" s="27"/>
      <c r="AI13" s="70"/>
      <c r="AJ13" s="27"/>
      <c r="AK13" s="70"/>
      <c r="AL13" s="27"/>
      <c r="AM13" s="70"/>
      <c r="AN13" s="27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</row>
    <row r="14" spans="1:244" ht="32.25" customHeight="1">
      <c r="A14" s="8" t="s">
        <v>74</v>
      </c>
      <c r="B14" s="36">
        <v>0</v>
      </c>
      <c r="C14" s="36">
        <v>0</v>
      </c>
      <c r="D14" s="36">
        <v>25</v>
      </c>
      <c r="E14" s="36">
        <f t="shared" si="2"/>
        <v>11314</v>
      </c>
      <c r="F14" s="36">
        <v>8900</v>
      </c>
      <c r="G14" s="36">
        <v>8900</v>
      </c>
      <c r="H14" s="36">
        <v>0</v>
      </c>
      <c r="I14" s="36">
        <v>4</v>
      </c>
      <c r="J14" s="36">
        <v>4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67">
        <v>0</v>
      </c>
      <c r="Q14" s="67">
        <v>0</v>
      </c>
      <c r="R14" s="36">
        <v>1160</v>
      </c>
      <c r="S14" s="36">
        <v>0</v>
      </c>
      <c r="T14" s="36">
        <v>1250</v>
      </c>
      <c r="U14" s="36">
        <f>'第３９表老人保健会計（最初のページのみ印刷）'!B14-E14</f>
        <v>0</v>
      </c>
      <c r="V14" s="36">
        <v>0</v>
      </c>
      <c r="W14" s="36">
        <v>0</v>
      </c>
      <c r="X14" s="36">
        <v>20</v>
      </c>
      <c r="Y14" s="36">
        <v>20</v>
      </c>
      <c r="Z14" s="36">
        <f t="shared" si="0"/>
        <v>0</v>
      </c>
      <c r="AA14" s="36">
        <f t="shared" si="1"/>
        <v>0</v>
      </c>
      <c r="AB14" s="36">
        <f>'第３９表老人保健会計（最初のページのみ印刷）'!B14-E14-V14-W14</f>
        <v>0</v>
      </c>
      <c r="AC14" s="36">
        <v>8900</v>
      </c>
      <c r="AD14" s="36">
        <v>0</v>
      </c>
      <c r="AE14" s="36">
        <v>0</v>
      </c>
      <c r="AF14" s="54"/>
      <c r="AG14" s="70"/>
      <c r="AH14" s="27"/>
      <c r="AI14" s="70"/>
      <c r="AJ14" s="27"/>
      <c r="AK14" s="70"/>
      <c r="AL14" s="27"/>
      <c r="AM14" s="70"/>
      <c r="AN14" s="27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</row>
    <row r="15" spans="1:244" ht="32.25" customHeight="1">
      <c r="A15" s="7" t="s">
        <v>118</v>
      </c>
      <c r="B15" s="33">
        <v>0</v>
      </c>
      <c r="C15" s="33">
        <v>243</v>
      </c>
      <c r="D15" s="33">
        <v>669</v>
      </c>
      <c r="E15" s="33">
        <f t="shared" si="2"/>
        <v>342</v>
      </c>
      <c r="F15" s="33">
        <v>0</v>
      </c>
      <c r="G15" s="33">
        <v>0</v>
      </c>
      <c r="H15" s="33">
        <v>0</v>
      </c>
      <c r="I15" s="33">
        <v>225</v>
      </c>
      <c r="J15" s="33">
        <v>6</v>
      </c>
      <c r="K15" s="33">
        <v>0</v>
      </c>
      <c r="L15" s="33">
        <v>0</v>
      </c>
      <c r="M15" s="33">
        <v>0</v>
      </c>
      <c r="N15" s="33">
        <v>219</v>
      </c>
      <c r="O15" s="33">
        <v>0</v>
      </c>
      <c r="P15" s="66">
        <v>0</v>
      </c>
      <c r="Q15" s="66">
        <v>0</v>
      </c>
      <c r="R15" s="33">
        <v>0</v>
      </c>
      <c r="S15" s="33">
        <v>0</v>
      </c>
      <c r="T15" s="33">
        <v>117</v>
      </c>
      <c r="U15" s="33">
        <f>'第３９表老人保健会計（最初のページのみ印刷）'!B15-E15</f>
        <v>774</v>
      </c>
      <c r="V15" s="33">
        <v>0</v>
      </c>
      <c r="W15" s="33">
        <v>0</v>
      </c>
      <c r="X15" s="33">
        <v>0</v>
      </c>
      <c r="Y15" s="33">
        <v>0</v>
      </c>
      <c r="Z15" s="33">
        <f>X15-Y15</f>
        <v>0</v>
      </c>
      <c r="AA15" s="33">
        <f>AB15+X15-Y15</f>
        <v>774</v>
      </c>
      <c r="AB15" s="33">
        <f>'第３９表老人保健会計（最初のページのみ印刷）'!B15-E15-V15-W15</f>
        <v>774</v>
      </c>
      <c r="AC15" s="33">
        <v>0</v>
      </c>
      <c r="AD15" s="33">
        <v>0</v>
      </c>
      <c r="AE15" s="33">
        <v>0</v>
      </c>
      <c r="AF15" s="54"/>
      <c r="AG15" s="70"/>
      <c r="AH15" s="27"/>
      <c r="AI15" s="70"/>
      <c r="AJ15" s="27"/>
      <c r="AK15" s="70"/>
      <c r="AL15" s="27"/>
      <c r="AM15" s="70"/>
      <c r="AN15" s="27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</row>
    <row r="16" spans="1:244" ht="32.25" customHeight="1">
      <c r="A16" s="7" t="s">
        <v>119</v>
      </c>
      <c r="B16" s="33">
        <v>0</v>
      </c>
      <c r="C16" s="33">
        <v>1083</v>
      </c>
      <c r="D16" s="33">
        <v>1268</v>
      </c>
      <c r="E16" s="33">
        <f t="shared" si="2"/>
        <v>10413</v>
      </c>
      <c r="F16" s="33">
        <v>0</v>
      </c>
      <c r="G16" s="33">
        <v>0</v>
      </c>
      <c r="H16" s="33">
        <v>0</v>
      </c>
      <c r="I16" s="33">
        <v>2535</v>
      </c>
      <c r="J16" s="33">
        <v>2535</v>
      </c>
      <c r="K16" s="33">
        <v>24</v>
      </c>
      <c r="L16" s="33">
        <v>0</v>
      </c>
      <c r="M16" s="33">
        <v>0</v>
      </c>
      <c r="N16" s="33">
        <v>0</v>
      </c>
      <c r="O16" s="33">
        <v>0</v>
      </c>
      <c r="P16" s="66">
        <v>0</v>
      </c>
      <c r="Q16" s="66">
        <v>0</v>
      </c>
      <c r="R16" s="33">
        <v>0</v>
      </c>
      <c r="S16" s="33">
        <v>0</v>
      </c>
      <c r="T16" s="33">
        <v>7878</v>
      </c>
      <c r="U16" s="33">
        <f>'第３９表老人保健会計（最初のページのみ印刷）'!B16-E16</f>
        <v>0</v>
      </c>
      <c r="V16" s="33">
        <v>0</v>
      </c>
      <c r="W16" s="33">
        <v>0</v>
      </c>
      <c r="X16" s="33">
        <v>0</v>
      </c>
      <c r="Y16" s="33">
        <v>0</v>
      </c>
      <c r="Z16" s="33">
        <f t="shared" si="0"/>
        <v>0</v>
      </c>
      <c r="AA16" s="33">
        <f t="shared" si="1"/>
        <v>0</v>
      </c>
      <c r="AB16" s="33">
        <f>'第３９表老人保健会計（最初のページのみ印刷）'!B16-E16-V16-W16</f>
        <v>0</v>
      </c>
      <c r="AC16" s="33">
        <v>0</v>
      </c>
      <c r="AD16" s="33">
        <v>0</v>
      </c>
      <c r="AE16" s="33">
        <v>0</v>
      </c>
      <c r="AF16" s="54"/>
      <c r="AG16" s="70"/>
      <c r="AH16" s="27"/>
      <c r="AI16" s="70"/>
      <c r="AJ16" s="27"/>
      <c r="AK16" s="70"/>
      <c r="AL16" s="27"/>
      <c r="AM16" s="70"/>
      <c r="AN16" s="27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</row>
    <row r="17" spans="1:244" ht="32.25" customHeight="1" thickBot="1">
      <c r="A17" s="7" t="s">
        <v>122</v>
      </c>
      <c r="B17" s="33">
        <v>0</v>
      </c>
      <c r="C17" s="33">
        <v>934</v>
      </c>
      <c r="D17" s="33">
        <v>0</v>
      </c>
      <c r="E17" s="33">
        <f t="shared" si="2"/>
        <v>1943</v>
      </c>
      <c r="F17" s="33">
        <v>633</v>
      </c>
      <c r="G17" s="33">
        <v>633</v>
      </c>
      <c r="H17" s="33">
        <v>0</v>
      </c>
      <c r="I17" s="33">
        <v>351</v>
      </c>
      <c r="J17" s="33">
        <v>351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66">
        <v>0</v>
      </c>
      <c r="Q17" s="66">
        <v>0</v>
      </c>
      <c r="R17" s="33">
        <v>934</v>
      </c>
      <c r="S17" s="33">
        <v>0</v>
      </c>
      <c r="T17" s="33">
        <v>25</v>
      </c>
      <c r="U17" s="33">
        <f>'第３９表老人保健会計（最初のページのみ印刷）'!B17-E17</f>
        <v>281</v>
      </c>
      <c r="V17" s="33">
        <v>0</v>
      </c>
      <c r="W17" s="33">
        <v>0</v>
      </c>
      <c r="X17" s="33">
        <v>0</v>
      </c>
      <c r="Y17" s="33">
        <v>0</v>
      </c>
      <c r="Z17" s="33">
        <f t="shared" si="0"/>
        <v>0</v>
      </c>
      <c r="AA17" s="33">
        <f>AB17+X17-Y17</f>
        <v>281</v>
      </c>
      <c r="AB17" s="33">
        <f>'第３９表老人保健会計（最初のページのみ印刷）'!B17-E17-V17-W17</f>
        <v>281</v>
      </c>
      <c r="AC17" s="33">
        <v>633</v>
      </c>
      <c r="AD17" s="33">
        <v>0</v>
      </c>
      <c r="AE17" s="33">
        <v>0</v>
      </c>
      <c r="AF17" s="54"/>
      <c r="AG17" s="70"/>
      <c r="AH17" s="27"/>
      <c r="AI17" s="70"/>
      <c r="AJ17" s="27"/>
      <c r="AK17" s="70"/>
      <c r="AL17" s="27"/>
      <c r="AM17" s="70"/>
      <c r="AN17" s="27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</row>
    <row r="18" spans="1:244" ht="32.25" customHeight="1" thickBot="1" thickTop="1">
      <c r="A18" s="28" t="s">
        <v>76</v>
      </c>
      <c r="B18" s="34">
        <f>SUM(B5:B17)</f>
        <v>7</v>
      </c>
      <c r="C18" s="34">
        <f aca="true" t="shared" si="3" ref="C18:AE18">SUM(C5:C17)</f>
        <v>70715</v>
      </c>
      <c r="D18" s="34">
        <f t="shared" si="3"/>
        <v>16304</v>
      </c>
      <c r="E18" s="34">
        <f t="shared" si="3"/>
        <v>129685</v>
      </c>
      <c r="F18" s="34">
        <f t="shared" si="3"/>
        <v>28141</v>
      </c>
      <c r="G18" s="34">
        <f t="shared" si="3"/>
        <v>28134</v>
      </c>
      <c r="H18" s="34">
        <f t="shared" si="3"/>
        <v>7</v>
      </c>
      <c r="I18" s="34">
        <f t="shared" si="3"/>
        <v>10313</v>
      </c>
      <c r="J18" s="34">
        <f t="shared" si="3"/>
        <v>4472</v>
      </c>
      <c r="K18" s="34">
        <f t="shared" si="3"/>
        <v>59</v>
      </c>
      <c r="L18" s="34">
        <f t="shared" si="3"/>
        <v>0</v>
      </c>
      <c r="M18" s="34">
        <f t="shared" si="3"/>
        <v>0</v>
      </c>
      <c r="N18" s="34">
        <f t="shared" si="3"/>
        <v>5837</v>
      </c>
      <c r="O18" s="34">
        <f t="shared" si="3"/>
        <v>0</v>
      </c>
      <c r="P18" s="34">
        <f t="shared" si="3"/>
        <v>0</v>
      </c>
      <c r="Q18" s="34">
        <f t="shared" si="3"/>
        <v>4</v>
      </c>
      <c r="R18" s="34">
        <f t="shared" si="3"/>
        <v>34925</v>
      </c>
      <c r="S18" s="34">
        <f t="shared" si="3"/>
        <v>0</v>
      </c>
      <c r="T18" s="34">
        <f t="shared" si="3"/>
        <v>56306</v>
      </c>
      <c r="U18" s="34">
        <f t="shared" si="3"/>
        <v>14118</v>
      </c>
      <c r="V18" s="34">
        <f t="shared" si="3"/>
        <v>0</v>
      </c>
      <c r="W18" s="34">
        <f t="shared" si="3"/>
        <v>0</v>
      </c>
      <c r="X18" s="34">
        <f t="shared" si="3"/>
        <v>1562</v>
      </c>
      <c r="Y18" s="34">
        <f t="shared" si="3"/>
        <v>12456</v>
      </c>
      <c r="Z18" s="34">
        <f t="shared" si="3"/>
        <v>-10894</v>
      </c>
      <c r="AA18" s="34">
        <f t="shared" si="3"/>
        <v>3224</v>
      </c>
      <c r="AB18" s="34">
        <f t="shared" si="3"/>
        <v>14118</v>
      </c>
      <c r="AC18" s="34">
        <f t="shared" si="3"/>
        <v>28134</v>
      </c>
      <c r="AD18" s="34">
        <f t="shared" si="3"/>
        <v>0</v>
      </c>
      <c r="AE18" s="34">
        <f t="shared" si="3"/>
        <v>1</v>
      </c>
      <c r="AF18" s="54"/>
      <c r="AG18" s="27"/>
      <c r="AH18" s="27"/>
      <c r="AI18" s="27"/>
      <c r="AJ18" s="27"/>
      <c r="AK18" s="27"/>
      <c r="AL18" s="27"/>
      <c r="AM18" s="27"/>
      <c r="AN18" s="27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</row>
    <row r="19" spans="1:244" ht="32.25" customHeight="1" thickTop="1">
      <c r="A19" s="7" t="s">
        <v>29</v>
      </c>
      <c r="B19" s="65">
        <v>0</v>
      </c>
      <c r="C19" s="35">
        <v>115</v>
      </c>
      <c r="D19" s="35">
        <v>0</v>
      </c>
      <c r="E19" s="33">
        <f aca="true" t="shared" si="4" ref="E19:E47">SUM(F19,I19,R19:T19)</f>
        <v>128</v>
      </c>
      <c r="F19" s="35">
        <v>0</v>
      </c>
      <c r="G19" s="35">
        <v>0</v>
      </c>
      <c r="H19" s="65">
        <v>0</v>
      </c>
      <c r="I19" s="35">
        <v>0</v>
      </c>
      <c r="J19" s="3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35">
        <v>0</v>
      </c>
      <c r="Q19" s="35">
        <v>0</v>
      </c>
      <c r="R19" s="35">
        <v>128</v>
      </c>
      <c r="S19" s="35">
        <v>0</v>
      </c>
      <c r="T19" s="35">
        <v>0</v>
      </c>
      <c r="U19" s="35">
        <f>'第３９表老人保健会計（最初のページのみ印刷）'!B19-E19</f>
        <v>0</v>
      </c>
      <c r="V19" s="35">
        <v>0</v>
      </c>
      <c r="W19" s="35">
        <v>0</v>
      </c>
      <c r="X19" s="35">
        <v>0</v>
      </c>
      <c r="Y19" s="35">
        <v>0</v>
      </c>
      <c r="Z19" s="35">
        <f aca="true" t="shared" si="5" ref="Z19:Z47">X19-Y19</f>
        <v>0</v>
      </c>
      <c r="AA19" s="35">
        <f aca="true" t="shared" si="6" ref="AA19:AA47">AB19+X19-Y19</f>
        <v>0</v>
      </c>
      <c r="AB19" s="35">
        <f>'第３９表老人保健会計（最初のページのみ印刷）'!B19-E19-V19-W19</f>
        <v>0</v>
      </c>
      <c r="AC19" s="33">
        <v>0</v>
      </c>
      <c r="AD19" s="66">
        <v>0</v>
      </c>
      <c r="AE19" s="66">
        <v>0</v>
      </c>
      <c r="AF19" s="54"/>
      <c r="AG19" s="70"/>
      <c r="AH19" s="27"/>
      <c r="AI19" s="70"/>
      <c r="AJ19" s="27"/>
      <c r="AK19" s="70"/>
      <c r="AL19" s="27"/>
      <c r="AM19" s="70"/>
      <c r="AN19" s="27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</row>
    <row r="20" spans="1:244" ht="32.25" customHeight="1">
      <c r="A20" s="7" t="s">
        <v>30</v>
      </c>
      <c r="B20" s="66">
        <v>1800</v>
      </c>
      <c r="C20" s="33">
        <v>2</v>
      </c>
      <c r="D20" s="33">
        <v>0</v>
      </c>
      <c r="E20" s="33">
        <f t="shared" si="4"/>
        <v>2524</v>
      </c>
      <c r="F20" s="33">
        <v>722</v>
      </c>
      <c r="G20" s="33">
        <v>722</v>
      </c>
      <c r="H20" s="66">
        <v>0</v>
      </c>
      <c r="I20" s="33">
        <v>0</v>
      </c>
      <c r="J20" s="33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33">
        <v>0</v>
      </c>
      <c r="Q20" s="33">
        <v>0</v>
      </c>
      <c r="R20" s="33">
        <v>1</v>
      </c>
      <c r="S20" s="33">
        <v>0</v>
      </c>
      <c r="T20" s="33">
        <v>1801</v>
      </c>
      <c r="U20" s="33">
        <f>'第３９表老人保健会計（最初のページのみ印刷）'!B20-E20</f>
        <v>0</v>
      </c>
      <c r="V20" s="33">
        <v>0</v>
      </c>
      <c r="W20" s="33">
        <v>0</v>
      </c>
      <c r="X20" s="33">
        <v>0</v>
      </c>
      <c r="Y20" s="33">
        <v>0</v>
      </c>
      <c r="Z20" s="33">
        <f t="shared" si="5"/>
        <v>0</v>
      </c>
      <c r="AA20" s="33">
        <f t="shared" si="6"/>
        <v>0</v>
      </c>
      <c r="AB20" s="33">
        <f>'第３９表老人保健会計（最初のページのみ印刷）'!B20-E20-V20-W20</f>
        <v>0</v>
      </c>
      <c r="AC20" s="33">
        <v>722</v>
      </c>
      <c r="AD20" s="66">
        <v>0</v>
      </c>
      <c r="AE20" s="66">
        <v>1</v>
      </c>
      <c r="AF20" s="54"/>
      <c r="AG20" s="70"/>
      <c r="AH20" s="27"/>
      <c r="AI20" s="70"/>
      <c r="AJ20" s="27"/>
      <c r="AK20" s="70"/>
      <c r="AL20" s="27"/>
      <c r="AM20" s="70"/>
      <c r="AN20" s="27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</row>
    <row r="21" spans="1:244" ht="32.25" customHeight="1">
      <c r="A21" s="7" t="s">
        <v>31</v>
      </c>
      <c r="B21" s="66">
        <v>0</v>
      </c>
      <c r="C21" s="33">
        <v>5525</v>
      </c>
      <c r="D21" s="33">
        <v>0</v>
      </c>
      <c r="E21" s="33">
        <f t="shared" si="4"/>
        <v>5525</v>
      </c>
      <c r="F21" s="33">
        <v>0</v>
      </c>
      <c r="G21" s="33">
        <v>0</v>
      </c>
      <c r="H21" s="66">
        <v>0</v>
      </c>
      <c r="I21" s="33">
        <v>0</v>
      </c>
      <c r="J21" s="33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33">
        <v>0</v>
      </c>
      <c r="Q21" s="33">
        <v>0</v>
      </c>
      <c r="R21" s="33">
        <v>0</v>
      </c>
      <c r="S21" s="33">
        <v>0</v>
      </c>
      <c r="T21" s="33">
        <v>5525</v>
      </c>
      <c r="U21" s="33">
        <f>'第３９表老人保健会計（最初のページのみ印刷）'!B21-E21</f>
        <v>0</v>
      </c>
      <c r="V21" s="33">
        <v>0</v>
      </c>
      <c r="W21" s="33">
        <v>0</v>
      </c>
      <c r="X21" s="33">
        <v>0</v>
      </c>
      <c r="Y21" s="33">
        <v>0</v>
      </c>
      <c r="Z21" s="33">
        <f t="shared" si="5"/>
        <v>0</v>
      </c>
      <c r="AA21" s="33">
        <f t="shared" si="6"/>
        <v>0</v>
      </c>
      <c r="AB21" s="33">
        <f>'第３９表老人保健会計（最初のページのみ印刷）'!B21-E21-V21-W21</f>
        <v>0</v>
      </c>
      <c r="AC21" s="33">
        <v>0</v>
      </c>
      <c r="AD21" s="66">
        <v>0</v>
      </c>
      <c r="AE21" s="66">
        <v>0</v>
      </c>
      <c r="AF21" s="54"/>
      <c r="AG21" s="70"/>
      <c r="AH21" s="27"/>
      <c r="AI21" s="70"/>
      <c r="AJ21" s="27"/>
      <c r="AK21" s="70"/>
      <c r="AL21" s="27"/>
      <c r="AM21" s="70"/>
      <c r="AN21" s="27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</row>
    <row r="22" spans="1:244" ht="32.25" customHeight="1">
      <c r="A22" s="7" t="s">
        <v>32</v>
      </c>
      <c r="B22" s="66">
        <v>0</v>
      </c>
      <c r="C22" s="33">
        <v>1406</v>
      </c>
      <c r="D22" s="33">
        <v>1</v>
      </c>
      <c r="E22" s="33">
        <f t="shared" si="4"/>
        <v>2143</v>
      </c>
      <c r="F22" s="33">
        <v>731</v>
      </c>
      <c r="G22" s="33">
        <v>731</v>
      </c>
      <c r="H22" s="66">
        <v>0</v>
      </c>
      <c r="I22" s="33">
        <v>0</v>
      </c>
      <c r="J22" s="33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33">
        <v>0</v>
      </c>
      <c r="Q22" s="33">
        <v>0</v>
      </c>
      <c r="R22" s="33">
        <v>1134</v>
      </c>
      <c r="S22" s="33">
        <v>0</v>
      </c>
      <c r="T22" s="33">
        <v>278</v>
      </c>
      <c r="U22" s="33">
        <f>'第３９表老人保健会計（最初のページのみ印刷）'!B22-E22</f>
        <v>0</v>
      </c>
      <c r="V22" s="33">
        <v>0</v>
      </c>
      <c r="W22" s="33">
        <v>0</v>
      </c>
      <c r="X22" s="33">
        <v>0</v>
      </c>
      <c r="Y22" s="33">
        <v>0</v>
      </c>
      <c r="Z22" s="33">
        <f t="shared" si="5"/>
        <v>0</v>
      </c>
      <c r="AA22" s="33">
        <f t="shared" si="6"/>
        <v>0</v>
      </c>
      <c r="AB22" s="33">
        <f>'第３９表老人保健会計（最初のページのみ印刷）'!B22-E22-V22-W22</f>
        <v>0</v>
      </c>
      <c r="AC22" s="33">
        <v>731</v>
      </c>
      <c r="AD22" s="66">
        <v>0</v>
      </c>
      <c r="AE22" s="66">
        <v>0</v>
      </c>
      <c r="AF22" s="54"/>
      <c r="AG22" s="70"/>
      <c r="AH22" s="27"/>
      <c r="AI22" s="70"/>
      <c r="AJ22" s="27"/>
      <c r="AK22" s="70"/>
      <c r="AL22" s="27"/>
      <c r="AM22" s="70"/>
      <c r="AN22" s="27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</row>
    <row r="23" spans="1:244" s="64" customFormat="1" ht="32.25" customHeight="1">
      <c r="A23" s="8" t="s">
        <v>33</v>
      </c>
      <c r="B23" s="67">
        <v>0</v>
      </c>
      <c r="C23" s="36">
        <v>6</v>
      </c>
      <c r="D23" s="36">
        <v>0</v>
      </c>
      <c r="E23" s="36">
        <f t="shared" si="4"/>
        <v>22021</v>
      </c>
      <c r="F23" s="36">
        <v>1617</v>
      </c>
      <c r="G23" s="36">
        <v>1617</v>
      </c>
      <c r="H23" s="67">
        <v>0</v>
      </c>
      <c r="I23" s="36">
        <v>0</v>
      </c>
      <c r="J23" s="36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36">
        <v>0</v>
      </c>
      <c r="Q23" s="36">
        <v>0</v>
      </c>
      <c r="R23" s="36">
        <v>6</v>
      </c>
      <c r="S23" s="36">
        <v>0</v>
      </c>
      <c r="T23" s="36">
        <v>20398</v>
      </c>
      <c r="U23" s="36">
        <f>'第３９表老人保健会計（最初のページのみ印刷）'!B23-E23</f>
        <v>0</v>
      </c>
      <c r="V23" s="36">
        <v>0</v>
      </c>
      <c r="W23" s="36">
        <v>0</v>
      </c>
      <c r="X23" s="36">
        <v>0</v>
      </c>
      <c r="Y23" s="36">
        <v>0</v>
      </c>
      <c r="Z23" s="36">
        <f t="shared" si="5"/>
        <v>0</v>
      </c>
      <c r="AA23" s="36">
        <f t="shared" si="6"/>
        <v>0</v>
      </c>
      <c r="AB23" s="36">
        <f>'第３９表老人保健会計（最初のページのみ印刷）'!B23-E23-V23-W23</f>
        <v>0</v>
      </c>
      <c r="AC23" s="36">
        <v>1617</v>
      </c>
      <c r="AD23" s="67">
        <v>0</v>
      </c>
      <c r="AE23" s="67">
        <v>0</v>
      </c>
      <c r="AF23" s="61"/>
      <c r="AG23" s="71"/>
      <c r="AH23" s="62"/>
      <c r="AI23" s="71"/>
      <c r="AJ23" s="62"/>
      <c r="AK23" s="71"/>
      <c r="AL23" s="62"/>
      <c r="AM23" s="71"/>
      <c r="AN23" s="62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</row>
    <row r="24" spans="1:244" ht="32.25" customHeight="1">
      <c r="A24" s="7" t="s">
        <v>34</v>
      </c>
      <c r="B24" s="66">
        <v>0</v>
      </c>
      <c r="C24" s="33">
        <v>1650</v>
      </c>
      <c r="D24" s="33">
        <v>0</v>
      </c>
      <c r="E24" s="33">
        <f t="shared" si="4"/>
        <v>3564</v>
      </c>
      <c r="F24" s="33">
        <v>1849</v>
      </c>
      <c r="G24" s="33">
        <v>1849</v>
      </c>
      <c r="H24" s="66">
        <v>0</v>
      </c>
      <c r="I24" s="33">
        <v>0</v>
      </c>
      <c r="J24" s="33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33">
        <v>0</v>
      </c>
      <c r="Q24" s="33">
        <v>0</v>
      </c>
      <c r="R24" s="33">
        <v>1146</v>
      </c>
      <c r="S24" s="33">
        <v>0</v>
      </c>
      <c r="T24" s="33">
        <v>569</v>
      </c>
      <c r="U24" s="33">
        <f>'第３９表老人保健会計（最初のページのみ印刷）'!B24-E24</f>
        <v>0</v>
      </c>
      <c r="V24" s="33">
        <v>0</v>
      </c>
      <c r="W24" s="33">
        <v>0</v>
      </c>
      <c r="X24" s="33">
        <v>0</v>
      </c>
      <c r="Y24" s="33">
        <v>0</v>
      </c>
      <c r="Z24" s="33">
        <f t="shared" si="5"/>
        <v>0</v>
      </c>
      <c r="AA24" s="33">
        <f t="shared" si="6"/>
        <v>0</v>
      </c>
      <c r="AB24" s="33">
        <f>'第３９表老人保健会計（最初のページのみ印刷）'!B24-E24-V24-W24</f>
        <v>0</v>
      </c>
      <c r="AC24" s="33">
        <v>1849</v>
      </c>
      <c r="AD24" s="66">
        <v>0</v>
      </c>
      <c r="AE24" s="66">
        <v>0</v>
      </c>
      <c r="AF24" s="54"/>
      <c r="AG24" s="70"/>
      <c r="AH24" s="27"/>
      <c r="AI24" s="70"/>
      <c r="AJ24" s="27"/>
      <c r="AK24" s="70"/>
      <c r="AL24" s="27"/>
      <c r="AM24" s="70"/>
      <c r="AN24" s="27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</row>
    <row r="25" spans="1:244" ht="32.25" customHeight="1">
      <c r="A25" s="7" t="s">
        <v>35</v>
      </c>
      <c r="B25" s="66">
        <v>0</v>
      </c>
      <c r="C25" s="33">
        <v>640</v>
      </c>
      <c r="D25" s="33">
        <v>0</v>
      </c>
      <c r="E25" s="33">
        <f t="shared" si="4"/>
        <v>640</v>
      </c>
      <c r="F25" s="33">
        <v>0</v>
      </c>
      <c r="G25" s="33">
        <v>0</v>
      </c>
      <c r="H25" s="66">
        <v>0</v>
      </c>
      <c r="I25" s="33">
        <v>0</v>
      </c>
      <c r="J25" s="33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33">
        <v>0</v>
      </c>
      <c r="Q25" s="33">
        <v>0</v>
      </c>
      <c r="R25" s="33">
        <v>54</v>
      </c>
      <c r="S25" s="33">
        <v>0</v>
      </c>
      <c r="T25" s="33">
        <v>586</v>
      </c>
      <c r="U25" s="33">
        <f>'第３９表老人保健会計（最初のページのみ印刷）'!B25-E25</f>
        <v>0</v>
      </c>
      <c r="V25" s="33">
        <v>0</v>
      </c>
      <c r="W25" s="33">
        <v>0</v>
      </c>
      <c r="X25" s="33">
        <v>0</v>
      </c>
      <c r="Y25" s="33">
        <v>0</v>
      </c>
      <c r="Z25" s="33">
        <f t="shared" si="5"/>
        <v>0</v>
      </c>
      <c r="AA25" s="33">
        <f t="shared" si="6"/>
        <v>0</v>
      </c>
      <c r="AB25" s="33">
        <f>'第３９表老人保健会計（最初のページのみ印刷）'!B25-E25-V25-W25</f>
        <v>0</v>
      </c>
      <c r="AC25" s="33">
        <v>0</v>
      </c>
      <c r="AD25" s="66">
        <v>0</v>
      </c>
      <c r="AE25" s="66">
        <v>0</v>
      </c>
      <c r="AF25" s="54"/>
      <c r="AG25" s="70"/>
      <c r="AH25" s="27"/>
      <c r="AI25" s="70"/>
      <c r="AJ25" s="27"/>
      <c r="AK25" s="70"/>
      <c r="AL25" s="27"/>
      <c r="AM25" s="70"/>
      <c r="AN25" s="27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</row>
    <row r="26" spans="1:244" ht="32.25" customHeight="1">
      <c r="A26" s="7" t="s">
        <v>36</v>
      </c>
      <c r="B26" s="66">
        <v>0</v>
      </c>
      <c r="C26" s="33">
        <v>0</v>
      </c>
      <c r="D26" s="33">
        <v>0</v>
      </c>
      <c r="E26" s="33">
        <f t="shared" si="4"/>
        <v>0</v>
      </c>
      <c r="F26" s="33">
        <v>0</v>
      </c>
      <c r="G26" s="33">
        <v>0</v>
      </c>
      <c r="H26" s="66">
        <v>0</v>
      </c>
      <c r="I26" s="33">
        <v>0</v>
      </c>
      <c r="J26" s="33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f>'第３９表老人保健会計（最初のページのみ印刷）'!B26-E26</f>
        <v>0</v>
      </c>
      <c r="V26" s="33">
        <v>0</v>
      </c>
      <c r="W26" s="33">
        <v>0</v>
      </c>
      <c r="X26" s="33">
        <v>0</v>
      </c>
      <c r="Y26" s="33">
        <v>0</v>
      </c>
      <c r="Z26" s="33">
        <f t="shared" si="5"/>
        <v>0</v>
      </c>
      <c r="AA26" s="33">
        <f t="shared" si="6"/>
        <v>0</v>
      </c>
      <c r="AB26" s="33">
        <f>'第３９表老人保健会計（最初のページのみ印刷）'!B26-E26-V26-W26</f>
        <v>0</v>
      </c>
      <c r="AC26" s="33">
        <v>0</v>
      </c>
      <c r="AD26" s="66">
        <v>0</v>
      </c>
      <c r="AE26" s="66">
        <v>0</v>
      </c>
      <c r="AF26" s="54"/>
      <c r="AG26" s="70"/>
      <c r="AH26" s="27"/>
      <c r="AI26" s="70"/>
      <c r="AJ26" s="27"/>
      <c r="AK26" s="70"/>
      <c r="AL26" s="27"/>
      <c r="AM26" s="70"/>
      <c r="AN26" s="27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</row>
    <row r="27" spans="1:244" ht="32.25" customHeight="1">
      <c r="A27" s="7" t="s">
        <v>37</v>
      </c>
      <c r="B27" s="66">
        <v>0</v>
      </c>
      <c r="C27" s="33">
        <v>0</v>
      </c>
      <c r="D27" s="33">
        <v>18</v>
      </c>
      <c r="E27" s="33">
        <f t="shared" si="4"/>
        <v>117</v>
      </c>
      <c r="F27" s="33">
        <v>0</v>
      </c>
      <c r="G27" s="33">
        <v>0</v>
      </c>
      <c r="H27" s="66">
        <v>0</v>
      </c>
      <c r="I27" s="33">
        <v>95</v>
      </c>
      <c r="J27" s="33">
        <v>94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33">
        <v>0</v>
      </c>
      <c r="Q27" s="33">
        <v>1</v>
      </c>
      <c r="R27" s="33">
        <v>22</v>
      </c>
      <c r="S27" s="33">
        <v>0</v>
      </c>
      <c r="T27" s="33">
        <v>0</v>
      </c>
      <c r="U27" s="33">
        <f>'第３９表老人保健会計（最初のページのみ印刷）'!B27-E27</f>
        <v>0</v>
      </c>
      <c r="V27" s="33">
        <v>0</v>
      </c>
      <c r="W27" s="33">
        <v>0</v>
      </c>
      <c r="X27" s="33">
        <v>11</v>
      </c>
      <c r="Y27" s="33">
        <v>1</v>
      </c>
      <c r="Z27" s="33">
        <f t="shared" si="5"/>
        <v>10</v>
      </c>
      <c r="AA27" s="33">
        <f t="shared" si="6"/>
        <v>10</v>
      </c>
      <c r="AB27" s="33">
        <f>'第３９表老人保健会計（最初のページのみ印刷）'!B27-E27-V27-W27</f>
        <v>0</v>
      </c>
      <c r="AC27" s="33">
        <v>0</v>
      </c>
      <c r="AD27" s="66">
        <v>0</v>
      </c>
      <c r="AE27" s="66">
        <v>0</v>
      </c>
      <c r="AF27" s="54"/>
      <c r="AG27" s="70"/>
      <c r="AH27" s="27"/>
      <c r="AI27" s="70"/>
      <c r="AJ27" s="27"/>
      <c r="AK27" s="70"/>
      <c r="AL27" s="27"/>
      <c r="AM27" s="70"/>
      <c r="AN27" s="27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</row>
    <row r="28" spans="1:244" s="64" customFormat="1" ht="32.25" customHeight="1">
      <c r="A28" s="8" t="s">
        <v>120</v>
      </c>
      <c r="B28" s="67">
        <v>0</v>
      </c>
      <c r="C28" s="36">
        <v>82</v>
      </c>
      <c r="D28" s="36">
        <v>0</v>
      </c>
      <c r="E28" s="36">
        <f t="shared" si="4"/>
        <v>82</v>
      </c>
      <c r="F28" s="36">
        <v>0</v>
      </c>
      <c r="G28" s="36">
        <v>0</v>
      </c>
      <c r="H28" s="67">
        <v>0</v>
      </c>
      <c r="I28" s="36">
        <v>0</v>
      </c>
      <c r="J28" s="36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36">
        <v>0</v>
      </c>
      <c r="Q28" s="36">
        <v>0</v>
      </c>
      <c r="R28" s="36">
        <v>5</v>
      </c>
      <c r="S28" s="36">
        <v>0</v>
      </c>
      <c r="T28" s="36">
        <v>77</v>
      </c>
      <c r="U28" s="36">
        <f>'第３９表老人保健会計（最初のページのみ印刷）'!B28-E28</f>
        <v>0</v>
      </c>
      <c r="V28" s="36">
        <v>0</v>
      </c>
      <c r="W28" s="36">
        <v>0</v>
      </c>
      <c r="X28" s="36">
        <v>0</v>
      </c>
      <c r="Y28" s="36">
        <v>0</v>
      </c>
      <c r="Z28" s="36">
        <f t="shared" si="5"/>
        <v>0</v>
      </c>
      <c r="AA28" s="36">
        <f t="shared" si="6"/>
        <v>0</v>
      </c>
      <c r="AB28" s="36">
        <f>'第３９表老人保健会計（最初のページのみ印刷）'!B28-E28-V28-W28</f>
        <v>0</v>
      </c>
      <c r="AC28" s="36">
        <v>0</v>
      </c>
      <c r="AD28" s="67">
        <v>0</v>
      </c>
      <c r="AE28" s="67">
        <v>0</v>
      </c>
      <c r="AF28" s="61"/>
      <c r="AG28" s="71"/>
      <c r="AH28" s="62"/>
      <c r="AI28" s="71"/>
      <c r="AJ28" s="62"/>
      <c r="AK28" s="71"/>
      <c r="AL28" s="62"/>
      <c r="AM28" s="71"/>
      <c r="AN28" s="62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</row>
    <row r="29" spans="1:244" ht="32.25" customHeight="1">
      <c r="A29" s="7" t="s">
        <v>38</v>
      </c>
      <c r="B29" s="66">
        <v>0</v>
      </c>
      <c r="C29" s="33">
        <v>296</v>
      </c>
      <c r="D29" s="33">
        <v>24</v>
      </c>
      <c r="E29" s="33">
        <f t="shared" si="4"/>
        <v>327</v>
      </c>
      <c r="F29" s="33">
        <v>7</v>
      </c>
      <c r="G29" s="33">
        <v>7</v>
      </c>
      <c r="H29" s="66">
        <v>0</v>
      </c>
      <c r="I29" s="33">
        <v>0</v>
      </c>
      <c r="J29" s="33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33">
        <v>0</v>
      </c>
      <c r="Q29" s="33">
        <v>0</v>
      </c>
      <c r="R29" s="33">
        <v>48</v>
      </c>
      <c r="S29" s="33">
        <v>0</v>
      </c>
      <c r="T29" s="33">
        <v>272</v>
      </c>
      <c r="U29" s="33">
        <f>'第３９表老人保健会計（最初のページのみ印刷）'!B29-E29</f>
        <v>0</v>
      </c>
      <c r="V29" s="33">
        <v>0</v>
      </c>
      <c r="W29" s="33">
        <v>0</v>
      </c>
      <c r="X29" s="33">
        <v>0</v>
      </c>
      <c r="Y29" s="33">
        <v>24</v>
      </c>
      <c r="Z29" s="33">
        <f t="shared" si="5"/>
        <v>-24</v>
      </c>
      <c r="AA29" s="33">
        <f t="shared" si="6"/>
        <v>-24</v>
      </c>
      <c r="AB29" s="33">
        <f>'第３９表老人保健会計（最初のページのみ印刷）'!B29-E29-V29-W29</f>
        <v>0</v>
      </c>
      <c r="AC29" s="33">
        <v>7</v>
      </c>
      <c r="AD29" s="66">
        <v>0</v>
      </c>
      <c r="AE29" s="66">
        <v>0</v>
      </c>
      <c r="AF29" s="54"/>
      <c r="AG29" s="70"/>
      <c r="AH29" s="27"/>
      <c r="AI29" s="70"/>
      <c r="AJ29" s="27"/>
      <c r="AK29" s="70"/>
      <c r="AL29" s="27"/>
      <c r="AM29" s="70"/>
      <c r="AN29" s="27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</row>
    <row r="30" spans="1:244" ht="32.25" customHeight="1">
      <c r="A30" s="7" t="s">
        <v>39</v>
      </c>
      <c r="B30" s="66">
        <v>0</v>
      </c>
      <c r="C30" s="33">
        <v>27</v>
      </c>
      <c r="D30" s="33">
        <v>0</v>
      </c>
      <c r="E30" s="33">
        <f t="shared" si="4"/>
        <v>484</v>
      </c>
      <c r="F30" s="33">
        <v>437</v>
      </c>
      <c r="G30" s="33">
        <v>437</v>
      </c>
      <c r="H30" s="66">
        <v>0</v>
      </c>
      <c r="I30" s="33">
        <v>0</v>
      </c>
      <c r="J30" s="33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33">
        <v>0</v>
      </c>
      <c r="Q30" s="33">
        <v>0</v>
      </c>
      <c r="R30" s="33">
        <v>0</v>
      </c>
      <c r="S30" s="33">
        <v>0</v>
      </c>
      <c r="T30" s="33">
        <v>47</v>
      </c>
      <c r="U30" s="33">
        <f>'第３９表老人保健会計（最初のページのみ印刷）'!B30-E30</f>
        <v>103</v>
      </c>
      <c r="V30" s="33">
        <v>0</v>
      </c>
      <c r="W30" s="33">
        <v>103</v>
      </c>
      <c r="X30" s="33">
        <v>0</v>
      </c>
      <c r="Y30" s="33">
        <v>0</v>
      </c>
      <c r="Z30" s="33">
        <f t="shared" si="5"/>
        <v>0</v>
      </c>
      <c r="AA30" s="33">
        <f t="shared" si="6"/>
        <v>0</v>
      </c>
      <c r="AB30" s="33">
        <f>'第３９表老人保健会計（最初のページのみ印刷）'!B30-E30-V30-W30</f>
        <v>0</v>
      </c>
      <c r="AC30" s="33">
        <v>437</v>
      </c>
      <c r="AD30" s="66">
        <v>0</v>
      </c>
      <c r="AE30" s="66">
        <v>0</v>
      </c>
      <c r="AF30" s="54"/>
      <c r="AG30" s="70"/>
      <c r="AH30" s="27"/>
      <c r="AI30" s="70"/>
      <c r="AJ30" s="27"/>
      <c r="AK30" s="70"/>
      <c r="AL30" s="27"/>
      <c r="AM30" s="70"/>
      <c r="AN30" s="27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</row>
    <row r="31" spans="1:244" ht="32.25" customHeight="1">
      <c r="A31" s="7" t="s">
        <v>40</v>
      </c>
      <c r="B31" s="66">
        <v>0</v>
      </c>
      <c r="C31" s="33">
        <v>27</v>
      </c>
      <c r="D31" s="33">
        <v>0</v>
      </c>
      <c r="E31" s="33">
        <f t="shared" si="4"/>
        <v>28</v>
      </c>
      <c r="F31" s="33">
        <v>0</v>
      </c>
      <c r="G31" s="33">
        <v>0</v>
      </c>
      <c r="H31" s="66">
        <v>0</v>
      </c>
      <c r="I31" s="33">
        <v>0</v>
      </c>
      <c r="J31" s="33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33">
        <v>0</v>
      </c>
      <c r="Q31" s="33">
        <v>0</v>
      </c>
      <c r="R31" s="33">
        <v>17</v>
      </c>
      <c r="S31" s="33">
        <v>0</v>
      </c>
      <c r="T31" s="33">
        <v>11</v>
      </c>
      <c r="U31" s="33">
        <f>'第３９表老人保健会計（最初のページのみ印刷）'!B31-E31</f>
        <v>0</v>
      </c>
      <c r="V31" s="33">
        <v>0</v>
      </c>
      <c r="W31" s="33">
        <v>0</v>
      </c>
      <c r="X31" s="33">
        <v>0</v>
      </c>
      <c r="Y31" s="33">
        <v>0</v>
      </c>
      <c r="Z31" s="33">
        <f t="shared" si="5"/>
        <v>0</v>
      </c>
      <c r="AA31" s="33">
        <f t="shared" si="6"/>
        <v>0</v>
      </c>
      <c r="AB31" s="33">
        <f>'第３９表老人保健会計（最初のページのみ印刷）'!B31-E31-V31-W31</f>
        <v>0</v>
      </c>
      <c r="AC31" s="33">
        <v>0</v>
      </c>
      <c r="AD31" s="66">
        <v>0</v>
      </c>
      <c r="AE31" s="66">
        <v>1</v>
      </c>
      <c r="AF31" s="54"/>
      <c r="AG31" s="70"/>
      <c r="AH31" s="27"/>
      <c r="AI31" s="70"/>
      <c r="AJ31" s="27"/>
      <c r="AK31" s="70"/>
      <c r="AL31" s="27"/>
      <c r="AM31" s="70"/>
      <c r="AN31" s="27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</row>
    <row r="32" spans="1:244" ht="32.25" customHeight="1">
      <c r="A32" s="7" t="s">
        <v>41</v>
      </c>
      <c r="B32" s="66">
        <v>0</v>
      </c>
      <c r="C32" s="33">
        <v>150</v>
      </c>
      <c r="D32" s="33">
        <v>200</v>
      </c>
      <c r="E32" s="33">
        <f t="shared" si="4"/>
        <v>350</v>
      </c>
      <c r="F32" s="33">
        <v>0</v>
      </c>
      <c r="G32" s="33">
        <v>0</v>
      </c>
      <c r="H32" s="66">
        <v>0</v>
      </c>
      <c r="I32" s="33">
        <v>0</v>
      </c>
      <c r="J32" s="33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33">
        <v>0</v>
      </c>
      <c r="Q32" s="33">
        <v>0</v>
      </c>
      <c r="R32" s="33">
        <v>211</v>
      </c>
      <c r="S32" s="33">
        <v>0</v>
      </c>
      <c r="T32" s="33">
        <v>139</v>
      </c>
      <c r="U32" s="33">
        <f>'第３９表老人保健会計（最初のページのみ印刷）'!B32-E32</f>
        <v>0</v>
      </c>
      <c r="V32" s="33">
        <v>0</v>
      </c>
      <c r="W32" s="33">
        <v>0</v>
      </c>
      <c r="X32" s="33">
        <v>0</v>
      </c>
      <c r="Y32" s="33">
        <v>0</v>
      </c>
      <c r="Z32" s="33">
        <f t="shared" si="5"/>
        <v>0</v>
      </c>
      <c r="AA32" s="33">
        <f t="shared" si="6"/>
        <v>0</v>
      </c>
      <c r="AB32" s="33">
        <f>'第３９表老人保健会計（最初のページのみ印刷）'!B32-E32-V32-W32</f>
        <v>0</v>
      </c>
      <c r="AC32" s="33">
        <v>0</v>
      </c>
      <c r="AD32" s="66">
        <v>0</v>
      </c>
      <c r="AE32" s="66">
        <v>0</v>
      </c>
      <c r="AF32" s="54"/>
      <c r="AG32" s="70"/>
      <c r="AH32" s="27"/>
      <c r="AI32" s="70"/>
      <c r="AJ32" s="27"/>
      <c r="AK32" s="70"/>
      <c r="AL32" s="27"/>
      <c r="AM32" s="70"/>
      <c r="AN32" s="27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</row>
    <row r="33" spans="1:244" s="64" customFormat="1" ht="32.25" customHeight="1">
      <c r="A33" s="8" t="s">
        <v>42</v>
      </c>
      <c r="B33" s="67">
        <v>2440</v>
      </c>
      <c r="C33" s="36">
        <v>0</v>
      </c>
      <c r="D33" s="36">
        <v>28</v>
      </c>
      <c r="E33" s="36">
        <f t="shared" si="4"/>
        <v>2468</v>
      </c>
      <c r="F33" s="36">
        <v>0</v>
      </c>
      <c r="G33" s="36">
        <v>0</v>
      </c>
      <c r="H33" s="67">
        <v>0</v>
      </c>
      <c r="I33" s="36">
        <v>0</v>
      </c>
      <c r="J33" s="36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36">
        <v>0</v>
      </c>
      <c r="Q33" s="36">
        <v>0</v>
      </c>
      <c r="R33" s="36">
        <v>8</v>
      </c>
      <c r="S33" s="36">
        <v>0</v>
      </c>
      <c r="T33" s="36">
        <v>2460</v>
      </c>
      <c r="U33" s="36">
        <f>'第３９表老人保健会計（最初のページのみ印刷）'!B33-E33</f>
        <v>0</v>
      </c>
      <c r="V33" s="36">
        <v>0</v>
      </c>
      <c r="W33" s="36">
        <v>0</v>
      </c>
      <c r="X33" s="36">
        <v>0</v>
      </c>
      <c r="Y33" s="36">
        <v>0</v>
      </c>
      <c r="Z33" s="36">
        <f t="shared" si="5"/>
        <v>0</v>
      </c>
      <c r="AA33" s="36">
        <f t="shared" si="6"/>
        <v>0</v>
      </c>
      <c r="AB33" s="36">
        <f>'第３９表老人保健会計（最初のページのみ印刷）'!B33-E33-V33-W33</f>
        <v>0</v>
      </c>
      <c r="AC33" s="36">
        <v>0</v>
      </c>
      <c r="AD33" s="67">
        <v>0</v>
      </c>
      <c r="AE33" s="67">
        <v>0</v>
      </c>
      <c r="AF33" s="61"/>
      <c r="AG33" s="71"/>
      <c r="AH33" s="62"/>
      <c r="AI33" s="71"/>
      <c r="AJ33" s="62"/>
      <c r="AK33" s="71"/>
      <c r="AL33" s="62"/>
      <c r="AM33" s="71"/>
      <c r="AN33" s="62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</row>
    <row r="34" spans="1:244" ht="32.25" customHeight="1">
      <c r="A34" s="7" t="s">
        <v>43</v>
      </c>
      <c r="B34" s="66">
        <v>0</v>
      </c>
      <c r="C34" s="33">
        <v>25</v>
      </c>
      <c r="D34" s="33">
        <v>0</v>
      </c>
      <c r="E34" s="33">
        <f t="shared" si="4"/>
        <v>1054</v>
      </c>
      <c r="F34" s="33">
        <v>1029</v>
      </c>
      <c r="G34" s="33">
        <v>1029</v>
      </c>
      <c r="H34" s="66">
        <v>0</v>
      </c>
      <c r="I34" s="33">
        <v>0</v>
      </c>
      <c r="J34" s="33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33">
        <v>0</v>
      </c>
      <c r="Q34" s="33">
        <v>0</v>
      </c>
      <c r="R34" s="33">
        <v>5</v>
      </c>
      <c r="S34" s="33">
        <v>0</v>
      </c>
      <c r="T34" s="33">
        <v>20</v>
      </c>
      <c r="U34" s="33">
        <f>'第３９表老人保健会計（最初のページのみ印刷）'!B34-E34</f>
        <v>0</v>
      </c>
      <c r="V34" s="33">
        <v>0</v>
      </c>
      <c r="W34" s="33">
        <v>0</v>
      </c>
      <c r="X34" s="33">
        <v>0</v>
      </c>
      <c r="Y34" s="33">
        <v>0</v>
      </c>
      <c r="Z34" s="33">
        <f t="shared" si="5"/>
        <v>0</v>
      </c>
      <c r="AA34" s="33">
        <f t="shared" si="6"/>
        <v>0</v>
      </c>
      <c r="AB34" s="33">
        <f>'第３９表老人保健会計（最初のページのみ印刷）'!B34-E34-V34-W34</f>
        <v>0</v>
      </c>
      <c r="AC34" s="33">
        <v>1029</v>
      </c>
      <c r="AD34" s="66">
        <v>0</v>
      </c>
      <c r="AE34" s="66">
        <v>0</v>
      </c>
      <c r="AF34" s="54"/>
      <c r="AG34" s="70"/>
      <c r="AH34" s="27"/>
      <c r="AI34" s="70"/>
      <c r="AJ34" s="27"/>
      <c r="AK34" s="70"/>
      <c r="AL34" s="27"/>
      <c r="AM34" s="70"/>
      <c r="AN34" s="27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</row>
    <row r="35" spans="1:244" ht="32.25" customHeight="1">
      <c r="A35" s="7" t="s">
        <v>44</v>
      </c>
      <c r="B35" s="66">
        <v>0</v>
      </c>
      <c r="C35" s="33">
        <v>1</v>
      </c>
      <c r="D35" s="33">
        <v>15</v>
      </c>
      <c r="E35" s="33">
        <f t="shared" si="4"/>
        <v>16</v>
      </c>
      <c r="F35" s="33">
        <v>0</v>
      </c>
      <c r="G35" s="33">
        <v>0</v>
      </c>
      <c r="H35" s="66">
        <v>0</v>
      </c>
      <c r="I35" s="33">
        <v>0</v>
      </c>
      <c r="J35" s="33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33">
        <v>0</v>
      </c>
      <c r="Q35" s="33">
        <v>0</v>
      </c>
      <c r="R35" s="33">
        <v>1</v>
      </c>
      <c r="S35" s="33">
        <v>0</v>
      </c>
      <c r="T35" s="33">
        <v>15</v>
      </c>
      <c r="U35" s="33">
        <f>'第３９表老人保健会計（最初のページのみ印刷）'!B35-E35</f>
        <v>0</v>
      </c>
      <c r="V35" s="33">
        <v>0</v>
      </c>
      <c r="W35" s="33">
        <v>0</v>
      </c>
      <c r="X35" s="33">
        <v>0</v>
      </c>
      <c r="Y35" s="33">
        <v>0</v>
      </c>
      <c r="Z35" s="33">
        <f t="shared" si="5"/>
        <v>0</v>
      </c>
      <c r="AA35" s="33">
        <f t="shared" si="6"/>
        <v>0</v>
      </c>
      <c r="AB35" s="33">
        <f>'第３９表老人保健会計（最初のページのみ印刷）'!B35-E35-V35-W35</f>
        <v>0</v>
      </c>
      <c r="AC35" s="33">
        <v>0</v>
      </c>
      <c r="AD35" s="66">
        <v>0</v>
      </c>
      <c r="AE35" s="66">
        <v>0</v>
      </c>
      <c r="AF35" s="54"/>
      <c r="AG35" s="70"/>
      <c r="AH35" s="27"/>
      <c r="AI35" s="70"/>
      <c r="AJ35" s="27"/>
      <c r="AK35" s="70"/>
      <c r="AL35" s="27"/>
      <c r="AM35" s="70"/>
      <c r="AN35" s="27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</row>
    <row r="36" spans="1:244" ht="32.25" customHeight="1">
      <c r="A36" s="7" t="s">
        <v>45</v>
      </c>
      <c r="B36" s="66">
        <v>0</v>
      </c>
      <c r="C36" s="33">
        <v>82</v>
      </c>
      <c r="D36" s="33">
        <v>5</v>
      </c>
      <c r="E36" s="33">
        <f t="shared" si="4"/>
        <v>843</v>
      </c>
      <c r="F36" s="33">
        <v>741</v>
      </c>
      <c r="G36" s="33">
        <v>741</v>
      </c>
      <c r="H36" s="66">
        <v>0</v>
      </c>
      <c r="I36" s="33">
        <v>0</v>
      </c>
      <c r="J36" s="33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33">
        <v>0</v>
      </c>
      <c r="Q36" s="33">
        <v>0</v>
      </c>
      <c r="R36" s="33">
        <v>102</v>
      </c>
      <c r="S36" s="33">
        <v>0</v>
      </c>
      <c r="T36" s="33">
        <v>0</v>
      </c>
      <c r="U36" s="33">
        <f>'第３９表老人保健会計（最初のページのみ印刷）'!B36-E36</f>
        <v>0</v>
      </c>
      <c r="V36" s="33">
        <v>0</v>
      </c>
      <c r="W36" s="33">
        <v>0</v>
      </c>
      <c r="X36" s="33">
        <v>5</v>
      </c>
      <c r="Y36" s="33">
        <v>0</v>
      </c>
      <c r="Z36" s="33">
        <f t="shared" si="5"/>
        <v>5</v>
      </c>
      <c r="AA36" s="33">
        <f t="shared" si="6"/>
        <v>5</v>
      </c>
      <c r="AB36" s="33">
        <f>'第３９表老人保健会計（最初のページのみ印刷）'!B36-E36-V36-W36</f>
        <v>0</v>
      </c>
      <c r="AC36" s="33">
        <v>741</v>
      </c>
      <c r="AD36" s="66">
        <v>0</v>
      </c>
      <c r="AE36" s="66">
        <v>0</v>
      </c>
      <c r="AF36" s="54"/>
      <c r="AG36" s="70"/>
      <c r="AH36" s="27"/>
      <c r="AI36" s="70"/>
      <c r="AJ36" s="27"/>
      <c r="AK36" s="70"/>
      <c r="AL36" s="27"/>
      <c r="AM36" s="70"/>
      <c r="AN36" s="27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</row>
    <row r="37" spans="1:244" ht="32.25" customHeight="1">
      <c r="A37" s="7" t="s">
        <v>46</v>
      </c>
      <c r="B37" s="66">
        <v>0</v>
      </c>
      <c r="C37" s="33">
        <v>0</v>
      </c>
      <c r="D37" s="33">
        <v>0</v>
      </c>
      <c r="E37" s="33">
        <f t="shared" si="4"/>
        <v>73</v>
      </c>
      <c r="F37" s="33">
        <v>0</v>
      </c>
      <c r="G37" s="33">
        <v>0</v>
      </c>
      <c r="H37" s="66">
        <v>0</v>
      </c>
      <c r="I37" s="33">
        <v>0</v>
      </c>
      <c r="J37" s="33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33">
        <v>0</v>
      </c>
      <c r="Q37" s="33">
        <v>0</v>
      </c>
      <c r="R37" s="33">
        <v>72</v>
      </c>
      <c r="S37" s="33">
        <v>0</v>
      </c>
      <c r="T37" s="33">
        <v>1</v>
      </c>
      <c r="U37" s="33">
        <f>'第３９表老人保健会計（最初のページのみ印刷）'!B37-E37</f>
        <v>0</v>
      </c>
      <c r="V37" s="33">
        <v>0</v>
      </c>
      <c r="W37" s="33">
        <v>0</v>
      </c>
      <c r="X37" s="33">
        <v>0</v>
      </c>
      <c r="Y37" s="33">
        <v>0</v>
      </c>
      <c r="Z37" s="33">
        <f t="shared" si="5"/>
        <v>0</v>
      </c>
      <c r="AA37" s="33">
        <f t="shared" si="6"/>
        <v>0</v>
      </c>
      <c r="AB37" s="33">
        <f>'第３９表老人保健会計（最初のページのみ印刷）'!B37-E37-V37-W37</f>
        <v>0</v>
      </c>
      <c r="AC37" s="33">
        <v>0</v>
      </c>
      <c r="AD37" s="66">
        <v>0</v>
      </c>
      <c r="AE37" s="66">
        <v>0</v>
      </c>
      <c r="AF37" s="54"/>
      <c r="AG37" s="70"/>
      <c r="AH37" s="27"/>
      <c r="AI37" s="70"/>
      <c r="AJ37" s="27"/>
      <c r="AK37" s="70"/>
      <c r="AL37" s="27"/>
      <c r="AM37" s="70"/>
      <c r="AN37" s="27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</row>
    <row r="38" spans="1:244" s="64" customFormat="1" ht="32.25" customHeight="1">
      <c r="A38" s="8" t="s">
        <v>47</v>
      </c>
      <c r="B38" s="67">
        <v>0</v>
      </c>
      <c r="C38" s="36">
        <v>130</v>
      </c>
      <c r="D38" s="36">
        <v>0</v>
      </c>
      <c r="E38" s="36">
        <f t="shared" si="4"/>
        <v>157</v>
      </c>
      <c r="F38" s="36">
        <v>0</v>
      </c>
      <c r="G38" s="36">
        <v>0</v>
      </c>
      <c r="H38" s="67">
        <v>0</v>
      </c>
      <c r="I38" s="36">
        <v>0</v>
      </c>
      <c r="J38" s="36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36">
        <v>0</v>
      </c>
      <c r="Q38" s="36">
        <v>0</v>
      </c>
      <c r="R38" s="36">
        <v>147</v>
      </c>
      <c r="S38" s="36">
        <v>0</v>
      </c>
      <c r="T38" s="36">
        <v>10</v>
      </c>
      <c r="U38" s="36">
        <f>'第３９表老人保健会計（最初のページのみ印刷）'!B38-E38</f>
        <v>0</v>
      </c>
      <c r="V38" s="36">
        <v>0</v>
      </c>
      <c r="W38" s="36">
        <v>0</v>
      </c>
      <c r="X38" s="36">
        <v>0</v>
      </c>
      <c r="Y38" s="36">
        <v>0</v>
      </c>
      <c r="Z38" s="36">
        <f t="shared" si="5"/>
        <v>0</v>
      </c>
      <c r="AA38" s="36">
        <f t="shared" si="6"/>
        <v>0</v>
      </c>
      <c r="AB38" s="36">
        <f>'第３９表老人保健会計（最初のページのみ印刷）'!B38-E38-V38-W38</f>
        <v>0</v>
      </c>
      <c r="AC38" s="36">
        <v>0</v>
      </c>
      <c r="AD38" s="67">
        <v>0</v>
      </c>
      <c r="AE38" s="67">
        <v>0</v>
      </c>
      <c r="AF38" s="61"/>
      <c r="AG38" s="71"/>
      <c r="AH38" s="62"/>
      <c r="AI38" s="71"/>
      <c r="AJ38" s="62"/>
      <c r="AK38" s="71"/>
      <c r="AL38" s="62"/>
      <c r="AM38" s="71"/>
      <c r="AN38" s="62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</row>
    <row r="39" spans="1:244" ht="32.25" customHeight="1">
      <c r="A39" s="7" t="s">
        <v>121</v>
      </c>
      <c r="B39" s="66">
        <v>0</v>
      </c>
      <c r="C39" s="33">
        <v>0</v>
      </c>
      <c r="D39" s="33">
        <v>3</v>
      </c>
      <c r="E39" s="33">
        <f t="shared" si="4"/>
        <v>222</v>
      </c>
      <c r="F39" s="33">
        <v>0</v>
      </c>
      <c r="G39" s="33">
        <v>0</v>
      </c>
      <c r="H39" s="66">
        <v>0</v>
      </c>
      <c r="I39" s="33">
        <v>2</v>
      </c>
      <c r="J39" s="33">
        <v>2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33">
        <v>0</v>
      </c>
      <c r="Q39" s="33">
        <v>0</v>
      </c>
      <c r="R39" s="33">
        <v>1</v>
      </c>
      <c r="S39" s="33">
        <v>0</v>
      </c>
      <c r="T39" s="33">
        <v>219</v>
      </c>
      <c r="U39" s="33">
        <f>'第３９表老人保健会計（最初のページのみ印刷）'!B39-E39</f>
        <v>0</v>
      </c>
      <c r="V39" s="33">
        <v>0</v>
      </c>
      <c r="W39" s="33">
        <v>0</v>
      </c>
      <c r="X39" s="33">
        <v>0</v>
      </c>
      <c r="Y39" s="33">
        <v>0</v>
      </c>
      <c r="Z39" s="33">
        <f t="shared" si="5"/>
        <v>0</v>
      </c>
      <c r="AA39" s="33">
        <f t="shared" si="6"/>
        <v>0</v>
      </c>
      <c r="AB39" s="33">
        <f>'第３９表老人保健会計（最初のページのみ印刷）'!B39-E39-V39-W39</f>
        <v>0</v>
      </c>
      <c r="AC39" s="33">
        <v>0</v>
      </c>
      <c r="AD39" s="66">
        <v>0</v>
      </c>
      <c r="AE39" s="66">
        <v>0</v>
      </c>
      <c r="AF39" s="54"/>
      <c r="AG39" s="70"/>
      <c r="AH39" s="27"/>
      <c r="AI39" s="70"/>
      <c r="AJ39" s="27"/>
      <c r="AK39" s="70"/>
      <c r="AL39" s="27"/>
      <c r="AM39" s="70"/>
      <c r="AN39" s="27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</row>
    <row r="40" spans="1:244" ht="32.25" customHeight="1">
      <c r="A40" s="7" t="s">
        <v>48</v>
      </c>
      <c r="B40" s="66">
        <v>0</v>
      </c>
      <c r="C40" s="33">
        <v>774</v>
      </c>
      <c r="D40" s="33">
        <v>14</v>
      </c>
      <c r="E40" s="33">
        <f t="shared" si="4"/>
        <v>915</v>
      </c>
      <c r="F40" s="33">
        <v>0</v>
      </c>
      <c r="G40" s="33">
        <v>0</v>
      </c>
      <c r="H40" s="66">
        <v>0</v>
      </c>
      <c r="I40" s="33">
        <v>0</v>
      </c>
      <c r="J40" s="33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33">
        <v>0</v>
      </c>
      <c r="Q40" s="33">
        <v>0</v>
      </c>
      <c r="R40" s="33">
        <v>581</v>
      </c>
      <c r="S40" s="33">
        <v>0</v>
      </c>
      <c r="T40" s="33">
        <v>334</v>
      </c>
      <c r="U40" s="33">
        <f>'第３９表老人保健会計（最初のページのみ印刷）'!B40-E40</f>
        <v>0</v>
      </c>
      <c r="V40" s="33">
        <v>0</v>
      </c>
      <c r="W40" s="33">
        <v>0</v>
      </c>
      <c r="X40" s="33">
        <v>0</v>
      </c>
      <c r="Y40" s="33">
        <v>0</v>
      </c>
      <c r="Z40" s="33">
        <f t="shared" si="5"/>
        <v>0</v>
      </c>
      <c r="AA40" s="33">
        <f t="shared" si="6"/>
        <v>0</v>
      </c>
      <c r="AB40" s="33">
        <f>'第３９表老人保健会計（最初のページのみ印刷）'!B40-E40-V40-W40</f>
        <v>0</v>
      </c>
      <c r="AC40" s="33">
        <v>0</v>
      </c>
      <c r="AD40" s="66">
        <v>0</v>
      </c>
      <c r="AE40" s="66">
        <v>0</v>
      </c>
      <c r="AF40" s="54"/>
      <c r="AG40" s="70"/>
      <c r="AH40" s="27"/>
      <c r="AI40" s="70"/>
      <c r="AJ40" s="27"/>
      <c r="AK40" s="70"/>
      <c r="AL40" s="27"/>
      <c r="AM40" s="70"/>
      <c r="AN40" s="27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</row>
    <row r="41" spans="1:244" ht="32.25" customHeight="1">
      <c r="A41" s="7" t="s">
        <v>49</v>
      </c>
      <c r="B41" s="66">
        <v>0</v>
      </c>
      <c r="C41" s="33">
        <v>267</v>
      </c>
      <c r="D41" s="33">
        <v>702</v>
      </c>
      <c r="E41" s="33">
        <f t="shared" si="4"/>
        <v>968</v>
      </c>
      <c r="F41" s="33">
        <v>0</v>
      </c>
      <c r="G41" s="33">
        <v>0</v>
      </c>
      <c r="H41" s="66">
        <v>0</v>
      </c>
      <c r="I41" s="33">
        <v>21</v>
      </c>
      <c r="J41" s="33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33">
        <v>0</v>
      </c>
      <c r="Q41" s="33">
        <v>21</v>
      </c>
      <c r="R41" s="33">
        <v>226</v>
      </c>
      <c r="S41" s="33">
        <v>0</v>
      </c>
      <c r="T41" s="33">
        <v>721</v>
      </c>
      <c r="U41" s="33">
        <f>'第３９表老人保健会計（最初のページのみ印刷）'!B41-E41</f>
        <v>1</v>
      </c>
      <c r="V41" s="33">
        <v>0</v>
      </c>
      <c r="W41" s="33">
        <v>0</v>
      </c>
      <c r="X41" s="33">
        <v>0</v>
      </c>
      <c r="Y41" s="33">
        <v>1</v>
      </c>
      <c r="Z41" s="33">
        <f t="shared" si="5"/>
        <v>-1</v>
      </c>
      <c r="AA41" s="33">
        <f t="shared" si="6"/>
        <v>0</v>
      </c>
      <c r="AB41" s="33">
        <f>'第３９表老人保健会計（最初のページのみ印刷）'!B41-E41-V41-W41</f>
        <v>1</v>
      </c>
      <c r="AC41" s="33">
        <v>0</v>
      </c>
      <c r="AD41" s="66">
        <v>0</v>
      </c>
      <c r="AE41" s="66">
        <v>0</v>
      </c>
      <c r="AF41" s="54"/>
      <c r="AG41" s="70"/>
      <c r="AH41" s="27"/>
      <c r="AI41" s="70"/>
      <c r="AJ41" s="27"/>
      <c r="AK41" s="70"/>
      <c r="AL41" s="27"/>
      <c r="AM41" s="70"/>
      <c r="AN41" s="27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</row>
    <row r="42" spans="1:244" ht="32.25" customHeight="1">
      <c r="A42" s="7" t="s">
        <v>50</v>
      </c>
      <c r="B42" s="66">
        <v>0</v>
      </c>
      <c r="C42" s="33">
        <v>605</v>
      </c>
      <c r="D42" s="33">
        <v>0</v>
      </c>
      <c r="E42" s="33">
        <f t="shared" si="4"/>
        <v>1232</v>
      </c>
      <c r="F42" s="33">
        <v>627</v>
      </c>
      <c r="G42" s="33">
        <v>627</v>
      </c>
      <c r="H42" s="66">
        <v>0</v>
      </c>
      <c r="I42" s="33">
        <v>0</v>
      </c>
      <c r="J42" s="33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33">
        <v>0</v>
      </c>
      <c r="Q42" s="33">
        <v>0</v>
      </c>
      <c r="R42" s="33">
        <v>51</v>
      </c>
      <c r="S42" s="33">
        <v>0</v>
      </c>
      <c r="T42" s="33">
        <v>554</v>
      </c>
      <c r="U42" s="33">
        <f>'第３９表老人保健会計（最初のページのみ印刷）'!B42-E42</f>
        <v>0</v>
      </c>
      <c r="V42" s="33">
        <v>0</v>
      </c>
      <c r="W42" s="33">
        <v>0</v>
      </c>
      <c r="X42" s="33">
        <v>0</v>
      </c>
      <c r="Y42" s="33">
        <v>0</v>
      </c>
      <c r="Z42" s="33">
        <f t="shared" si="5"/>
        <v>0</v>
      </c>
      <c r="AA42" s="33">
        <f t="shared" si="6"/>
        <v>0</v>
      </c>
      <c r="AB42" s="33">
        <f>'第３９表老人保健会計（最初のページのみ印刷）'!B42-E42-V42-W42</f>
        <v>0</v>
      </c>
      <c r="AC42" s="33">
        <v>627</v>
      </c>
      <c r="AD42" s="66">
        <v>0</v>
      </c>
      <c r="AE42" s="66">
        <v>0</v>
      </c>
      <c r="AF42" s="54"/>
      <c r="AG42" s="70"/>
      <c r="AH42" s="27"/>
      <c r="AI42" s="70"/>
      <c r="AJ42" s="27"/>
      <c r="AK42" s="70"/>
      <c r="AL42" s="27"/>
      <c r="AM42" s="70"/>
      <c r="AN42" s="27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</row>
    <row r="43" spans="1:244" s="64" customFormat="1" ht="32.25" customHeight="1">
      <c r="A43" s="8" t="s">
        <v>51</v>
      </c>
      <c r="B43" s="67">
        <v>0</v>
      </c>
      <c r="C43" s="36">
        <v>11708</v>
      </c>
      <c r="D43" s="36">
        <v>98</v>
      </c>
      <c r="E43" s="36">
        <f t="shared" si="4"/>
        <v>11708</v>
      </c>
      <c r="F43" s="36">
        <v>0</v>
      </c>
      <c r="G43" s="36">
        <v>0</v>
      </c>
      <c r="H43" s="67">
        <v>0</v>
      </c>
      <c r="I43" s="36">
        <v>0</v>
      </c>
      <c r="J43" s="36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36">
        <v>0</v>
      </c>
      <c r="Q43" s="36">
        <v>0</v>
      </c>
      <c r="R43" s="36">
        <v>934</v>
      </c>
      <c r="S43" s="36">
        <v>0</v>
      </c>
      <c r="T43" s="36">
        <v>10774</v>
      </c>
      <c r="U43" s="36">
        <f>'第３９表老人保健会計（最初のページのみ印刷）'!B43-E43</f>
        <v>98</v>
      </c>
      <c r="V43" s="36">
        <v>0</v>
      </c>
      <c r="W43" s="36">
        <v>0</v>
      </c>
      <c r="X43" s="36">
        <v>0</v>
      </c>
      <c r="Y43" s="36">
        <v>98</v>
      </c>
      <c r="Z43" s="36">
        <f t="shared" si="5"/>
        <v>-98</v>
      </c>
      <c r="AA43" s="36">
        <f t="shared" si="6"/>
        <v>0</v>
      </c>
      <c r="AB43" s="36">
        <f>'第３９表老人保健会計（最初のページのみ印刷）'!B43-E43-V43-W43</f>
        <v>98</v>
      </c>
      <c r="AC43" s="36">
        <v>0</v>
      </c>
      <c r="AD43" s="67">
        <v>0</v>
      </c>
      <c r="AE43" s="67">
        <v>0</v>
      </c>
      <c r="AF43" s="61"/>
      <c r="AG43" s="71"/>
      <c r="AH43" s="62"/>
      <c r="AI43" s="71"/>
      <c r="AJ43" s="62"/>
      <c r="AK43" s="71"/>
      <c r="AL43" s="62"/>
      <c r="AM43" s="71"/>
      <c r="AN43" s="62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</row>
    <row r="44" spans="1:244" ht="32.25" customHeight="1">
      <c r="A44" s="7" t="s">
        <v>52</v>
      </c>
      <c r="B44" s="66">
        <v>0</v>
      </c>
      <c r="C44" s="33">
        <v>365</v>
      </c>
      <c r="D44" s="33">
        <v>0</v>
      </c>
      <c r="E44" s="33">
        <f t="shared" si="4"/>
        <v>501</v>
      </c>
      <c r="F44" s="33">
        <v>0</v>
      </c>
      <c r="G44" s="33">
        <v>0</v>
      </c>
      <c r="H44" s="66">
        <v>0</v>
      </c>
      <c r="I44" s="33">
        <v>0</v>
      </c>
      <c r="J44" s="33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33">
        <v>0</v>
      </c>
      <c r="Q44" s="33">
        <v>0</v>
      </c>
      <c r="R44" s="33">
        <v>402</v>
      </c>
      <c r="S44" s="33">
        <v>0</v>
      </c>
      <c r="T44" s="33">
        <v>99</v>
      </c>
      <c r="U44" s="33">
        <f>'第３９表老人保健会計（最初のページのみ印刷）'!B44-E44</f>
        <v>0</v>
      </c>
      <c r="V44" s="33">
        <v>0</v>
      </c>
      <c r="W44" s="33">
        <v>0</v>
      </c>
      <c r="X44" s="33">
        <v>0</v>
      </c>
      <c r="Y44" s="33">
        <v>0</v>
      </c>
      <c r="Z44" s="33">
        <f t="shared" si="5"/>
        <v>0</v>
      </c>
      <c r="AA44" s="33">
        <f t="shared" si="6"/>
        <v>0</v>
      </c>
      <c r="AB44" s="33">
        <f>'第３９表老人保健会計（最初のページのみ印刷）'!B44-E44-V44-W44</f>
        <v>0</v>
      </c>
      <c r="AC44" s="33">
        <v>0</v>
      </c>
      <c r="AD44" s="66">
        <v>0</v>
      </c>
      <c r="AE44" s="66">
        <v>0</v>
      </c>
      <c r="AF44" s="54"/>
      <c r="AG44" s="70"/>
      <c r="AH44" s="27"/>
      <c r="AI44" s="70"/>
      <c r="AJ44" s="27"/>
      <c r="AK44" s="70"/>
      <c r="AL44" s="27"/>
      <c r="AM44" s="70"/>
      <c r="AN44" s="27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</row>
    <row r="45" spans="1:244" ht="32.25" customHeight="1">
      <c r="A45" s="7" t="s">
        <v>53</v>
      </c>
      <c r="B45" s="66">
        <v>0</v>
      </c>
      <c r="C45" s="33">
        <v>917</v>
      </c>
      <c r="D45" s="33">
        <v>0</v>
      </c>
      <c r="E45" s="33">
        <f t="shared" si="4"/>
        <v>1635</v>
      </c>
      <c r="F45" s="33">
        <v>108</v>
      </c>
      <c r="G45" s="33">
        <v>108</v>
      </c>
      <c r="H45" s="66">
        <v>0</v>
      </c>
      <c r="I45" s="33">
        <v>0</v>
      </c>
      <c r="J45" s="33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33">
        <v>0</v>
      </c>
      <c r="Q45" s="33">
        <v>0</v>
      </c>
      <c r="R45" s="33">
        <v>1238</v>
      </c>
      <c r="S45" s="33">
        <v>0</v>
      </c>
      <c r="T45" s="33">
        <v>289</v>
      </c>
      <c r="U45" s="33">
        <f>'第３９表老人保健会計（最初のページのみ印刷）'!B45-E45</f>
        <v>0</v>
      </c>
      <c r="V45" s="33">
        <v>0</v>
      </c>
      <c r="W45" s="33">
        <v>0</v>
      </c>
      <c r="X45" s="33">
        <v>0</v>
      </c>
      <c r="Y45" s="33">
        <v>0</v>
      </c>
      <c r="Z45" s="33">
        <f t="shared" si="5"/>
        <v>0</v>
      </c>
      <c r="AA45" s="33">
        <f t="shared" si="6"/>
        <v>0</v>
      </c>
      <c r="AB45" s="33">
        <f>'第３９表老人保健会計（最初のページのみ印刷）'!B45-E45-V45-W45</f>
        <v>0</v>
      </c>
      <c r="AC45" s="33">
        <v>108</v>
      </c>
      <c r="AD45" s="66">
        <v>0</v>
      </c>
      <c r="AE45" s="66">
        <v>0</v>
      </c>
      <c r="AF45" s="54"/>
      <c r="AG45" s="70"/>
      <c r="AH45" s="27"/>
      <c r="AI45" s="70"/>
      <c r="AJ45" s="27"/>
      <c r="AK45" s="70"/>
      <c r="AL45" s="27"/>
      <c r="AM45" s="70"/>
      <c r="AN45" s="27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</row>
    <row r="46" spans="1:244" ht="32.25" customHeight="1">
      <c r="A46" s="7" t="s">
        <v>54</v>
      </c>
      <c r="B46" s="66">
        <v>0</v>
      </c>
      <c r="C46" s="33">
        <v>1</v>
      </c>
      <c r="D46" s="33">
        <v>13</v>
      </c>
      <c r="E46" s="33">
        <f t="shared" si="4"/>
        <v>141</v>
      </c>
      <c r="F46" s="33">
        <v>130</v>
      </c>
      <c r="G46" s="33">
        <v>130</v>
      </c>
      <c r="H46" s="66">
        <v>0</v>
      </c>
      <c r="I46" s="33">
        <v>0</v>
      </c>
      <c r="J46" s="33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33">
        <v>0</v>
      </c>
      <c r="Q46" s="33">
        <v>0</v>
      </c>
      <c r="R46" s="33">
        <v>0</v>
      </c>
      <c r="S46" s="33">
        <v>0</v>
      </c>
      <c r="T46" s="33">
        <v>11</v>
      </c>
      <c r="U46" s="33">
        <f>'第３９表老人保健会計（最初のページのみ印刷）'!B46-E46</f>
        <v>13</v>
      </c>
      <c r="V46" s="33">
        <v>0</v>
      </c>
      <c r="W46" s="33">
        <v>0</v>
      </c>
      <c r="X46" s="33">
        <v>0</v>
      </c>
      <c r="Y46" s="33">
        <v>13</v>
      </c>
      <c r="Z46" s="33">
        <f t="shared" si="5"/>
        <v>-13</v>
      </c>
      <c r="AA46" s="33">
        <f t="shared" si="6"/>
        <v>0</v>
      </c>
      <c r="AB46" s="33">
        <f>'第３９表老人保健会計（最初のページのみ印刷）'!B46-E46-V46-W46</f>
        <v>13</v>
      </c>
      <c r="AC46" s="33">
        <v>130</v>
      </c>
      <c r="AD46" s="66">
        <v>0</v>
      </c>
      <c r="AE46" s="66">
        <v>0</v>
      </c>
      <c r="AF46" s="54"/>
      <c r="AG46" s="70"/>
      <c r="AH46" s="27"/>
      <c r="AI46" s="70"/>
      <c r="AJ46" s="27"/>
      <c r="AK46" s="70"/>
      <c r="AL46" s="27"/>
      <c r="AM46" s="70"/>
      <c r="AN46" s="27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</row>
    <row r="47" spans="1:244" ht="32.25" customHeight="1">
      <c r="A47" s="7" t="s">
        <v>55</v>
      </c>
      <c r="B47" s="66">
        <v>0</v>
      </c>
      <c r="C47" s="33">
        <v>160</v>
      </c>
      <c r="D47" s="33">
        <v>0</v>
      </c>
      <c r="E47" s="33">
        <f t="shared" si="4"/>
        <v>210</v>
      </c>
      <c r="F47" s="33">
        <v>52</v>
      </c>
      <c r="G47" s="33">
        <v>52</v>
      </c>
      <c r="H47" s="66">
        <v>0</v>
      </c>
      <c r="I47" s="33">
        <v>0</v>
      </c>
      <c r="J47" s="33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33">
        <v>0</v>
      </c>
      <c r="Q47" s="33">
        <v>0</v>
      </c>
      <c r="R47" s="33">
        <v>13</v>
      </c>
      <c r="S47" s="33">
        <v>0</v>
      </c>
      <c r="T47" s="33">
        <v>145</v>
      </c>
      <c r="U47" s="33">
        <f>'第３９表老人保健会計（最初のページのみ印刷）'!B47-E47</f>
        <v>2</v>
      </c>
      <c r="V47" s="33">
        <v>0</v>
      </c>
      <c r="W47" s="33">
        <v>0</v>
      </c>
      <c r="X47" s="33">
        <v>0</v>
      </c>
      <c r="Y47" s="33">
        <v>2</v>
      </c>
      <c r="Z47" s="33">
        <f t="shared" si="5"/>
        <v>-2</v>
      </c>
      <c r="AA47" s="33">
        <f t="shared" si="6"/>
        <v>0</v>
      </c>
      <c r="AB47" s="33">
        <f>'第３９表老人保健会計（最初のページのみ印刷）'!B47-E47-V47-W47</f>
        <v>2</v>
      </c>
      <c r="AC47" s="33">
        <v>52</v>
      </c>
      <c r="AD47" s="66">
        <v>0</v>
      </c>
      <c r="AE47" s="66">
        <v>1</v>
      </c>
      <c r="AF47" s="54"/>
      <c r="AG47" s="70"/>
      <c r="AH47" s="27"/>
      <c r="AI47" s="70"/>
      <c r="AJ47" s="27"/>
      <c r="AK47" s="70"/>
      <c r="AL47" s="27"/>
      <c r="AM47" s="70"/>
      <c r="AN47" s="27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</row>
    <row r="48" spans="1:244" s="64" customFormat="1" ht="32.25" customHeight="1">
      <c r="A48" s="8" t="s">
        <v>56</v>
      </c>
      <c r="B48" s="67">
        <v>0</v>
      </c>
      <c r="C48" s="36">
        <v>4512</v>
      </c>
      <c r="D48" s="36">
        <v>2</v>
      </c>
      <c r="E48" s="36">
        <f aca="true" t="shared" si="7" ref="E48:E64">SUM(F48,I48,R48:T48)</f>
        <v>5583</v>
      </c>
      <c r="F48" s="36">
        <v>973</v>
      </c>
      <c r="G48" s="36">
        <v>973</v>
      </c>
      <c r="H48" s="67">
        <v>0</v>
      </c>
      <c r="I48" s="36">
        <v>189</v>
      </c>
      <c r="J48" s="36">
        <v>189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36">
        <v>0</v>
      </c>
      <c r="Q48" s="36">
        <v>0</v>
      </c>
      <c r="R48" s="36">
        <v>912</v>
      </c>
      <c r="S48" s="36">
        <v>0</v>
      </c>
      <c r="T48" s="36">
        <v>3509</v>
      </c>
      <c r="U48" s="36">
        <f>'第３９表老人保健会計（最初のページのみ印刷）'!B48-E48</f>
        <v>0</v>
      </c>
      <c r="V48" s="36">
        <v>0</v>
      </c>
      <c r="W48" s="36">
        <v>0</v>
      </c>
      <c r="X48" s="36">
        <v>78</v>
      </c>
      <c r="Y48" s="36">
        <v>78</v>
      </c>
      <c r="Z48" s="36">
        <f aca="true" t="shared" si="8" ref="Z48:Z64">X48-Y48</f>
        <v>0</v>
      </c>
      <c r="AA48" s="36">
        <f aca="true" t="shared" si="9" ref="AA48:AA64">AB48+X48-Y48</f>
        <v>0</v>
      </c>
      <c r="AB48" s="36">
        <f>'第３９表老人保健会計（最初のページのみ印刷）'!B48-E48-V48-W48</f>
        <v>0</v>
      </c>
      <c r="AC48" s="36">
        <v>973</v>
      </c>
      <c r="AD48" s="67">
        <v>0</v>
      </c>
      <c r="AE48" s="67">
        <v>1</v>
      </c>
      <c r="AF48" s="61"/>
      <c r="AG48" s="71"/>
      <c r="AH48" s="62"/>
      <c r="AI48" s="71"/>
      <c r="AJ48" s="62"/>
      <c r="AK48" s="71"/>
      <c r="AL48" s="62"/>
      <c r="AM48" s="71"/>
      <c r="AN48" s="62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</row>
    <row r="49" spans="1:244" ht="32.25" customHeight="1">
      <c r="A49" s="7" t="s">
        <v>57</v>
      </c>
      <c r="B49" s="66">
        <v>0</v>
      </c>
      <c r="C49" s="33">
        <v>3472</v>
      </c>
      <c r="D49" s="33">
        <v>0</v>
      </c>
      <c r="E49" s="33">
        <f t="shared" si="7"/>
        <v>4048</v>
      </c>
      <c r="F49" s="33">
        <v>576</v>
      </c>
      <c r="G49" s="33">
        <v>576</v>
      </c>
      <c r="H49" s="66">
        <v>0</v>
      </c>
      <c r="I49" s="33">
        <v>0</v>
      </c>
      <c r="J49" s="33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33">
        <v>0</v>
      </c>
      <c r="Q49" s="33">
        <v>0</v>
      </c>
      <c r="R49" s="33">
        <v>224</v>
      </c>
      <c r="S49" s="33">
        <v>0</v>
      </c>
      <c r="T49" s="33">
        <v>3248</v>
      </c>
      <c r="U49" s="33">
        <f>'第３９表老人保健会計（最初のページのみ印刷）'!B49-E49</f>
        <v>0</v>
      </c>
      <c r="V49" s="33">
        <v>0</v>
      </c>
      <c r="W49" s="33">
        <v>0</v>
      </c>
      <c r="X49" s="33">
        <v>0</v>
      </c>
      <c r="Y49" s="33">
        <v>0</v>
      </c>
      <c r="Z49" s="33">
        <f t="shared" si="8"/>
        <v>0</v>
      </c>
      <c r="AA49" s="33">
        <f t="shared" si="9"/>
        <v>0</v>
      </c>
      <c r="AB49" s="33">
        <f>'第３９表老人保健会計（最初のページのみ印刷）'!B49-E49-V49-W49</f>
        <v>0</v>
      </c>
      <c r="AC49" s="33">
        <v>576</v>
      </c>
      <c r="AD49" s="66">
        <v>0</v>
      </c>
      <c r="AE49" s="66">
        <v>0</v>
      </c>
      <c r="AF49" s="54"/>
      <c r="AG49" s="70"/>
      <c r="AH49" s="27"/>
      <c r="AI49" s="70"/>
      <c r="AJ49" s="27"/>
      <c r="AK49" s="70"/>
      <c r="AL49" s="27"/>
      <c r="AM49" s="70"/>
      <c r="AN49" s="27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</row>
    <row r="50" spans="1:244" ht="32.25" customHeight="1">
      <c r="A50" s="7" t="s">
        <v>58</v>
      </c>
      <c r="B50" s="66">
        <v>0</v>
      </c>
      <c r="C50" s="33">
        <v>6268</v>
      </c>
      <c r="D50" s="33">
        <v>1</v>
      </c>
      <c r="E50" s="33">
        <f t="shared" si="7"/>
        <v>6269</v>
      </c>
      <c r="F50" s="33">
        <v>0</v>
      </c>
      <c r="G50" s="33">
        <v>0</v>
      </c>
      <c r="H50" s="66">
        <v>0</v>
      </c>
      <c r="I50" s="33">
        <v>0</v>
      </c>
      <c r="J50" s="33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33">
        <v>0</v>
      </c>
      <c r="Q50" s="33">
        <v>0</v>
      </c>
      <c r="R50" s="33">
        <v>6259</v>
      </c>
      <c r="S50" s="33">
        <v>0</v>
      </c>
      <c r="T50" s="33">
        <v>10</v>
      </c>
      <c r="U50" s="33">
        <f>'第３９表老人保健会計（最初のページのみ印刷）'!B50-E50</f>
        <v>0</v>
      </c>
      <c r="V50" s="33">
        <v>0</v>
      </c>
      <c r="W50" s="33">
        <v>0</v>
      </c>
      <c r="X50" s="33">
        <v>0</v>
      </c>
      <c r="Y50" s="33">
        <v>0</v>
      </c>
      <c r="Z50" s="33">
        <f t="shared" si="8"/>
        <v>0</v>
      </c>
      <c r="AA50" s="33">
        <f t="shared" si="9"/>
        <v>0</v>
      </c>
      <c r="AB50" s="33">
        <f>'第３９表老人保健会計（最初のページのみ印刷）'!B50-E50-V50-W50</f>
        <v>0</v>
      </c>
      <c r="AC50" s="33">
        <v>0</v>
      </c>
      <c r="AD50" s="66">
        <v>0</v>
      </c>
      <c r="AE50" s="66">
        <v>0</v>
      </c>
      <c r="AF50" s="54"/>
      <c r="AG50" s="70"/>
      <c r="AH50" s="27"/>
      <c r="AI50" s="70"/>
      <c r="AJ50" s="27"/>
      <c r="AK50" s="70"/>
      <c r="AL50" s="27"/>
      <c r="AM50" s="70"/>
      <c r="AN50" s="27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</row>
    <row r="51" spans="1:244" ht="32.25" customHeight="1">
      <c r="A51" s="7" t="s">
        <v>59</v>
      </c>
      <c r="B51" s="66">
        <v>0</v>
      </c>
      <c r="C51" s="33">
        <v>290</v>
      </c>
      <c r="D51" s="33">
        <v>0</v>
      </c>
      <c r="E51" s="33">
        <f t="shared" si="7"/>
        <v>1458</v>
      </c>
      <c r="F51" s="33">
        <v>1168</v>
      </c>
      <c r="G51" s="33">
        <v>1168</v>
      </c>
      <c r="H51" s="66">
        <v>0</v>
      </c>
      <c r="I51" s="33">
        <v>0</v>
      </c>
      <c r="J51" s="33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33">
        <v>0</v>
      </c>
      <c r="Q51" s="33">
        <v>0</v>
      </c>
      <c r="R51" s="33">
        <v>225</v>
      </c>
      <c r="S51" s="33">
        <v>0</v>
      </c>
      <c r="T51" s="33">
        <v>65</v>
      </c>
      <c r="U51" s="33">
        <f>'第３９表老人保健会計（最初のページのみ印刷）'!B51-E51</f>
        <v>0</v>
      </c>
      <c r="V51" s="33">
        <v>0</v>
      </c>
      <c r="W51" s="33">
        <v>0</v>
      </c>
      <c r="X51" s="33">
        <v>0</v>
      </c>
      <c r="Y51" s="33">
        <v>0</v>
      </c>
      <c r="Z51" s="33">
        <f t="shared" si="8"/>
        <v>0</v>
      </c>
      <c r="AA51" s="33">
        <f t="shared" si="9"/>
        <v>0</v>
      </c>
      <c r="AB51" s="33">
        <f>'第３９表老人保健会計（最初のページのみ印刷）'!B51-E51-V51-W51</f>
        <v>0</v>
      </c>
      <c r="AC51" s="33">
        <v>1168</v>
      </c>
      <c r="AD51" s="66">
        <v>0</v>
      </c>
      <c r="AE51" s="66">
        <v>0</v>
      </c>
      <c r="AF51" s="54"/>
      <c r="AG51" s="70"/>
      <c r="AH51" s="27"/>
      <c r="AI51" s="70"/>
      <c r="AJ51" s="27"/>
      <c r="AK51" s="70"/>
      <c r="AL51" s="27"/>
      <c r="AM51" s="70"/>
      <c r="AN51" s="27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</row>
    <row r="52" spans="1:244" ht="32.25" customHeight="1">
      <c r="A52" s="7" t="s">
        <v>60</v>
      </c>
      <c r="B52" s="66">
        <v>0</v>
      </c>
      <c r="C52" s="33">
        <v>142</v>
      </c>
      <c r="D52" s="33">
        <v>131</v>
      </c>
      <c r="E52" s="33">
        <f t="shared" si="7"/>
        <v>733</v>
      </c>
      <c r="F52" s="33">
        <v>418</v>
      </c>
      <c r="G52" s="33">
        <v>418</v>
      </c>
      <c r="H52" s="66">
        <v>0</v>
      </c>
      <c r="I52" s="33">
        <v>86</v>
      </c>
      <c r="J52" s="33">
        <v>85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33">
        <v>0</v>
      </c>
      <c r="Q52" s="33">
        <v>1</v>
      </c>
      <c r="R52" s="33">
        <v>229</v>
      </c>
      <c r="S52" s="33">
        <v>0</v>
      </c>
      <c r="T52" s="33">
        <v>0</v>
      </c>
      <c r="U52" s="33">
        <f>'第３９表老人保健会計（最初のページのみ印刷）'!B52-E52</f>
        <v>0</v>
      </c>
      <c r="V52" s="33">
        <v>0</v>
      </c>
      <c r="W52" s="33">
        <v>0</v>
      </c>
      <c r="X52" s="33">
        <v>0</v>
      </c>
      <c r="Y52" s="33">
        <v>0</v>
      </c>
      <c r="Z52" s="33">
        <f t="shared" si="8"/>
        <v>0</v>
      </c>
      <c r="AA52" s="33">
        <f t="shared" si="9"/>
        <v>0</v>
      </c>
      <c r="AB52" s="33">
        <f>'第３９表老人保健会計（最初のページのみ印刷）'!B52-E52-V52-W52</f>
        <v>0</v>
      </c>
      <c r="AC52" s="33">
        <v>418</v>
      </c>
      <c r="AD52" s="66">
        <v>0</v>
      </c>
      <c r="AE52" s="66">
        <v>0</v>
      </c>
      <c r="AF52" s="54"/>
      <c r="AG52" s="70"/>
      <c r="AH52" s="27"/>
      <c r="AI52" s="70"/>
      <c r="AJ52" s="27"/>
      <c r="AK52" s="70"/>
      <c r="AL52" s="27"/>
      <c r="AM52" s="70"/>
      <c r="AN52" s="27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</row>
    <row r="53" spans="1:244" s="64" customFormat="1" ht="32.25" customHeight="1">
      <c r="A53" s="8" t="s">
        <v>61</v>
      </c>
      <c r="B53" s="67">
        <v>0</v>
      </c>
      <c r="C53" s="36">
        <v>845</v>
      </c>
      <c r="D53" s="36">
        <v>1</v>
      </c>
      <c r="E53" s="36">
        <f t="shared" si="7"/>
        <v>847</v>
      </c>
      <c r="F53" s="36">
        <v>0</v>
      </c>
      <c r="G53" s="36">
        <v>0</v>
      </c>
      <c r="H53" s="67">
        <v>0</v>
      </c>
      <c r="I53" s="36">
        <v>0</v>
      </c>
      <c r="J53" s="36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36">
        <v>0</v>
      </c>
      <c r="Q53" s="36">
        <v>0</v>
      </c>
      <c r="R53" s="36">
        <v>114</v>
      </c>
      <c r="S53" s="36">
        <v>0</v>
      </c>
      <c r="T53" s="36">
        <v>733</v>
      </c>
      <c r="U53" s="36">
        <f>'第３９表老人保健会計（最初のページのみ印刷）'!B53-E53</f>
        <v>0</v>
      </c>
      <c r="V53" s="36">
        <v>0</v>
      </c>
      <c r="W53" s="36">
        <v>0</v>
      </c>
      <c r="X53" s="36">
        <v>0</v>
      </c>
      <c r="Y53" s="36">
        <v>0</v>
      </c>
      <c r="Z53" s="36">
        <f t="shared" si="8"/>
        <v>0</v>
      </c>
      <c r="AA53" s="36">
        <f t="shared" si="9"/>
        <v>0</v>
      </c>
      <c r="AB53" s="36">
        <f>'第３９表老人保健会計（最初のページのみ印刷）'!B53-E53-V53-W53</f>
        <v>0</v>
      </c>
      <c r="AC53" s="36">
        <v>0</v>
      </c>
      <c r="AD53" s="67">
        <v>0</v>
      </c>
      <c r="AE53" s="67">
        <v>0</v>
      </c>
      <c r="AF53" s="61"/>
      <c r="AG53" s="71"/>
      <c r="AH53" s="62"/>
      <c r="AI53" s="71"/>
      <c r="AJ53" s="62"/>
      <c r="AK53" s="71"/>
      <c r="AL53" s="62"/>
      <c r="AM53" s="71"/>
      <c r="AN53" s="62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</row>
    <row r="54" spans="1:244" ht="32.25" customHeight="1">
      <c r="A54" s="7" t="s">
        <v>62</v>
      </c>
      <c r="B54" s="66">
        <v>0</v>
      </c>
      <c r="C54" s="33">
        <v>0</v>
      </c>
      <c r="D54" s="33">
        <v>0</v>
      </c>
      <c r="E54" s="33">
        <f t="shared" si="7"/>
        <v>10</v>
      </c>
      <c r="F54" s="33">
        <v>0</v>
      </c>
      <c r="G54" s="33">
        <v>0</v>
      </c>
      <c r="H54" s="66">
        <v>0</v>
      </c>
      <c r="I54" s="33">
        <v>10</v>
      </c>
      <c r="J54" s="33">
        <v>10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f>'第３９表老人保健会計（最初のページのみ印刷）'!B54-E54</f>
        <v>16</v>
      </c>
      <c r="V54" s="33">
        <v>0</v>
      </c>
      <c r="W54" s="33">
        <v>0</v>
      </c>
      <c r="X54" s="33">
        <v>0</v>
      </c>
      <c r="Y54" s="33">
        <v>0</v>
      </c>
      <c r="Z54" s="33">
        <f t="shared" si="8"/>
        <v>0</v>
      </c>
      <c r="AA54" s="33">
        <f t="shared" si="9"/>
        <v>16</v>
      </c>
      <c r="AB54" s="33">
        <f>'第３９表老人保健会計（最初のページのみ印刷）'!B54-E54-V54-W54</f>
        <v>16</v>
      </c>
      <c r="AC54" s="33">
        <v>0</v>
      </c>
      <c r="AD54" s="66">
        <v>0</v>
      </c>
      <c r="AE54" s="66">
        <v>0</v>
      </c>
      <c r="AF54" s="54"/>
      <c r="AG54" s="70"/>
      <c r="AH54" s="27"/>
      <c r="AI54" s="70"/>
      <c r="AJ54" s="27"/>
      <c r="AK54" s="70"/>
      <c r="AL54" s="27"/>
      <c r="AM54" s="70"/>
      <c r="AN54" s="27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</row>
    <row r="55" spans="1:244" ht="32.25" customHeight="1">
      <c r="A55" s="7" t="s">
        <v>63</v>
      </c>
      <c r="B55" s="66">
        <v>0</v>
      </c>
      <c r="C55" s="33">
        <v>28</v>
      </c>
      <c r="D55" s="33">
        <v>21</v>
      </c>
      <c r="E55" s="33">
        <f t="shared" si="7"/>
        <v>156</v>
      </c>
      <c r="F55" s="33">
        <v>0</v>
      </c>
      <c r="G55" s="33">
        <v>0</v>
      </c>
      <c r="H55" s="66">
        <v>0</v>
      </c>
      <c r="I55" s="33">
        <v>19</v>
      </c>
      <c r="J55" s="33">
        <v>0</v>
      </c>
      <c r="K55" s="66">
        <v>0</v>
      </c>
      <c r="L55" s="66">
        <v>0</v>
      </c>
      <c r="M55" s="66">
        <v>0</v>
      </c>
      <c r="N55" s="66">
        <v>19</v>
      </c>
      <c r="O55" s="66">
        <v>0</v>
      </c>
      <c r="P55" s="33">
        <v>0</v>
      </c>
      <c r="Q55" s="33">
        <v>0</v>
      </c>
      <c r="R55" s="33">
        <v>137</v>
      </c>
      <c r="S55" s="33">
        <v>0</v>
      </c>
      <c r="T55" s="33">
        <v>0</v>
      </c>
      <c r="U55" s="33">
        <f>'第３９表老人保健会計（最初のページのみ印刷）'!B55-E55</f>
        <v>0</v>
      </c>
      <c r="V55" s="33">
        <v>0</v>
      </c>
      <c r="W55" s="33">
        <v>0</v>
      </c>
      <c r="X55" s="33">
        <v>0</v>
      </c>
      <c r="Y55" s="33">
        <v>0</v>
      </c>
      <c r="Z55" s="33">
        <f t="shared" si="8"/>
        <v>0</v>
      </c>
      <c r="AA55" s="33">
        <f t="shared" si="9"/>
        <v>0</v>
      </c>
      <c r="AB55" s="33">
        <f>'第３９表老人保健会計（最初のページのみ印刷）'!B55-E55-V55-W55</f>
        <v>0</v>
      </c>
      <c r="AC55" s="33">
        <v>0</v>
      </c>
      <c r="AD55" s="66">
        <v>0</v>
      </c>
      <c r="AE55" s="66">
        <v>0</v>
      </c>
      <c r="AF55" s="54"/>
      <c r="AG55" s="70"/>
      <c r="AH55" s="27"/>
      <c r="AI55" s="70"/>
      <c r="AJ55" s="27"/>
      <c r="AK55" s="70"/>
      <c r="AL55" s="27"/>
      <c r="AM55" s="70"/>
      <c r="AN55" s="27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</row>
    <row r="56" spans="1:244" ht="32.25" customHeight="1">
      <c r="A56" s="7" t="s">
        <v>64</v>
      </c>
      <c r="B56" s="66">
        <v>0</v>
      </c>
      <c r="C56" s="33">
        <v>836</v>
      </c>
      <c r="D56" s="33">
        <v>254</v>
      </c>
      <c r="E56" s="33">
        <f t="shared" si="7"/>
        <v>1207</v>
      </c>
      <c r="F56" s="33">
        <v>0</v>
      </c>
      <c r="G56" s="33">
        <v>0</v>
      </c>
      <c r="H56" s="66">
        <v>0</v>
      </c>
      <c r="I56" s="33">
        <v>8</v>
      </c>
      <c r="J56" s="33">
        <v>0</v>
      </c>
      <c r="K56" s="66">
        <v>0</v>
      </c>
      <c r="L56" s="66">
        <v>0</v>
      </c>
      <c r="M56" s="66">
        <v>0</v>
      </c>
      <c r="N56" s="66">
        <v>8</v>
      </c>
      <c r="O56" s="66">
        <v>0</v>
      </c>
      <c r="P56" s="33">
        <v>0</v>
      </c>
      <c r="Q56" s="33">
        <v>0</v>
      </c>
      <c r="R56" s="33">
        <v>1199</v>
      </c>
      <c r="S56" s="33">
        <v>0</v>
      </c>
      <c r="T56" s="33">
        <v>0</v>
      </c>
      <c r="U56" s="33">
        <f>'第３９表老人保健会計（最初のページのみ印刷）'!B56-E56</f>
        <v>0</v>
      </c>
      <c r="V56" s="33">
        <v>0</v>
      </c>
      <c r="W56" s="33">
        <v>0</v>
      </c>
      <c r="X56" s="33">
        <v>0</v>
      </c>
      <c r="Y56" s="33">
        <v>0</v>
      </c>
      <c r="Z56" s="33">
        <f t="shared" si="8"/>
        <v>0</v>
      </c>
      <c r="AA56" s="33">
        <f t="shared" si="9"/>
        <v>0</v>
      </c>
      <c r="AB56" s="33">
        <f>'第３９表老人保健会計（最初のページのみ印刷）'!B56-E56-V56-W56</f>
        <v>0</v>
      </c>
      <c r="AC56" s="33">
        <v>0</v>
      </c>
      <c r="AD56" s="66">
        <v>0</v>
      </c>
      <c r="AE56" s="66">
        <v>0</v>
      </c>
      <c r="AF56" s="54"/>
      <c r="AG56" s="70"/>
      <c r="AH56" s="27"/>
      <c r="AI56" s="70"/>
      <c r="AJ56" s="27"/>
      <c r="AK56" s="70"/>
      <c r="AL56" s="27"/>
      <c r="AM56" s="70"/>
      <c r="AN56" s="27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</row>
    <row r="57" spans="1:244" ht="32.25" customHeight="1">
      <c r="A57" s="7" t="s">
        <v>65</v>
      </c>
      <c r="B57" s="66">
        <v>0</v>
      </c>
      <c r="C57" s="33">
        <v>5</v>
      </c>
      <c r="D57" s="33">
        <v>0</v>
      </c>
      <c r="E57" s="33">
        <f t="shared" si="7"/>
        <v>377</v>
      </c>
      <c r="F57" s="33">
        <v>0</v>
      </c>
      <c r="G57" s="33">
        <v>0</v>
      </c>
      <c r="H57" s="66">
        <v>0</v>
      </c>
      <c r="I57" s="33">
        <v>0</v>
      </c>
      <c r="J57" s="33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33">
        <v>0</v>
      </c>
      <c r="Q57" s="33">
        <v>0</v>
      </c>
      <c r="R57" s="33">
        <v>377</v>
      </c>
      <c r="S57" s="33">
        <v>0</v>
      </c>
      <c r="T57" s="33">
        <v>0</v>
      </c>
      <c r="U57" s="33">
        <f>'第３９表老人保健会計（最初のページのみ印刷）'!B57-E57</f>
        <v>0</v>
      </c>
      <c r="V57" s="33">
        <v>0</v>
      </c>
      <c r="W57" s="33">
        <v>0</v>
      </c>
      <c r="X57" s="33">
        <v>0</v>
      </c>
      <c r="Y57" s="33">
        <v>0</v>
      </c>
      <c r="Z57" s="33">
        <f t="shared" si="8"/>
        <v>0</v>
      </c>
      <c r="AA57" s="33">
        <f t="shared" si="9"/>
        <v>0</v>
      </c>
      <c r="AB57" s="33">
        <f>'第３９表老人保健会計（最初のページのみ印刷）'!B57-E57-V57-W57</f>
        <v>0</v>
      </c>
      <c r="AC57" s="33">
        <v>0</v>
      </c>
      <c r="AD57" s="66">
        <v>0</v>
      </c>
      <c r="AE57" s="66">
        <v>1</v>
      </c>
      <c r="AF57" s="54"/>
      <c r="AG57" s="70"/>
      <c r="AH57" s="27"/>
      <c r="AI57" s="70"/>
      <c r="AJ57" s="27"/>
      <c r="AK57" s="70"/>
      <c r="AL57" s="27"/>
      <c r="AM57" s="70"/>
      <c r="AN57" s="27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</row>
    <row r="58" spans="1:244" s="64" customFormat="1" ht="32.25" customHeight="1">
      <c r="A58" s="8" t="s">
        <v>66</v>
      </c>
      <c r="B58" s="67">
        <v>0</v>
      </c>
      <c r="C58" s="36">
        <v>18</v>
      </c>
      <c r="D58" s="36">
        <v>42</v>
      </c>
      <c r="E58" s="36">
        <f t="shared" si="7"/>
        <v>61</v>
      </c>
      <c r="F58" s="36">
        <v>0</v>
      </c>
      <c r="G58" s="36">
        <v>0</v>
      </c>
      <c r="H58" s="67">
        <v>0</v>
      </c>
      <c r="I58" s="36">
        <v>0</v>
      </c>
      <c r="J58" s="36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36">
        <v>0</v>
      </c>
      <c r="Q58" s="36">
        <v>0</v>
      </c>
      <c r="R58" s="36">
        <v>44</v>
      </c>
      <c r="S58" s="36">
        <v>0</v>
      </c>
      <c r="T58" s="36">
        <v>17</v>
      </c>
      <c r="U58" s="36">
        <f>'第３９表老人保健会計（最初のページのみ印刷）'!B58-E58</f>
        <v>0</v>
      </c>
      <c r="V58" s="36">
        <v>0</v>
      </c>
      <c r="W58" s="36">
        <v>0</v>
      </c>
      <c r="X58" s="36">
        <v>0</v>
      </c>
      <c r="Y58" s="36">
        <v>0</v>
      </c>
      <c r="Z58" s="36">
        <f t="shared" si="8"/>
        <v>0</v>
      </c>
      <c r="AA58" s="36">
        <f t="shared" si="9"/>
        <v>0</v>
      </c>
      <c r="AB58" s="36">
        <f>'第３９表老人保健会計（最初のページのみ印刷）'!B58-E58-V58-W58</f>
        <v>0</v>
      </c>
      <c r="AC58" s="36">
        <v>0</v>
      </c>
      <c r="AD58" s="67">
        <v>0</v>
      </c>
      <c r="AE58" s="67">
        <v>1</v>
      </c>
      <c r="AF58" s="61"/>
      <c r="AG58" s="71"/>
      <c r="AH58" s="62"/>
      <c r="AI58" s="71"/>
      <c r="AJ58" s="62"/>
      <c r="AK58" s="71"/>
      <c r="AL58" s="62"/>
      <c r="AM58" s="71"/>
      <c r="AN58" s="62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</row>
    <row r="59" spans="1:244" ht="32.25" customHeight="1">
      <c r="A59" s="7" t="s">
        <v>67</v>
      </c>
      <c r="B59" s="66">
        <v>0</v>
      </c>
      <c r="C59" s="33">
        <v>133</v>
      </c>
      <c r="D59" s="33">
        <v>9</v>
      </c>
      <c r="E59" s="33">
        <f t="shared" si="7"/>
        <v>142</v>
      </c>
      <c r="F59" s="33">
        <v>0</v>
      </c>
      <c r="G59" s="33">
        <v>0</v>
      </c>
      <c r="H59" s="66">
        <v>0</v>
      </c>
      <c r="I59" s="33">
        <v>0</v>
      </c>
      <c r="J59" s="33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33">
        <v>0</v>
      </c>
      <c r="Q59" s="33">
        <v>0</v>
      </c>
      <c r="R59" s="33">
        <v>11</v>
      </c>
      <c r="S59" s="33">
        <v>131</v>
      </c>
      <c r="T59" s="33">
        <v>0</v>
      </c>
      <c r="U59" s="33">
        <f>'第３９表老人保健会計（最初のページのみ印刷）'!B59-E59</f>
        <v>0</v>
      </c>
      <c r="V59" s="33">
        <v>0</v>
      </c>
      <c r="W59" s="33">
        <v>0</v>
      </c>
      <c r="X59" s="33">
        <v>0</v>
      </c>
      <c r="Y59" s="33">
        <v>0</v>
      </c>
      <c r="Z59" s="33">
        <f t="shared" si="8"/>
        <v>0</v>
      </c>
      <c r="AA59" s="33">
        <f t="shared" si="9"/>
        <v>0</v>
      </c>
      <c r="AB59" s="33">
        <f>'第３９表老人保健会計（最初のページのみ印刷）'!B59-E59-V59-W59</f>
        <v>0</v>
      </c>
      <c r="AC59" s="33">
        <v>0</v>
      </c>
      <c r="AD59" s="66">
        <v>0</v>
      </c>
      <c r="AE59" s="66">
        <v>0</v>
      </c>
      <c r="AF59" s="54"/>
      <c r="AG59" s="70"/>
      <c r="AH59" s="27"/>
      <c r="AI59" s="70"/>
      <c r="AJ59" s="27"/>
      <c r="AK59" s="70"/>
      <c r="AL59" s="27"/>
      <c r="AM59" s="70"/>
      <c r="AN59" s="27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</row>
    <row r="60" spans="1:244" ht="32.25" customHeight="1">
      <c r="A60" s="7" t="s">
        <v>68</v>
      </c>
      <c r="B60" s="66">
        <v>0</v>
      </c>
      <c r="C60" s="33">
        <v>72</v>
      </c>
      <c r="D60" s="33">
        <v>76</v>
      </c>
      <c r="E60" s="33">
        <f t="shared" si="7"/>
        <v>822</v>
      </c>
      <c r="F60" s="33">
        <v>674</v>
      </c>
      <c r="G60" s="33">
        <v>674</v>
      </c>
      <c r="H60" s="66">
        <v>0</v>
      </c>
      <c r="I60" s="33">
        <v>0</v>
      </c>
      <c r="J60" s="33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33">
        <v>0</v>
      </c>
      <c r="Q60" s="33">
        <v>0</v>
      </c>
      <c r="R60" s="33">
        <v>129</v>
      </c>
      <c r="S60" s="33">
        <v>0</v>
      </c>
      <c r="T60" s="33">
        <v>19</v>
      </c>
      <c r="U60" s="33">
        <f>'第３９表老人保健会計（最初のページのみ印刷）'!B60-E60</f>
        <v>0</v>
      </c>
      <c r="V60" s="33">
        <v>0</v>
      </c>
      <c r="W60" s="33">
        <v>0</v>
      </c>
      <c r="X60" s="33">
        <v>0</v>
      </c>
      <c r="Y60" s="33">
        <v>0</v>
      </c>
      <c r="Z60" s="33">
        <f t="shared" si="8"/>
        <v>0</v>
      </c>
      <c r="AA60" s="33">
        <f t="shared" si="9"/>
        <v>0</v>
      </c>
      <c r="AB60" s="33">
        <f>'第３９表老人保健会計（最初のページのみ印刷）'!B60-E60-V60-W60</f>
        <v>0</v>
      </c>
      <c r="AC60" s="33">
        <v>674</v>
      </c>
      <c r="AD60" s="66">
        <v>0</v>
      </c>
      <c r="AE60" s="66">
        <v>0</v>
      </c>
      <c r="AF60" s="54"/>
      <c r="AG60" s="70"/>
      <c r="AH60" s="27"/>
      <c r="AI60" s="70"/>
      <c r="AJ60" s="27"/>
      <c r="AK60" s="70"/>
      <c r="AL60" s="27"/>
      <c r="AM60" s="70"/>
      <c r="AN60" s="27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</row>
    <row r="61" spans="1:244" ht="32.25" customHeight="1">
      <c r="A61" s="7" t="s">
        <v>69</v>
      </c>
      <c r="B61" s="66">
        <v>0</v>
      </c>
      <c r="C61" s="33">
        <v>2002</v>
      </c>
      <c r="D61" s="33">
        <v>16</v>
      </c>
      <c r="E61" s="33">
        <f t="shared" si="7"/>
        <v>2008</v>
      </c>
      <c r="F61" s="33">
        <v>0</v>
      </c>
      <c r="G61" s="33">
        <v>0</v>
      </c>
      <c r="H61" s="66">
        <v>0</v>
      </c>
      <c r="I61" s="33">
        <v>0</v>
      </c>
      <c r="J61" s="33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33">
        <v>0</v>
      </c>
      <c r="Q61" s="33">
        <v>0</v>
      </c>
      <c r="R61" s="33">
        <v>407</v>
      </c>
      <c r="S61" s="33">
        <v>0</v>
      </c>
      <c r="T61" s="33">
        <v>1601</v>
      </c>
      <c r="U61" s="33">
        <f>'第３９表老人保健会計（最初のページのみ印刷）'!B61-E61</f>
        <v>11</v>
      </c>
      <c r="V61" s="33">
        <v>0</v>
      </c>
      <c r="W61" s="33">
        <v>0</v>
      </c>
      <c r="X61" s="33">
        <v>0</v>
      </c>
      <c r="Y61" s="33">
        <v>0</v>
      </c>
      <c r="Z61" s="33">
        <f t="shared" si="8"/>
        <v>0</v>
      </c>
      <c r="AA61" s="33">
        <f t="shared" si="9"/>
        <v>11</v>
      </c>
      <c r="AB61" s="33">
        <f>'第３９表老人保健会計（最初のページのみ印刷）'!B61-E61-V61-W61</f>
        <v>11</v>
      </c>
      <c r="AC61" s="33">
        <v>0</v>
      </c>
      <c r="AD61" s="66">
        <v>0</v>
      </c>
      <c r="AE61" s="66">
        <v>0</v>
      </c>
      <c r="AF61" s="54"/>
      <c r="AG61" s="70"/>
      <c r="AH61" s="27"/>
      <c r="AI61" s="70"/>
      <c r="AJ61" s="27"/>
      <c r="AK61" s="70"/>
      <c r="AL61" s="27"/>
      <c r="AM61" s="70"/>
      <c r="AN61" s="27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</row>
    <row r="62" spans="1:244" ht="32.25" customHeight="1">
      <c r="A62" s="7" t="s">
        <v>70</v>
      </c>
      <c r="B62" s="66">
        <v>0</v>
      </c>
      <c r="C62" s="33">
        <v>43</v>
      </c>
      <c r="D62" s="33">
        <v>4</v>
      </c>
      <c r="E62" s="33">
        <f t="shared" si="7"/>
        <v>47</v>
      </c>
      <c r="F62" s="33">
        <v>0</v>
      </c>
      <c r="G62" s="33">
        <v>0</v>
      </c>
      <c r="H62" s="66">
        <v>0</v>
      </c>
      <c r="I62" s="33">
        <v>0</v>
      </c>
      <c r="J62" s="33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33">
        <v>0</v>
      </c>
      <c r="Q62" s="33">
        <v>0</v>
      </c>
      <c r="R62" s="33">
        <v>9</v>
      </c>
      <c r="S62" s="33">
        <v>0</v>
      </c>
      <c r="T62" s="33">
        <v>38</v>
      </c>
      <c r="U62" s="33">
        <f>'第３９表老人保健会計（最初のページのみ印刷）'!B62-E62</f>
        <v>0</v>
      </c>
      <c r="V62" s="33">
        <v>0</v>
      </c>
      <c r="W62" s="33">
        <v>0</v>
      </c>
      <c r="X62" s="33">
        <v>0</v>
      </c>
      <c r="Y62" s="33">
        <v>0</v>
      </c>
      <c r="Z62" s="33">
        <f t="shared" si="8"/>
        <v>0</v>
      </c>
      <c r="AA62" s="33">
        <f t="shared" si="9"/>
        <v>0</v>
      </c>
      <c r="AB62" s="33">
        <f>'第３９表老人保健会計（最初のページのみ印刷）'!B62-E62-V62-W62</f>
        <v>0</v>
      </c>
      <c r="AC62" s="33">
        <v>0</v>
      </c>
      <c r="AD62" s="66">
        <v>0</v>
      </c>
      <c r="AE62" s="66">
        <v>0</v>
      </c>
      <c r="AF62" s="54"/>
      <c r="AG62" s="70"/>
      <c r="AH62" s="27"/>
      <c r="AI62" s="70"/>
      <c r="AJ62" s="27"/>
      <c r="AK62" s="70"/>
      <c r="AL62" s="27"/>
      <c r="AM62" s="70"/>
      <c r="AN62" s="27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</row>
    <row r="63" spans="1:244" s="64" customFormat="1" ht="32.25" customHeight="1">
      <c r="A63" s="8" t="s">
        <v>71</v>
      </c>
      <c r="B63" s="67">
        <v>0</v>
      </c>
      <c r="C63" s="36">
        <v>161</v>
      </c>
      <c r="D63" s="36">
        <v>0</v>
      </c>
      <c r="E63" s="36">
        <f t="shared" si="7"/>
        <v>162</v>
      </c>
      <c r="F63" s="36">
        <v>149</v>
      </c>
      <c r="G63" s="36">
        <v>0</v>
      </c>
      <c r="H63" s="67">
        <v>149</v>
      </c>
      <c r="I63" s="36">
        <v>0</v>
      </c>
      <c r="J63" s="36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36">
        <v>0</v>
      </c>
      <c r="Q63" s="36">
        <v>0</v>
      </c>
      <c r="R63" s="36">
        <v>13</v>
      </c>
      <c r="S63" s="36">
        <v>0</v>
      </c>
      <c r="T63" s="36">
        <v>0</v>
      </c>
      <c r="U63" s="36">
        <f>'第３９表老人保健会計（最初のページのみ印刷）'!B63-E63</f>
        <v>0</v>
      </c>
      <c r="V63" s="36">
        <v>0</v>
      </c>
      <c r="W63" s="36">
        <v>0</v>
      </c>
      <c r="X63" s="36">
        <v>0</v>
      </c>
      <c r="Y63" s="36">
        <v>0</v>
      </c>
      <c r="Z63" s="36">
        <f t="shared" si="8"/>
        <v>0</v>
      </c>
      <c r="AA63" s="36">
        <f t="shared" si="9"/>
        <v>0</v>
      </c>
      <c r="AB63" s="36">
        <f>'第３９表老人保健会計（最初のページのみ印刷）'!B63-E63-V63-W63</f>
        <v>0</v>
      </c>
      <c r="AC63" s="36">
        <v>0</v>
      </c>
      <c r="AD63" s="67">
        <v>0</v>
      </c>
      <c r="AE63" s="67">
        <v>0</v>
      </c>
      <c r="AF63" s="61"/>
      <c r="AG63" s="71"/>
      <c r="AH63" s="62"/>
      <c r="AI63" s="71"/>
      <c r="AJ63" s="62"/>
      <c r="AK63" s="71"/>
      <c r="AL63" s="62"/>
      <c r="AM63" s="71"/>
      <c r="AN63" s="62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</row>
    <row r="64" spans="1:244" ht="32.25" customHeight="1" thickBot="1">
      <c r="A64" s="7" t="s">
        <v>75</v>
      </c>
      <c r="B64" s="66">
        <v>0</v>
      </c>
      <c r="C64" s="33">
        <v>0</v>
      </c>
      <c r="D64" s="33">
        <v>0</v>
      </c>
      <c r="E64" s="33">
        <f t="shared" si="7"/>
        <v>1060</v>
      </c>
      <c r="F64" s="33">
        <v>0</v>
      </c>
      <c r="G64" s="33">
        <v>0</v>
      </c>
      <c r="H64" s="66">
        <v>0</v>
      </c>
      <c r="I64" s="33">
        <v>1059</v>
      </c>
      <c r="J64" s="33">
        <v>1058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33">
        <v>0</v>
      </c>
      <c r="Q64" s="33">
        <v>1</v>
      </c>
      <c r="R64" s="33">
        <v>0</v>
      </c>
      <c r="S64" s="33">
        <v>0</v>
      </c>
      <c r="T64" s="33">
        <v>1</v>
      </c>
      <c r="U64" s="33">
        <f>'第３９表老人保健会計（最初のページのみ印刷）'!B64-E64</f>
        <v>0</v>
      </c>
      <c r="V64" s="33">
        <v>0</v>
      </c>
      <c r="W64" s="33">
        <v>0</v>
      </c>
      <c r="X64" s="33">
        <v>0</v>
      </c>
      <c r="Y64" s="33">
        <v>0</v>
      </c>
      <c r="Z64" s="33">
        <f t="shared" si="8"/>
        <v>0</v>
      </c>
      <c r="AA64" s="33">
        <f t="shared" si="9"/>
        <v>0</v>
      </c>
      <c r="AB64" s="33">
        <f>'第３９表老人保健会計（最初のページのみ印刷）'!B64-E64-V64-W64</f>
        <v>0</v>
      </c>
      <c r="AC64" s="33">
        <v>0</v>
      </c>
      <c r="AD64" s="66">
        <v>0</v>
      </c>
      <c r="AE64" s="66">
        <v>0</v>
      </c>
      <c r="AF64" s="54"/>
      <c r="AG64" s="70"/>
      <c r="AH64" s="27"/>
      <c r="AI64" s="70"/>
      <c r="AJ64" s="27"/>
      <c r="AK64" s="70"/>
      <c r="AL64" s="27"/>
      <c r="AM64" s="70"/>
      <c r="AN64" s="27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</row>
    <row r="65" spans="1:244" ht="32.25" customHeight="1" thickBot="1" thickTop="1">
      <c r="A65" s="28" t="s">
        <v>72</v>
      </c>
      <c r="B65" s="34">
        <f aca="true" t="shared" si="10" ref="B65:AE65">SUM(B19:B64)</f>
        <v>4240</v>
      </c>
      <c r="C65" s="34">
        <f t="shared" si="10"/>
        <v>43788</v>
      </c>
      <c r="D65" s="34">
        <f t="shared" si="10"/>
        <v>1678</v>
      </c>
      <c r="E65" s="34">
        <f t="shared" si="10"/>
        <v>85066</v>
      </c>
      <c r="F65" s="34">
        <f t="shared" si="10"/>
        <v>12008</v>
      </c>
      <c r="G65" s="34">
        <f t="shared" si="10"/>
        <v>11859</v>
      </c>
      <c r="H65" s="34">
        <f t="shared" si="10"/>
        <v>149</v>
      </c>
      <c r="I65" s="34">
        <f t="shared" si="10"/>
        <v>1489</v>
      </c>
      <c r="J65" s="34">
        <f t="shared" si="10"/>
        <v>1438</v>
      </c>
      <c r="K65" s="34">
        <f t="shared" si="10"/>
        <v>0</v>
      </c>
      <c r="L65" s="34">
        <f t="shared" si="10"/>
        <v>0</v>
      </c>
      <c r="M65" s="34">
        <f t="shared" si="10"/>
        <v>0</v>
      </c>
      <c r="N65" s="34">
        <f t="shared" si="10"/>
        <v>27</v>
      </c>
      <c r="O65" s="34">
        <f t="shared" si="10"/>
        <v>0</v>
      </c>
      <c r="P65" s="34">
        <f t="shared" si="10"/>
        <v>0</v>
      </c>
      <c r="Q65" s="34">
        <f t="shared" si="10"/>
        <v>24</v>
      </c>
      <c r="R65" s="34">
        <f t="shared" si="10"/>
        <v>16842</v>
      </c>
      <c r="S65" s="34">
        <f t="shared" si="10"/>
        <v>131</v>
      </c>
      <c r="T65" s="34">
        <f t="shared" si="10"/>
        <v>54596</v>
      </c>
      <c r="U65" s="34">
        <f t="shared" si="10"/>
        <v>244</v>
      </c>
      <c r="V65" s="34">
        <f t="shared" si="10"/>
        <v>0</v>
      </c>
      <c r="W65" s="34">
        <f>SUM(W19:W64)</f>
        <v>103</v>
      </c>
      <c r="X65" s="34">
        <f t="shared" si="10"/>
        <v>94</v>
      </c>
      <c r="Y65" s="34">
        <f t="shared" si="10"/>
        <v>217</v>
      </c>
      <c r="Z65" s="34">
        <f t="shared" si="10"/>
        <v>-123</v>
      </c>
      <c r="AA65" s="34">
        <f t="shared" si="10"/>
        <v>18</v>
      </c>
      <c r="AB65" s="34">
        <f t="shared" si="10"/>
        <v>141</v>
      </c>
      <c r="AC65" s="34">
        <f t="shared" si="10"/>
        <v>11859</v>
      </c>
      <c r="AD65" s="34">
        <f t="shared" si="10"/>
        <v>0</v>
      </c>
      <c r="AE65" s="34">
        <f t="shared" si="10"/>
        <v>6</v>
      </c>
      <c r="AF65" s="54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</row>
    <row r="66" spans="1:244" ht="32.25" customHeight="1" thickTop="1">
      <c r="A66" s="56" t="s">
        <v>73</v>
      </c>
      <c r="B66" s="37">
        <f aca="true" t="shared" si="11" ref="B66:AE66">SUM(B65,B18)</f>
        <v>4247</v>
      </c>
      <c r="C66" s="37">
        <f t="shared" si="11"/>
        <v>114503</v>
      </c>
      <c r="D66" s="37">
        <f t="shared" si="11"/>
        <v>17982</v>
      </c>
      <c r="E66" s="37">
        <f t="shared" si="11"/>
        <v>214751</v>
      </c>
      <c r="F66" s="37">
        <f t="shared" si="11"/>
        <v>40149</v>
      </c>
      <c r="G66" s="37">
        <f t="shared" si="11"/>
        <v>39993</v>
      </c>
      <c r="H66" s="37">
        <f t="shared" si="11"/>
        <v>156</v>
      </c>
      <c r="I66" s="37">
        <f t="shared" si="11"/>
        <v>11802</v>
      </c>
      <c r="J66" s="37">
        <f t="shared" si="11"/>
        <v>5910</v>
      </c>
      <c r="K66" s="37">
        <f t="shared" si="11"/>
        <v>59</v>
      </c>
      <c r="L66" s="37">
        <f t="shared" si="11"/>
        <v>0</v>
      </c>
      <c r="M66" s="37">
        <f t="shared" si="11"/>
        <v>0</v>
      </c>
      <c r="N66" s="37">
        <f t="shared" si="11"/>
        <v>5864</v>
      </c>
      <c r="O66" s="37">
        <f t="shared" si="11"/>
        <v>0</v>
      </c>
      <c r="P66" s="37">
        <f t="shared" si="11"/>
        <v>0</v>
      </c>
      <c r="Q66" s="37">
        <f t="shared" si="11"/>
        <v>28</v>
      </c>
      <c r="R66" s="37">
        <f t="shared" si="11"/>
        <v>51767</v>
      </c>
      <c r="S66" s="37">
        <f t="shared" si="11"/>
        <v>131</v>
      </c>
      <c r="T66" s="37">
        <f t="shared" si="11"/>
        <v>110902</v>
      </c>
      <c r="U66" s="37">
        <f t="shared" si="11"/>
        <v>14362</v>
      </c>
      <c r="V66" s="37">
        <f t="shared" si="11"/>
        <v>0</v>
      </c>
      <c r="W66" s="37">
        <f t="shared" si="11"/>
        <v>103</v>
      </c>
      <c r="X66" s="37">
        <f t="shared" si="11"/>
        <v>1656</v>
      </c>
      <c r="Y66" s="37">
        <f t="shared" si="11"/>
        <v>12673</v>
      </c>
      <c r="Z66" s="37">
        <f t="shared" si="11"/>
        <v>-11017</v>
      </c>
      <c r="AA66" s="37">
        <f t="shared" si="11"/>
        <v>3242</v>
      </c>
      <c r="AB66" s="37">
        <f t="shared" si="11"/>
        <v>14259</v>
      </c>
      <c r="AC66" s="37">
        <f t="shared" si="11"/>
        <v>39993</v>
      </c>
      <c r="AD66" s="37">
        <f t="shared" si="11"/>
        <v>0</v>
      </c>
      <c r="AE66" s="37">
        <f t="shared" si="11"/>
        <v>7</v>
      </c>
      <c r="AF66" s="54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</row>
    <row r="67" spans="1:31" s="55" customFormat="1" ht="3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="55" customFormat="1" ht="33.75" customHeight="1"/>
    <row r="69" s="55" customFormat="1" ht="33.75" customHeight="1"/>
    <row r="72" spans="5:39" ht="32.25" customHeight="1">
      <c r="E72" s="77"/>
      <c r="U72" s="77"/>
      <c r="Z72" s="77"/>
      <c r="AA72" s="77"/>
      <c r="AB72" s="77"/>
      <c r="AG72" s="77"/>
      <c r="AI72" s="77"/>
      <c r="AK72" s="77"/>
      <c r="AM72" s="77"/>
    </row>
    <row r="73" spans="5:39" ht="21">
      <c r="E73" s="53"/>
      <c r="U73" s="53"/>
      <c r="Z73" s="53"/>
      <c r="AA73" s="53"/>
      <c r="AB73" s="53"/>
      <c r="AG73" s="53"/>
      <c r="AI73" s="53"/>
      <c r="AK73" s="53"/>
      <c r="AM73" s="53"/>
    </row>
  </sheetData>
  <sheetProtection/>
  <mergeCells count="1">
    <mergeCell ref="AD1:AE1"/>
  </mergeCells>
  <printOptions/>
  <pageMargins left="0.7874015748031497" right="0.7874015748031497" top="0.7874015748031497" bottom="0.3937007874015748" header="0.4330708661417323" footer="0.31496062992125984"/>
  <pageSetup firstPageNumber="274" useFirstPageNumber="1" fitToHeight="10" horizontalDpi="600" verticalDpi="600" orientation="portrait" paperSize="9" scale="35" r:id="rId1"/>
  <headerFooter alignWithMargins="0">
    <oddHeader>&amp;L&amp;24
　　第３９表　老人保険医療事業会計決算の状況</oddHeader>
    <oddFooter>&amp;C&amp;28&amp;P</oddFooter>
  </headerFooter>
  <colBreaks count="2" manualBreakCount="2">
    <brk id="11" max="65535" man="1"/>
    <brk id="2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2011-03-03T04:46:47Z</cp:lastPrinted>
  <dcterms:modified xsi:type="dcterms:W3CDTF">2012-08-07T04:53:24Z</dcterms:modified>
  <cp:category/>
  <cp:version/>
  <cp:contentType/>
  <cp:contentStatus/>
</cp:coreProperties>
</file>