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375" windowHeight="4710" tabRatio="710" activeTab="0"/>
  </bookViews>
  <sheets>
    <sheet name="第４０表介護保険事業会計（最初のページのみ印刷）" sheetId="1" r:id="rId1"/>
    <sheet name="第４０表介護保険事業会計 (次ページ以降印刷)" sheetId="2" r:id="rId2"/>
  </sheets>
  <definedNames>
    <definedName name="_xlnm.Print_Area" localSheetId="1">'第４０表介護保険事業会計 (次ページ以降印刷)'!$A$1:$BN$66</definedName>
    <definedName name="_xlnm.Print_Area" localSheetId="0">'第４０表介護保険事業会計（最初のページのみ印刷）'!$A$1:$L$66</definedName>
    <definedName name="_xlnm.Print_Titles" localSheetId="1">'第４０表介護保険事業会計 (次ページ以降印刷)'!$A:$A</definedName>
    <definedName name="_xlnm.Print_Titles" localSheetId="0">'第４０表介護保険事業会計（最初のページのみ印刷）'!$A:$A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18"/>
            <rFont val="ＭＳ Ｐゴシック"/>
            <family val="3"/>
          </rPr>
          <t>基データの表、列、行番号は↓にあります。</t>
        </r>
      </text>
    </comment>
  </commentList>
</comments>
</file>

<file path=xl/sharedStrings.xml><?xml version="1.0" encoding="utf-8"?>
<sst xmlns="http://schemas.openxmlformats.org/spreadsheetml/2006/main" count="300" uniqueCount="202">
  <si>
    <t>市町村名</t>
  </si>
  <si>
    <t>歳入合計</t>
  </si>
  <si>
    <t>歳出合計</t>
  </si>
  <si>
    <t>(a)</t>
  </si>
  <si>
    <t>２国庫支出金</t>
  </si>
  <si>
    <t>(b)</t>
  </si>
  <si>
    <t>１総務費</t>
  </si>
  <si>
    <t>歳入歳出差引額</t>
  </si>
  <si>
    <t>実質収支額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</si>
  <si>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</si>
  <si>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</si>
  <si>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</si>
  <si>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</si>
  <si>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</si>
  <si>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</si>
  <si>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</si>
  <si>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</si>
  <si>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</si>
  <si>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</si>
  <si>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</si>
  <si>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</si>
  <si>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</si>
  <si>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</si>
  <si>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</si>
  <si>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</si>
  <si>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</si>
  <si>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</si>
  <si>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</si>
  <si>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</si>
  <si>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</si>
  <si>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</si>
  <si>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</si>
  <si>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</si>
  <si>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</si>
  <si>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</si>
  <si>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</si>
  <si>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</si>
  <si>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</si>
  <si>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</si>
  <si>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</si>
  <si>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</si>
  <si>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</si>
  <si>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</si>
  <si>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</si>
  <si>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</si>
  <si>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</si>
  <si>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</si>
  <si>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</si>
  <si>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</si>
  <si>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</si>
  <si>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</si>
  <si>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</si>
  <si>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</si>
  <si>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</si>
  <si>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</si>
  <si>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</si>
  <si>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</si>
  <si>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</si>
  <si>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</si>
  <si>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</si>
  <si>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</si>
  <si>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</si>
  <si>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</si>
  <si>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１保険料</t>
  </si>
  <si>
    <t>４県支出金</t>
  </si>
  <si>
    <t>６他会計繰入金</t>
  </si>
  <si>
    <t>２保険給付費</t>
  </si>
  <si>
    <t>(1)介護諸費等</t>
  </si>
  <si>
    <t>介護諸費等</t>
  </si>
  <si>
    <t>その他の経費</t>
  </si>
  <si>
    <t>計</t>
  </si>
  <si>
    <t>精算交付額</t>
  </si>
  <si>
    <t>精算還付額</t>
  </si>
  <si>
    <t>７基金繰入金</t>
  </si>
  <si>
    <t>８繰越金</t>
  </si>
  <si>
    <t>　　　　　　　支払基金交付金精算額</t>
  </si>
  <si>
    <t>人件費</t>
  </si>
  <si>
    <t>９地方債</t>
  </si>
  <si>
    <t>再差引収支額</t>
  </si>
  <si>
    <t>田村市</t>
  </si>
  <si>
    <t>飯舘村</t>
  </si>
  <si>
    <t>市計</t>
  </si>
  <si>
    <t>　　費負担金</t>
  </si>
  <si>
    <t>（１）介護給付</t>
  </si>
  <si>
    <t>交付金</t>
  </si>
  <si>
    <t>（３）その他の</t>
  </si>
  <si>
    <t>３支払基金</t>
  </si>
  <si>
    <t>（１）財源補てん</t>
  </si>
  <si>
    <t>５相互財政安定</t>
  </si>
  <si>
    <t>うち財政安定化</t>
  </si>
  <si>
    <t>（３）審査支払</t>
  </si>
  <si>
    <t>３財政安定化</t>
  </si>
  <si>
    <t>（２）一時借入金</t>
  </si>
  <si>
    <t>財源補てん的な</t>
  </si>
  <si>
    <t>うち財政安定化基金支出金</t>
  </si>
  <si>
    <t>（２）一般会計か</t>
  </si>
  <si>
    <t>（２）その他の</t>
  </si>
  <si>
    <t>４相互財政安定</t>
  </si>
  <si>
    <t>１０その他の</t>
  </si>
  <si>
    <t xml:space="preserve">        補助金</t>
  </si>
  <si>
    <t>（２）調整交付金</t>
  </si>
  <si>
    <t xml:space="preserve"> 的なもの  （ｃ）</t>
  </si>
  <si>
    <t>（１）元利償還金</t>
  </si>
  <si>
    <t>収　  支</t>
  </si>
  <si>
    <t>繰越又は支払繰延等</t>
  </si>
  <si>
    <t>　化事業交付金</t>
  </si>
  <si>
    <t>収入</t>
  </si>
  <si>
    <t>（２）その他の</t>
  </si>
  <si>
    <t>　基金拠出金</t>
  </si>
  <si>
    <t>化事業負担金</t>
  </si>
  <si>
    <t>事業費</t>
  </si>
  <si>
    <t>　  充用金</t>
  </si>
  <si>
    <t>支出</t>
  </si>
  <si>
    <t xml:space="preserve">(a)-(b)     </t>
  </si>
  <si>
    <t xml:space="preserve">差引 (ｊ)-(k)     </t>
  </si>
  <si>
    <t xml:space="preserve">差引 (n)-(o)     </t>
  </si>
  <si>
    <t xml:space="preserve">(r)+(ｌ)＋(p)   </t>
  </si>
  <si>
    <t>(ｆ)-(h)+(ｉ)+(m)</t>
  </si>
  <si>
    <t>県支出金</t>
  </si>
  <si>
    <t>他会計繰入金</t>
  </si>
  <si>
    <t>繰出金</t>
  </si>
  <si>
    <t>(q)-(a)-(b)+(d)</t>
  </si>
  <si>
    <t>(r)-(a)-(b)+(d)</t>
  </si>
  <si>
    <t>もの</t>
  </si>
  <si>
    <t xml:space="preserve"> 的なもの  (d)</t>
  </si>
  <si>
    <t>基金貸付金</t>
  </si>
  <si>
    <t>　　 給付費</t>
  </si>
  <si>
    <t>　　    手数料</t>
  </si>
  <si>
    <t>　的なもの  (e)</t>
  </si>
  <si>
    <t xml:space="preserve">       利子</t>
  </si>
  <si>
    <t>(f)</t>
  </si>
  <si>
    <t>(g)</t>
  </si>
  <si>
    <t>(h)</t>
  </si>
  <si>
    <t>(I)</t>
  </si>
  <si>
    <t>(j)</t>
  </si>
  <si>
    <t>(k)</t>
  </si>
  <si>
    <t>(ｌ）</t>
  </si>
  <si>
    <t>(m)</t>
  </si>
  <si>
    <t>(n)</t>
  </si>
  <si>
    <t>(o)</t>
  </si>
  <si>
    <t>(p）</t>
  </si>
  <si>
    <t>(q)</t>
  </si>
  <si>
    <t>（ｒ）</t>
  </si>
  <si>
    <t>(a)</t>
  </si>
  <si>
    <t>(b)</t>
  </si>
  <si>
    <t>（ｄ）</t>
  </si>
  <si>
    <t>(s)</t>
  </si>
  <si>
    <t>(t)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</si>
  <si>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</si>
  <si>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</si>
  <si>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</si>
  <si>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</si>
  <si>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</si>
  <si>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</si>
  <si>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</si>
  <si>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</si>
  <si>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gに対する支払
基金交付金</t>
  </si>
  <si>
    <t>（５）その他の</t>
  </si>
  <si>
    <t>（３）地域支援</t>
  </si>
  <si>
    <r>
      <t>事業交付金　　</t>
    </r>
    <r>
      <rPr>
        <sz val="12"/>
        <rFont val="ＭＳ Ｐゴシック"/>
        <family val="3"/>
      </rPr>
      <t>（介護予防事業）</t>
    </r>
  </si>
  <si>
    <t>（４）地域支援</t>
  </si>
  <si>
    <r>
      <t>事業交付金　　　</t>
    </r>
    <r>
      <rPr>
        <sz val="8"/>
        <rFont val="ＭＳ Ｐゴシック"/>
        <family val="3"/>
      </rPr>
      <t>（包括的支援事業・任意事業）</t>
    </r>
  </si>
  <si>
    <t>（１）介護給付費</t>
  </si>
  <si>
    <t>交付金</t>
  </si>
  <si>
    <t>（２）地域支援事業</t>
  </si>
  <si>
    <t>支援交付金</t>
  </si>
  <si>
    <t>（４）その他の</t>
  </si>
  <si>
    <t>（２）介護給付費</t>
  </si>
  <si>
    <t>負担金</t>
  </si>
  <si>
    <t>事業負担金</t>
  </si>
  <si>
    <t>①介護給付費繰入金</t>
  </si>
  <si>
    <t>②地域支援事業繰入金</t>
  </si>
  <si>
    <t>③その他一般会計繰入金</t>
  </si>
  <si>
    <t>６保健福祉</t>
  </si>
  <si>
    <t>７繰出金</t>
  </si>
  <si>
    <t>５地域支援事業</t>
  </si>
  <si>
    <t>（１）介護予防</t>
  </si>
  <si>
    <t>うち地域支援事業にかかるもの</t>
  </si>
  <si>
    <t>うち地域支援事業にかかるもの</t>
  </si>
  <si>
    <t>らのもの</t>
  </si>
  <si>
    <t>事業費</t>
  </si>
  <si>
    <t>　業・任意事業費</t>
  </si>
  <si>
    <r>
      <t>（２）</t>
    </r>
    <r>
      <rPr>
        <sz val="15"/>
        <rFont val="ＭＳ Ｐゴシック"/>
        <family val="3"/>
      </rPr>
      <t>包括支援事</t>
    </r>
  </si>
  <si>
    <t>８基金積立金</t>
  </si>
  <si>
    <t>９公債費</t>
  </si>
  <si>
    <t>１０前年度繰上</t>
  </si>
  <si>
    <t>１１その他の</t>
  </si>
  <si>
    <t>介護給付費負担金、事務費及び地域支援事業交付金精算額</t>
  </si>
  <si>
    <t>職員数</t>
  </si>
  <si>
    <t>参考</t>
  </si>
  <si>
    <t>賃金</t>
  </si>
  <si>
    <t>収　　支</t>
  </si>
  <si>
    <t>H22.4.1現在</t>
  </si>
  <si>
    <t>（２）一般会計からのもの</t>
  </si>
  <si>
    <t>gに対する
介護給付費
負担金等</t>
  </si>
  <si>
    <t>歳入の内訳</t>
  </si>
  <si>
    <t>歳出の内訳</t>
  </si>
  <si>
    <t>　６他会計繰入金</t>
  </si>
  <si>
    <t>式入力済↑</t>
  </si>
  <si>
    <t>（値貼付しない）</t>
  </si>
  <si>
    <t>値貼付↑</t>
  </si>
  <si>
    <t>（突合のため）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</si>
</sst>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4">
    <xf numFmtId="3" fontId="0" fillId="0" borderId="0" xfId="0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Font="1" applyBorder="1" applyAlignment="1">
      <alignment horizontal="center" vertical="center" wrapText="1"/>
    </xf>
    <xf numFmtId="3" fontId="4" fillId="0" borderId="0" xfId="0" applyFont="1" applyAlignment="1">
      <alignment/>
    </xf>
    <xf numFmtId="3" fontId="7" fillId="0" borderId="10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0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wrapText="1"/>
    </xf>
    <xf numFmtId="3" fontId="7" fillId="0" borderId="10" xfId="0" applyFont="1" applyBorder="1" applyAlignment="1">
      <alignment horizontal="center" vertical="top" wrapText="1"/>
    </xf>
    <xf numFmtId="3" fontId="7" fillId="0" borderId="11" xfId="0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4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 wrapText="1"/>
    </xf>
    <xf numFmtId="3" fontId="7" fillId="0" borderId="10" xfId="0" applyFont="1" applyBorder="1" applyAlignment="1">
      <alignment vertical="top" wrapText="1"/>
    </xf>
    <xf numFmtId="3" fontId="7" fillId="0" borderId="15" xfId="0" applyNumberFormat="1" applyFont="1" applyBorder="1" applyAlignment="1">
      <alignment horizontal="center" wrapText="1"/>
    </xf>
    <xf numFmtId="176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 wrapText="1"/>
    </xf>
    <xf numFmtId="3" fontId="7" fillId="0" borderId="18" xfId="0" applyNumberFormat="1" applyFont="1" applyFill="1" applyBorder="1" applyAlignment="1">
      <alignment horizontal="centerContinuous" vertical="center"/>
    </xf>
    <xf numFmtId="3" fontId="7" fillId="0" borderId="13" xfId="0" applyNumberFormat="1" applyFont="1" applyFill="1" applyBorder="1" applyAlignment="1">
      <alignment horizontal="centerContinuous" vertical="center" wrapText="1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wrapText="1"/>
    </xf>
    <xf numFmtId="3" fontId="7" fillId="0" borderId="11" xfId="0" applyFont="1" applyFill="1" applyBorder="1" applyAlignment="1">
      <alignment horizontal="center" vertical="center" wrapText="1"/>
    </xf>
    <xf numFmtId="3" fontId="7" fillId="0" borderId="10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3" fontId="0" fillId="0" borderId="0" xfId="0" applyFill="1" applyAlignment="1">
      <alignment/>
    </xf>
    <xf numFmtId="3" fontId="7" fillId="0" borderId="13" xfId="0" applyNumberFormat="1" applyFont="1" applyFill="1" applyBorder="1" applyAlignment="1">
      <alignment horizontal="centerContinuous" vertical="center"/>
    </xf>
    <xf numFmtId="3" fontId="7" fillId="0" borderId="22" xfId="0" applyNumberFormat="1" applyFont="1" applyFill="1" applyBorder="1" applyAlignment="1">
      <alignment horizontal="center" shrinkToFi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Continuous" vertical="center" wrapText="1"/>
    </xf>
    <xf numFmtId="3" fontId="7" fillId="0" borderId="25" xfId="0" applyNumberFormat="1" applyFont="1" applyFill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26" xfId="0" applyNumberFormat="1" applyFont="1" applyFill="1" applyBorder="1" applyAlignment="1">
      <alignment horizontal="center" wrapText="1"/>
    </xf>
    <xf numFmtId="3" fontId="7" fillId="0" borderId="27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Continuous" vertical="center"/>
    </xf>
    <xf numFmtId="3" fontId="4" fillId="0" borderId="0" xfId="0" applyFont="1" applyFill="1" applyAlignment="1">
      <alignment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30" xfId="0" applyNumberFormat="1" applyFont="1" applyFill="1" applyBorder="1" applyAlignment="1">
      <alignment horizontal="center" wrapText="1"/>
    </xf>
    <xf numFmtId="3" fontId="7" fillId="0" borderId="31" xfId="0" applyNumberFormat="1" applyFont="1" applyFill="1" applyBorder="1" applyAlignment="1">
      <alignment horizontal="centerContinuous"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4" xfId="0" applyFont="1" applyFill="1" applyBorder="1" applyAlignment="1">
      <alignment horizontal="center" wrapText="1"/>
    </xf>
    <xf numFmtId="3" fontId="7" fillId="0" borderId="32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top" wrapText="1"/>
    </xf>
    <xf numFmtId="3" fontId="7" fillId="0" borderId="27" xfId="0" applyFont="1" applyFill="1" applyBorder="1" applyAlignment="1">
      <alignment horizontal="center" vertical="top" wrapText="1"/>
    </xf>
    <xf numFmtId="3" fontId="7" fillId="0" borderId="22" xfId="0" applyNumberFormat="1" applyFont="1" applyFill="1" applyBorder="1" applyAlignment="1">
      <alignment horizontal="center" wrapText="1"/>
    </xf>
    <xf numFmtId="3" fontId="7" fillId="0" borderId="10" xfId="0" applyFont="1" applyFill="1" applyBorder="1" applyAlignment="1">
      <alignment horizontal="center" vertical="top" wrapText="1"/>
    </xf>
    <xf numFmtId="3" fontId="7" fillId="0" borderId="10" xfId="0" applyFont="1" applyFill="1" applyBorder="1" applyAlignment="1">
      <alignment vertical="top" wrapText="1"/>
    </xf>
    <xf numFmtId="3" fontId="7" fillId="0" borderId="34" xfId="0" applyFont="1" applyFill="1" applyBorder="1" applyAlignment="1">
      <alignment horizontal="center" vertical="top" wrapText="1"/>
    </xf>
    <xf numFmtId="3" fontId="7" fillId="0" borderId="33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35" xfId="0" applyFont="1" applyFill="1" applyBorder="1" applyAlignment="1">
      <alignment horizontal="center" vertical="center" wrapText="1"/>
    </xf>
    <xf numFmtId="3" fontId="7" fillId="0" borderId="23" xfId="0" applyFont="1" applyFill="1" applyBorder="1" applyAlignment="1">
      <alignment horizontal="center" vertical="center" wrapText="1"/>
    </xf>
    <xf numFmtId="3" fontId="7" fillId="0" borderId="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vertical="center"/>
    </xf>
    <xf numFmtId="3" fontId="5" fillId="0" borderId="0" xfId="0" applyFont="1" applyFill="1" applyAlignment="1">
      <alignment/>
    </xf>
    <xf numFmtId="3" fontId="7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13" xfId="0" applyFont="1" applyBorder="1" applyAlignment="1">
      <alignment/>
    </xf>
    <xf numFmtId="3" fontId="5" fillId="0" borderId="0" xfId="0" applyFont="1" applyAlignment="1">
      <alignment/>
    </xf>
    <xf numFmtId="3" fontId="5" fillId="0" borderId="13" xfId="0" applyFont="1" applyFill="1" applyBorder="1" applyAlignment="1">
      <alignment/>
    </xf>
    <xf numFmtId="176" fontId="5" fillId="0" borderId="21" xfId="0" applyNumberFormat="1" applyFont="1" applyFill="1" applyBorder="1" applyAlignment="1">
      <alignment vertical="center" shrinkToFit="1"/>
    </xf>
    <xf numFmtId="3" fontId="7" fillId="0" borderId="16" xfId="0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shrinkToFit="1"/>
    </xf>
    <xf numFmtId="3" fontId="7" fillId="0" borderId="11" xfId="0" applyNumberFormat="1" applyFont="1" applyBorder="1" applyAlignment="1">
      <alignment horizontal="center" shrinkToFit="1"/>
    </xf>
    <xf numFmtId="3" fontId="9" fillId="0" borderId="16" xfId="0" applyFont="1" applyBorder="1" applyAlignment="1">
      <alignment horizontal="center" vertical="top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36" xfId="0" applyFont="1" applyBorder="1" applyAlignment="1">
      <alignment horizontal="center" vertical="center" wrapText="1"/>
    </xf>
    <xf numFmtId="3" fontId="7" fillId="0" borderId="15" xfId="0" applyFont="1" applyBorder="1" applyAlignment="1">
      <alignment horizontal="center" wrapText="1"/>
    </xf>
    <xf numFmtId="3" fontId="7" fillId="0" borderId="19" xfId="0" applyNumberFormat="1" applyFont="1" applyFill="1" applyBorder="1" applyAlignment="1">
      <alignment horizontal="center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4" xfId="0" applyFont="1" applyBorder="1" applyAlignment="1">
      <alignment horizontal="center" shrinkToFit="1"/>
    </xf>
    <xf numFmtId="3" fontId="7" fillId="0" borderId="16" xfId="0" applyNumberFormat="1" applyFont="1" applyBorder="1" applyAlignment="1">
      <alignment horizontal="center" vertical="top" wrapText="1" shrinkToFit="1"/>
    </xf>
    <xf numFmtId="3" fontId="7" fillId="0" borderId="3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left"/>
    </xf>
    <xf numFmtId="3" fontId="7" fillId="0" borderId="19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center" vertical="center" wrapText="1"/>
    </xf>
    <xf numFmtId="3" fontId="0" fillId="0" borderId="37" xfId="0" applyFont="1" applyFill="1" applyBorder="1" applyAlignment="1">
      <alignment horizontal="left" vertical="center" wrapText="1"/>
    </xf>
    <xf numFmtId="176" fontId="5" fillId="0" borderId="39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horizontal="center" shrinkToFit="1"/>
    </xf>
    <xf numFmtId="3" fontId="7" fillId="0" borderId="10" xfId="0" applyNumberFormat="1" applyFont="1" applyFill="1" applyBorder="1" applyAlignment="1">
      <alignment horizontal="center" vertical="top" shrinkToFit="1"/>
    </xf>
    <xf numFmtId="3" fontId="4" fillId="0" borderId="14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6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left" wrapText="1"/>
    </xf>
    <xf numFmtId="3" fontId="10" fillId="0" borderId="16" xfId="0" applyFont="1" applyFill="1" applyBorder="1" applyAlignment="1">
      <alignment horizontal="left" vertical="top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5" fillId="0" borderId="40" xfId="0" applyFont="1" applyFill="1" applyBorder="1" applyAlignment="1">
      <alignment/>
    </xf>
    <xf numFmtId="3" fontId="7" fillId="0" borderId="40" xfId="0" applyFont="1" applyFill="1" applyBorder="1" applyAlignment="1">
      <alignment/>
    </xf>
    <xf numFmtId="3" fontId="0" fillId="0" borderId="40" xfId="0" applyFill="1" applyBorder="1" applyAlignment="1">
      <alignment/>
    </xf>
    <xf numFmtId="3" fontId="7" fillId="0" borderId="13" xfId="0" applyFont="1" applyFill="1" applyBorder="1" applyAlignment="1">
      <alignment horizontal="center" wrapText="1"/>
    </xf>
    <xf numFmtId="3" fontId="7" fillId="0" borderId="41" xfId="0" applyNumberFormat="1" applyFont="1" applyFill="1" applyBorder="1" applyAlignment="1">
      <alignment horizontal="center" vertical="top" wrapText="1"/>
    </xf>
    <xf numFmtId="3" fontId="7" fillId="0" borderId="14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Continuous" vertical="center" wrapText="1"/>
    </xf>
    <xf numFmtId="3" fontId="7" fillId="0" borderId="42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/>
    </xf>
    <xf numFmtId="0" fontId="7" fillId="0" borderId="40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 horizontal="center" wrapText="1"/>
    </xf>
    <xf numFmtId="176" fontId="5" fillId="0" borderId="11" xfId="0" applyNumberFormat="1" applyFont="1" applyFill="1" applyBorder="1" applyAlignment="1">
      <alignment vertical="center" wrapText="1"/>
    </xf>
    <xf numFmtId="3" fontId="7" fillId="0" borderId="12" xfId="0" applyNumberFormat="1" applyFont="1" applyBorder="1" applyAlignment="1">
      <alignment horizontal="centerContinuous" vertical="center" wrapText="1"/>
    </xf>
    <xf numFmtId="3" fontId="7" fillId="0" borderId="13" xfId="0" applyNumberFormat="1" applyFont="1" applyBorder="1" applyAlignment="1">
      <alignment horizontal="centerContinuous" vertical="center" wrapText="1"/>
    </xf>
    <xf numFmtId="3" fontId="7" fillId="0" borderId="12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Continuous"/>
    </xf>
    <xf numFmtId="3" fontId="7" fillId="0" borderId="15" xfId="0" applyNumberFormat="1" applyFont="1" applyFill="1" applyBorder="1" applyAlignment="1">
      <alignment horizontal="centerContinuous"/>
    </xf>
    <xf numFmtId="3" fontId="7" fillId="0" borderId="18" xfId="0" applyNumberFormat="1" applyFont="1" applyFill="1" applyBorder="1" applyAlignment="1">
      <alignment horizontal="centerContinuous"/>
    </xf>
    <xf numFmtId="3" fontId="5" fillId="0" borderId="0" xfId="0" applyFont="1" applyAlignment="1">
      <alignment horizontal="right"/>
    </xf>
    <xf numFmtId="3" fontId="4" fillId="0" borderId="0" xfId="0" applyFont="1" applyAlignment="1">
      <alignment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left" vertical="center" wrapText="1"/>
    </xf>
    <xf numFmtId="3" fontId="0" fillId="0" borderId="44" xfId="0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73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7" sqref="A67:IV73"/>
    </sheetView>
  </sheetViews>
  <sheetFormatPr defaultColWidth="24.75390625" defaultRowHeight="14.25"/>
  <cols>
    <col min="1" max="1" width="20.625" style="0" customWidth="1"/>
    <col min="2" max="12" width="19.375" style="0" customWidth="1"/>
  </cols>
  <sheetData>
    <row r="1" spans="1:195" ht="33" customHeight="1">
      <c r="A1" s="9" t="s">
        <v>0</v>
      </c>
      <c r="B1" s="6" t="s">
        <v>1</v>
      </c>
      <c r="C1" s="7"/>
      <c r="D1" s="7"/>
      <c r="E1" s="7"/>
      <c r="F1" s="7"/>
      <c r="G1" s="7"/>
      <c r="H1" s="7"/>
      <c r="I1" s="7"/>
      <c r="J1" s="7"/>
      <c r="K1" s="7"/>
      <c r="L1" s="10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</row>
    <row r="2" spans="1:195" ht="27" customHeight="1">
      <c r="A2" s="1"/>
      <c r="B2" s="13" t="s">
        <v>3</v>
      </c>
      <c r="C2" s="12" t="s">
        <v>63</v>
      </c>
      <c r="D2" s="12" t="s">
        <v>4</v>
      </c>
      <c r="E2" s="18"/>
      <c r="F2" s="20"/>
      <c r="G2" s="18"/>
      <c r="H2" s="18"/>
      <c r="I2" s="18"/>
      <c r="J2" s="12" t="s">
        <v>86</v>
      </c>
      <c r="K2" s="20"/>
      <c r="L2" s="9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</row>
    <row r="3" spans="1:195" ht="27" customHeight="1">
      <c r="A3" s="1"/>
      <c r="B3" s="8"/>
      <c r="C3" s="8"/>
      <c r="D3" s="4"/>
      <c r="E3" s="12" t="s">
        <v>83</v>
      </c>
      <c r="F3" s="17" t="s">
        <v>100</v>
      </c>
      <c r="G3" s="14" t="s">
        <v>158</v>
      </c>
      <c r="H3" s="14" t="s">
        <v>160</v>
      </c>
      <c r="I3" s="14" t="s">
        <v>157</v>
      </c>
      <c r="J3" s="15" t="s">
        <v>84</v>
      </c>
      <c r="K3" s="97" t="s">
        <v>162</v>
      </c>
      <c r="L3" s="98" t="s">
        <v>164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</row>
    <row r="4" spans="1:195" ht="33">
      <c r="A4" s="2"/>
      <c r="B4" s="8"/>
      <c r="C4" s="8"/>
      <c r="D4" s="8"/>
      <c r="E4" s="10" t="s">
        <v>82</v>
      </c>
      <c r="F4" s="10"/>
      <c r="G4" s="95" t="s">
        <v>159</v>
      </c>
      <c r="H4" s="95" t="s">
        <v>161</v>
      </c>
      <c r="I4" s="19" t="s">
        <v>99</v>
      </c>
      <c r="J4" s="8"/>
      <c r="K4" s="10" t="s">
        <v>163</v>
      </c>
      <c r="L4" s="99" t="s">
        <v>165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</row>
    <row r="5" spans="1:195" s="36" customFormat="1" ht="32.25" customHeight="1">
      <c r="A5" s="84" t="s">
        <v>9</v>
      </c>
      <c r="B5" s="21">
        <f>SUM(C5:D5,J5,'第４０表介護保険事業会計 (次ページ以降印刷)'!B5,'第４０表介護保険事業会計 (次ページ以降印刷)'!H5,'第４０表介護保険事業会計 (次ページ以降印刷)'!I5,'第４０表介護保険事業会計 (次ページ以降印刷)'!P5:R5,'第４０表介護保険事業会計 (次ページ以降印刷)'!T5)</f>
        <v>18351134</v>
      </c>
      <c r="C5" s="21">
        <v>3239303</v>
      </c>
      <c r="D5" s="21">
        <v>4210946</v>
      </c>
      <c r="E5" s="21">
        <v>3123292</v>
      </c>
      <c r="F5" s="21">
        <v>942192</v>
      </c>
      <c r="G5" s="21">
        <v>21850</v>
      </c>
      <c r="H5" s="21">
        <v>117784</v>
      </c>
      <c r="I5" s="21">
        <v>5828</v>
      </c>
      <c r="J5" s="21">
        <v>5247501</v>
      </c>
      <c r="K5" s="21">
        <v>5221056</v>
      </c>
      <c r="L5" s="21">
        <v>26445</v>
      </c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</row>
    <row r="6" spans="1:195" s="36" customFormat="1" ht="32.25" customHeight="1">
      <c r="A6" s="87" t="s">
        <v>10</v>
      </c>
      <c r="B6" s="22">
        <f>SUM(C6:D6,J6,'第４０表介護保険事業会計 (次ページ以降印刷)'!B6,'第４０表介護保険事業会計 (次ページ以降印刷)'!H6,'第４０表介護保険事業会計 (次ページ以降印刷)'!I6,'第４０表介護保険事業会計 (次ページ以降印刷)'!P6:R6,'第４０表介護保険事業会計 (次ページ以降印刷)'!T6)</f>
        <v>8781576</v>
      </c>
      <c r="C6" s="22">
        <v>1339651</v>
      </c>
      <c r="D6" s="22">
        <v>2052713</v>
      </c>
      <c r="E6" s="22">
        <v>1427522</v>
      </c>
      <c r="F6" s="22">
        <v>556026</v>
      </c>
      <c r="G6" s="22">
        <v>11803</v>
      </c>
      <c r="H6" s="22">
        <v>57362</v>
      </c>
      <c r="I6" s="22">
        <v>0</v>
      </c>
      <c r="J6" s="22">
        <v>2420138</v>
      </c>
      <c r="K6" s="22">
        <v>2404935</v>
      </c>
      <c r="L6" s="22">
        <v>15203</v>
      </c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</row>
    <row r="7" spans="1:195" s="36" customFormat="1" ht="32.25" customHeight="1">
      <c r="A7" s="87" t="s">
        <v>11</v>
      </c>
      <c r="B7" s="22">
        <f>SUM(C7:D7,J7,'第４０表介護保険事業会計 (次ページ以降印刷)'!B7,'第４０表介護保険事業会計 (次ページ以降印刷)'!H7,'第４０表介護保険事業会計 (次ページ以降印刷)'!I7,'第４０表介護保険事業会計 (次ページ以降印刷)'!P7:R7,'第４０表介護保険事業会計 (次ページ以降印刷)'!T7)</f>
        <v>16696587</v>
      </c>
      <c r="C7" s="22">
        <v>2798906</v>
      </c>
      <c r="D7" s="22">
        <v>3670803</v>
      </c>
      <c r="E7" s="22">
        <v>2741560</v>
      </c>
      <c r="F7" s="22">
        <v>816100</v>
      </c>
      <c r="G7" s="22">
        <v>17847</v>
      </c>
      <c r="H7" s="22">
        <v>95296</v>
      </c>
      <c r="I7" s="22">
        <v>0</v>
      </c>
      <c r="J7" s="22">
        <v>4754737</v>
      </c>
      <c r="K7" s="22">
        <v>4733321</v>
      </c>
      <c r="L7" s="22">
        <v>21416</v>
      </c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</row>
    <row r="8" spans="1:195" s="36" customFormat="1" ht="32.25" customHeight="1">
      <c r="A8" s="87" t="s">
        <v>12</v>
      </c>
      <c r="B8" s="22">
        <f>SUM(C8:D8,J8,'第４０表介護保険事業会計 (次ページ以降印刷)'!B8,'第４０表介護保険事業会計 (次ページ以降印刷)'!H8,'第４０表介護保険事業会計 (次ページ以降印刷)'!I8,'第４０表介護保険事業会計 (次ページ以降印刷)'!P8:R8,'第４０表介護保険事業会計 (次ページ以降印刷)'!T8)</f>
        <v>23909917</v>
      </c>
      <c r="C8" s="22">
        <v>4143886</v>
      </c>
      <c r="D8" s="22">
        <v>5554767</v>
      </c>
      <c r="E8" s="22">
        <v>4053460</v>
      </c>
      <c r="F8" s="22">
        <v>1317848</v>
      </c>
      <c r="G8" s="22">
        <v>77612</v>
      </c>
      <c r="H8" s="22">
        <v>105847</v>
      </c>
      <c r="I8" s="22">
        <v>0</v>
      </c>
      <c r="J8" s="22">
        <v>6903399</v>
      </c>
      <c r="K8" s="22">
        <v>6810265</v>
      </c>
      <c r="L8" s="22">
        <v>93134</v>
      </c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</row>
    <row r="9" spans="1:195" s="36" customFormat="1" ht="32.25" customHeight="1">
      <c r="A9" s="87" t="s">
        <v>13</v>
      </c>
      <c r="B9" s="23">
        <f>SUM(C9:D9,J9,'第４０表介護保険事業会計 (次ページ以降印刷)'!B9,'第４０表介護保険事業会計 (次ページ以降印刷)'!H9,'第４０表介護保険事業会計 (次ページ以降印刷)'!I9,'第４０表介護保険事業会計 (次ページ以降印刷)'!P9:R9,'第４０表介護保険事業会計 (次ページ以降印刷)'!T9)</f>
        <v>3977390</v>
      </c>
      <c r="C9" s="22">
        <v>579647</v>
      </c>
      <c r="D9" s="22">
        <v>899363</v>
      </c>
      <c r="E9" s="22">
        <v>618696</v>
      </c>
      <c r="F9" s="22">
        <v>252797</v>
      </c>
      <c r="G9" s="22">
        <v>3809</v>
      </c>
      <c r="H9" s="22">
        <v>24061</v>
      </c>
      <c r="I9" s="22">
        <v>0</v>
      </c>
      <c r="J9" s="22">
        <v>1135013</v>
      </c>
      <c r="K9" s="22">
        <v>1131788</v>
      </c>
      <c r="L9" s="22">
        <v>3225</v>
      </c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</row>
    <row r="10" spans="1:195" s="36" customFormat="1" ht="32.25" customHeight="1">
      <c r="A10" s="84" t="s">
        <v>14</v>
      </c>
      <c r="B10" s="21">
        <f>SUM(C10:D10,J10,'第４０表介護保険事業会計 (次ページ以降印刷)'!B10,'第４０表介護保険事業会計 (次ページ以降印刷)'!H10,'第４０表介護保険事業会計 (次ページ以降印刷)'!I10,'第４０表介護保険事業会計 (次ページ以降印刷)'!P10:R10,'第４０表介護保険事業会計 (次ページ以降印刷)'!T10)</f>
        <v>4568176</v>
      </c>
      <c r="C10" s="21">
        <v>785172</v>
      </c>
      <c r="D10" s="21">
        <v>1078873</v>
      </c>
      <c r="E10" s="21">
        <v>760251</v>
      </c>
      <c r="F10" s="21">
        <v>277166</v>
      </c>
      <c r="G10" s="21">
        <v>9264</v>
      </c>
      <c r="H10" s="21">
        <v>32192</v>
      </c>
      <c r="I10" s="21">
        <v>0</v>
      </c>
      <c r="J10" s="21">
        <v>1298109</v>
      </c>
      <c r="K10" s="21">
        <v>1284387</v>
      </c>
      <c r="L10" s="21">
        <v>13722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</row>
    <row r="11" spans="1:195" s="36" customFormat="1" ht="32.25" customHeight="1">
      <c r="A11" s="87" t="s">
        <v>15</v>
      </c>
      <c r="B11" s="22">
        <f>SUM(C11:D11,J11,'第４０表介護保険事業会計 (次ページ以降印刷)'!B11,'第４０表介護保険事業会計 (次ページ以降印刷)'!H11,'第４０表介護保険事業会計 (次ページ以降印刷)'!I11,'第４０表介護保険事業会計 (次ページ以降印刷)'!P11:R11,'第４０表介護保険事業会計 (次ページ以降印刷)'!T11)</f>
        <v>3904907</v>
      </c>
      <c r="C11" s="22">
        <v>582164</v>
      </c>
      <c r="D11" s="22">
        <v>987459</v>
      </c>
      <c r="E11" s="22">
        <v>643192</v>
      </c>
      <c r="F11" s="22">
        <v>316477</v>
      </c>
      <c r="G11" s="22">
        <v>4400</v>
      </c>
      <c r="H11" s="22">
        <v>23390</v>
      </c>
      <c r="I11" s="22">
        <v>0</v>
      </c>
      <c r="J11" s="22">
        <v>1098761</v>
      </c>
      <c r="K11" s="22">
        <v>1092878</v>
      </c>
      <c r="L11" s="22">
        <v>5883</v>
      </c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</row>
    <row r="12" spans="1:195" s="36" customFormat="1" ht="32.25" customHeight="1">
      <c r="A12" s="87" t="s">
        <v>16</v>
      </c>
      <c r="B12" s="22">
        <f>SUM(C12:D12,J12,'第４０表介護保険事業会計 (次ページ以降印刷)'!B12,'第４０表介護保険事業会計 (次ページ以降印刷)'!H12,'第４０表介護保険事業会計 (次ページ以降印刷)'!I12,'第４０表介護保険事業会計 (次ページ以降印刷)'!P12:R12,'第４０表介護保険事業会計 (次ページ以降印刷)'!T12)</f>
        <v>2455575</v>
      </c>
      <c r="C12" s="22">
        <v>377914</v>
      </c>
      <c r="D12" s="22">
        <v>584207</v>
      </c>
      <c r="E12" s="22">
        <v>405737</v>
      </c>
      <c r="F12" s="22">
        <v>167203</v>
      </c>
      <c r="G12" s="22">
        <v>1824</v>
      </c>
      <c r="H12" s="22">
        <v>9443</v>
      </c>
      <c r="I12" s="22">
        <v>0</v>
      </c>
      <c r="J12" s="22">
        <v>693357</v>
      </c>
      <c r="K12" s="22">
        <v>691168</v>
      </c>
      <c r="L12" s="22">
        <v>2189</v>
      </c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</row>
    <row r="13" spans="1:195" s="36" customFormat="1" ht="32.25" customHeight="1">
      <c r="A13" s="87" t="s">
        <v>17</v>
      </c>
      <c r="B13" s="22">
        <f>SUM(C13:D13,J13,'第４０表介護保険事業会計 (次ページ以降印刷)'!B13,'第４０表介護保険事業会計 (次ページ以降印刷)'!H13,'第４０表介護保険事業会計 (次ページ以降印刷)'!I13,'第４０表介護保険事業会計 (次ページ以降印刷)'!P13:R13,'第４０表介護保険事業会計 (次ページ以降印刷)'!T13)</f>
        <v>4328060</v>
      </c>
      <c r="C13" s="22">
        <v>666604</v>
      </c>
      <c r="D13" s="22">
        <v>1015676</v>
      </c>
      <c r="E13" s="22">
        <v>689511</v>
      </c>
      <c r="F13" s="22">
        <v>303935</v>
      </c>
      <c r="G13" s="22">
        <v>5730</v>
      </c>
      <c r="H13" s="22">
        <v>16500</v>
      </c>
      <c r="I13" s="22">
        <v>0</v>
      </c>
      <c r="J13" s="22">
        <v>1232769</v>
      </c>
      <c r="K13" s="22">
        <v>1225715</v>
      </c>
      <c r="L13" s="22">
        <v>7054</v>
      </c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</row>
    <row r="14" spans="1:195" s="36" customFormat="1" ht="32.25" customHeight="1">
      <c r="A14" s="88" t="s">
        <v>79</v>
      </c>
      <c r="B14" s="23">
        <f>SUM(C14:D14,J14,'第４０表介護保険事業会計 (次ページ以降印刷)'!B14,'第４０表介護保険事業会計 (次ページ以降印刷)'!H14,'第４０表介護保険事業会計 (次ページ以降印刷)'!I14,'第４０表介護保険事業会計 (次ページ以降印刷)'!P14:R14,'第４０表介護保険事業会計 (次ページ以降印刷)'!T14)</f>
        <v>3308989</v>
      </c>
      <c r="C14" s="23">
        <v>468434</v>
      </c>
      <c r="D14" s="23">
        <v>821479</v>
      </c>
      <c r="E14" s="23">
        <v>543947</v>
      </c>
      <c r="F14" s="23">
        <v>243210</v>
      </c>
      <c r="G14" s="23">
        <v>2343</v>
      </c>
      <c r="H14" s="23">
        <v>15544</v>
      </c>
      <c r="I14" s="23">
        <v>16435</v>
      </c>
      <c r="J14" s="23">
        <v>918692</v>
      </c>
      <c r="K14" s="23">
        <v>914888</v>
      </c>
      <c r="L14" s="23">
        <v>3804</v>
      </c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</row>
    <row r="15" spans="1:195" s="36" customFormat="1" ht="32.25" customHeight="1">
      <c r="A15" s="87" t="s">
        <v>148</v>
      </c>
      <c r="B15" s="21">
        <f>SUM(C15:D15,J15,'第４０表介護保険事業会計 (次ページ以降印刷)'!B15,'第４０表介護保険事業会計 (次ページ以降印刷)'!H15,'第４０表介護保険事業会計 (次ページ以降印刷)'!I15,'第４０表介護保険事業会計 (次ページ以降印刷)'!P15:R15,'第４０表介護保険事業会計 (次ページ以降印刷)'!T15)</f>
        <v>4443457</v>
      </c>
      <c r="C15" s="22">
        <v>635946</v>
      </c>
      <c r="D15" s="22">
        <v>1004322</v>
      </c>
      <c r="E15" s="22">
        <v>696629</v>
      </c>
      <c r="F15" s="22">
        <v>266534</v>
      </c>
      <c r="G15" s="22">
        <v>7744</v>
      </c>
      <c r="H15" s="22">
        <v>33415</v>
      </c>
      <c r="I15" s="22">
        <v>0</v>
      </c>
      <c r="J15" s="22">
        <v>1231119</v>
      </c>
      <c r="K15" s="22">
        <v>1223913</v>
      </c>
      <c r="L15" s="22">
        <v>7206</v>
      </c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</row>
    <row r="16" spans="1:195" s="36" customFormat="1" ht="32.25" customHeight="1">
      <c r="A16" s="87" t="s">
        <v>149</v>
      </c>
      <c r="B16" s="22">
        <f>SUM(C16:D16,J16,'第４０表介護保険事業会計 (次ページ以降印刷)'!B16,'第４０表介護保険事業会計 (次ページ以降印刷)'!H16,'第４０表介護保険事業会計 (次ページ以降印刷)'!I16,'第４０表介護保険事業会計 (次ページ以降印刷)'!P16:R16,'第４０表介護保険事業会計 (次ページ以降印刷)'!T16)</f>
        <v>5085302</v>
      </c>
      <c r="C16" s="22">
        <v>800450</v>
      </c>
      <c r="D16" s="22">
        <v>1197970</v>
      </c>
      <c r="E16" s="22">
        <v>836822</v>
      </c>
      <c r="F16" s="22">
        <v>324647</v>
      </c>
      <c r="G16" s="22">
        <v>12830</v>
      </c>
      <c r="H16" s="22">
        <v>23671</v>
      </c>
      <c r="I16" s="22">
        <v>0</v>
      </c>
      <c r="J16" s="22">
        <v>1418397</v>
      </c>
      <c r="K16" s="22">
        <v>1405010</v>
      </c>
      <c r="L16" s="22">
        <v>13387</v>
      </c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</row>
    <row r="17" spans="1:195" s="36" customFormat="1" ht="32.25" customHeight="1" thickBot="1">
      <c r="A17" s="87" t="s">
        <v>152</v>
      </c>
      <c r="B17" s="114">
        <f>SUM(C17:D17,J17,'第４０表介護保険事業会計 (次ページ以降印刷)'!B17,'第４０表介護保険事業会計 (次ページ以降印刷)'!H17,'第４０表介護保険事業会計 (次ページ以降印刷)'!I17,'第４０表介護保険事業会計 (次ページ以降印刷)'!P17:R17,'第４０表介護保険事業会計 (次ページ以降印刷)'!T17)</f>
        <v>1751052</v>
      </c>
      <c r="C17" s="22">
        <v>259363</v>
      </c>
      <c r="D17" s="22">
        <v>401670</v>
      </c>
      <c r="E17" s="22">
        <v>274708</v>
      </c>
      <c r="F17" s="22">
        <v>113726</v>
      </c>
      <c r="G17" s="22">
        <v>2680</v>
      </c>
      <c r="H17" s="22">
        <v>10556</v>
      </c>
      <c r="I17" s="22">
        <v>0</v>
      </c>
      <c r="J17" s="22">
        <v>495256</v>
      </c>
      <c r="K17" s="22">
        <v>492893</v>
      </c>
      <c r="L17" s="22">
        <v>2363</v>
      </c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</row>
    <row r="18" spans="1:195" s="36" customFormat="1" ht="32.25" customHeight="1" thickBot="1" thickTop="1">
      <c r="A18" s="89" t="s">
        <v>81</v>
      </c>
      <c r="B18" s="34">
        <f aca="true" t="shared" si="0" ref="B18:J18">SUM(B5:B17)</f>
        <v>101562122</v>
      </c>
      <c r="C18" s="34">
        <f t="shared" si="0"/>
        <v>16677440</v>
      </c>
      <c r="D18" s="34">
        <f t="shared" si="0"/>
        <v>23480248</v>
      </c>
      <c r="E18" s="34">
        <f t="shared" si="0"/>
        <v>16815327</v>
      </c>
      <c r="F18" s="34">
        <f t="shared" si="0"/>
        <v>5897861</v>
      </c>
      <c r="G18" s="34">
        <f t="shared" si="0"/>
        <v>179736</v>
      </c>
      <c r="H18" s="34">
        <f t="shared" si="0"/>
        <v>565061</v>
      </c>
      <c r="I18" s="34">
        <f t="shared" si="0"/>
        <v>22263</v>
      </c>
      <c r="J18" s="34">
        <f t="shared" si="0"/>
        <v>28847248</v>
      </c>
      <c r="K18" s="34">
        <f>SUM(K5:K17)</f>
        <v>28632217</v>
      </c>
      <c r="L18" s="34">
        <f>SUM(L5:L17)</f>
        <v>215031</v>
      </c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</row>
    <row r="19" spans="1:195" s="36" customFormat="1" ht="32.25" customHeight="1" thickTop="1">
      <c r="A19" s="87" t="s">
        <v>18</v>
      </c>
      <c r="B19" s="24">
        <f>SUM(C19:D19,J19,'第４０表介護保険事業会計 (次ページ以降印刷)'!B19,'第４０表介護保険事業会計 (次ページ以降印刷)'!H19,'第４０表介護保険事業会計 (次ページ以降印刷)'!I19,'第４０表介護保険事業会計 (次ページ以降印刷)'!P19:R19,'第４０表介護保険事業会計 (次ページ以降印刷)'!T19)</f>
        <v>1062505</v>
      </c>
      <c r="C19" s="24">
        <v>143269</v>
      </c>
      <c r="D19" s="24">
        <v>240295</v>
      </c>
      <c r="E19" s="24">
        <v>169864</v>
      </c>
      <c r="F19" s="24">
        <v>62996</v>
      </c>
      <c r="G19" s="24">
        <v>2356</v>
      </c>
      <c r="H19" s="24">
        <v>5079</v>
      </c>
      <c r="I19" s="24">
        <v>0</v>
      </c>
      <c r="J19" s="24">
        <v>297301</v>
      </c>
      <c r="K19" s="24">
        <v>294881</v>
      </c>
      <c r="L19" s="24">
        <v>2420</v>
      </c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</row>
    <row r="20" spans="1:195" s="36" customFormat="1" ht="32.25" customHeight="1">
      <c r="A20" s="87" t="s">
        <v>19</v>
      </c>
      <c r="B20" s="22">
        <f>SUM(C20:D20,J20,'第４０表介護保険事業会計 (次ページ以降印刷)'!B20,'第４０表介護保険事業会計 (次ページ以降印刷)'!H20,'第４０表介護保険事業会計 (次ページ以降印刷)'!I20,'第４０表介護保険事業会計 (次ページ以降印刷)'!P20:R20,'第４０表介護保険事業会計 (次ページ以降印刷)'!T20)</f>
        <v>873580</v>
      </c>
      <c r="C20" s="22">
        <v>140177</v>
      </c>
      <c r="D20" s="22">
        <v>199593</v>
      </c>
      <c r="E20" s="22">
        <v>138138</v>
      </c>
      <c r="F20" s="22">
        <v>53734</v>
      </c>
      <c r="G20" s="22">
        <v>1433</v>
      </c>
      <c r="H20" s="22">
        <v>6288</v>
      </c>
      <c r="I20" s="22">
        <v>0</v>
      </c>
      <c r="J20" s="22">
        <v>233958</v>
      </c>
      <c r="K20" s="22">
        <v>232054</v>
      </c>
      <c r="L20" s="22">
        <v>1904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</row>
    <row r="21" spans="1:195" s="36" customFormat="1" ht="32.25" customHeight="1">
      <c r="A21" s="87" t="s">
        <v>20</v>
      </c>
      <c r="B21" s="22">
        <f>SUM(C21:D21,J21,'第４０表介護保険事業会計 (次ページ以降印刷)'!B21,'第４０表介護保険事業会計 (次ページ以降印刷)'!H21,'第４０表介護保険事業会計 (次ページ以降印刷)'!I21,'第４０表介護保険事業会計 (次ページ以降印刷)'!P21:R21,'第４０表介護保険事業会計 (次ページ以降印刷)'!T21)</f>
        <v>1383059</v>
      </c>
      <c r="C21" s="22">
        <v>192101</v>
      </c>
      <c r="D21" s="22">
        <v>333472</v>
      </c>
      <c r="E21" s="22">
        <v>220850</v>
      </c>
      <c r="F21" s="22">
        <v>101587</v>
      </c>
      <c r="G21" s="22">
        <v>1711</v>
      </c>
      <c r="H21" s="22">
        <v>9324</v>
      </c>
      <c r="I21" s="22">
        <v>0</v>
      </c>
      <c r="J21" s="22">
        <v>387068</v>
      </c>
      <c r="K21" s="22">
        <v>384243</v>
      </c>
      <c r="L21" s="22">
        <v>2825</v>
      </c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</row>
    <row r="22" spans="1:195" s="36" customFormat="1" ht="32.25" customHeight="1">
      <c r="A22" s="87" t="s">
        <v>21</v>
      </c>
      <c r="B22" s="22">
        <f>SUM(C22:D22,J22,'第４０表介護保険事業会計 (次ページ以降印刷)'!B22,'第４０表介護保険事業会計 (次ページ以降印刷)'!H22,'第４０表介護保険事業会計 (次ページ以降印刷)'!I22,'第４０表介護保険事業会計 (次ページ以降印刷)'!P22:R22,'第４０表介護保険事業会計 (次ページ以降印刷)'!T22)</f>
        <v>531796</v>
      </c>
      <c r="C22" s="22">
        <v>78019</v>
      </c>
      <c r="D22" s="22">
        <v>122167</v>
      </c>
      <c r="E22" s="22">
        <v>79649</v>
      </c>
      <c r="F22" s="22">
        <v>36870</v>
      </c>
      <c r="G22" s="22">
        <v>1250</v>
      </c>
      <c r="H22" s="22">
        <v>4398</v>
      </c>
      <c r="I22" s="22">
        <v>0</v>
      </c>
      <c r="J22" s="22">
        <v>139267</v>
      </c>
      <c r="K22" s="22">
        <v>137913</v>
      </c>
      <c r="L22" s="22">
        <v>1354</v>
      </c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</row>
    <row r="23" spans="1:195" s="36" customFormat="1" ht="32.25" customHeight="1">
      <c r="A23" s="88" t="s">
        <v>22</v>
      </c>
      <c r="B23" s="23">
        <f>SUM(C23:D23,J23,'第４０表介護保険事業会計 (次ページ以降印刷)'!B23,'第４０表介護保険事業会計 (次ページ以降印刷)'!H23,'第４０表介護保険事業会計 (次ページ以降印刷)'!I23,'第４０表介護保険事業会計 (次ページ以降印刷)'!P23:R23,'第４０表介護保険事業会計 (次ページ以降印刷)'!T23)</f>
        <v>635429</v>
      </c>
      <c r="C23" s="23">
        <v>118124</v>
      </c>
      <c r="D23" s="23">
        <v>143392</v>
      </c>
      <c r="E23" s="23">
        <v>103446</v>
      </c>
      <c r="F23" s="23">
        <v>33776</v>
      </c>
      <c r="G23" s="23">
        <v>1250</v>
      </c>
      <c r="H23" s="23">
        <v>4920</v>
      </c>
      <c r="I23" s="23">
        <v>0</v>
      </c>
      <c r="J23" s="23">
        <v>174618</v>
      </c>
      <c r="K23" s="23">
        <v>173039</v>
      </c>
      <c r="L23" s="23">
        <v>1579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</row>
    <row r="24" spans="1:195" s="36" customFormat="1" ht="32.25" customHeight="1">
      <c r="A24" s="87" t="s">
        <v>23</v>
      </c>
      <c r="B24" s="22">
        <f>SUM(C24:D24,J24,'第４０表介護保険事業会計 (次ページ以降印刷)'!B24,'第４０表介護保険事業会計 (次ページ以降印刷)'!H24,'第４０表介護保険事業会計 (次ページ以降印刷)'!I24,'第４０表介護保険事業会計 (次ページ以降印刷)'!P24:R24,'第４０表介護保険事業会計 (次ページ以降印刷)'!T24)</f>
        <v>479054</v>
      </c>
      <c r="C24" s="22">
        <v>70712</v>
      </c>
      <c r="D24" s="22">
        <v>110893</v>
      </c>
      <c r="E24" s="22">
        <v>69252</v>
      </c>
      <c r="F24" s="22">
        <v>36937</v>
      </c>
      <c r="G24" s="22">
        <v>841</v>
      </c>
      <c r="H24" s="22">
        <v>3863</v>
      </c>
      <c r="I24" s="22">
        <v>0</v>
      </c>
      <c r="J24" s="22">
        <v>128619</v>
      </c>
      <c r="K24" s="22">
        <v>127610</v>
      </c>
      <c r="L24" s="22">
        <v>1009</v>
      </c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</row>
    <row r="25" spans="1:195" s="36" customFormat="1" ht="32.25" customHeight="1">
      <c r="A25" s="87" t="s">
        <v>24</v>
      </c>
      <c r="B25" s="22">
        <f>SUM(C25:D25,J25,'第４０表介護保険事業会計 (次ページ以降印刷)'!B25,'第４０表介護保険事業会計 (次ページ以降印刷)'!H25,'第４０表介護保険事業会計 (次ページ以降印刷)'!I25,'第４０表介護保険事業会計 (次ページ以降印刷)'!P25:R25,'第４０表介護保険事業会計 (次ページ以降印刷)'!T25)</f>
        <v>654287</v>
      </c>
      <c r="C25" s="22">
        <v>87709</v>
      </c>
      <c r="D25" s="22">
        <v>164742</v>
      </c>
      <c r="E25" s="22">
        <v>103534</v>
      </c>
      <c r="F25" s="22">
        <v>55548</v>
      </c>
      <c r="G25" s="22">
        <v>942</v>
      </c>
      <c r="H25" s="22">
        <v>4718</v>
      </c>
      <c r="I25" s="22">
        <v>0</v>
      </c>
      <c r="J25" s="22">
        <v>174636</v>
      </c>
      <c r="K25" s="22">
        <v>173506</v>
      </c>
      <c r="L25" s="22">
        <v>1130</v>
      </c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</row>
    <row r="26" spans="1:195" s="36" customFormat="1" ht="32.25" customHeight="1">
      <c r="A26" s="87" t="s">
        <v>25</v>
      </c>
      <c r="B26" s="22">
        <f>SUM(C26:D26,J26,'第４０表介護保険事業会計 (次ページ以降印刷)'!B26,'第４０表介護保険事業会計 (次ページ以降印刷)'!H26,'第４０表介護保険事業会計 (次ページ以降印刷)'!I26,'第４０表介護保険事業会計 (次ページ以降印刷)'!P26:R26,'第４０表介護保険事業会計 (次ページ以降印刷)'!T26)</f>
        <v>36273</v>
      </c>
      <c r="C26" s="22">
        <v>5381</v>
      </c>
      <c r="D26" s="22">
        <v>7484</v>
      </c>
      <c r="E26" s="22">
        <v>4060</v>
      </c>
      <c r="F26" s="22">
        <v>2087</v>
      </c>
      <c r="G26" s="22">
        <v>137</v>
      </c>
      <c r="H26" s="22">
        <v>1200</v>
      </c>
      <c r="I26" s="22">
        <v>0</v>
      </c>
      <c r="J26" s="22">
        <v>9231</v>
      </c>
      <c r="K26" s="22">
        <v>9090</v>
      </c>
      <c r="L26" s="22">
        <v>141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</row>
    <row r="27" spans="1:195" s="36" customFormat="1" ht="32.25" customHeight="1">
      <c r="A27" s="87" t="s">
        <v>26</v>
      </c>
      <c r="B27" s="22">
        <f>SUM(C27:D27,J27,'第４０表介護保険事業会計 (次ページ以降印刷)'!B27,'第４０表介護保険事業会計 (次ページ以降印刷)'!H27,'第４０表介護保険事業会計 (次ページ以降印刷)'!I27,'第４０表介護保険事業会計 (次ページ以降印刷)'!P27:R27,'第４０表介護保険事業会計 (次ページ以降印刷)'!T27)</f>
        <v>561237</v>
      </c>
      <c r="C27" s="22">
        <v>77669</v>
      </c>
      <c r="D27" s="22">
        <v>140423</v>
      </c>
      <c r="E27" s="22">
        <v>88570</v>
      </c>
      <c r="F27" s="22">
        <v>48328</v>
      </c>
      <c r="G27" s="22">
        <v>1450</v>
      </c>
      <c r="H27" s="22">
        <v>2075</v>
      </c>
      <c r="I27" s="22">
        <v>0</v>
      </c>
      <c r="J27" s="22">
        <v>150007</v>
      </c>
      <c r="K27" s="22">
        <v>148268</v>
      </c>
      <c r="L27" s="22">
        <v>1739</v>
      </c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</row>
    <row r="28" spans="1:195" s="36" customFormat="1" ht="32.25" customHeight="1">
      <c r="A28" s="88" t="s">
        <v>150</v>
      </c>
      <c r="B28" s="23">
        <f>SUM(C28:D28,J28,'第４０表介護保険事業会計 (次ページ以降印刷)'!B28,'第４０表介護保険事業会計 (次ページ以降印刷)'!H28,'第４０表介護保険事業会計 (次ページ以降印刷)'!I28,'第４０表介護保険事業会計 (次ページ以降印刷)'!P28:R28,'第４０表介護保険事業会計 (次ページ以降印刷)'!T28)</f>
        <v>1629765</v>
      </c>
      <c r="C28" s="23">
        <v>216100</v>
      </c>
      <c r="D28" s="23">
        <v>413452</v>
      </c>
      <c r="E28" s="23">
        <v>267367</v>
      </c>
      <c r="F28" s="23">
        <v>133279</v>
      </c>
      <c r="G28" s="23">
        <v>1509</v>
      </c>
      <c r="H28" s="23">
        <v>11297</v>
      </c>
      <c r="I28" s="23">
        <v>0</v>
      </c>
      <c r="J28" s="23">
        <v>433550</v>
      </c>
      <c r="K28" s="23">
        <v>431604</v>
      </c>
      <c r="L28" s="23">
        <v>1946</v>
      </c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</row>
    <row r="29" spans="1:195" s="36" customFormat="1" ht="32.25" customHeight="1">
      <c r="A29" s="87" t="s">
        <v>27</v>
      </c>
      <c r="B29" s="22">
        <f>SUM(C29:D29,J29,'第４０表介護保険事業会計 (次ページ以降印刷)'!B29,'第４０表介護保険事業会計 (次ページ以降印刷)'!H29,'第４０表介護保険事業会計 (次ページ以降印刷)'!I29,'第４０表介護保険事業会計 (次ページ以降印刷)'!P29:R29,'第４０表介護保険事業会計 (次ページ以降印刷)'!T29)</f>
        <v>271452</v>
      </c>
      <c r="C29" s="22">
        <v>38713</v>
      </c>
      <c r="D29" s="22">
        <v>71674</v>
      </c>
      <c r="E29" s="22">
        <v>45857</v>
      </c>
      <c r="F29" s="22">
        <v>23315</v>
      </c>
      <c r="G29" s="22">
        <v>438</v>
      </c>
      <c r="H29" s="22">
        <v>2064</v>
      </c>
      <c r="I29" s="22">
        <v>0</v>
      </c>
      <c r="J29" s="22">
        <v>76604</v>
      </c>
      <c r="K29" s="22">
        <v>75913</v>
      </c>
      <c r="L29" s="22">
        <v>691</v>
      </c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</row>
    <row r="30" spans="1:195" s="36" customFormat="1" ht="32.25" customHeight="1">
      <c r="A30" s="87" t="s">
        <v>28</v>
      </c>
      <c r="B30" s="22">
        <f>SUM(C30:D30,J30,'第４０表介護保険事業会計 (次ページ以降印刷)'!B30,'第４０表介護保険事業会計 (次ページ以降印刷)'!H30,'第４０表介護保険事業会計 (次ページ以降印刷)'!I30,'第４０表介護保険事業会計 (次ページ以降印刷)'!P30:R30,'第４０表介護保険事業会計 (次ページ以降印刷)'!T30)</f>
        <v>931998</v>
      </c>
      <c r="C30" s="22">
        <v>126609</v>
      </c>
      <c r="D30" s="22">
        <v>247864</v>
      </c>
      <c r="E30" s="22">
        <v>152351</v>
      </c>
      <c r="F30" s="22">
        <v>87482</v>
      </c>
      <c r="G30" s="22">
        <v>3615</v>
      </c>
      <c r="H30" s="22">
        <v>4416</v>
      </c>
      <c r="I30" s="22">
        <v>0</v>
      </c>
      <c r="J30" s="22">
        <v>253282</v>
      </c>
      <c r="K30" s="22">
        <v>248944</v>
      </c>
      <c r="L30" s="22">
        <v>4338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</row>
    <row r="31" spans="1:195" s="36" customFormat="1" ht="32.25" customHeight="1">
      <c r="A31" s="87" t="s">
        <v>29</v>
      </c>
      <c r="B31" s="22">
        <f>SUM(C31:D31,J31,'第４０表介護保険事業会計 (次ページ以降印刷)'!B31,'第４０表介護保険事業会計 (次ページ以降印刷)'!H31,'第４０表介護保険事業会計 (次ページ以降印刷)'!I31,'第４０表介護保険事業会計 (次ページ以降印刷)'!P31:R31,'第４０表介護保険事業会計 (次ページ以降印刷)'!T31)</f>
        <v>538550</v>
      </c>
      <c r="C31" s="22">
        <v>54019</v>
      </c>
      <c r="D31" s="22">
        <v>96554</v>
      </c>
      <c r="E31" s="22">
        <v>61269</v>
      </c>
      <c r="F31" s="22">
        <v>31780</v>
      </c>
      <c r="G31" s="22">
        <v>845</v>
      </c>
      <c r="H31" s="22">
        <v>2660</v>
      </c>
      <c r="I31" s="22">
        <v>0</v>
      </c>
      <c r="J31" s="22">
        <v>110160</v>
      </c>
      <c r="K31" s="22">
        <v>109293</v>
      </c>
      <c r="L31" s="22">
        <v>867</v>
      </c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</row>
    <row r="32" spans="1:195" s="36" customFormat="1" ht="32.25" customHeight="1">
      <c r="A32" s="87" t="s">
        <v>30</v>
      </c>
      <c r="B32" s="22">
        <f>SUM(C32:D32,J32,'第４０表介護保険事業会計 (次ページ以降印刷)'!B32,'第４０表介護保険事業会計 (次ページ以降印刷)'!H32,'第４０表介護保険事業会計 (次ページ以降印刷)'!I32,'第４０表介護保険事業会計 (次ページ以降印刷)'!P32:R32,'第４０表介護保険事業会計 (次ページ以降印刷)'!T32)</f>
        <v>1191682</v>
      </c>
      <c r="C32" s="22">
        <v>164842</v>
      </c>
      <c r="D32" s="22">
        <v>301735</v>
      </c>
      <c r="E32" s="22">
        <v>200719</v>
      </c>
      <c r="F32" s="22">
        <v>90947</v>
      </c>
      <c r="G32" s="22">
        <v>3782</v>
      </c>
      <c r="H32" s="22">
        <v>6287</v>
      </c>
      <c r="I32" s="22">
        <v>0</v>
      </c>
      <c r="J32" s="22">
        <v>336233</v>
      </c>
      <c r="K32" s="22">
        <v>332405</v>
      </c>
      <c r="L32" s="22">
        <v>3828</v>
      </c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</row>
    <row r="33" spans="1:195" s="36" customFormat="1" ht="32.25" customHeight="1">
      <c r="A33" s="88" t="s">
        <v>31</v>
      </c>
      <c r="B33" s="23">
        <f>SUM(C33:D33,J33,'第４０表介護保険事業会計 (次ページ以降印刷)'!B33,'第４０表介護保険事業会計 (次ページ以降印刷)'!H33,'第４０表介護保険事業会計 (次ページ以降印刷)'!I33,'第４０表介護保険事業会計 (次ページ以降印刷)'!P33:R33,'第４０表介護保険事業会計 (次ページ以降印刷)'!T33)</f>
        <v>1600502</v>
      </c>
      <c r="C33" s="23">
        <v>249814</v>
      </c>
      <c r="D33" s="23">
        <v>389753</v>
      </c>
      <c r="E33" s="23">
        <v>257620</v>
      </c>
      <c r="F33" s="23">
        <v>125496</v>
      </c>
      <c r="G33" s="23">
        <v>953</v>
      </c>
      <c r="H33" s="23">
        <v>5684</v>
      </c>
      <c r="I33" s="23">
        <v>0</v>
      </c>
      <c r="J33" s="23">
        <v>442667</v>
      </c>
      <c r="K33" s="23">
        <v>440150</v>
      </c>
      <c r="L33" s="23">
        <v>2517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</row>
    <row r="34" spans="1:195" s="36" customFormat="1" ht="32.25" customHeight="1">
      <c r="A34" s="87" t="s">
        <v>32</v>
      </c>
      <c r="B34" s="22">
        <f>SUM(C34:D34,J34,'第４０表介護保険事業会計 (次ページ以降印刷)'!B34,'第４０表介護保険事業会計 (次ページ以降印刷)'!H34,'第４０表介護保険事業会計 (次ページ以降印刷)'!I34,'第４０表介護保険事業会計 (次ページ以降印刷)'!P34:R34,'第４０表介護保険事業会計 (次ページ以降印刷)'!T34)</f>
        <v>258005</v>
      </c>
      <c r="C34" s="22">
        <v>40307</v>
      </c>
      <c r="D34" s="22">
        <v>57310</v>
      </c>
      <c r="E34" s="22">
        <v>37345</v>
      </c>
      <c r="F34" s="22">
        <v>17911</v>
      </c>
      <c r="G34" s="22">
        <v>238</v>
      </c>
      <c r="H34" s="22">
        <v>1816</v>
      </c>
      <c r="I34" s="22">
        <v>0</v>
      </c>
      <c r="J34" s="22">
        <v>64748</v>
      </c>
      <c r="K34" s="22">
        <v>64610</v>
      </c>
      <c r="L34" s="22">
        <v>138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</row>
    <row r="35" spans="1:195" s="36" customFormat="1" ht="32.25" customHeight="1">
      <c r="A35" s="87" t="s">
        <v>33</v>
      </c>
      <c r="B35" s="22">
        <f>SUM(C35:D35,J35,'第４０表介護保険事業会計 (次ページ以降印刷)'!B35,'第４０表介護保険事業会計 (次ページ以降印刷)'!H35,'第４０表介護保険事業会計 (次ページ以降印刷)'!I35,'第４０表介護保険事業会計 (次ページ以降印刷)'!P35:R35,'第４０表介護保険事業会計 (次ページ以降印刷)'!T35)</f>
        <v>445130</v>
      </c>
      <c r="C35" s="22">
        <v>57870</v>
      </c>
      <c r="D35" s="22">
        <v>111040</v>
      </c>
      <c r="E35" s="22">
        <v>69414</v>
      </c>
      <c r="F35" s="22">
        <v>37771</v>
      </c>
      <c r="G35" s="22">
        <v>1414</v>
      </c>
      <c r="H35" s="22">
        <v>2441</v>
      </c>
      <c r="I35" s="22">
        <v>0</v>
      </c>
      <c r="J35" s="22">
        <v>115569</v>
      </c>
      <c r="K35" s="22">
        <v>113873</v>
      </c>
      <c r="L35" s="22">
        <v>1696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</row>
    <row r="36" spans="1:195" s="36" customFormat="1" ht="32.25" customHeight="1">
      <c r="A36" s="87" t="s">
        <v>34</v>
      </c>
      <c r="B36" s="22">
        <f>SUM(C36:D36,J36,'第４０表介護保険事業会計 (次ページ以降印刷)'!B36,'第４０表介護保険事業会計 (次ページ以降印刷)'!H36,'第４０表介護保険事業会計 (次ページ以降印刷)'!I36,'第４０表介護保険事業会計 (次ページ以降印刷)'!P36:R36,'第４０表介護保険事業会計 (次ページ以降印刷)'!T36)</f>
        <v>349917</v>
      </c>
      <c r="C36" s="22">
        <v>33383</v>
      </c>
      <c r="D36" s="22">
        <v>82163</v>
      </c>
      <c r="E36" s="22">
        <v>47298</v>
      </c>
      <c r="F36" s="22">
        <v>32285</v>
      </c>
      <c r="G36" s="22">
        <v>900</v>
      </c>
      <c r="H36" s="22">
        <v>1680</v>
      </c>
      <c r="I36" s="22">
        <v>0</v>
      </c>
      <c r="J36" s="22">
        <v>93168</v>
      </c>
      <c r="K36" s="22">
        <v>92244</v>
      </c>
      <c r="L36" s="22">
        <v>924</v>
      </c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</row>
    <row r="37" spans="1:195" s="36" customFormat="1" ht="32.25" customHeight="1">
      <c r="A37" s="87" t="s">
        <v>35</v>
      </c>
      <c r="B37" s="22">
        <f>SUM(C37:D37,J37,'第４０表介護保険事業会計 (次ページ以降印刷)'!B37,'第４０表介護保険事業会計 (次ページ以降印刷)'!H37,'第４０表介護保険事業会計 (次ページ以降印刷)'!I37,'第４０表介護保険事業会計 (次ページ以降印刷)'!P37:R37,'第４０表介護保険事業会計 (次ページ以降印刷)'!T37)</f>
        <v>454391</v>
      </c>
      <c r="C37" s="22">
        <v>52772</v>
      </c>
      <c r="D37" s="22">
        <v>125099</v>
      </c>
      <c r="E37" s="22">
        <v>77020</v>
      </c>
      <c r="F37" s="22">
        <v>44175</v>
      </c>
      <c r="G37" s="22">
        <v>705</v>
      </c>
      <c r="H37" s="22">
        <v>3199</v>
      </c>
      <c r="I37" s="22">
        <v>0</v>
      </c>
      <c r="J37" s="22">
        <v>124209</v>
      </c>
      <c r="K37" s="22">
        <v>123421</v>
      </c>
      <c r="L37" s="22">
        <v>788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</row>
    <row r="38" spans="1:195" s="36" customFormat="1" ht="32.25" customHeight="1">
      <c r="A38" s="88" t="s">
        <v>36</v>
      </c>
      <c r="B38" s="23">
        <f>SUM(C38:D38,J38,'第４０表介護保険事業会計 (次ページ以降印刷)'!B38,'第４０表介護保険事業会計 (次ページ以降印刷)'!H38,'第４０表介護保険事業会計 (次ページ以降印刷)'!I38,'第４０表介護保険事業会計 (次ページ以降印刷)'!P38:R38,'第４０表介護保険事業会計 (次ページ以降印刷)'!T38)</f>
        <v>252905</v>
      </c>
      <c r="C38" s="23">
        <v>30446</v>
      </c>
      <c r="D38" s="23">
        <v>66487</v>
      </c>
      <c r="E38" s="23">
        <v>39319</v>
      </c>
      <c r="F38" s="23">
        <v>26468</v>
      </c>
      <c r="G38" s="23">
        <v>412</v>
      </c>
      <c r="H38" s="23">
        <v>288</v>
      </c>
      <c r="I38" s="23">
        <v>0</v>
      </c>
      <c r="J38" s="23">
        <v>67640</v>
      </c>
      <c r="K38" s="23">
        <v>67247</v>
      </c>
      <c r="L38" s="23">
        <v>393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</row>
    <row r="39" spans="1:195" s="36" customFormat="1" ht="32.25" customHeight="1">
      <c r="A39" s="87" t="s">
        <v>151</v>
      </c>
      <c r="B39" s="22">
        <f>SUM(C39:D39,J39,'第４０表介護保険事業会計 (次ページ以降印刷)'!B39,'第４０表介護保険事業会計 (次ページ以降印刷)'!H39,'第４０表介護保険事業会計 (次ページ以降印刷)'!I39,'第４０表介護保険事業会計 (次ページ以降印刷)'!P39:R39,'第４０表介護保険事業会計 (次ページ以降印刷)'!T39)</f>
        <v>2270352</v>
      </c>
      <c r="C39" s="22">
        <v>312813</v>
      </c>
      <c r="D39" s="22">
        <v>565053</v>
      </c>
      <c r="E39" s="22">
        <v>367331</v>
      </c>
      <c r="F39" s="22">
        <v>184475</v>
      </c>
      <c r="G39" s="22">
        <v>2592</v>
      </c>
      <c r="H39" s="22">
        <v>7655</v>
      </c>
      <c r="I39" s="22">
        <v>3000</v>
      </c>
      <c r="J39" s="22">
        <v>626343</v>
      </c>
      <c r="K39" s="22">
        <v>623462</v>
      </c>
      <c r="L39" s="22">
        <v>2881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</row>
    <row r="40" spans="1:195" s="36" customFormat="1" ht="32.25" customHeight="1">
      <c r="A40" s="87" t="s">
        <v>37</v>
      </c>
      <c r="B40" s="22">
        <f>SUM(C40:D40,J40,'第４０表介護保険事業会計 (次ページ以降印刷)'!B40,'第４０表介護保険事業会計 (次ページ以降印刷)'!H40,'第４０表介護保険事業会計 (次ページ以降印刷)'!I40,'第４０表介護保険事業会計 (次ページ以降印刷)'!P40:R40,'第４０表介護保険事業会計 (次ページ以降印刷)'!T40)</f>
        <v>993941</v>
      </c>
      <c r="C40" s="22">
        <v>161766</v>
      </c>
      <c r="D40" s="22">
        <v>212393</v>
      </c>
      <c r="E40" s="22">
        <v>154298</v>
      </c>
      <c r="F40" s="22">
        <v>49961</v>
      </c>
      <c r="G40" s="22">
        <v>1658</v>
      </c>
      <c r="H40" s="22">
        <v>6476</v>
      </c>
      <c r="I40" s="22">
        <v>0</v>
      </c>
      <c r="J40" s="22">
        <v>252021</v>
      </c>
      <c r="K40" s="22">
        <v>250319</v>
      </c>
      <c r="L40" s="22">
        <v>1702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</row>
    <row r="41" spans="1:195" s="36" customFormat="1" ht="32.25" customHeight="1">
      <c r="A41" s="87" t="s">
        <v>38</v>
      </c>
      <c r="B41" s="22">
        <f>SUM(C41:D41,J41,'第４０表介護保険事業会計 (次ページ以降印刷)'!B41,'第４０表介護保険事業会計 (次ページ以降印刷)'!H41,'第４０表介護保険事業会計 (次ページ以降印刷)'!I41,'第４０表介護保険事業会計 (次ページ以降印刷)'!P41:R41,'第４０表介護保険事業会計 (次ページ以降印刷)'!T41)</f>
        <v>403014</v>
      </c>
      <c r="C41" s="22">
        <v>50304</v>
      </c>
      <c r="D41" s="22">
        <v>84823</v>
      </c>
      <c r="E41" s="22">
        <v>57447</v>
      </c>
      <c r="F41" s="22">
        <v>25957</v>
      </c>
      <c r="G41" s="22">
        <v>202</v>
      </c>
      <c r="H41" s="22">
        <v>1217</v>
      </c>
      <c r="I41" s="22">
        <v>0</v>
      </c>
      <c r="J41" s="22">
        <v>108302</v>
      </c>
      <c r="K41" s="22">
        <v>107896</v>
      </c>
      <c r="L41" s="22">
        <v>406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</row>
    <row r="42" spans="1:195" s="36" customFormat="1" ht="32.25" customHeight="1">
      <c r="A42" s="87" t="s">
        <v>39</v>
      </c>
      <c r="B42" s="22">
        <f>SUM(C42:D42,J42,'第４０表介護保険事業会計 (次ページ以降印刷)'!B42,'第４０表介護保険事業会計 (次ページ以降印刷)'!H42,'第４０表介護保険事業会計 (次ページ以降印刷)'!I42,'第４０表介護保険事業会計 (次ページ以降印刷)'!P42:R42,'第４０表介護保険事業会計 (次ページ以降印刷)'!T42)</f>
        <v>286418</v>
      </c>
      <c r="C42" s="22">
        <v>33648</v>
      </c>
      <c r="D42" s="22">
        <v>53015</v>
      </c>
      <c r="E42" s="22">
        <v>34634</v>
      </c>
      <c r="F42" s="22">
        <v>16099</v>
      </c>
      <c r="G42" s="22">
        <v>519</v>
      </c>
      <c r="H42" s="22">
        <v>1763</v>
      </c>
      <c r="I42" s="22">
        <v>0</v>
      </c>
      <c r="J42" s="22">
        <v>66559</v>
      </c>
      <c r="K42" s="22">
        <v>66026</v>
      </c>
      <c r="L42" s="22">
        <v>533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</row>
    <row r="43" spans="1:195" s="36" customFormat="1" ht="32.25" customHeight="1">
      <c r="A43" s="88" t="s">
        <v>40</v>
      </c>
      <c r="B43" s="23">
        <f>SUM(C43:D43,J43,'第４０表介護保険事業会計 (次ページ以降印刷)'!B43,'第４０表介護保険事業会計 (次ページ以降印刷)'!H43,'第４０表介護保険事業会計 (次ページ以降印刷)'!I43,'第４０表介護保険事業会計 (次ページ以降印刷)'!P43:R43,'第４０表介護保険事業会計 (次ページ以降印刷)'!T43)</f>
        <v>1007128</v>
      </c>
      <c r="C43" s="23">
        <v>140384</v>
      </c>
      <c r="D43" s="23">
        <v>220245</v>
      </c>
      <c r="E43" s="23">
        <v>152829</v>
      </c>
      <c r="F43" s="23">
        <v>59620</v>
      </c>
      <c r="G43" s="23">
        <v>637</v>
      </c>
      <c r="H43" s="23">
        <v>7159</v>
      </c>
      <c r="I43" s="23">
        <v>0</v>
      </c>
      <c r="J43" s="23">
        <v>288368</v>
      </c>
      <c r="K43" s="23">
        <v>286430</v>
      </c>
      <c r="L43" s="23">
        <v>1938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</row>
    <row r="44" spans="1:195" s="36" customFormat="1" ht="32.25" customHeight="1">
      <c r="A44" s="87" t="s">
        <v>41</v>
      </c>
      <c r="B44" s="22">
        <f>SUM(C44:D44,J44,'第４０表介護保険事業会計 (次ページ以降印刷)'!B44,'第４０表介護保険事業会計 (次ページ以降印刷)'!H44,'第４０表介護保険事業会計 (次ページ以降印刷)'!I44,'第４０表介護保険事業会計 (次ページ以降印刷)'!P44:R44,'第４０表介護保険事業会計 (次ページ以降印刷)'!T44)</f>
        <v>913557</v>
      </c>
      <c r="C44" s="22">
        <v>137760</v>
      </c>
      <c r="D44" s="22">
        <v>209459</v>
      </c>
      <c r="E44" s="22">
        <v>141861</v>
      </c>
      <c r="F44" s="22">
        <v>59249</v>
      </c>
      <c r="G44" s="22">
        <v>2669</v>
      </c>
      <c r="H44" s="22">
        <v>5680</v>
      </c>
      <c r="I44" s="22">
        <v>0</v>
      </c>
      <c r="J44" s="22">
        <v>254083</v>
      </c>
      <c r="K44" s="22">
        <v>250656</v>
      </c>
      <c r="L44" s="22">
        <v>3427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</row>
    <row r="45" spans="1:195" s="36" customFormat="1" ht="32.25" customHeight="1">
      <c r="A45" s="87" t="s">
        <v>42</v>
      </c>
      <c r="B45" s="22">
        <f>SUM(C45:D45,J45,'第４０表介護保険事業会計 (次ページ以降印刷)'!B45,'第４０表介護保険事業会計 (次ページ以降印刷)'!H45,'第４０表介護保険事業会計 (次ページ以降印刷)'!I45,'第４０表介護保険事業会計 (次ページ以降印刷)'!P45:R45,'第４０表介護保険事業会計 (次ページ以降印刷)'!T45)</f>
        <v>516312</v>
      </c>
      <c r="C45" s="22">
        <v>64638</v>
      </c>
      <c r="D45" s="22">
        <v>118146</v>
      </c>
      <c r="E45" s="22">
        <v>73612</v>
      </c>
      <c r="F45" s="22">
        <v>40093</v>
      </c>
      <c r="G45" s="22">
        <v>1049</v>
      </c>
      <c r="H45" s="22">
        <v>3392</v>
      </c>
      <c r="I45" s="22">
        <v>0</v>
      </c>
      <c r="J45" s="22">
        <v>134099</v>
      </c>
      <c r="K45" s="22">
        <v>132841</v>
      </c>
      <c r="L45" s="22">
        <v>1258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</row>
    <row r="46" spans="1:195" s="36" customFormat="1" ht="32.25" customHeight="1">
      <c r="A46" s="87" t="s">
        <v>43</v>
      </c>
      <c r="B46" s="22">
        <f>SUM(C46:D46,J46,'第４０表介護保険事業会計 (次ページ以降印刷)'!B46,'第４０表介護保険事業会計 (次ページ以降印刷)'!H46,'第４０表介護保険事業会計 (次ページ以降印刷)'!I46,'第４０表介護保険事業会計 (次ページ以降印刷)'!P46:R46,'第４０表介護保険事業会計 (次ページ以降印刷)'!T46)</f>
        <v>756143</v>
      </c>
      <c r="C46" s="22">
        <v>103187</v>
      </c>
      <c r="D46" s="22">
        <v>188369</v>
      </c>
      <c r="E46" s="22">
        <v>119601</v>
      </c>
      <c r="F46" s="22">
        <v>62924</v>
      </c>
      <c r="G46" s="22">
        <v>984</v>
      </c>
      <c r="H46" s="22">
        <v>4860</v>
      </c>
      <c r="I46" s="22">
        <v>0</v>
      </c>
      <c r="J46" s="22">
        <v>209901</v>
      </c>
      <c r="K46" s="22">
        <v>209085</v>
      </c>
      <c r="L46" s="22">
        <v>816</v>
      </c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</row>
    <row r="47" spans="1:195" s="36" customFormat="1" ht="32.25" customHeight="1">
      <c r="A47" s="87" t="s">
        <v>44</v>
      </c>
      <c r="B47" s="22">
        <f>SUM(C47:D47,J47,'第４０表介護保険事業会計 (次ページ以降印刷)'!B47,'第４０表介護保険事業会計 (次ページ以降印刷)'!H47,'第４０表介護保険事業会計 (次ページ以降印刷)'!I47,'第４０表介護保険事業会計 (次ページ以降印刷)'!P47:R47,'第４０表介護保険事業会計 (次ページ以降印刷)'!T47)</f>
        <v>388937</v>
      </c>
      <c r="C47" s="22">
        <v>49101</v>
      </c>
      <c r="D47" s="22">
        <v>96714</v>
      </c>
      <c r="E47" s="22">
        <v>59490</v>
      </c>
      <c r="F47" s="22">
        <v>33666</v>
      </c>
      <c r="G47" s="22">
        <v>797</v>
      </c>
      <c r="H47" s="22">
        <v>2761</v>
      </c>
      <c r="I47" s="22">
        <v>0</v>
      </c>
      <c r="J47" s="22">
        <v>106548</v>
      </c>
      <c r="K47" s="22">
        <v>105729</v>
      </c>
      <c r="L47" s="22">
        <v>819</v>
      </c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</row>
    <row r="48" spans="1:195" s="36" customFormat="1" ht="32.25" customHeight="1">
      <c r="A48" s="88" t="s">
        <v>45</v>
      </c>
      <c r="B48" s="23">
        <f>SUM(C48:D48,J48,'第４０表介護保険事業会計 (次ページ以降印刷)'!B48,'第４０表介護保険事業会計 (次ページ以降印刷)'!H48,'第４０表介護保険事業会計 (次ページ以降印刷)'!I48,'第４０表介護保険事業会計 (次ページ以降印刷)'!P48:R48,'第４０表介護保険事業会計 (次ページ以降印刷)'!T48)</f>
        <v>1263289</v>
      </c>
      <c r="C48" s="23">
        <v>167920</v>
      </c>
      <c r="D48" s="23">
        <v>289387</v>
      </c>
      <c r="E48" s="23">
        <v>193353</v>
      </c>
      <c r="F48" s="23">
        <v>85679</v>
      </c>
      <c r="G48" s="23">
        <v>1985</v>
      </c>
      <c r="H48" s="23">
        <v>8370</v>
      </c>
      <c r="I48" s="23">
        <v>0</v>
      </c>
      <c r="J48" s="23">
        <v>334210</v>
      </c>
      <c r="K48" s="23">
        <v>331828</v>
      </c>
      <c r="L48" s="23">
        <v>2382</v>
      </c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</row>
    <row r="49" spans="1:195" s="36" customFormat="1" ht="32.25" customHeight="1">
      <c r="A49" s="87" t="s">
        <v>46</v>
      </c>
      <c r="B49" s="22">
        <f>SUM(C49:D49,J49,'第４０表介護保険事業会計 (次ページ以降印刷)'!B49,'第４０表介護保険事業会計 (次ページ以降印刷)'!H49,'第４０表介護保険事業会計 (次ページ以降印刷)'!I49,'第４０表介護保険事業会計 (次ページ以降印刷)'!P49:R49,'第４０表介護保険事業会計 (次ページ以降印刷)'!T49)</f>
        <v>357006</v>
      </c>
      <c r="C49" s="22">
        <v>52862</v>
      </c>
      <c r="D49" s="22">
        <v>82229</v>
      </c>
      <c r="E49" s="22">
        <v>54800</v>
      </c>
      <c r="F49" s="22">
        <v>24565</v>
      </c>
      <c r="G49" s="22">
        <v>681</v>
      </c>
      <c r="H49" s="22">
        <v>2183</v>
      </c>
      <c r="I49" s="22">
        <v>0</v>
      </c>
      <c r="J49" s="22">
        <v>93760</v>
      </c>
      <c r="K49" s="22">
        <v>92942</v>
      </c>
      <c r="L49" s="22">
        <v>818</v>
      </c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</row>
    <row r="50" spans="1:195" s="36" customFormat="1" ht="32.25" customHeight="1">
      <c r="A50" s="87" t="s">
        <v>47</v>
      </c>
      <c r="B50" s="22">
        <f>SUM(C50:D50,J50,'第４０表介護保険事業会計 (次ページ以降印刷)'!B50,'第４０表介護保険事業会計 (次ページ以降印刷)'!H50,'第４０表介護保険事業会計 (次ページ以降印刷)'!I50,'第４０表介護保険事業会計 (次ページ以降印刷)'!P50:R50,'第４０表介護保険事業会計 (次ページ以降印刷)'!T50)</f>
        <v>498866</v>
      </c>
      <c r="C50" s="22">
        <v>77219</v>
      </c>
      <c r="D50" s="22">
        <v>115612</v>
      </c>
      <c r="E50" s="22">
        <v>78468</v>
      </c>
      <c r="F50" s="22">
        <v>34119</v>
      </c>
      <c r="G50" s="22">
        <v>1297</v>
      </c>
      <c r="H50" s="22">
        <v>1728</v>
      </c>
      <c r="I50" s="22">
        <v>0</v>
      </c>
      <c r="J50" s="22">
        <v>126661</v>
      </c>
      <c r="K50" s="22">
        <v>125214</v>
      </c>
      <c r="L50" s="22">
        <v>1447</v>
      </c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</row>
    <row r="51" spans="1:195" s="36" customFormat="1" ht="32.25" customHeight="1">
      <c r="A51" s="87" t="s">
        <v>48</v>
      </c>
      <c r="B51" s="22">
        <f>SUM(C51:D51,J51,'第４０表介護保険事業会計 (次ページ以降印刷)'!B51,'第４０表介護保険事業会計 (次ページ以降印刷)'!H51,'第４０表介護保険事業会計 (次ページ以降印刷)'!I51,'第４０表介護保険事業会計 (次ページ以降印刷)'!P51:R51,'第４０表介護保険事業会計 (次ページ以降印刷)'!T51)</f>
        <v>472748</v>
      </c>
      <c r="C51" s="22">
        <v>73781</v>
      </c>
      <c r="D51" s="22">
        <v>101808</v>
      </c>
      <c r="E51" s="22">
        <v>70633</v>
      </c>
      <c r="F51" s="22">
        <v>26965</v>
      </c>
      <c r="G51" s="22">
        <v>859</v>
      </c>
      <c r="H51" s="22">
        <v>3351</v>
      </c>
      <c r="I51" s="22">
        <v>0</v>
      </c>
      <c r="J51" s="22">
        <v>112387</v>
      </c>
      <c r="K51" s="22">
        <v>111352</v>
      </c>
      <c r="L51" s="22">
        <v>1035</v>
      </c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</row>
    <row r="52" spans="1:195" s="36" customFormat="1" ht="32.25" customHeight="1">
      <c r="A52" s="87" t="s">
        <v>49</v>
      </c>
      <c r="B52" s="22">
        <f>SUM(C52:D52,J52,'第４０表介護保険事業会計 (次ページ以降印刷)'!B52,'第４０表介護保険事業会計 (次ページ以降印刷)'!H52,'第４０表介護保険事業会計 (次ページ以降印刷)'!I52,'第４０表介護保険事業会計 (次ページ以降印刷)'!P52:R52,'第４０表介護保険事業会計 (次ページ以降印刷)'!T52)</f>
        <v>556655</v>
      </c>
      <c r="C52" s="22">
        <v>74384</v>
      </c>
      <c r="D52" s="22">
        <v>138236</v>
      </c>
      <c r="E52" s="22">
        <v>87830</v>
      </c>
      <c r="F52" s="22">
        <v>45459</v>
      </c>
      <c r="G52" s="22">
        <v>2126</v>
      </c>
      <c r="H52" s="22">
        <v>2821</v>
      </c>
      <c r="I52" s="22">
        <v>0</v>
      </c>
      <c r="J52" s="22">
        <v>145360</v>
      </c>
      <c r="K52" s="22">
        <v>142810</v>
      </c>
      <c r="L52" s="22">
        <v>2550</v>
      </c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</row>
    <row r="53" spans="1:195" s="36" customFormat="1" ht="32.25" customHeight="1">
      <c r="A53" s="88" t="s">
        <v>50</v>
      </c>
      <c r="B53" s="23">
        <f>SUM(C53:D53,J53,'第４０表介護保険事業会計 (次ページ以降印刷)'!B53,'第４０表介護保険事業会計 (次ページ以降印刷)'!H53,'第４０表介護保険事業会計 (次ページ以降印刷)'!I53,'第４０表介護保険事業会計 (次ページ以降印刷)'!P53:R53,'第４０表介護保険事業会計 (次ページ以降印刷)'!T53)</f>
        <v>1217421</v>
      </c>
      <c r="C53" s="23">
        <v>180642</v>
      </c>
      <c r="D53" s="23">
        <v>285078</v>
      </c>
      <c r="E53" s="23">
        <v>195738</v>
      </c>
      <c r="F53" s="23">
        <v>77451</v>
      </c>
      <c r="G53" s="23">
        <v>3063</v>
      </c>
      <c r="H53" s="23">
        <v>8826</v>
      </c>
      <c r="I53" s="23">
        <v>0</v>
      </c>
      <c r="J53" s="23">
        <v>327072</v>
      </c>
      <c r="K53" s="23">
        <v>323550</v>
      </c>
      <c r="L53" s="23">
        <v>3522</v>
      </c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</row>
    <row r="54" spans="1:195" s="36" customFormat="1" ht="32.25" customHeight="1">
      <c r="A54" s="87" t="s">
        <v>51</v>
      </c>
      <c r="B54" s="22">
        <f>SUM(C54:D54,J54,'第４０表介護保険事業会計 (次ページ以降印刷)'!B54,'第４０表介護保険事業会計 (次ページ以降印刷)'!H54,'第４０表介護保険事業会計 (次ページ以降印刷)'!I54,'第４０表介護保険事業会計 (次ページ以降印刷)'!P54:R54,'第４０表介護保険事業会計 (次ページ以降印刷)'!T54)</f>
        <v>965327</v>
      </c>
      <c r="C54" s="22">
        <v>152729</v>
      </c>
      <c r="D54" s="22">
        <v>239317</v>
      </c>
      <c r="E54" s="22">
        <v>160008</v>
      </c>
      <c r="F54" s="22">
        <v>73442</v>
      </c>
      <c r="G54" s="22">
        <v>1630</v>
      </c>
      <c r="H54" s="22">
        <v>4237</v>
      </c>
      <c r="I54" s="22">
        <v>0</v>
      </c>
      <c r="J54" s="22">
        <v>262773</v>
      </c>
      <c r="K54" s="22">
        <v>260818</v>
      </c>
      <c r="L54" s="22">
        <v>1955</v>
      </c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</row>
    <row r="55" spans="1:195" s="36" customFormat="1" ht="32.25" customHeight="1">
      <c r="A55" s="87" t="s">
        <v>52</v>
      </c>
      <c r="B55" s="22">
        <f>SUM(C55:D55,J55,'第４０表介護保険事業会計 (次ページ以降印刷)'!B55,'第４０表介護保険事業会計 (次ページ以降印刷)'!H55,'第４０表介護保険事業会計 (次ページ以降印刷)'!I55,'第４０表介護保険事業会計 (次ページ以降印刷)'!P55:R55,'第４０表介護保険事業会計 (次ページ以降印刷)'!T55)</f>
        <v>341966</v>
      </c>
      <c r="C55" s="22">
        <v>36605</v>
      </c>
      <c r="D55" s="22">
        <v>68796</v>
      </c>
      <c r="E55" s="22">
        <v>46849</v>
      </c>
      <c r="F55" s="22">
        <v>19696</v>
      </c>
      <c r="G55" s="22">
        <v>427</v>
      </c>
      <c r="H55" s="22">
        <v>1824</v>
      </c>
      <c r="I55" s="22">
        <v>0</v>
      </c>
      <c r="J55" s="22">
        <v>87144</v>
      </c>
      <c r="K55" s="22">
        <v>86750</v>
      </c>
      <c r="L55" s="22">
        <v>394</v>
      </c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</row>
    <row r="56" spans="1:195" s="36" customFormat="1" ht="32.25" customHeight="1">
      <c r="A56" s="87" t="s">
        <v>53</v>
      </c>
      <c r="B56" s="22">
        <f>SUM(C56:D56,J56,'第４０表介護保険事業会計 (次ページ以降印刷)'!B56,'第４０表介護保険事業会計 (次ページ以降印刷)'!H56,'第４０表介護保険事業会計 (次ページ以降印刷)'!I56,'第４０表介護保険事業会計 (次ページ以降印刷)'!P56:R56,'第４０表介護保険事業会計 (次ページ以降印刷)'!T56)</f>
        <v>627254</v>
      </c>
      <c r="C56" s="22">
        <v>98944</v>
      </c>
      <c r="D56" s="22">
        <v>138449</v>
      </c>
      <c r="E56" s="22">
        <v>94055</v>
      </c>
      <c r="F56" s="22">
        <v>38901</v>
      </c>
      <c r="G56" s="22">
        <v>1739</v>
      </c>
      <c r="H56" s="22">
        <v>3754</v>
      </c>
      <c r="I56" s="22">
        <v>0</v>
      </c>
      <c r="J56" s="22">
        <v>161774</v>
      </c>
      <c r="K56" s="22">
        <v>159348</v>
      </c>
      <c r="L56" s="22">
        <v>2426</v>
      </c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</row>
    <row r="57" spans="1:195" s="36" customFormat="1" ht="32.25" customHeight="1">
      <c r="A57" s="87" t="s">
        <v>54</v>
      </c>
      <c r="B57" s="22">
        <f>SUM(C57:D57,J57,'第４０表介護保険事業会計 (次ページ以降印刷)'!B57,'第４０表介護保険事業会計 (次ページ以降印刷)'!H57,'第４０表介護保険事業会計 (次ページ以降印刷)'!I57,'第４０表介護保険事業会計 (次ページ以降印刷)'!P57:R57,'第４０表介護保険事業会計 (次ページ以降印刷)'!T57)</f>
        <v>958570</v>
      </c>
      <c r="C57" s="22">
        <v>125217</v>
      </c>
      <c r="D57" s="22">
        <v>205194</v>
      </c>
      <c r="E57" s="22">
        <v>142303</v>
      </c>
      <c r="F57" s="22">
        <v>54493</v>
      </c>
      <c r="G57" s="22">
        <v>1786</v>
      </c>
      <c r="H57" s="22">
        <v>6612</v>
      </c>
      <c r="I57" s="22">
        <v>0</v>
      </c>
      <c r="J57" s="22">
        <v>244660</v>
      </c>
      <c r="K57" s="22">
        <v>242517</v>
      </c>
      <c r="L57" s="22">
        <v>2143</v>
      </c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</row>
    <row r="58" spans="1:195" s="36" customFormat="1" ht="32.25" customHeight="1">
      <c r="A58" s="88" t="s">
        <v>55</v>
      </c>
      <c r="B58" s="23">
        <f>SUM(C58:D58,J58,'第４０表介護保険事業会計 (次ページ以降印刷)'!B58,'第４０表介護保険事業会計 (次ページ以降印刷)'!H58,'第４０表介護保険事業会計 (次ページ以降印刷)'!I58,'第４０表介護保険事業会計 (次ページ以降印刷)'!P58:R58,'第４０表介護保険事業会計 (次ページ以降印刷)'!T58)</f>
        <v>307670</v>
      </c>
      <c r="C58" s="23">
        <v>37342</v>
      </c>
      <c r="D58" s="23">
        <v>80945</v>
      </c>
      <c r="E58" s="23">
        <v>51727</v>
      </c>
      <c r="F58" s="23">
        <v>26285</v>
      </c>
      <c r="G58" s="23">
        <v>753</v>
      </c>
      <c r="H58" s="23">
        <v>2180</v>
      </c>
      <c r="I58" s="23">
        <v>0</v>
      </c>
      <c r="J58" s="23">
        <v>73789</v>
      </c>
      <c r="K58" s="23">
        <v>73144</v>
      </c>
      <c r="L58" s="23">
        <v>645</v>
      </c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</row>
    <row r="59" spans="1:195" s="36" customFormat="1" ht="32.25" customHeight="1">
      <c r="A59" s="87" t="s">
        <v>56</v>
      </c>
      <c r="B59" s="22">
        <f>SUM(C59:D59,J59,'第４０表介護保険事業会計 (次ページ以降印刷)'!B59,'第４０表介護保険事業会計 (次ページ以降印刷)'!H59,'第４０表介護保険事業会計 (次ページ以降印刷)'!I59,'第４０表介護保険事業会計 (次ページ以降印刷)'!P59:R59,'第４０表介護保険事業会計 (次ページ以降印刷)'!T59)</f>
        <v>694471</v>
      </c>
      <c r="C59" s="22">
        <v>97344</v>
      </c>
      <c r="D59" s="22">
        <v>148326</v>
      </c>
      <c r="E59" s="22">
        <v>102080</v>
      </c>
      <c r="F59" s="22">
        <v>42410</v>
      </c>
      <c r="G59" s="22">
        <v>693</v>
      </c>
      <c r="H59" s="22">
        <v>3143</v>
      </c>
      <c r="I59" s="22">
        <v>0</v>
      </c>
      <c r="J59" s="22">
        <v>180184</v>
      </c>
      <c r="K59" s="22">
        <v>179040</v>
      </c>
      <c r="L59" s="22">
        <v>1144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</row>
    <row r="60" spans="1:195" s="36" customFormat="1" ht="32.25" customHeight="1">
      <c r="A60" s="87" t="s">
        <v>57</v>
      </c>
      <c r="B60" s="22">
        <f>SUM(C60:D60,J60,'第４０表介護保険事業会計 (次ページ以降印刷)'!B60,'第４０表介護保険事業会計 (次ページ以降印刷)'!H60,'第４０表介護保険事業会計 (次ページ以降印刷)'!I60,'第４０表介護保険事業会計 (次ページ以降印刷)'!P60:R60,'第４０表介護保険事業会計 (次ページ以降印刷)'!T60)</f>
        <v>590382</v>
      </c>
      <c r="C60" s="22">
        <v>86750</v>
      </c>
      <c r="D60" s="22">
        <v>145623</v>
      </c>
      <c r="E60" s="22">
        <v>98194</v>
      </c>
      <c r="F60" s="22">
        <v>44177</v>
      </c>
      <c r="G60" s="22">
        <v>1183</v>
      </c>
      <c r="H60" s="22">
        <v>2069</v>
      </c>
      <c r="I60" s="22">
        <v>0</v>
      </c>
      <c r="J60" s="22">
        <v>148720</v>
      </c>
      <c r="K60" s="22">
        <v>147691</v>
      </c>
      <c r="L60" s="22">
        <v>1029</v>
      </c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</row>
    <row r="61" spans="1:195" s="36" customFormat="1" ht="32.25" customHeight="1">
      <c r="A61" s="87" t="s">
        <v>58</v>
      </c>
      <c r="B61" s="22">
        <f>SUM(C61:D61,J61,'第４０表介護保険事業会計 (次ページ以降印刷)'!B61,'第４０表介護保険事業会計 (次ページ以降印刷)'!H61,'第４０表介護保険事業会計 (次ページ以降印刷)'!I61,'第４０表介護保険事業会計 (次ページ以降印刷)'!P61:R61,'第４０表介護保険事業会計 (次ページ以降印刷)'!T61)</f>
        <v>1514312</v>
      </c>
      <c r="C61" s="22">
        <v>206608</v>
      </c>
      <c r="D61" s="22">
        <v>354761</v>
      </c>
      <c r="E61" s="22">
        <v>239281</v>
      </c>
      <c r="F61" s="22">
        <v>105281</v>
      </c>
      <c r="G61" s="22">
        <v>3316</v>
      </c>
      <c r="H61" s="22">
        <v>6883</v>
      </c>
      <c r="I61" s="22">
        <v>0</v>
      </c>
      <c r="J61" s="22">
        <v>424438</v>
      </c>
      <c r="K61" s="22">
        <v>420460</v>
      </c>
      <c r="L61" s="22">
        <v>3978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</row>
    <row r="62" spans="1:195" s="36" customFormat="1" ht="32.25" customHeight="1">
      <c r="A62" s="87" t="s">
        <v>59</v>
      </c>
      <c r="B62" s="22">
        <f>SUM(C62:D62,J62,'第４０表介護保険事業会計 (次ページ以降印刷)'!B62,'第４０表介護保険事業会計 (次ページ以降印刷)'!H62,'第４０表介護保険事業会計 (次ページ以降印刷)'!I62,'第４０表介護保険事業会計 (次ページ以降印刷)'!P62:R62,'第４０表介護保険事業会計 (次ページ以降印刷)'!T62)</f>
        <v>153341</v>
      </c>
      <c r="C62" s="22">
        <v>18279</v>
      </c>
      <c r="D62" s="22">
        <v>31866</v>
      </c>
      <c r="E62" s="22">
        <v>20348</v>
      </c>
      <c r="F62" s="22">
        <v>9868</v>
      </c>
      <c r="G62" s="22">
        <v>450</v>
      </c>
      <c r="H62" s="22">
        <v>1200</v>
      </c>
      <c r="I62" s="22">
        <v>0</v>
      </c>
      <c r="J62" s="22">
        <v>31590</v>
      </c>
      <c r="K62" s="22">
        <v>31127</v>
      </c>
      <c r="L62" s="22">
        <v>463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</row>
    <row r="63" spans="1:195" s="36" customFormat="1" ht="32.25" customHeight="1">
      <c r="A63" s="88" t="s">
        <v>60</v>
      </c>
      <c r="B63" s="23">
        <f>SUM(C63:D63,J63,'第４０表介護保険事業会計 (次ページ以降印刷)'!B63,'第４０表介護保険事業会計 (次ページ以降印刷)'!H63,'第４０表介護保険事業会計 (次ページ以降印刷)'!I63,'第４０表介護保険事業会計 (次ページ以降印刷)'!P63:R63,'第４０表介護保険事業会計 (次ページ以降印刷)'!T63)</f>
        <v>611580</v>
      </c>
      <c r="C63" s="23">
        <v>91912</v>
      </c>
      <c r="D63" s="23">
        <v>154141</v>
      </c>
      <c r="E63" s="23">
        <v>105185</v>
      </c>
      <c r="F63" s="23">
        <v>43201</v>
      </c>
      <c r="G63" s="23">
        <v>1262</v>
      </c>
      <c r="H63" s="23">
        <v>4493</v>
      </c>
      <c r="I63" s="23">
        <v>0</v>
      </c>
      <c r="J63" s="23">
        <v>168888</v>
      </c>
      <c r="K63" s="23">
        <v>167591</v>
      </c>
      <c r="L63" s="23">
        <v>1297</v>
      </c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</row>
    <row r="64" spans="1:195" s="36" customFormat="1" ht="32.25" customHeight="1" thickBot="1">
      <c r="A64" s="87" t="s">
        <v>80</v>
      </c>
      <c r="B64" s="114">
        <f>SUM(C64:D64,J64,'第４０表介護保険事業会計 (次ページ以降印刷)'!B64,'第４０表介護保険事業会計 (次ページ以降印刷)'!H64,'第４０表介護保険事業会計 (次ページ以降印刷)'!I64,'第４０表介護保険事業会計 (次ページ以降印刷)'!P64:R64,'第４０表介護保険事業会計 (次ページ以降印刷)'!T64)</f>
        <v>513762</v>
      </c>
      <c r="C64" s="22">
        <v>73792</v>
      </c>
      <c r="D64" s="22">
        <v>128375</v>
      </c>
      <c r="E64" s="22">
        <v>80297</v>
      </c>
      <c r="F64" s="22">
        <v>42681</v>
      </c>
      <c r="G64" s="22">
        <v>1285</v>
      </c>
      <c r="H64" s="22">
        <v>4112</v>
      </c>
      <c r="I64" s="22">
        <v>0</v>
      </c>
      <c r="J64" s="22">
        <v>136649</v>
      </c>
      <c r="K64" s="22">
        <v>135550</v>
      </c>
      <c r="L64" s="22">
        <v>1099</v>
      </c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</row>
    <row r="65" spans="1:195" s="36" customFormat="1" ht="32.25" customHeight="1" thickBot="1" thickTop="1">
      <c r="A65" s="89" t="s">
        <v>61</v>
      </c>
      <c r="B65" s="34">
        <f aca="true" t="shared" si="1" ref="B65:J65">SUM(B19:B64)</f>
        <v>33321939</v>
      </c>
      <c r="C65" s="34">
        <f t="shared" si="1"/>
        <v>4683967</v>
      </c>
      <c r="D65" s="34">
        <f t="shared" si="1"/>
        <v>7881952</v>
      </c>
      <c r="E65" s="34">
        <f t="shared" si="1"/>
        <v>5215194</v>
      </c>
      <c r="F65" s="34">
        <f t="shared" si="1"/>
        <v>2409489</v>
      </c>
      <c r="G65" s="34">
        <f t="shared" si="1"/>
        <v>61823</v>
      </c>
      <c r="H65" s="34">
        <f t="shared" si="1"/>
        <v>192446</v>
      </c>
      <c r="I65" s="34">
        <f t="shared" si="1"/>
        <v>3000</v>
      </c>
      <c r="J65" s="34">
        <f t="shared" si="1"/>
        <v>8918818</v>
      </c>
      <c r="K65" s="34">
        <f>SUM(K19:K64)</f>
        <v>8844484</v>
      </c>
      <c r="L65" s="34">
        <f>SUM(L19:L64)</f>
        <v>74334</v>
      </c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</row>
    <row r="66" spans="1:195" s="36" customFormat="1" ht="32.25" customHeight="1" thickTop="1">
      <c r="A66" s="90" t="s">
        <v>62</v>
      </c>
      <c r="B66" s="35">
        <f aca="true" t="shared" si="2" ref="B66:L66">SUM(B65,B18)</f>
        <v>134884061</v>
      </c>
      <c r="C66" s="35">
        <f t="shared" si="2"/>
        <v>21361407</v>
      </c>
      <c r="D66" s="35">
        <f t="shared" si="2"/>
        <v>31362200</v>
      </c>
      <c r="E66" s="35">
        <f t="shared" si="2"/>
        <v>22030521</v>
      </c>
      <c r="F66" s="35">
        <f t="shared" si="2"/>
        <v>8307350</v>
      </c>
      <c r="G66" s="35">
        <f t="shared" si="2"/>
        <v>241559</v>
      </c>
      <c r="H66" s="35">
        <f t="shared" si="2"/>
        <v>757507</v>
      </c>
      <c r="I66" s="35">
        <f t="shared" si="2"/>
        <v>25263</v>
      </c>
      <c r="J66" s="35">
        <f t="shared" si="2"/>
        <v>37766066</v>
      </c>
      <c r="K66" s="35">
        <f t="shared" si="2"/>
        <v>37476701</v>
      </c>
      <c r="L66" s="35">
        <f t="shared" si="2"/>
        <v>289365</v>
      </c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</row>
    <row r="67" spans="1:12" s="92" customFormat="1" ht="27.75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="92" customFormat="1" ht="27.75" customHeight="1"/>
    <row r="69" s="92" customFormat="1" ht="27.75" customHeight="1"/>
    <row r="72" ht="24">
      <c r="B72" s="145"/>
    </row>
    <row r="73" ht="21">
      <c r="B73" s="146"/>
    </row>
  </sheetData>
  <sheetProtection/>
  <printOptions/>
  <pageMargins left="0.5905511811023623" right="0.5118110236220472" top="0.7874015748031497" bottom="0.3937007874015748" header="0.4330708661417323" footer="0.31496062992125984"/>
  <pageSetup firstPageNumber="277" useFirstPageNumber="1" fitToHeight="10" horizontalDpi="600" verticalDpi="600" orientation="portrait" paperSize="9" scale="35" r:id="rId1"/>
  <headerFooter alignWithMargins="0">
    <oddHeader>&amp;L&amp;24Ⅸ　　平成２２年度介護保険事業会計決算の状況
　　第４０表　介護保険事業会計（保険事業勘定）決算の状況</oddHeader>
    <oddFooter>&amp;C&amp;28&amp;P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"/>
  <sheetViews>
    <sheetView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24.75390625" defaultRowHeight="14.25"/>
  <cols>
    <col min="1" max="1" width="20.625" style="36" customWidth="1"/>
    <col min="2" max="6" width="19.125" style="0" customWidth="1"/>
    <col min="7" max="66" width="19.125" style="36" customWidth="1"/>
    <col min="67" max="67" width="14.50390625" style="36" customWidth="1"/>
    <col min="68" max="68" width="16.875" style="36" bestFit="1" customWidth="1"/>
    <col min="69" max="69" width="7.625" style="36" customWidth="1"/>
    <col min="70" max="70" width="16.875" style="36" bestFit="1" customWidth="1"/>
    <col min="71" max="71" width="4.375" style="36" bestFit="1" customWidth="1"/>
    <col min="72" max="72" width="9.375" style="36" bestFit="1" customWidth="1"/>
    <col min="73" max="73" width="4.375" style="36" bestFit="1" customWidth="1"/>
    <col min="74" max="74" width="12.625" style="36" bestFit="1" customWidth="1"/>
    <col min="75" max="75" width="4.375" style="36" bestFit="1" customWidth="1"/>
    <col min="76" max="76" width="12.625" style="36" bestFit="1" customWidth="1"/>
    <col min="77" max="77" width="4.375" style="36" bestFit="1" customWidth="1"/>
    <col min="78" max="78" width="12.625" style="36" bestFit="1" customWidth="1"/>
    <col min="79" max="79" width="10.875" style="36" bestFit="1" customWidth="1"/>
    <col min="80" max="80" width="12.625" style="36" bestFit="1" customWidth="1"/>
    <col min="81" max="81" width="4.375" style="36" bestFit="1" customWidth="1"/>
    <col min="82" max="16384" width="24.75390625" style="36" customWidth="1"/>
  </cols>
  <sheetData>
    <row r="1" spans="1:256" ht="33" customHeight="1">
      <c r="A1" s="117" t="s">
        <v>0</v>
      </c>
      <c r="B1" s="139" t="s">
        <v>195</v>
      </c>
      <c r="C1" s="140"/>
      <c r="D1" s="140"/>
      <c r="E1" s="140"/>
      <c r="F1" s="140"/>
      <c r="G1" s="27"/>
      <c r="H1" s="27"/>
      <c r="I1" s="27"/>
      <c r="J1" s="27"/>
      <c r="K1" s="27"/>
      <c r="L1" s="29"/>
      <c r="M1" s="141" t="s">
        <v>195</v>
      </c>
      <c r="N1" s="27"/>
      <c r="O1" s="27"/>
      <c r="P1" s="27"/>
      <c r="Q1" s="27"/>
      <c r="R1" s="27"/>
      <c r="S1" s="27"/>
      <c r="T1" s="29"/>
      <c r="U1" s="41" t="s">
        <v>2</v>
      </c>
      <c r="V1" s="52"/>
      <c r="W1" s="51"/>
      <c r="X1" s="142" t="s">
        <v>196</v>
      </c>
      <c r="Y1" s="27"/>
      <c r="Z1" s="27"/>
      <c r="AA1" s="27"/>
      <c r="AB1" s="142"/>
      <c r="AC1" s="142"/>
      <c r="AD1" s="142"/>
      <c r="AE1" s="142"/>
      <c r="AF1" s="143"/>
      <c r="AG1" s="27"/>
      <c r="AH1" s="144"/>
      <c r="AI1" s="44" t="s">
        <v>196</v>
      </c>
      <c r="AJ1" s="44"/>
      <c r="AK1" s="27"/>
      <c r="AL1" s="27"/>
      <c r="AM1" s="142"/>
      <c r="AN1" s="142"/>
      <c r="AO1" s="45"/>
      <c r="AP1" s="63" t="s">
        <v>103</v>
      </c>
      <c r="AQ1" s="44"/>
      <c r="AR1" s="44"/>
      <c r="AS1" s="131"/>
      <c r="AT1" s="132" t="s">
        <v>191</v>
      </c>
      <c r="AU1" s="53"/>
      <c r="AV1" s="44"/>
      <c r="AW1" s="27"/>
      <c r="AX1" s="37"/>
      <c r="AY1" s="37"/>
      <c r="AZ1" s="37"/>
      <c r="BA1" s="26"/>
      <c r="BB1" s="44"/>
      <c r="BC1" s="37"/>
      <c r="BD1" s="26"/>
      <c r="BE1" s="53" t="s">
        <v>191</v>
      </c>
      <c r="BF1" s="27"/>
      <c r="BG1" s="44"/>
      <c r="BH1" s="37"/>
      <c r="BI1" s="37"/>
      <c r="BJ1" s="37"/>
      <c r="BK1" s="45"/>
      <c r="BL1" s="41" t="s">
        <v>76</v>
      </c>
      <c r="BM1" s="41" t="s">
        <v>192</v>
      </c>
      <c r="BN1" s="123" t="s">
        <v>189</v>
      </c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ht="27" customHeight="1">
      <c r="A2" s="118"/>
      <c r="B2" s="12" t="s">
        <v>64</v>
      </c>
      <c r="C2" s="18"/>
      <c r="D2" s="20"/>
      <c r="E2" s="18"/>
      <c r="F2" s="18"/>
      <c r="G2" s="103"/>
      <c r="H2" s="58" t="s">
        <v>88</v>
      </c>
      <c r="I2" s="59" t="s">
        <v>65</v>
      </c>
      <c r="J2" s="55"/>
      <c r="K2" s="55"/>
      <c r="L2" s="103"/>
      <c r="M2" s="59" t="s">
        <v>197</v>
      </c>
      <c r="N2" s="55"/>
      <c r="O2" s="55"/>
      <c r="P2" s="31" t="s">
        <v>73</v>
      </c>
      <c r="Q2" s="31" t="s">
        <v>74</v>
      </c>
      <c r="R2" s="31" t="s">
        <v>77</v>
      </c>
      <c r="S2" s="60"/>
      <c r="T2" s="30" t="s">
        <v>98</v>
      </c>
      <c r="U2" s="42" t="s">
        <v>5</v>
      </c>
      <c r="V2" s="31" t="s">
        <v>6</v>
      </c>
      <c r="W2" s="30" t="s">
        <v>66</v>
      </c>
      <c r="X2" s="137" t="s">
        <v>66</v>
      </c>
      <c r="Y2" s="55"/>
      <c r="Z2" s="61"/>
      <c r="AA2" s="30" t="s">
        <v>91</v>
      </c>
      <c r="AB2" s="46" t="s">
        <v>97</v>
      </c>
      <c r="AC2" s="58" t="s">
        <v>175</v>
      </c>
      <c r="AD2" s="110"/>
      <c r="AE2" s="111"/>
      <c r="AF2" s="31" t="s">
        <v>173</v>
      </c>
      <c r="AG2" s="31" t="s">
        <v>174</v>
      </c>
      <c r="AH2" s="61"/>
      <c r="AI2" s="31" t="s">
        <v>174</v>
      </c>
      <c r="AJ2" s="49" t="s">
        <v>183</v>
      </c>
      <c r="AK2" s="62" t="s">
        <v>184</v>
      </c>
      <c r="AL2" s="56"/>
      <c r="AM2" s="55"/>
      <c r="AN2" s="30" t="s">
        <v>185</v>
      </c>
      <c r="AO2" s="49" t="s">
        <v>186</v>
      </c>
      <c r="AP2" s="38" t="s">
        <v>7</v>
      </c>
      <c r="AQ2" s="63" t="s">
        <v>104</v>
      </c>
      <c r="AR2" s="37"/>
      <c r="AS2" s="26"/>
      <c r="AT2" s="149" t="s">
        <v>194</v>
      </c>
      <c r="AU2" s="112"/>
      <c r="AV2" s="147" t="s">
        <v>187</v>
      </c>
      <c r="AW2" s="147"/>
      <c r="AX2" s="147"/>
      <c r="AY2" s="147"/>
      <c r="AZ2" s="148"/>
      <c r="BA2" s="151" t="s">
        <v>156</v>
      </c>
      <c r="BB2" s="64" t="s">
        <v>75</v>
      </c>
      <c r="BC2" s="65"/>
      <c r="BD2" s="28"/>
      <c r="BE2" s="37" t="s">
        <v>8</v>
      </c>
      <c r="BF2" s="29"/>
      <c r="BG2" s="115" t="s">
        <v>93</v>
      </c>
      <c r="BH2" s="115" t="s">
        <v>93</v>
      </c>
      <c r="BI2" s="115" t="s">
        <v>93</v>
      </c>
      <c r="BJ2" s="47" t="s">
        <v>78</v>
      </c>
      <c r="BK2" s="45"/>
      <c r="BL2" s="43"/>
      <c r="BM2" s="43" t="s">
        <v>188</v>
      </c>
      <c r="BN2" s="122" t="s">
        <v>190</v>
      </c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</row>
    <row r="3" spans="1:256" ht="27" customHeight="1">
      <c r="A3" s="118"/>
      <c r="B3" s="5"/>
      <c r="C3" s="16" t="s">
        <v>87</v>
      </c>
      <c r="D3" s="102"/>
      <c r="E3" s="105" t="s">
        <v>167</v>
      </c>
      <c r="F3" s="105" t="s">
        <v>158</v>
      </c>
      <c r="G3" s="68" t="s">
        <v>166</v>
      </c>
      <c r="H3" s="48" t="s">
        <v>105</v>
      </c>
      <c r="I3" s="67"/>
      <c r="J3" s="108" t="s">
        <v>87</v>
      </c>
      <c r="K3" s="58" t="s">
        <v>95</v>
      </c>
      <c r="L3" s="109"/>
      <c r="M3" s="135" t="s">
        <v>193</v>
      </c>
      <c r="N3" s="136"/>
      <c r="O3" s="68" t="s">
        <v>85</v>
      </c>
      <c r="P3" s="43"/>
      <c r="Q3" s="43"/>
      <c r="R3" s="43"/>
      <c r="S3" s="69" t="s">
        <v>89</v>
      </c>
      <c r="T3" s="66" t="s">
        <v>106</v>
      </c>
      <c r="U3" s="43"/>
      <c r="V3" s="43"/>
      <c r="W3" s="71"/>
      <c r="X3" s="55" t="s">
        <v>67</v>
      </c>
      <c r="Y3" s="31" t="s">
        <v>107</v>
      </c>
      <c r="Z3" s="42" t="s">
        <v>90</v>
      </c>
      <c r="AA3" s="66" t="s">
        <v>108</v>
      </c>
      <c r="AB3" s="66" t="s">
        <v>109</v>
      </c>
      <c r="AC3" s="48"/>
      <c r="AD3" s="42" t="s">
        <v>176</v>
      </c>
      <c r="AE3" s="120" t="s">
        <v>182</v>
      </c>
      <c r="AF3" s="48" t="s">
        <v>110</v>
      </c>
      <c r="AG3" s="71"/>
      <c r="AH3" s="129" t="s">
        <v>87</v>
      </c>
      <c r="AI3" s="127" t="s">
        <v>96</v>
      </c>
      <c r="AJ3" s="70"/>
      <c r="AK3" s="72"/>
      <c r="AL3" s="58" t="s">
        <v>102</v>
      </c>
      <c r="AM3" s="58" t="s">
        <v>92</v>
      </c>
      <c r="AN3" s="73" t="s">
        <v>111</v>
      </c>
      <c r="AO3" s="74" t="s">
        <v>112</v>
      </c>
      <c r="AP3" s="39" t="s">
        <v>113</v>
      </c>
      <c r="AQ3" s="57" t="s">
        <v>68</v>
      </c>
      <c r="AR3" s="31" t="s">
        <v>69</v>
      </c>
      <c r="AS3" s="30" t="s">
        <v>70</v>
      </c>
      <c r="AT3" s="150"/>
      <c r="AU3" s="152" t="s">
        <v>178</v>
      </c>
      <c r="AV3" s="55" t="s">
        <v>71</v>
      </c>
      <c r="AW3" s="55"/>
      <c r="AX3" s="31" t="s">
        <v>72</v>
      </c>
      <c r="AY3" s="103"/>
      <c r="AZ3" s="31" t="s">
        <v>114</v>
      </c>
      <c r="BA3" s="150"/>
      <c r="BB3" s="75" t="s">
        <v>71</v>
      </c>
      <c r="BC3" s="55" t="s">
        <v>72</v>
      </c>
      <c r="BD3" s="30" t="s">
        <v>115</v>
      </c>
      <c r="BE3" s="55" t="s">
        <v>116</v>
      </c>
      <c r="BF3" s="30" t="s">
        <v>117</v>
      </c>
      <c r="BG3" s="116" t="s">
        <v>118</v>
      </c>
      <c r="BH3" s="116" t="s">
        <v>119</v>
      </c>
      <c r="BI3" s="116" t="s">
        <v>120</v>
      </c>
      <c r="BJ3" s="31" t="s">
        <v>121</v>
      </c>
      <c r="BK3" s="49" t="s">
        <v>122</v>
      </c>
      <c r="BL3" s="33"/>
      <c r="BM3" s="33"/>
      <c r="BN3" s="32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37.5">
      <c r="A4" s="119"/>
      <c r="B4" s="101"/>
      <c r="C4" s="11" t="s">
        <v>101</v>
      </c>
      <c r="D4" s="6" t="s">
        <v>94</v>
      </c>
      <c r="E4" s="106" t="s">
        <v>168</v>
      </c>
      <c r="F4" s="106" t="s">
        <v>169</v>
      </c>
      <c r="G4" s="104" t="s">
        <v>123</v>
      </c>
      <c r="H4" s="33"/>
      <c r="I4" s="33"/>
      <c r="J4" s="76" t="s">
        <v>124</v>
      </c>
      <c r="K4" s="76" t="s">
        <v>179</v>
      </c>
      <c r="L4" s="107" t="s">
        <v>170</v>
      </c>
      <c r="M4" s="107" t="s">
        <v>171</v>
      </c>
      <c r="N4" s="107" t="s">
        <v>172</v>
      </c>
      <c r="O4" s="76" t="s">
        <v>123</v>
      </c>
      <c r="P4" s="33"/>
      <c r="Q4" s="33"/>
      <c r="R4" s="33"/>
      <c r="S4" s="78" t="s">
        <v>125</v>
      </c>
      <c r="T4" s="32"/>
      <c r="U4" s="33"/>
      <c r="V4" s="33"/>
      <c r="W4" s="80"/>
      <c r="X4" s="83"/>
      <c r="Y4" s="76" t="s">
        <v>126</v>
      </c>
      <c r="Z4" s="77" t="s">
        <v>127</v>
      </c>
      <c r="AA4" s="33"/>
      <c r="AB4" s="33"/>
      <c r="AC4" s="33"/>
      <c r="AD4" s="76" t="s">
        <v>180</v>
      </c>
      <c r="AE4" s="121" t="s">
        <v>181</v>
      </c>
      <c r="AF4" s="33"/>
      <c r="AG4" s="80"/>
      <c r="AH4" s="130" t="s">
        <v>128</v>
      </c>
      <c r="AI4" s="128" t="s">
        <v>123</v>
      </c>
      <c r="AJ4" s="50"/>
      <c r="AK4" s="79"/>
      <c r="AL4" s="76"/>
      <c r="AM4" s="77" t="s">
        <v>129</v>
      </c>
      <c r="AN4" s="33"/>
      <c r="AO4" s="50"/>
      <c r="AP4" s="40" t="s">
        <v>130</v>
      </c>
      <c r="AQ4" s="81" t="s">
        <v>131</v>
      </c>
      <c r="AR4" s="33"/>
      <c r="AS4" s="80" t="s">
        <v>132</v>
      </c>
      <c r="AT4" s="50" t="s">
        <v>133</v>
      </c>
      <c r="AU4" s="153"/>
      <c r="AV4" s="83" t="s">
        <v>134</v>
      </c>
      <c r="AW4" s="113" t="s">
        <v>177</v>
      </c>
      <c r="AX4" s="33" t="s">
        <v>135</v>
      </c>
      <c r="AY4" s="113" t="s">
        <v>177</v>
      </c>
      <c r="AZ4" s="33" t="s">
        <v>136</v>
      </c>
      <c r="BA4" s="50" t="s">
        <v>137</v>
      </c>
      <c r="BB4" s="82" t="s">
        <v>138</v>
      </c>
      <c r="BC4" s="83" t="s">
        <v>139</v>
      </c>
      <c r="BD4" s="32" t="s">
        <v>140</v>
      </c>
      <c r="BE4" s="83" t="s">
        <v>141</v>
      </c>
      <c r="BF4" s="32" t="s">
        <v>142</v>
      </c>
      <c r="BG4" s="43" t="s">
        <v>143</v>
      </c>
      <c r="BH4" s="43" t="s">
        <v>144</v>
      </c>
      <c r="BI4" s="43" t="s">
        <v>145</v>
      </c>
      <c r="BJ4" s="33" t="s">
        <v>146</v>
      </c>
      <c r="BK4" s="50" t="s">
        <v>147</v>
      </c>
      <c r="BL4" s="33"/>
      <c r="BM4" s="33"/>
      <c r="BN4" s="32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33" customHeight="1">
      <c r="A5" s="84" t="s">
        <v>9</v>
      </c>
      <c r="B5" s="21">
        <v>2578876</v>
      </c>
      <c r="C5" s="21">
        <v>0</v>
      </c>
      <c r="D5" s="21">
        <v>0</v>
      </c>
      <c r="E5" s="21">
        <v>2509059</v>
      </c>
      <c r="F5" s="21">
        <v>69817</v>
      </c>
      <c r="G5" s="21">
        <v>0</v>
      </c>
      <c r="H5" s="21">
        <v>0</v>
      </c>
      <c r="I5" s="21">
        <v>2584496</v>
      </c>
      <c r="J5" s="21">
        <v>0</v>
      </c>
      <c r="K5" s="21">
        <v>2584496</v>
      </c>
      <c r="L5" s="21">
        <v>2171090</v>
      </c>
      <c r="M5" s="21">
        <v>66613</v>
      </c>
      <c r="N5" s="21">
        <v>346793</v>
      </c>
      <c r="O5" s="21">
        <v>0</v>
      </c>
      <c r="P5" s="21">
        <v>159416</v>
      </c>
      <c r="Q5" s="21">
        <v>146534</v>
      </c>
      <c r="R5" s="21">
        <v>182211</v>
      </c>
      <c r="S5" s="21">
        <v>182211</v>
      </c>
      <c r="T5" s="21">
        <v>1851</v>
      </c>
      <c r="U5" s="21">
        <f>SUM(V5:W5,AA5:AC5,AF5:AG5,AJ5:AK5,AN5:AO5)</f>
        <v>18322515</v>
      </c>
      <c r="V5" s="25">
        <v>495678</v>
      </c>
      <c r="W5" s="21">
        <v>17369191</v>
      </c>
      <c r="X5" s="25">
        <v>17344016</v>
      </c>
      <c r="Y5" s="21">
        <v>0</v>
      </c>
      <c r="Z5" s="21">
        <v>25175</v>
      </c>
      <c r="AA5" s="21">
        <v>0</v>
      </c>
      <c r="AB5" s="25">
        <v>0</v>
      </c>
      <c r="AC5" s="25">
        <v>364955</v>
      </c>
      <c r="AD5" s="25">
        <v>74744</v>
      </c>
      <c r="AE5" s="25">
        <v>290211</v>
      </c>
      <c r="AF5" s="25">
        <v>0</v>
      </c>
      <c r="AG5" s="21">
        <v>0</v>
      </c>
      <c r="AH5" s="25">
        <v>0</v>
      </c>
      <c r="AI5" s="21">
        <v>0</v>
      </c>
      <c r="AJ5" s="21">
        <v>40717</v>
      </c>
      <c r="AK5" s="21">
        <v>0</v>
      </c>
      <c r="AL5" s="21">
        <v>0</v>
      </c>
      <c r="AM5" s="25">
        <v>0</v>
      </c>
      <c r="AN5" s="25">
        <v>0</v>
      </c>
      <c r="AO5" s="21">
        <v>51974</v>
      </c>
      <c r="AP5" s="25">
        <f>'第４０表介護保険事業会計（最初のページのみ印刷）'!B5-U5</f>
        <v>28619</v>
      </c>
      <c r="AQ5" s="21">
        <v>0</v>
      </c>
      <c r="AR5" s="21">
        <v>0</v>
      </c>
      <c r="AS5" s="21">
        <v>0</v>
      </c>
      <c r="AT5" s="25">
        <v>0</v>
      </c>
      <c r="AU5" s="138">
        <v>0</v>
      </c>
      <c r="AV5" s="21">
        <v>81017</v>
      </c>
      <c r="AW5" s="21">
        <v>0</v>
      </c>
      <c r="AX5" s="25">
        <v>17717</v>
      </c>
      <c r="AY5" s="25">
        <v>17717</v>
      </c>
      <c r="AZ5" s="25">
        <f aca="true" t="shared" si="0" ref="AZ5:AZ17">AV5-AX5</f>
        <v>63300</v>
      </c>
      <c r="BA5" s="25">
        <v>0</v>
      </c>
      <c r="BB5" s="21">
        <v>0</v>
      </c>
      <c r="BC5" s="25">
        <v>0</v>
      </c>
      <c r="BD5" s="25">
        <f aca="true" t="shared" si="1" ref="BD5:BD15">BB5-BC5</f>
        <v>0</v>
      </c>
      <c r="BE5" s="25">
        <f aca="true" t="shared" si="2" ref="BE5:BE15">BF5+AZ5+BD5</f>
        <v>91919</v>
      </c>
      <c r="BF5" s="21">
        <f aca="true" t="shared" si="3" ref="BF5:BF15">AP5-AS5+AT5+BA5</f>
        <v>28619</v>
      </c>
      <c r="BG5" s="21">
        <f>'第４０表介護保険事業会計 (次ページ以降印刷)'!C5</f>
        <v>0</v>
      </c>
      <c r="BH5" s="25">
        <f>J5</f>
        <v>0</v>
      </c>
      <c r="BI5" s="25">
        <f>AH5</f>
        <v>0</v>
      </c>
      <c r="BJ5" s="25">
        <f aca="true" t="shared" si="4" ref="BJ5:BJ15">BE5-BG5-BH5+BI5</f>
        <v>91919</v>
      </c>
      <c r="BK5" s="21">
        <f aca="true" t="shared" si="5" ref="BK5:BK15">BF5-BG5-BH5+BI5</f>
        <v>28619</v>
      </c>
      <c r="BL5" s="21">
        <v>249319</v>
      </c>
      <c r="BM5" s="21">
        <v>38</v>
      </c>
      <c r="BN5" s="21">
        <v>9326</v>
      </c>
      <c r="BO5" s="85"/>
      <c r="BP5" s="133">
        <v>18351134</v>
      </c>
      <c r="BQ5" s="86">
        <f>'第４０表介護保険事業会計（最初のページのみ印刷）'!B5-BP5</f>
        <v>0</v>
      </c>
      <c r="BR5" s="133">
        <v>18322515</v>
      </c>
      <c r="BS5" s="86">
        <f aca="true" t="shared" si="6" ref="BS5:BS15">U5-BR5</f>
        <v>0</v>
      </c>
      <c r="BT5" s="133">
        <v>0</v>
      </c>
      <c r="BU5" s="86">
        <f>AS5-BT5</f>
        <v>0</v>
      </c>
      <c r="BV5" s="133">
        <v>91919</v>
      </c>
      <c r="BW5" s="86">
        <f aca="true" t="shared" si="7" ref="BW5:BW15">BE5-BV5</f>
        <v>0</v>
      </c>
      <c r="BX5" s="133">
        <v>28619</v>
      </c>
      <c r="BY5" s="86">
        <f aca="true" t="shared" si="8" ref="BY5:BY15">BF5-BX5</f>
        <v>0</v>
      </c>
      <c r="BZ5" s="133">
        <v>91919</v>
      </c>
      <c r="CA5" s="86">
        <f aca="true" t="shared" si="9" ref="CA5:CA15">BJ5-BZ5</f>
        <v>0</v>
      </c>
      <c r="CB5" s="133">
        <v>28619</v>
      </c>
      <c r="CC5" s="86">
        <f aca="true" t="shared" si="10" ref="CC5:CC15">BK5-CB5</f>
        <v>0</v>
      </c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ht="33" customHeight="1">
      <c r="A6" s="87" t="s">
        <v>10</v>
      </c>
      <c r="B6" s="22">
        <v>1251716</v>
      </c>
      <c r="C6" s="22">
        <v>0</v>
      </c>
      <c r="D6" s="22">
        <v>0</v>
      </c>
      <c r="E6" s="22">
        <v>1217133</v>
      </c>
      <c r="F6" s="22">
        <v>34583</v>
      </c>
      <c r="G6" s="22">
        <v>0</v>
      </c>
      <c r="H6" s="22">
        <v>0</v>
      </c>
      <c r="I6" s="22">
        <v>1327137</v>
      </c>
      <c r="J6" s="22">
        <v>0</v>
      </c>
      <c r="K6" s="22">
        <v>1327137</v>
      </c>
      <c r="L6" s="22">
        <v>1038823</v>
      </c>
      <c r="M6" s="22">
        <v>34584</v>
      </c>
      <c r="N6" s="22">
        <v>253730</v>
      </c>
      <c r="O6" s="22">
        <v>0</v>
      </c>
      <c r="P6" s="22">
        <v>242699</v>
      </c>
      <c r="Q6" s="22">
        <v>145503</v>
      </c>
      <c r="R6" s="22">
        <v>0</v>
      </c>
      <c r="S6" s="22">
        <v>0</v>
      </c>
      <c r="T6" s="22">
        <v>2019</v>
      </c>
      <c r="U6" s="22">
        <f aca="true" t="shared" si="11" ref="U6:U17">SUM(V6:W6,AA6:AC6,AF6:AG6,AJ6:AK6,AN6:AO6)</f>
        <v>8614393</v>
      </c>
      <c r="V6" s="22">
        <v>251353</v>
      </c>
      <c r="W6" s="22">
        <v>8040359</v>
      </c>
      <c r="X6" s="22">
        <v>7490925</v>
      </c>
      <c r="Y6" s="22">
        <v>538673</v>
      </c>
      <c r="Z6" s="22">
        <v>10761</v>
      </c>
      <c r="AA6" s="22">
        <v>0</v>
      </c>
      <c r="AB6" s="22">
        <v>0</v>
      </c>
      <c r="AC6" s="22">
        <v>174279</v>
      </c>
      <c r="AD6" s="22">
        <v>35257</v>
      </c>
      <c r="AE6" s="22">
        <v>139022</v>
      </c>
      <c r="AF6" s="22">
        <v>0</v>
      </c>
      <c r="AG6" s="22">
        <v>38471</v>
      </c>
      <c r="AH6" s="22">
        <v>0</v>
      </c>
      <c r="AI6" s="22">
        <v>38471</v>
      </c>
      <c r="AJ6" s="22">
        <v>82016</v>
      </c>
      <c r="AK6" s="22">
        <v>40</v>
      </c>
      <c r="AL6" s="22">
        <v>0</v>
      </c>
      <c r="AM6" s="22">
        <v>40</v>
      </c>
      <c r="AN6" s="22">
        <v>0</v>
      </c>
      <c r="AO6" s="22">
        <v>27875</v>
      </c>
      <c r="AP6" s="22">
        <f>'第４０表介護保険事業会計（最初のページのみ印刷）'!B6-U6</f>
        <v>167183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f t="shared" si="0"/>
        <v>0</v>
      </c>
      <c r="BA6" s="22">
        <v>0</v>
      </c>
      <c r="BB6" s="22">
        <v>0</v>
      </c>
      <c r="BC6" s="22">
        <v>0</v>
      </c>
      <c r="BD6" s="22">
        <f t="shared" si="1"/>
        <v>0</v>
      </c>
      <c r="BE6" s="22">
        <f t="shared" si="2"/>
        <v>167183</v>
      </c>
      <c r="BF6" s="22">
        <f t="shared" si="3"/>
        <v>167183</v>
      </c>
      <c r="BG6" s="22">
        <f>'第４０表介護保険事業会計 (次ページ以降印刷)'!C6</f>
        <v>0</v>
      </c>
      <c r="BH6" s="22">
        <f aca="true" t="shared" si="12" ref="BH6:BH15">J6</f>
        <v>0</v>
      </c>
      <c r="BI6" s="22">
        <f aca="true" t="shared" si="13" ref="BI6:BI15">AH6</f>
        <v>0</v>
      </c>
      <c r="BJ6" s="22">
        <f t="shared" si="4"/>
        <v>167183</v>
      </c>
      <c r="BK6" s="22">
        <f t="shared" si="5"/>
        <v>167183</v>
      </c>
      <c r="BL6" s="22">
        <v>138402</v>
      </c>
      <c r="BM6" s="22">
        <v>21</v>
      </c>
      <c r="BN6" s="22">
        <v>0</v>
      </c>
      <c r="BO6" s="85"/>
      <c r="BP6" s="133">
        <v>8781576</v>
      </c>
      <c r="BQ6" s="86">
        <f>'第４０表介護保険事業会計（最初のページのみ印刷）'!B6-BP6</f>
        <v>0</v>
      </c>
      <c r="BR6" s="133">
        <v>8614393</v>
      </c>
      <c r="BS6" s="86">
        <f t="shared" si="6"/>
        <v>0</v>
      </c>
      <c r="BT6" s="133">
        <v>0</v>
      </c>
      <c r="BU6" s="86">
        <f aca="true" t="shared" si="14" ref="BU6:BU15">AS6-BT6</f>
        <v>0</v>
      </c>
      <c r="BV6" s="133">
        <v>167183</v>
      </c>
      <c r="BW6" s="86">
        <f t="shared" si="7"/>
        <v>0</v>
      </c>
      <c r="BX6" s="133">
        <v>167183</v>
      </c>
      <c r="BY6" s="86">
        <f t="shared" si="8"/>
        <v>0</v>
      </c>
      <c r="BZ6" s="133">
        <v>167183</v>
      </c>
      <c r="CA6" s="86">
        <f t="shared" si="9"/>
        <v>0</v>
      </c>
      <c r="CB6" s="133">
        <v>167183</v>
      </c>
      <c r="CC6" s="86">
        <f t="shared" si="10"/>
        <v>0</v>
      </c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33" customHeight="1">
      <c r="A7" s="87" t="s">
        <v>11</v>
      </c>
      <c r="B7" s="22">
        <v>2306652</v>
      </c>
      <c r="C7" s="22">
        <v>0</v>
      </c>
      <c r="D7" s="22">
        <v>0</v>
      </c>
      <c r="E7" s="22">
        <v>2250080</v>
      </c>
      <c r="F7" s="22">
        <v>56572</v>
      </c>
      <c r="G7" s="22">
        <v>0</v>
      </c>
      <c r="H7" s="22">
        <v>0</v>
      </c>
      <c r="I7" s="22">
        <v>2518273</v>
      </c>
      <c r="J7" s="22">
        <v>0</v>
      </c>
      <c r="K7" s="22">
        <v>2518273</v>
      </c>
      <c r="L7" s="22">
        <v>1950651</v>
      </c>
      <c r="M7" s="22">
        <v>54016</v>
      </c>
      <c r="N7" s="22">
        <v>513606</v>
      </c>
      <c r="O7" s="22">
        <v>0</v>
      </c>
      <c r="P7" s="22">
        <v>530896</v>
      </c>
      <c r="Q7" s="22">
        <v>110815</v>
      </c>
      <c r="R7" s="22">
        <v>0</v>
      </c>
      <c r="S7" s="22">
        <v>0</v>
      </c>
      <c r="T7" s="22">
        <v>5505</v>
      </c>
      <c r="U7" s="22">
        <f t="shared" si="11"/>
        <v>16588309</v>
      </c>
      <c r="V7" s="22">
        <v>514985</v>
      </c>
      <c r="W7" s="22">
        <v>15605208</v>
      </c>
      <c r="X7" s="22">
        <v>15583866</v>
      </c>
      <c r="Y7" s="22">
        <v>0</v>
      </c>
      <c r="Z7" s="22">
        <v>21342</v>
      </c>
      <c r="AA7" s="22">
        <v>0</v>
      </c>
      <c r="AB7" s="22">
        <v>0</v>
      </c>
      <c r="AC7" s="22">
        <v>294630</v>
      </c>
      <c r="AD7" s="22">
        <v>64230</v>
      </c>
      <c r="AE7" s="22">
        <v>230400</v>
      </c>
      <c r="AF7" s="22">
        <v>0</v>
      </c>
      <c r="AG7" s="22">
        <v>0</v>
      </c>
      <c r="AH7" s="22">
        <v>0</v>
      </c>
      <c r="AI7" s="22">
        <v>0</v>
      </c>
      <c r="AJ7" s="22">
        <v>160217</v>
      </c>
      <c r="AK7" s="22">
        <v>0</v>
      </c>
      <c r="AL7" s="22">
        <v>0</v>
      </c>
      <c r="AM7" s="22">
        <v>0</v>
      </c>
      <c r="AN7" s="22">
        <v>0</v>
      </c>
      <c r="AO7" s="22">
        <v>13269</v>
      </c>
      <c r="AP7" s="22">
        <f>'第４０表介護保険事業会計（最初のページのみ印刷）'!B7-U7</f>
        <v>108278</v>
      </c>
      <c r="AQ7" s="22">
        <v>0</v>
      </c>
      <c r="AR7" s="22">
        <v>189</v>
      </c>
      <c r="AS7" s="22">
        <v>189</v>
      </c>
      <c r="AT7" s="22">
        <v>0</v>
      </c>
      <c r="AU7" s="22">
        <v>0</v>
      </c>
      <c r="AV7" s="22">
        <v>80054</v>
      </c>
      <c r="AW7" s="22">
        <v>0</v>
      </c>
      <c r="AX7" s="22">
        <v>7665</v>
      </c>
      <c r="AY7" s="22">
        <v>7665</v>
      </c>
      <c r="AZ7" s="22">
        <f t="shared" si="0"/>
        <v>72389</v>
      </c>
      <c r="BA7" s="22">
        <v>0</v>
      </c>
      <c r="BB7" s="22">
        <v>0</v>
      </c>
      <c r="BC7" s="22">
        <v>54127</v>
      </c>
      <c r="BD7" s="22">
        <f t="shared" si="1"/>
        <v>-54127</v>
      </c>
      <c r="BE7" s="22">
        <f t="shared" si="2"/>
        <v>126351</v>
      </c>
      <c r="BF7" s="22">
        <f t="shared" si="3"/>
        <v>108089</v>
      </c>
      <c r="BG7" s="22">
        <f>'第４０表介護保険事業会計 (次ページ以降印刷)'!C7</f>
        <v>0</v>
      </c>
      <c r="BH7" s="22">
        <f t="shared" si="12"/>
        <v>0</v>
      </c>
      <c r="BI7" s="22">
        <f t="shared" si="13"/>
        <v>0</v>
      </c>
      <c r="BJ7" s="22">
        <f t="shared" si="4"/>
        <v>126351</v>
      </c>
      <c r="BK7" s="22">
        <f t="shared" si="5"/>
        <v>108089</v>
      </c>
      <c r="BL7" s="22">
        <v>241461</v>
      </c>
      <c r="BM7" s="22">
        <v>35</v>
      </c>
      <c r="BN7" s="22">
        <v>0</v>
      </c>
      <c r="BO7" s="85"/>
      <c r="BP7" s="133">
        <v>16696587</v>
      </c>
      <c r="BQ7" s="86">
        <f>'第４０表介護保険事業会計（最初のページのみ印刷）'!B7-BP7</f>
        <v>0</v>
      </c>
      <c r="BR7" s="133">
        <v>16588309</v>
      </c>
      <c r="BS7" s="86">
        <f t="shared" si="6"/>
        <v>0</v>
      </c>
      <c r="BT7" s="133">
        <v>189</v>
      </c>
      <c r="BU7" s="86">
        <f t="shared" si="14"/>
        <v>0</v>
      </c>
      <c r="BV7" s="133">
        <v>126351</v>
      </c>
      <c r="BW7" s="86">
        <f t="shared" si="7"/>
        <v>0</v>
      </c>
      <c r="BX7" s="133">
        <v>108089</v>
      </c>
      <c r="BY7" s="86">
        <f t="shared" si="8"/>
        <v>0</v>
      </c>
      <c r="BZ7" s="133">
        <v>126351</v>
      </c>
      <c r="CA7" s="86">
        <f t="shared" si="9"/>
        <v>0</v>
      </c>
      <c r="CB7" s="133">
        <v>108089</v>
      </c>
      <c r="CC7" s="86">
        <f t="shared" si="10"/>
        <v>0</v>
      </c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</row>
    <row r="8" spans="1:256" ht="33" customHeight="1">
      <c r="A8" s="87" t="s">
        <v>12</v>
      </c>
      <c r="B8" s="22">
        <v>3405536</v>
      </c>
      <c r="C8" s="22">
        <v>0</v>
      </c>
      <c r="D8" s="22">
        <v>0</v>
      </c>
      <c r="E8" s="22">
        <v>3313807</v>
      </c>
      <c r="F8" s="22">
        <v>91729</v>
      </c>
      <c r="G8" s="22">
        <v>0</v>
      </c>
      <c r="H8" s="22">
        <v>0</v>
      </c>
      <c r="I8" s="22">
        <v>3245033</v>
      </c>
      <c r="J8" s="22">
        <v>0</v>
      </c>
      <c r="K8" s="22">
        <v>3245033</v>
      </c>
      <c r="L8" s="22">
        <v>2809887</v>
      </c>
      <c r="M8" s="22">
        <v>87702</v>
      </c>
      <c r="N8" s="22">
        <v>347444</v>
      </c>
      <c r="O8" s="22">
        <v>0</v>
      </c>
      <c r="P8" s="22">
        <v>389345</v>
      </c>
      <c r="Q8" s="22">
        <v>263496</v>
      </c>
      <c r="R8" s="22">
        <v>0</v>
      </c>
      <c r="S8" s="22">
        <v>0</v>
      </c>
      <c r="T8" s="22">
        <v>4455</v>
      </c>
      <c r="U8" s="22">
        <f t="shared" si="11"/>
        <v>23691356</v>
      </c>
      <c r="V8" s="22">
        <v>343568</v>
      </c>
      <c r="W8" s="22">
        <v>22483187</v>
      </c>
      <c r="X8" s="22">
        <v>22453928</v>
      </c>
      <c r="Y8" s="22">
        <v>0</v>
      </c>
      <c r="Z8" s="22">
        <v>29259</v>
      </c>
      <c r="AA8" s="22">
        <v>0</v>
      </c>
      <c r="AB8" s="22">
        <v>0</v>
      </c>
      <c r="AC8" s="22">
        <v>549923</v>
      </c>
      <c r="AD8" s="22">
        <v>296809</v>
      </c>
      <c r="AE8" s="22">
        <v>253114</v>
      </c>
      <c r="AF8" s="22">
        <v>0</v>
      </c>
      <c r="AG8" s="22">
        <v>0</v>
      </c>
      <c r="AH8" s="22">
        <v>0</v>
      </c>
      <c r="AI8" s="22">
        <v>0</v>
      </c>
      <c r="AJ8" s="22">
        <v>190237</v>
      </c>
      <c r="AK8" s="22">
        <v>0</v>
      </c>
      <c r="AL8" s="22">
        <v>0</v>
      </c>
      <c r="AM8" s="22">
        <v>0</v>
      </c>
      <c r="AN8" s="22">
        <v>0</v>
      </c>
      <c r="AO8" s="22">
        <v>124441</v>
      </c>
      <c r="AP8" s="22">
        <f>'第４０表介護保険事業会計（最初のページのみ印刷）'!B8-U8</f>
        <v>218561</v>
      </c>
      <c r="AQ8" s="22">
        <v>0</v>
      </c>
      <c r="AR8" s="22">
        <v>6497</v>
      </c>
      <c r="AS8" s="22">
        <v>6497</v>
      </c>
      <c r="AT8" s="22">
        <v>0</v>
      </c>
      <c r="AU8" s="22">
        <v>0</v>
      </c>
      <c r="AV8" s="22">
        <v>9707</v>
      </c>
      <c r="AW8" s="22">
        <v>0</v>
      </c>
      <c r="AX8" s="22">
        <v>42819</v>
      </c>
      <c r="AY8" s="22">
        <v>12082</v>
      </c>
      <c r="AZ8" s="22">
        <f t="shared" si="0"/>
        <v>-33112</v>
      </c>
      <c r="BA8" s="22">
        <v>0</v>
      </c>
      <c r="BB8" s="22">
        <v>0</v>
      </c>
      <c r="BC8" s="22">
        <v>70646</v>
      </c>
      <c r="BD8" s="22">
        <f t="shared" si="1"/>
        <v>-70646</v>
      </c>
      <c r="BE8" s="22">
        <f t="shared" si="2"/>
        <v>108306</v>
      </c>
      <c r="BF8" s="22">
        <f t="shared" si="3"/>
        <v>212064</v>
      </c>
      <c r="BG8" s="22">
        <f>'第４０表介護保険事業会計 (次ページ以降印刷)'!C8</f>
        <v>0</v>
      </c>
      <c r="BH8" s="22">
        <f t="shared" si="12"/>
        <v>0</v>
      </c>
      <c r="BI8" s="22">
        <f t="shared" si="13"/>
        <v>0</v>
      </c>
      <c r="BJ8" s="22">
        <f t="shared" si="4"/>
        <v>108306</v>
      </c>
      <c r="BK8" s="22">
        <f t="shared" si="5"/>
        <v>212064</v>
      </c>
      <c r="BL8" s="22">
        <v>69671</v>
      </c>
      <c r="BM8" s="22">
        <v>12</v>
      </c>
      <c r="BN8" s="22">
        <v>55989</v>
      </c>
      <c r="BO8" s="85"/>
      <c r="BP8" s="133">
        <v>23909917</v>
      </c>
      <c r="BQ8" s="86">
        <f>'第４０表介護保険事業会計（最初のページのみ印刷）'!B8-BP8</f>
        <v>0</v>
      </c>
      <c r="BR8" s="133">
        <v>23691356</v>
      </c>
      <c r="BS8" s="86">
        <f t="shared" si="6"/>
        <v>0</v>
      </c>
      <c r="BT8" s="133">
        <v>6497</v>
      </c>
      <c r="BU8" s="86">
        <f t="shared" si="14"/>
        <v>0</v>
      </c>
      <c r="BV8" s="133">
        <v>108306</v>
      </c>
      <c r="BW8" s="86">
        <f t="shared" si="7"/>
        <v>0</v>
      </c>
      <c r="BX8" s="133">
        <v>212064</v>
      </c>
      <c r="BY8" s="86">
        <f t="shared" si="8"/>
        <v>0</v>
      </c>
      <c r="BZ8" s="133">
        <v>108306</v>
      </c>
      <c r="CA8" s="86">
        <f t="shared" si="9"/>
        <v>0</v>
      </c>
      <c r="CB8" s="133">
        <v>212064</v>
      </c>
      <c r="CC8" s="86">
        <f t="shared" si="10"/>
        <v>0</v>
      </c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</row>
    <row r="9" spans="1:256" ht="33" customHeight="1">
      <c r="A9" s="87" t="s">
        <v>13</v>
      </c>
      <c r="B9" s="22">
        <v>541730</v>
      </c>
      <c r="C9" s="22">
        <v>0</v>
      </c>
      <c r="D9" s="22">
        <v>0</v>
      </c>
      <c r="E9" s="22">
        <v>527795</v>
      </c>
      <c r="F9" s="22">
        <v>13935</v>
      </c>
      <c r="G9" s="22">
        <v>0</v>
      </c>
      <c r="H9" s="22">
        <v>0</v>
      </c>
      <c r="I9" s="22">
        <v>572623</v>
      </c>
      <c r="J9" s="22">
        <v>0</v>
      </c>
      <c r="K9" s="22">
        <v>572623</v>
      </c>
      <c r="L9" s="22">
        <v>467292</v>
      </c>
      <c r="M9" s="22">
        <v>13134</v>
      </c>
      <c r="N9" s="22">
        <v>92197</v>
      </c>
      <c r="O9" s="22">
        <v>0</v>
      </c>
      <c r="P9" s="22">
        <v>246207</v>
      </c>
      <c r="Q9" s="22">
        <v>2542</v>
      </c>
      <c r="R9" s="22">
        <v>0</v>
      </c>
      <c r="S9" s="22">
        <v>0</v>
      </c>
      <c r="T9" s="22">
        <v>265</v>
      </c>
      <c r="U9" s="23">
        <f t="shared" si="11"/>
        <v>3936781</v>
      </c>
      <c r="V9" s="22">
        <v>92367</v>
      </c>
      <c r="W9" s="22">
        <v>3738334</v>
      </c>
      <c r="X9" s="22">
        <v>3733692</v>
      </c>
      <c r="Y9" s="22">
        <v>0</v>
      </c>
      <c r="Z9" s="22">
        <v>4642</v>
      </c>
      <c r="AA9" s="22">
        <v>0</v>
      </c>
      <c r="AB9" s="22">
        <v>0</v>
      </c>
      <c r="AC9" s="22">
        <v>71195</v>
      </c>
      <c r="AD9" s="22">
        <v>14727</v>
      </c>
      <c r="AE9" s="22">
        <v>56468</v>
      </c>
      <c r="AF9" s="22">
        <v>0</v>
      </c>
      <c r="AG9" s="22">
        <v>13000</v>
      </c>
      <c r="AH9" s="22">
        <v>13000</v>
      </c>
      <c r="AI9" s="22">
        <v>0</v>
      </c>
      <c r="AJ9" s="22">
        <v>16881</v>
      </c>
      <c r="AK9" s="22">
        <v>0</v>
      </c>
      <c r="AL9" s="22">
        <v>0</v>
      </c>
      <c r="AM9" s="22">
        <v>0</v>
      </c>
      <c r="AN9" s="22">
        <v>0</v>
      </c>
      <c r="AO9" s="22">
        <v>5004</v>
      </c>
      <c r="AP9" s="22">
        <f>'第４０表介護保険事業会計（最初のページのみ印刷）'!B9-U9</f>
        <v>40609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90541</v>
      </c>
      <c r="AW9" s="22">
        <v>0</v>
      </c>
      <c r="AX9" s="22">
        <v>2402</v>
      </c>
      <c r="AY9" s="22">
        <v>2402</v>
      </c>
      <c r="AZ9" s="22">
        <f t="shared" si="0"/>
        <v>88139</v>
      </c>
      <c r="BA9" s="22">
        <v>0</v>
      </c>
      <c r="BB9" s="22">
        <v>1193</v>
      </c>
      <c r="BC9" s="22">
        <v>1440</v>
      </c>
      <c r="BD9" s="22">
        <f t="shared" si="1"/>
        <v>-247</v>
      </c>
      <c r="BE9" s="22">
        <f t="shared" si="2"/>
        <v>128501</v>
      </c>
      <c r="BF9" s="22">
        <f t="shared" si="3"/>
        <v>40609</v>
      </c>
      <c r="BG9" s="22">
        <f>'第４０表介護保険事業会計 (次ページ以降印刷)'!C9</f>
        <v>0</v>
      </c>
      <c r="BH9" s="22">
        <f t="shared" si="12"/>
        <v>0</v>
      </c>
      <c r="BI9" s="22">
        <f t="shared" si="13"/>
        <v>13000</v>
      </c>
      <c r="BJ9" s="22">
        <f t="shared" si="4"/>
        <v>141501</v>
      </c>
      <c r="BK9" s="22">
        <f t="shared" si="5"/>
        <v>53609</v>
      </c>
      <c r="BL9" s="22">
        <v>39087</v>
      </c>
      <c r="BM9" s="22">
        <v>6</v>
      </c>
      <c r="BN9" s="22">
        <v>0</v>
      </c>
      <c r="BO9" s="85"/>
      <c r="BP9" s="133">
        <v>3977390</v>
      </c>
      <c r="BQ9" s="86">
        <f>'第４０表介護保険事業会計（最初のページのみ印刷）'!B9-BP9</f>
        <v>0</v>
      </c>
      <c r="BR9" s="133">
        <v>3936781</v>
      </c>
      <c r="BS9" s="86">
        <f t="shared" si="6"/>
        <v>0</v>
      </c>
      <c r="BT9" s="133">
        <v>0</v>
      </c>
      <c r="BU9" s="86">
        <f t="shared" si="14"/>
        <v>0</v>
      </c>
      <c r="BV9" s="133">
        <v>128501</v>
      </c>
      <c r="BW9" s="86">
        <f t="shared" si="7"/>
        <v>0</v>
      </c>
      <c r="BX9" s="133">
        <v>40609</v>
      </c>
      <c r="BY9" s="86">
        <f t="shared" si="8"/>
        <v>0</v>
      </c>
      <c r="BZ9" s="133">
        <v>141501</v>
      </c>
      <c r="CA9" s="86">
        <f t="shared" si="9"/>
        <v>0</v>
      </c>
      <c r="CB9" s="133">
        <v>53609</v>
      </c>
      <c r="CC9" s="86">
        <f t="shared" si="10"/>
        <v>0</v>
      </c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33" customHeight="1">
      <c r="A10" s="84" t="s">
        <v>14</v>
      </c>
      <c r="B10" s="21">
        <v>634240</v>
      </c>
      <c r="C10" s="21">
        <v>0</v>
      </c>
      <c r="D10" s="21">
        <v>0</v>
      </c>
      <c r="E10" s="21">
        <v>613512</v>
      </c>
      <c r="F10" s="21">
        <v>20728</v>
      </c>
      <c r="G10" s="21">
        <v>0</v>
      </c>
      <c r="H10" s="21">
        <v>0</v>
      </c>
      <c r="I10" s="21">
        <v>673708</v>
      </c>
      <c r="J10" s="21">
        <v>0</v>
      </c>
      <c r="K10" s="21">
        <v>673708</v>
      </c>
      <c r="L10" s="21">
        <v>552863</v>
      </c>
      <c r="M10" s="21">
        <v>18373</v>
      </c>
      <c r="N10" s="21">
        <v>102472</v>
      </c>
      <c r="O10" s="21">
        <v>0</v>
      </c>
      <c r="P10" s="21">
        <v>54061</v>
      </c>
      <c r="Q10" s="21">
        <v>43705</v>
      </c>
      <c r="R10" s="21">
        <v>0</v>
      </c>
      <c r="S10" s="21">
        <v>0</v>
      </c>
      <c r="T10" s="21">
        <v>308</v>
      </c>
      <c r="U10" s="21">
        <f t="shared" si="11"/>
        <v>4528916</v>
      </c>
      <c r="V10" s="21">
        <v>102622</v>
      </c>
      <c r="W10" s="21">
        <v>4281437</v>
      </c>
      <c r="X10" s="21">
        <v>4275931</v>
      </c>
      <c r="Y10" s="21">
        <v>0</v>
      </c>
      <c r="Z10" s="21">
        <v>5506</v>
      </c>
      <c r="AA10" s="21">
        <v>0</v>
      </c>
      <c r="AB10" s="21">
        <v>0</v>
      </c>
      <c r="AC10" s="21">
        <v>99955</v>
      </c>
      <c r="AD10" s="21">
        <v>21576</v>
      </c>
      <c r="AE10" s="21">
        <v>78379</v>
      </c>
      <c r="AF10" s="21">
        <v>0</v>
      </c>
      <c r="AG10" s="21">
        <v>0</v>
      </c>
      <c r="AH10" s="21">
        <v>0</v>
      </c>
      <c r="AI10" s="21">
        <v>0</v>
      </c>
      <c r="AJ10" s="21">
        <v>20615</v>
      </c>
      <c r="AK10" s="21">
        <v>0</v>
      </c>
      <c r="AL10" s="21">
        <v>0</v>
      </c>
      <c r="AM10" s="21">
        <v>0</v>
      </c>
      <c r="AN10" s="21">
        <v>0</v>
      </c>
      <c r="AO10" s="21">
        <v>24287</v>
      </c>
      <c r="AP10" s="21">
        <f>'第４０表介護保険事業会計（最初のページのみ印刷）'!B10-U10</f>
        <v>39260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43382</v>
      </c>
      <c r="AW10" s="21">
        <v>0</v>
      </c>
      <c r="AX10" s="21">
        <v>7065</v>
      </c>
      <c r="AY10" s="21">
        <v>7065</v>
      </c>
      <c r="AZ10" s="21">
        <f t="shared" si="0"/>
        <v>36317</v>
      </c>
      <c r="BA10" s="21">
        <v>0</v>
      </c>
      <c r="BB10" s="21">
        <v>24</v>
      </c>
      <c r="BC10" s="21">
        <v>7249</v>
      </c>
      <c r="BD10" s="21">
        <f t="shared" si="1"/>
        <v>-7225</v>
      </c>
      <c r="BE10" s="21">
        <f t="shared" si="2"/>
        <v>68352</v>
      </c>
      <c r="BF10" s="21">
        <f t="shared" si="3"/>
        <v>39260</v>
      </c>
      <c r="BG10" s="21">
        <f>'第４０表介護保険事業会計 (次ページ以降印刷)'!C10</f>
        <v>0</v>
      </c>
      <c r="BH10" s="21">
        <f t="shared" si="12"/>
        <v>0</v>
      </c>
      <c r="BI10" s="21">
        <f t="shared" si="13"/>
        <v>0</v>
      </c>
      <c r="BJ10" s="21">
        <f t="shared" si="4"/>
        <v>68352</v>
      </c>
      <c r="BK10" s="21">
        <f t="shared" si="5"/>
        <v>39260</v>
      </c>
      <c r="BL10" s="21">
        <v>54885</v>
      </c>
      <c r="BM10" s="21">
        <v>8</v>
      </c>
      <c r="BN10" s="21">
        <v>7248</v>
      </c>
      <c r="BO10" s="85"/>
      <c r="BP10" s="133">
        <v>4568176</v>
      </c>
      <c r="BQ10" s="86">
        <f>'第４０表介護保険事業会計（最初のページのみ印刷）'!B10-BP10</f>
        <v>0</v>
      </c>
      <c r="BR10" s="133">
        <v>4528916</v>
      </c>
      <c r="BS10" s="86">
        <f t="shared" si="6"/>
        <v>0</v>
      </c>
      <c r="BT10" s="133">
        <v>0</v>
      </c>
      <c r="BU10" s="86">
        <f t="shared" si="14"/>
        <v>0</v>
      </c>
      <c r="BV10" s="133">
        <v>68352</v>
      </c>
      <c r="BW10" s="86">
        <f t="shared" si="7"/>
        <v>0</v>
      </c>
      <c r="BX10" s="133">
        <v>39260</v>
      </c>
      <c r="BY10" s="86">
        <f t="shared" si="8"/>
        <v>0</v>
      </c>
      <c r="BZ10" s="133">
        <v>68352</v>
      </c>
      <c r="CA10" s="86">
        <f t="shared" si="9"/>
        <v>0</v>
      </c>
      <c r="CB10" s="133">
        <v>39260</v>
      </c>
      <c r="CC10" s="86">
        <f t="shared" si="10"/>
        <v>0</v>
      </c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</row>
    <row r="11" spans="1:256" ht="33" customHeight="1">
      <c r="A11" s="87" t="s">
        <v>15</v>
      </c>
      <c r="B11" s="22">
        <v>609708</v>
      </c>
      <c r="C11" s="22">
        <v>0</v>
      </c>
      <c r="D11" s="22">
        <v>0</v>
      </c>
      <c r="E11" s="22">
        <v>595813</v>
      </c>
      <c r="F11" s="22">
        <v>13895</v>
      </c>
      <c r="G11" s="22">
        <v>0</v>
      </c>
      <c r="H11" s="22">
        <v>0</v>
      </c>
      <c r="I11" s="22">
        <v>565163</v>
      </c>
      <c r="J11" s="22">
        <v>0</v>
      </c>
      <c r="K11" s="22">
        <v>565163</v>
      </c>
      <c r="L11" s="22">
        <v>453575</v>
      </c>
      <c r="M11" s="22">
        <v>12524</v>
      </c>
      <c r="N11" s="22">
        <v>99064</v>
      </c>
      <c r="O11" s="22">
        <v>0</v>
      </c>
      <c r="P11" s="22">
        <v>56709</v>
      </c>
      <c r="Q11" s="22">
        <v>4512</v>
      </c>
      <c r="R11" s="22">
        <v>0</v>
      </c>
      <c r="S11" s="22">
        <v>0</v>
      </c>
      <c r="T11" s="22">
        <v>431</v>
      </c>
      <c r="U11" s="22">
        <f t="shared" si="11"/>
        <v>3835803</v>
      </c>
      <c r="V11" s="22">
        <v>99064</v>
      </c>
      <c r="W11" s="22">
        <v>3628599</v>
      </c>
      <c r="X11" s="22">
        <v>3624469</v>
      </c>
      <c r="Y11" s="22">
        <v>0</v>
      </c>
      <c r="Z11" s="22">
        <v>4130</v>
      </c>
      <c r="AA11" s="22">
        <v>0</v>
      </c>
      <c r="AB11" s="22">
        <v>0</v>
      </c>
      <c r="AC11" s="22">
        <v>67033</v>
      </c>
      <c r="AD11" s="22">
        <v>11170</v>
      </c>
      <c r="AE11" s="22">
        <v>55863</v>
      </c>
      <c r="AF11" s="22">
        <v>0</v>
      </c>
      <c r="AG11" s="22">
        <v>0</v>
      </c>
      <c r="AH11" s="22">
        <v>0</v>
      </c>
      <c r="AI11" s="22">
        <v>0</v>
      </c>
      <c r="AJ11" s="22">
        <v>25834</v>
      </c>
      <c r="AK11" s="22">
        <v>0</v>
      </c>
      <c r="AL11" s="22">
        <v>0</v>
      </c>
      <c r="AM11" s="22">
        <v>0</v>
      </c>
      <c r="AN11" s="22">
        <v>0</v>
      </c>
      <c r="AO11" s="22">
        <v>15273</v>
      </c>
      <c r="AP11" s="22">
        <f>'第４０表介護保険事業会計（最初のページのみ印刷）'!B11-U11</f>
        <v>69104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29243</v>
      </c>
      <c r="AY11" s="22">
        <v>4112</v>
      </c>
      <c r="AZ11" s="22">
        <f t="shared" si="0"/>
        <v>-29243</v>
      </c>
      <c r="BA11" s="22">
        <v>0</v>
      </c>
      <c r="BB11" s="22">
        <v>-5518</v>
      </c>
      <c r="BC11" s="22">
        <v>0</v>
      </c>
      <c r="BD11" s="22">
        <f t="shared" si="1"/>
        <v>-5518</v>
      </c>
      <c r="BE11" s="22">
        <f t="shared" si="2"/>
        <v>34343</v>
      </c>
      <c r="BF11" s="22">
        <f t="shared" si="3"/>
        <v>69104</v>
      </c>
      <c r="BG11" s="22">
        <f>'第４０表介護保険事業会計 (次ページ以降印刷)'!C11</f>
        <v>0</v>
      </c>
      <c r="BH11" s="22">
        <f t="shared" si="12"/>
        <v>0</v>
      </c>
      <c r="BI11" s="22">
        <f t="shared" si="13"/>
        <v>0</v>
      </c>
      <c r="BJ11" s="22">
        <f t="shared" si="4"/>
        <v>34343</v>
      </c>
      <c r="BK11" s="22">
        <f t="shared" si="5"/>
        <v>69104</v>
      </c>
      <c r="BL11" s="22">
        <v>49852</v>
      </c>
      <c r="BM11" s="22">
        <v>8</v>
      </c>
      <c r="BN11" s="22">
        <v>0</v>
      </c>
      <c r="BO11" s="85"/>
      <c r="BP11" s="133">
        <v>3904907</v>
      </c>
      <c r="BQ11" s="86">
        <f>'第４０表介護保険事業会計（最初のページのみ印刷）'!B11-BP11</f>
        <v>0</v>
      </c>
      <c r="BR11" s="133">
        <v>3835803</v>
      </c>
      <c r="BS11" s="86">
        <f t="shared" si="6"/>
        <v>0</v>
      </c>
      <c r="BT11" s="133">
        <v>0</v>
      </c>
      <c r="BU11" s="86">
        <f t="shared" si="14"/>
        <v>0</v>
      </c>
      <c r="BV11" s="133">
        <v>34343</v>
      </c>
      <c r="BW11" s="86">
        <f t="shared" si="7"/>
        <v>0</v>
      </c>
      <c r="BX11" s="133">
        <v>69104</v>
      </c>
      <c r="BY11" s="86">
        <f t="shared" si="8"/>
        <v>0</v>
      </c>
      <c r="BZ11" s="133">
        <v>34343</v>
      </c>
      <c r="CA11" s="86">
        <f>BJ11-BZ11</f>
        <v>0</v>
      </c>
      <c r="CB11" s="133">
        <v>69104</v>
      </c>
      <c r="CC11" s="86">
        <f t="shared" si="10"/>
        <v>0</v>
      </c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</row>
    <row r="12" spans="1:256" ht="33" customHeight="1">
      <c r="A12" s="87" t="s">
        <v>16</v>
      </c>
      <c r="B12" s="22">
        <v>346499</v>
      </c>
      <c r="C12" s="22">
        <v>0</v>
      </c>
      <c r="D12" s="22">
        <v>0</v>
      </c>
      <c r="E12" s="22">
        <v>340865</v>
      </c>
      <c r="F12" s="22">
        <v>5634</v>
      </c>
      <c r="G12" s="22">
        <v>0</v>
      </c>
      <c r="H12" s="22">
        <v>0</v>
      </c>
      <c r="I12" s="22">
        <v>349495</v>
      </c>
      <c r="J12" s="22">
        <v>0</v>
      </c>
      <c r="K12" s="22">
        <v>349495</v>
      </c>
      <c r="L12" s="22">
        <v>290305</v>
      </c>
      <c r="M12" s="22">
        <v>5560</v>
      </c>
      <c r="N12" s="22">
        <v>53630</v>
      </c>
      <c r="O12" s="22">
        <v>0</v>
      </c>
      <c r="P12" s="22">
        <v>42075</v>
      </c>
      <c r="Q12" s="22">
        <v>58991</v>
      </c>
      <c r="R12" s="22">
        <v>0</v>
      </c>
      <c r="S12" s="22">
        <v>0</v>
      </c>
      <c r="T12" s="22">
        <v>3037</v>
      </c>
      <c r="U12" s="22">
        <f t="shared" si="11"/>
        <v>2417030</v>
      </c>
      <c r="V12" s="22">
        <v>53501</v>
      </c>
      <c r="W12" s="22">
        <v>2300173</v>
      </c>
      <c r="X12" s="22">
        <v>2297166</v>
      </c>
      <c r="Y12" s="22">
        <v>0</v>
      </c>
      <c r="Z12" s="22">
        <v>3007</v>
      </c>
      <c r="AA12" s="22">
        <v>0</v>
      </c>
      <c r="AB12" s="22">
        <v>0</v>
      </c>
      <c r="AC12" s="22">
        <v>29801</v>
      </c>
      <c r="AD12" s="22">
        <v>6758</v>
      </c>
      <c r="AE12" s="22">
        <v>23043</v>
      </c>
      <c r="AF12" s="22">
        <v>0</v>
      </c>
      <c r="AG12" s="22">
        <v>7431</v>
      </c>
      <c r="AH12" s="22">
        <v>0</v>
      </c>
      <c r="AI12" s="22">
        <v>7431</v>
      </c>
      <c r="AJ12" s="22">
        <v>20216</v>
      </c>
      <c r="AK12" s="22">
        <v>0</v>
      </c>
      <c r="AL12" s="22">
        <v>0</v>
      </c>
      <c r="AM12" s="22">
        <v>0</v>
      </c>
      <c r="AN12" s="22">
        <v>0</v>
      </c>
      <c r="AO12" s="22">
        <v>5908</v>
      </c>
      <c r="AP12" s="22">
        <f>'第４０表介護保険事業会計（最初のページのみ印刷）'!B12-U12</f>
        <v>38545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3046</v>
      </c>
      <c r="AW12" s="22">
        <v>0</v>
      </c>
      <c r="AX12" s="22">
        <v>541</v>
      </c>
      <c r="AY12" s="22">
        <v>541</v>
      </c>
      <c r="AZ12" s="22">
        <f t="shared" si="0"/>
        <v>2505</v>
      </c>
      <c r="BA12" s="22">
        <v>0</v>
      </c>
      <c r="BB12" s="22">
        <v>0</v>
      </c>
      <c r="BC12" s="22">
        <v>1129</v>
      </c>
      <c r="BD12" s="22">
        <f t="shared" si="1"/>
        <v>-1129</v>
      </c>
      <c r="BE12" s="22">
        <f t="shared" si="2"/>
        <v>39921</v>
      </c>
      <c r="BF12" s="22">
        <f t="shared" si="3"/>
        <v>38545</v>
      </c>
      <c r="BG12" s="22">
        <f>'第４０表介護保険事業会計 (次ページ以降印刷)'!C12</f>
        <v>0</v>
      </c>
      <c r="BH12" s="22">
        <f t="shared" si="12"/>
        <v>0</v>
      </c>
      <c r="BI12" s="22">
        <f t="shared" si="13"/>
        <v>0</v>
      </c>
      <c r="BJ12" s="22">
        <f t="shared" si="4"/>
        <v>39921</v>
      </c>
      <c r="BK12" s="22">
        <f t="shared" si="5"/>
        <v>38545</v>
      </c>
      <c r="BL12" s="22">
        <v>31126</v>
      </c>
      <c r="BM12" s="22">
        <v>5</v>
      </c>
      <c r="BN12" s="22">
        <v>3425</v>
      </c>
      <c r="BO12" s="85"/>
      <c r="BP12" s="133">
        <v>2455575</v>
      </c>
      <c r="BQ12" s="86">
        <f>'第４０表介護保険事業会計（最初のページのみ印刷）'!B12-BP12</f>
        <v>0</v>
      </c>
      <c r="BR12" s="133">
        <v>2417030</v>
      </c>
      <c r="BS12" s="86">
        <f t="shared" si="6"/>
        <v>0</v>
      </c>
      <c r="BT12" s="133">
        <v>0</v>
      </c>
      <c r="BU12" s="86">
        <f t="shared" si="14"/>
        <v>0</v>
      </c>
      <c r="BV12" s="133">
        <v>39921</v>
      </c>
      <c r="BW12" s="86">
        <f t="shared" si="7"/>
        <v>0</v>
      </c>
      <c r="BX12" s="133">
        <v>38545</v>
      </c>
      <c r="BY12" s="86">
        <f t="shared" si="8"/>
        <v>0</v>
      </c>
      <c r="BZ12" s="133">
        <v>39921</v>
      </c>
      <c r="CA12" s="86">
        <f t="shared" si="9"/>
        <v>0</v>
      </c>
      <c r="CB12" s="133">
        <v>38545</v>
      </c>
      <c r="CC12" s="86">
        <f t="shared" si="10"/>
        <v>0</v>
      </c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</row>
    <row r="13" spans="1:256" ht="33" customHeight="1">
      <c r="A13" s="87" t="s">
        <v>17</v>
      </c>
      <c r="B13" s="22">
        <v>608415</v>
      </c>
      <c r="C13" s="22">
        <v>0</v>
      </c>
      <c r="D13" s="22">
        <v>0</v>
      </c>
      <c r="E13" s="22">
        <v>597300</v>
      </c>
      <c r="F13" s="22">
        <v>11115</v>
      </c>
      <c r="G13" s="22">
        <v>0</v>
      </c>
      <c r="H13" s="22">
        <v>0</v>
      </c>
      <c r="I13" s="22">
        <v>633738</v>
      </c>
      <c r="J13" s="22">
        <v>0</v>
      </c>
      <c r="K13" s="22">
        <v>633738</v>
      </c>
      <c r="L13" s="22">
        <v>510086</v>
      </c>
      <c r="M13" s="22">
        <v>9424</v>
      </c>
      <c r="N13" s="22">
        <v>114228</v>
      </c>
      <c r="O13" s="22">
        <v>0</v>
      </c>
      <c r="P13" s="22">
        <v>92190</v>
      </c>
      <c r="Q13" s="22">
        <v>67538</v>
      </c>
      <c r="R13" s="22">
        <v>0</v>
      </c>
      <c r="S13" s="22">
        <v>0</v>
      </c>
      <c r="T13" s="22">
        <v>11130</v>
      </c>
      <c r="U13" s="22">
        <f t="shared" si="11"/>
        <v>4278662</v>
      </c>
      <c r="V13" s="22">
        <v>120034</v>
      </c>
      <c r="W13" s="22">
        <v>4080686</v>
      </c>
      <c r="X13" s="22">
        <v>4075785</v>
      </c>
      <c r="Y13" s="22">
        <v>0</v>
      </c>
      <c r="Z13" s="22">
        <v>4901</v>
      </c>
      <c r="AA13" s="22">
        <v>0</v>
      </c>
      <c r="AB13" s="22">
        <v>0</v>
      </c>
      <c r="AC13" s="22">
        <v>59607</v>
      </c>
      <c r="AD13" s="22">
        <v>17494</v>
      </c>
      <c r="AE13" s="22">
        <v>42113</v>
      </c>
      <c r="AF13" s="22">
        <v>0</v>
      </c>
      <c r="AG13" s="22">
        <v>358</v>
      </c>
      <c r="AH13" s="22">
        <v>0</v>
      </c>
      <c r="AI13" s="22">
        <v>358</v>
      </c>
      <c r="AJ13" s="22">
        <v>470</v>
      </c>
      <c r="AK13" s="22">
        <v>0</v>
      </c>
      <c r="AL13" s="22">
        <v>0</v>
      </c>
      <c r="AM13" s="22">
        <v>0</v>
      </c>
      <c r="AN13" s="22">
        <v>0</v>
      </c>
      <c r="AO13" s="22">
        <v>17507</v>
      </c>
      <c r="AP13" s="22">
        <f>'第４０表介護保険事業会計（最初のページのみ印刷）'!B13-U13</f>
        <v>49398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1658430</v>
      </c>
      <c r="AW13" s="22">
        <v>28273</v>
      </c>
      <c r="AX13" s="22">
        <v>1609282</v>
      </c>
      <c r="AY13" s="22">
        <v>33345</v>
      </c>
      <c r="AZ13" s="22">
        <f t="shared" si="0"/>
        <v>49148</v>
      </c>
      <c r="BA13" s="22">
        <v>0</v>
      </c>
      <c r="BB13" s="22">
        <v>1229561</v>
      </c>
      <c r="BC13" s="22">
        <v>1232769</v>
      </c>
      <c r="BD13" s="22">
        <f t="shared" si="1"/>
        <v>-3208</v>
      </c>
      <c r="BE13" s="22">
        <f t="shared" si="2"/>
        <v>95338</v>
      </c>
      <c r="BF13" s="22">
        <f t="shared" si="3"/>
        <v>49398</v>
      </c>
      <c r="BG13" s="22">
        <f>'第４０表介護保険事業会計 (次ページ以降印刷)'!C13</f>
        <v>0</v>
      </c>
      <c r="BH13" s="22">
        <f t="shared" si="12"/>
        <v>0</v>
      </c>
      <c r="BI13" s="22">
        <f t="shared" si="13"/>
        <v>0</v>
      </c>
      <c r="BJ13" s="22">
        <f t="shared" si="4"/>
        <v>95338</v>
      </c>
      <c r="BK13" s="22">
        <f t="shared" si="5"/>
        <v>49398</v>
      </c>
      <c r="BL13" s="22">
        <v>107470</v>
      </c>
      <c r="BM13" s="22">
        <v>13</v>
      </c>
      <c r="BN13" s="22">
        <v>1496</v>
      </c>
      <c r="BO13" s="85"/>
      <c r="BP13" s="133">
        <v>4328060</v>
      </c>
      <c r="BQ13" s="86">
        <f>'第４０表介護保険事業会計（最初のページのみ印刷）'!B13-BP13</f>
        <v>0</v>
      </c>
      <c r="BR13" s="133">
        <v>4278662</v>
      </c>
      <c r="BS13" s="86">
        <f t="shared" si="6"/>
        <v>0</v>
      </c>
      <c r="BT13" s="133">
        <v>0</v>
      </c>
      <c r="BU13" s="86">
        <f t="shared" si="14"/>
        <v>0</v>
      </c>
      <c r="BV13" s="133">
        <v>95338</v>
      </c>
      <c r="BW13" s="86">
        <f t="shared" si="7"/>
        <v>0</v>
      </c>
      <c r="BX13" s="133">
        <v>49398</v>
      </c>
      <c r="BY13" s="86">
        <f t="shared" si="8"/>
        <v>0</v>
      </c>
      <c r="BZ13" s="133">
        <v>95338</v>
      </c>
      <c r="CA13" s="86">
        <f t="shared" si="9"/>
        <v>0</v>
      </c>
      <c r="CB13" s="133">
        <v>49398</v>
      </c>
      <c r="CC13" s="86">
        <f t="shared" si="10"/>
        <v>0</v>
      </c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</row>
    <row r="14" spans="1:256" ht="33" customHeight="1">
      <c r="A14" s="88" t="s">
        <v>79</v>
      </c>
      <c r="B14" s="23">
        <v>525418</v>
      </c>
      <c r="C14" s="23">
        <v>0</v>
      </c>
      <c r="D14" s="23">
        <v>0</v>
      </c>
      <c r="E14" s="23">
        <v>447775</v>
      </c>
      <c r="F14" s="23">
        <v>8943</v>
      </c>
      <c r="G14" s="23">
        <v>68700</v>
      </c>
      <c r="H14" s="23">
        <v>0</v>
      </c>
      <c r="I14" s="23">
        <v>474515</v>
      </c>
      <c r="J14" s="23">
        <v>0</v>
      </c>
      <c r="K14" s="23">
        <v>474515</v>
      </c>
      <c r="L14" s="23">
        <v>382724</v>
      </c>
      <c r="M14" s="23">
        <v>8478</v>
      </c>
      <c r="N14" s="23">
        <v>83313</v>
      </c>
      <c r="O14" s="23">
        <v>0</v>
      </c>
      <c r="P14" s="23">
        <v>53250</v>
      </c>
      <c r="Q14" s="23">
        <v>41371</v>
      </c>
      <c r="R14" s="23">
        <v>0</v>
      </c>
      <c r="S14" s="23">
        <v>0</v>
      </c>
      <c r="T14" s="23">
        <v>5830</v>
      </c>
      <c r="U14" s="23">
        <f t="shared" si="11"/>
        <v>3283763</v>
      </c>
      <c r="V14" s="23">
        <v>155693</v>
      </c>
      <c r="W14" s="23">
        <v>3061779</v>
      </c>
      <c r="X14" s="23">
        <v>3057815</v>
      </c>
      <c r="Y14" s="23">
        <v>0</v>
      </c>
      <c r="Z14" s="23">
        <v>3964</v>
      </c>
      <c r="AA14" s="23">
        <v>0</v>
      </c>
      <c r="AB14" s="23">
        <v>0</v>
      </c>
      <c r="AC14" s="23">
        <v>53223</v>
      </c>
      <c r="AD14" s="23">
        <v>16292</v>
      </c>
      <c r="AE14" s="23">
        <v>36931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13068</v>
      </c>
      <c r="AP14" s="23">
        <f>'第４０表介護保険事業会計（最初のページのみ印刷）'!B14-U14</f>
        <v>25226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8927</v>
      </c>
      <c r="AW14" s="23">
        <v>0</v>
      </c>
      <c r="AX14" s="23">
        <v>3995</v>
      </c>
      <c r="AY14" s="23">
        <v>1394</v>
      </c>
      <c r="AZ14" s="23">
        <f t="shared" si="0"/>
        <v>4932</v>
      </c>
      <c r="BA14" s="23">
        <v>0</v>
      </c>
      <c r="BB14" s="23">
        <v>3647</v>
      </c>
      <c r="BC14" s="23">
        <v>1128</v>
      </c>
      <c r="BD14" s="23">
        <f t="shared" si="1"/>
        <v>2519</v>
      </c>
      <c r="BE14" s="23">
        <f t="shared" si="2"/>
        <v>32677</v>
      </c>
      <c r="BF14" s="23">
        <f t="shared" si="3"/>
        <v>25226</v>
      </c>
      <c r="BG14" s="23">
        <f>'第４０表介護保険事業会計 (次ページ以降印刷)'!C14</f>
        <v>0</v>
      </c>
      <c r="BH14" s="23">
        <f t="shared" si="12"/>
        <v>0</v>
      </c>
      <c r="BI14" s="23">
        <f t="shared" si="13"/>
        <v>0</v>
      </c>
      <c r="BJ14" s="23">
        <f t="shared" si="4"/>
        <v>32677</v>
      </c>
      <c r="BK14" s="23">
        <f t="shared" si="5"/>
        <v>25226</v>
      </c>
      <c r="BL14" s="23">
        <v>60705</v>
      </c>
      <c r="BM14" s="23">
        <v>8</v>
      </c>
      <c r="BN14" s="23">
        <v>0</v>
      </c>
      <c r="BO14" s="85"/>
      <c r="BP14" s="133">
        <v>3308989</v>
      </c>
      <c r="BQ14" s="86">
        <f>'第４０表介護保険事業会計（最初のページのみ印刷）'!B14-BP14</f>
        <v>0</v>
      </c>
      <c r="BR14" s="133">
        <v>3283763</v>
      </c>
      <c r="BS14" s="86">
        <f t="shared" si="6"/>
        <v>0</v>
      </c>
      <c r="BT14" s="133">
        <v>0</v>
      </c>
      <c r="BU14" s="86">
        <f t="shared" si="14"/>
        <v>0</v>
      </c>
      <c r="BV14" s="133">
        <v>32677</v>
      </c>
      <c r="BW14" s="86">
        <f t="shared" si="7"/>
        <v>0</v>
      </c>
      <c r="BX14" s="133">
        <v>25226</v>
      </c>
      <c r="BY14" s="86">
        <f t="shared" si="8"/>
        <v>0</v>
      </c>
      <c r="BZ14" s="133">
        <v>32677</v>
      </c>
      <c r="CA14" s="86">
        <f t="shared" si="9"/>
        <v>0</v>
      </c>
      <c r="CB14" s="133">
        <v>25226</v>
      </c>
      <c r="CC14" s="86">
        <f t="shared" si="10"/>
        <v>0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</row>
    <row r="15" spans="1:256" ht="33" customHeight="1">
      <c r="A15" s="87" t="s">
        <v>148</v>
      </c>
      <c r="B15" s="22">
        <v>622719</v>
      </c>
      <c r="C15" s="22">
        <v>0</v>
      </c>
      <c r="D15" s="22">
        <v>0</v>
      </c>
      <c r="E15" s="22">
        <v>602140</v>
      </c>
      <c r="F15" s="22">
        <v>20579</v>
      </c>
      <c r="G15" s="22">
        <v>0</v>
      </c>
      <c r="H15" s="22">
        <v>0</v>
      </c>
      <c r="I15" s="22">
        <v>703984</v>
      </c>
      <c r="J15" s="22">
        <v>0</v>
      </c>
      <c r="K15" s="22">
        <v>658146</v>
      </c>
      <c r="L15" s="22">
        <v>536003</v>
      </c>
      <c r="M15" s="22">
        <v>52250</v>
      </c>
      <c r="N15" s="22">
        <v>69893</v>
      </c>
      <c r="O15" s="22">
        <v>45838</v>
      </c>
      <c r="P15" s="22">
        <v>174804</v>
      </c>
      <c r="Q15" s="22">
        <v>61889</v>
      </c>
      <c r="R15" s="22">
        <v>0</v>
      </c>
      <c r="S15" s="22">
        <v>0</v>
      </c>
      <c r="T15" s="22">
        <v>8674</v>
      </c>
      <c r="U15" s="21">
        <f t="shared" si="11"/>
        <v>4394082</v>
      </c>
      <c r="V15" s="22">
        <v>122055</v>
      </c>
      <c r="W15" s="22">
        <v>4071233</v>
      </c>
      <c r="X15" s="22">
        <v>4066327</v>
      </c>
      <c r="Y15" s="22">
        <v>0</v>
      </c>
      <c r="Z15" s="22">
        <v>4906</v>
      </c>
      <c r="AA15" s="22">
        <v>0</v>
      </c>
      <c r="AB15" s="22">
        <v>0</v>
      </c>
      <c r="AC15" s="22">
        <v>131612</v>
      </c>
      <c r="AD15" s="22">
        <v>18647</v>
      </c>
      <c r="AE15" s="22">
        <v>112965</v>
      </c>
      <c r="AF15" s="22">
        <v>0</v>
      </c>
      <c r="AG15" s="22">
        <v>8913</v>
      </c>
      <c r="AH15" s="22">
        <v>0</v>
      </c>
      <c r="AI15" s="22">
        <v>8913</v>
      </c>
      <c r="AJ15" s="22">
        <v>46489</v>
      </c>
      <c r="AK15" s="22">
        <v>0</v>
      </c>
      <c r="AL15" s="22">
        <v>0</v>
      </c>
      <c r="AM15" s="22">
        <v>0</v>
      </c>
      <c r="AN15" s="22">
        <v>0</v>
      </c>
      <c r="AO15" s="22">
        <v>13780</v>
      </c>
      <c r="AP15" s="22">
        <f>'第４０表介護保険事業会計（最初のページのみ印刷）'!B15-U15</f>
        <v>49375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27099</v>
      </c>
      <c r="AW15" s="22">
        <v>0</v>
      </c>
      <c r="AX15" s="22">
        <v>7139</v>
      </c>
      <c r="AY15" s="22">
        <v>7139</v>
      </c>
      <c r="AZ15" s="22">
        <f t="shared" si="0"/>
        <v>19960</v>
      </c>
      <c r="BA15" s="22">
        <v>0</v>
      </c>
      <c r="BB15" s="22">
        <v>0</v>
      </c>
      <c r="BC15" s="22">
        <v>3722</v>
      </c>
      <c r="BD15" s="22">
        <f t="shared" si="1"/>
        <v>-3722</v>
      </c>
      <c r="BE15" s="22">
        <f t="shared" si="2"/>
        <v>65613</v>
      </c>
      <c r="BF15" s="22">
        <f t="shared" si="3"/>
        <v>49375</v>
      </c>
      <c r="BG15" s="22">
        <f>'第４０表介護保険事業会計 (次ページ以降印刷)'!C15</f>
        <v>0</v>
      </c>
      <c r="BH15" s="22">
        <f t="shared" si="12"/>
        <v>0</v>
      </c>
      <c r="BI15" s="22">
        <f t="shared" si="13"/>
        <v>0</v>
      </c>
      <c r="BJ15" s="22">
        <f t="shared" si="4"/>
        <v>65613</v>
      </c>
      <c r="BK15" s="22">
        <f t="shared" si="5"/>
        <v>49375</v>
      </c>
      <c r="BL15" s="22">
        <v>45838</v>
      </c>
      <c r="BM15" s="22">
        <v>8</v>
      </c>
      <c r="BN15" s="22">
        <v>10640</v>
      </c>
      <c r="BO15" s="85"/>
      <c r="BP15" s="133">
        <v>4443457</v>
      </c>
      <c r="BQ15" s="86">
        <f>'第４０表介護保険事業会計（最初のページのみ印刷）'!B15-BP15</f>
        <v>0</v>
      </c>
      <c r="BR15" s="133">
        <v>4394082</v>
      </c>
      <c r="BS15" s="86">
        <f t="shared" si="6"/>
        <v>0</v>
      </c>
      <c r="BT15" s="133">
        <v>0</v>
      </c>
      <c r="BU15" s="86">
        <f t="shared" si="14"/>
        <v>0</v>
      </c>
      <c r="BV15" s="133">
        <v>65613</v>
      </c>
      <c r="BW15" s="86">
        <f t="shared" si="7"/>
        <v>0</v>
      </c>
      <c r="BX15" s="133">
        <v>49375</v>
      </c>
      <c r="BY15" s="86">
        <f t="shared" si="8"/>
        <v>0</v>
      </c>
      <c r="BZ15" s="133">
        <v>65613</v>
      </c>
      <c r="CA15" s="86">
        <f t="shared" si="9"/>
        <v>0</v>
      </c>
      <c r="CB15" s="133">
        <v>49375</v>
      </c>
      <c r="CC15" s="86">
        <f t="shared" si="10"/>
        <v>0</v>
      </c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</row>
    <row r="16" spans="1:256" ht="33" customHeight="1">
      <c r="A16" s="87" t="s">
        <v>149</v>
      </c>
      <c r="B16" s="22">
        <v>705860</v>
      </c>
      <c r="C16" s="22">
        <v>0</v>
      </c>
      <c r="D16" s="22">
        <v>0</v>
      </c>
      <c r="E16" s="22">
        <v>687610</v>
      </c>
      <c r="F16" s="22">
        <v>18250</v>
      </c>
      <c r="G16" s="22">
        <v>0</v>
      </c>
      <c r="H16" s="22">
        <v>0</v>
      </c>
      <c r="I16" s="22">
        <v>716872</v>
      </c>
      <c r="J16" s="22">
        <v>0</v>
      </c>
      <c r="K16" s="22">
        <v>716872</v>
      </c>
      <c r="L16" s="22">
        <v>600595</v>
      </c>
      <c r="M16" s="22">
        <v>17030</v>
      </c>
      <c r="N16" s="22">
        <v>99247</v>
      </c>
      <c r="O16" s="22">
        <v>0</v>
      </c>
      <c r="P16" s="22">
        <v>83789</v>
      </c>
      <c r="Q16" s="22">
        <v>161386</v>
      </c>
      <c r="R16" s="22">
        <v>0</v>
      </c>
      <c r="S16" s="22">
        <v>0</v>
      </c>
      <c r="T16" s="22">
        <v>578</v>
      </c>
      <c r="U16" s="22">
        <f t="shared" si="11"/>
        <v>4945765</v>
      </c>
      <c r="V16" s="22">
        <v>99247</v>
      </c>
      <c r="W16" s="22">
        <v>4687389</v>
      </c>
      <c r="X16" s="22">
        <v>4413617</v>
      </c>
      <c r="Y16" s="22">
        <v>267352</v>
      </c>
      <c r="Z16" s="22">
        <v>6420</v>
      </c>
      <c r="AA16" s="22">
        <v>0</v>
      </c>
      <c r="AB16" s="22">
        <v>0</v>
      </c>
      <c r="AC16" s="22">
        <v>94877</v>
      </c>
      <c r="AD16" s="22">
        <v>38798</v>
      </c>
      <c r="AE16" s="22">
        <v>56079</v>
      </c>
      <c r="AF16" s="22">
        <v>0</v>
      </c>
      <c r="AG16" s="22">
        <v>22101</v>
      </c>
      <c r="AH16" s="22">
        <v>0</v>
      </c>
      <c r="AI16" s="22">
        <v>22101</v>
      </c>
      <c r="AJ16" s="22">
        <v>555</v>
      </c>
      <c r="AK16" s="22">
        <v>0</v>
      </c>
      <c r="AL16" s="22">
        <v>0</v>
      </c>
      <c r="AM16" s="22">
        <v>0</v>
      </c>
      <c r="AN16" s="22">
        <v>0</v>
      </c>
      <c r="AO16" s="22">
        <v>41596</v>
      </c>
      <c r="AP16" s="22">
        <f>'第４０表介護保険事業会計（最初のページのみ印刷）'!B16-U16</f>
        <v>139537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4585</v>
      </c>
      <c r="AW16" s="22">
        <v>0</v>
      </c>
      <c r="AX16" s="22">
        <v>22338</v>
      </c>
      <c r="AY16" s="22">
        <v>6702</v>
      </c>
      <c r="AZ16" s="22">
        <f t="shared" si="0"/>
        <v>-17753</v>
      </c>
      <c r="BA16" s="22">
        <v>0</v>
      </c>
      <c r="BB16" s="22">
        <v>1207</v>
      </c>
      <c r="BC16" s="22">
        <v>1866</v>
      </c>
      <c r="BD16" s="22">
        <f>BB16-BC16</f>
        <v>-659</v>
      </c>
      <c r="BE16" s="22">
        <f>BF16+AZ16+BD16</f>
        <v>121125</v>
      </c>
      <c r="BF16" s="22">
        <f>AP16-AS16+AT16+BA16</f>
        <v>139537</v>
      </c>
      <c r="BG16" s="22">
        <f>'第４０表介護保険事業会計 (次ページ以降印刷)'!C16</f>
        <v>0</v>
      </c>
      <c r="BH16" s="22">
        <f>J16</f>
        <v>0</v>
      </c>
      <c r="BI16" s="22">
        <f>AH16</f>
        <v>0</v>
      </c>
      <c r="BJ16" s="22">
        <f>BE16-BG16-BH16+BI16</f>
        <v>121125</v>
      </c>
      <c r="BK16" s="22">
        <f>BF16-BG16-BH16+BI16</f>
        <v>139537</v>
      </c>
      <c r="BL16" s="22">
        <v>50863</v>
      </c>
      <c r="BM16" s="22">
        <v>6</v>
      </c>
      <c r="BN16" s="22">
        <v>13609</v>
      </c>
      <c r="BO16" s="85"/>
      <c r="BP16" s="133">
        <v>5085302</v>
      </c>
      <c r="BQ16" s="86">
        <f>'第４０表介護保険事業会計（最初のページのみ印刷）'!B16-BP16</f>
        <v>0</v>
      </c>
      <c r="BR16" s="133">
        <v>4945765</v>
      </c>
      <c r="BS16" s="86">
        <f>U16-BR16</f>
        <v>0</v>
      </c>
      <c r="BT16" s="133">
        <v>0</v>
      </c>
      <c r="BU16" s="86">
        <f>AS16-BT16</f>
        <v>0</v>
      </c>
      <c r="BV16" s="133">
        <v>121125</v>
      </c>
      <c r="BW16" s="86">
        <f>BE16-BV16</f>
        <v>0</v>
      </c>
      <c r="BX16" s="133">
        <v>139537</v>
      </c>
      <c r="BY16" s="86">
        <f>BF16-BX16</f>
        <v>0</v>
      </c>
      <c r="BZ16" s="133">
        <v>121125</v>
      </c>
      <c r="CA16" s="86">
        <f>BJ16-BZ16</f>
        <v>0</v>
      </c>
      <c r="CB16" s="133">
        <v>139537</v>
      </c>
      <c r="CC16" s="86">
        <f>BK16-CB16</f>
        <v>0</v>
      </c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</row>
    <row r="17" spans="1:256" ht="33" customHeight="1" thickBot="1">
      <c r="A17" s="87" t="s">
        <v>152</v>
      </c>
      <c r="B17" s="22">
        <v>249969</v>
      </c>
      <c r="C17" s="22">
        <v>0</v>
      </c>
      <c r="D17" s="22">
        <v>0</v>
      </c>
      <c r="E17" s="22">
        <v>243351</v>
      </c>
      <c r="F17" s="22">
        <v>6618</v>
      </c>
      <c r="G17" s="22">
        <v>0</v>
      </c>
      <c r="H17" s="22">
        <v>0</v>
      </c>
      <c r="I17" s="22">
        <v>257399</v>
      </c>
      <c r="J17" s="22">
        <v>0</v>
      </c>
      <c r="K17" s="22">
        <v>257399</v>
      </c>
      <c r="L17" s="22">
        <v>209140</v>
      </c>
      <c r="M17" s="22">
        <v>6055</v>
      </c>
      <c r="N17" s="22">
        <v>42204</v>
      </c>
      <c r="O17" s="22">
        <v>0</v>
      </c>
      <c r="P17" s="22">
        <v>50483</v>
      </c>
      <c r="Q17" s="22">
        <v>34327</v>
      </c>
      <c r="R17" s="22">
        <v>0</v>
      </c>
      <c r="S17" s="22">
        <v>0</v>
      </c>
      <c r="T17" s="22">
        <v>2585</v>
      </c>
      <c r="U17" s="114">
        <f t="shared" si="11"/>
        <v>1743471</v>
      </c>
      <c r="V17" s="22">
        <v>43717</v>
      </c>
      <c r="W17" s="22">
        <v>1644615</v>
      </c>
      <c r="X17" s="22">
        <v>1642927</v>
      </c>
      <c r="Y17" s="22">
        <v>0</v>
      </c>
      <c r="Z17" s="22">
        <v>1688</v>
      </c>
      <c r="AA17" s="22">
        <v>0</v>
      </c>
      <c r="AB17" s="22">
        <v>0</v>
      </c>
      <c r="AC17" s="22">
        <v>31959</v>
      </c>
      <c r="AD17" s="22">
        <v>7605</v>
      </c>
      <c r="AE17" s="22">
        <v>24354</v>
      </c>
      <c r="AF17" s="22">
        <v>0</v>
      </c>
      <c r="AG17" s="22">
        <v>2626</v>
      </c>
      <c r="AH17" s="22">
        <v>0</v>
      </c>
      <c r="AI17" s="22">
        <v>2626</v>
      </c>
      <c r="AJ17" s="22">
        <v>7391</v>
      </c>
      <c r="AK17" s="22">
        <v>0</v>
      </c>
      <c r="AL17" s="22">
        <v>0</v>
      </c>
      <c r="AM17" s="22">
        <v>0</v>
      </c>
      <c r="AN17" s="22">
        <v>0</v>
      </c>
      <c r="AO17" s="22">
        <v>13163</v>
      </c>
      <c r="AP17" s="22">
        <f>'第４０表介護保険事業会計（最初のページのみ印刷）'!B17-U17</f>
        <v>7581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8557</v>
      </c>
      <c r="AW17" s="22">
        <v>0</v>
      </c>
      <c r="AX17" s="22">
        <v>7058</v>
      </c>
      <c r="AY17" s="22">
        <v>4801</v>
      </c>
      <c r="AZ17" s="22">
        <f t="shared" si="0"/>
        <v>1499</v>
      </c>
      <c r="BA17" s="22">
        <v>0</v>
      </c>
      <c r="BB17" s="22">
        <v>0</v>
      </c>
      <c r="BC17" s="22">
        <v>5201</v>
      </c>
      <c r="BD17" s="22">
        <f>BB17-BC17</f>
        <v>-5201</v>
      </c>
      <c r="BE17" s="22">
        <f>BF17+AZ17+BD17</f>
        <v>3879</v>
      </c>
      <c r="BF17" s="22">
        <f>AP17-AS17+AT17+BA17</f>
        <v>7581</v>
      </c>
      <c r="BG17" s="22">
        <f>'第４０表介護保険事業会計 (次ページ以降印刷)'!C17</f>
        <v>0</v>
      </c>
      <c r="BH17" s="22">
        <f>J17</f>
        <v>0</v>
      </c>
      <c r="BI17" s="22">
        <f>AH17</f>
        <v>0</v>
      </c>
      <c r="BJ17" s="22">
        <f>BE17-BG17-BH17+BI17</f>
        <v>3879</v>
      </c>
      <c r="BK17" s="22">
        <f>BF17-BG17-BH17+BI17</f>
        <v>7581</v>
      </c>
      <c r="BL17" s="22">
        <v>42992</v>
      </c>
      <c r="BM17" s="22">
        <v>6</v>
      </c>
      <c r="BN17" s="22">
        <v>0</v>
      </c>
      <c r="BO17" s="85"/>
      <c r="BP17" s="133">
        <v>1751052</v>
      </c>
      <c r="BQ17" s="86">
        <f>'第４０表介護保険事業会計（最初のページのみ印刷）'!B17-BP17</f>
        <v>0</v>
      </c>
      <c r="BR17" s="133">
        <v>1743471</v>
      </c>
      <c r="BS17" s="86">
        <f>U17-BR17</f>
        <v>0</v>
      </c>
      <c r="BT17" s="133">
        <v>0</v>
      </c>
      <c r="BU17" s="86">
        <f>AS17-BT17</f>
        <v>0</v>
      </c>
      <c r="BV17" s="133">
        <v>3879</v>
      </c>
      <c r="BW17" s="86">
        <f>BE17-BV17</f>
        <v>0</v>
      </c>
      <c r="BX17" s="133">
        <v>7581</v>
      </c>
      <c r="BY17" s="86">
        <f>BF17-BX17</f>
        <v>0</v>
      </c>
      <c r="BZ17" s="133">
        <v>3879</v>
      </c>
      <c r="CA17" s="86">
        <f>BJ17-BZ17</f>
        <v>0</v>
      </c>
      <c r="CB17" s="133">
        <v>7581</v>
      </c>
      <c r="CC17" s="86">
        <f>BK17-CB17</f>
        <v>0</v>
      </c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</row>
    <row r="18" spans="1:256" ht="33" customHeight="1" thickBot="1" thickTop="1">
      <c r="A18" s="89" t="s">
        <v>81</v>
      </c>
      <c r="B18" s="34">
        <f>SUM(B5:B17)</f>
        <v>14387338</v>
      </c>
      <c r="C18" s="34">
        <f aca="true" t="shared" si="15" ref="C18:T18">SUM(C5:C17)</f>
        <v>0</v>
      </c>
      <c r="D18" s="34">
        <f t="shared" si="15"/>
        <v>0</v>
      </c>
      <c r="E18" s="34">
        <f t="shared" si="15"/>
        <v>13946240</v>
      </c>
      <c r="F18" s="34">
        <f t="shared" si="15"/>
        <v>372398</v>
      </c>
      <c r="G18" s="34">
        <f t="shared" si="15"/>
        <v>68700</v>
      </c>
      <c r="H18" s="34">
        <f t="shared" si="15"/>
        <v>0</v>
      </c>
      <c r="I18" s="34">
        <f t="shared" si="15"/>
        <v>14622436</v>
      </c>
      <c r="J18" s="34">
        <f t="shared" si="15"/>
        <v>0</v>
      </c>
      <c r="K18" s="34">
        <f t="shared" si="15"/>
        <v>14576598</v>
      </c>
      <c r="L18" s="34">
        <f t="shared" si="15"/>
        <v>11973034</v>
      </c>
      <c r="M18" s="34">
        <f t="shared" si="15"/>
        <v>385743</v>
      </c>
      <c r="N18" s="34">
        <f t="shared" si="15"/>
        <v>2217821</v>
      </c>
      <c r="O18" s="34">
        <f t="shared" si="15"/>
        <v>45838</v>
      </c>
      <c r="P18" s="34">
        <f t="shared" si="15"/>
        <v>2175924</v>
      </c>
      <c r="Q18" s="34">
        <f t="shared" si="15"/>
        <v>1142609</v>
      </c>
      <c r="R18" s="34">
        <f t="shared" si="15"/>
        <v>182211</v>
      </c>
      <c r="S18" s="34">
        <f t="shared" si="15"/>
        <v>182211</v>
      </c>
      <c r="T18" s="34">
        <f t="shared" si="15"/>
        <v>46668</v>
      </c>
      <c r="U18" s="34">
        <f aca="true" t="shared" si="16" ref="U18:BN18">SUM(U5:U17)</f>
        <v>100580846</v>
      </c>
      <c r="V18" s="34">
        <f t="shared" si="16"/>
        <v>2493884</v>
      </c>
      <c r="W18" s="34">
        <f t="shared" si="16"/>
        <v>94992190</v>
      </c>
      <c r="X18" s="34">
        <f t="shared" si="16"/>
        <v>94060464</v>
      </c>
      <c r="Y18" s="34">
        <f t="shared" si="16"/>
        <v>806025</v>
      </c>
      <c r="Z18" s="34">
        <f t="shared" si="16"/>
        <v>125701</v>
      </c>
      <c r="AA18" s="34">
        <f t="shared" si="16"/>
        <v>0</v>
      </c>
      <c r="AB18" s="34">
        <f t="shared" si="16"/>
        <v>0</v>
      </c>
      <c r="AC18" s="34">
        <f>SUM(AC5:AC17)</f>
        <v>2023049</v>
      </c>
      <c r="AD18" s="34">
        <f>SUM(AD5:AD17)</f>
        <v>624107</v>
      </c>
      <c r="AE18" s="34">
        <f>SUM(AE5:AE17)</f>
        <v>1398942</v>
      </c>
      <c r="AF18" s="34">
        <f t="shared" si="16"/>
        <v>0</v>
      </c>
      <c r="AG18" s="34">
        <f t="shared" si="16"/>
        <v>92900</v>
      </c>
      <c r="AH18" s="34">
        <f t="shared" si="16"/>
        <v>13000</v>
      </c>
      <c r="AI18" s="34">
        <f t="shared" si="16"/>
        <v>79900</v>
      </c>
      <c r="AJ18" s="34">
        <f t="shared" si="16"/>
        <v>611638</v>
      </c>
      <c r="AK18" s="34">
        <f t="shared" si="16"/>
        <v>40</v>
      </c>
      <c r="AL18" s="34">
        <f t="shared" si="16"/>
        <v>0</v>
      </c>
      <c r="AM18" s="34">
        <f t="shared" si="16"/>
        <v>40</v>
      </c>
      <c r="AN18" s="34">
        <f t="shared" si="16"/>
        <v>0</v>
      </c>
      <c r="AO18" s="34">
        <f t="shared" si="16"/>
        <v>367145</v>
      </c>
      <c r="AP18" s="34">
        <f t="shared" si="16"/>
        <v>981276</v>
      </c>
      <c r="AQ18" s="34">
        <f t="shared" si="16"/>
        <v>0</v>
      </c>
      <c r="AR18" s="34">
        <f t="shared" si="16"/>
        <v>6686</v>
      </c>
      <c r="AS18" s="34">
        <f t="shared" si="16"/>
        <v>6686</v>
      </c>
      <c r="AT18" s="34">
        <f t="shared" si="16"/>
        <v>0</v>
      </c>
      <c r="AU18" s="34">
        <f t="shared" si="16"/>
        <v>0</v>
      </c>
      <c r="AV18" s="34">
        <f t="shared" si="16"/>
        <v>2015345</v>
      </c>
      <c r="AW18" s="34">
        <f t="shared" si="16"/>
        <v>28273</v>
      </c>
      <c r="AX18" s="34">
        <f t="shared" si="16"/>
        <v>1757264</v>
      </c>
      <c r="AY18" s="34">
        <f t="shared" si="16"/>
        <v>104965</v>
      </c>
      <c r="AZ18" s="34">
        <f t="shared" si="16"/>
        <v>258081</v>
      </c>
      <c r="BA18" s="34">
        <f t="shared" si="16"/>
        <v>0</v>
      </c>
      <c r="BB18" s="34">
        <f t="shared" si="16"/>
        <v>1230114</v>
      </c>
      <c r="BC18" s="34">
        <f t="shared" si="16"/>
        <v>1379277</v>
      </c>
      <c r="BD18" s="34">
        <f>SUM(BD5:BD17)</f>
        <v>-149163</v>
      </c>
      <c r="BE18" s="34">
        <f t="shared" si="16"/>
        <v>1083508</v>
      </c>
      <c r="BF18" s="34">
        <f t="shared" si="16"/>
        <v>974590</v>
      </c>
      <c r="BG18" s="34">
        <f t="shared" si="16"/>
        <v>0</v>
      </c>
      <c r="BH18" s="34">
        <f t="shared" si="16"/>
        <v>0</v>
      </c>
      <c r="BI18" s="34">
        <f t="shared" si="16"/>
        <v>13000</v>
      </c>
      <c r="BJ18" s="34">
        <f t="shared" si="16"/>
        <v>1096508</v>
      </c>
      <c r="BK18" s="34">
        <f t="shared" si="16"/>
        <v>987590</v>
      </c>
      <c r="BL18" s="34">
        <f t="shared" si="16"/>
        <v>1181671</v>
      </c>
      <c r="BM18" s="34">
        <f t="shared" si="16"/>
        <v>174</v>
      </c>
      <c r="BN18" s="34">
        <f t="shared" si="16"/>
        <v>101733</v>
      </c>
      <c r="BO18" s="85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</row>
    <row r="19" spans="1:256" ht="33" customHeight="1" thickTop="1">
      <c r="A19" s="87" t="s">
        <v>18</v>
      </c>
      <c r="B19" s="24">
        <v>138442</v>
      </c>
      <c r="C19" s="24">
        <v>0</v>
      </c>
      <c r="D19" s="24">
        <v>0</v>
      </c>
      <c r="E19" s="24">
        <v>134725</v>
      </c>
      <c r="F19" s="24">
        <v>3717</v>
      </c>
      <c r="G19" s="24">
        <v>0</v>
      </c>
      <c r="H19" s="24">
        <v>0</v>
      </c>
      <c r="I19" s="24">
        <v>166965</v>
      </c>
      <c r="J19" s="24">
        <v>0</v>
      </c>
      <c r="K19" s="24">
        <v>166965</v>
      </c>
      <c r="L19" s="24">
        <v>126278</v>
      </c>
      <c r="M19" s="24">
        <v>2844</v>
      </c>
      <c r="N19" s="24">
        <v>37843</v>
      </c>
      <c r="O19" s="24">
        <v>0</v>
      </c>
      <c r="P19" s="24">
        <v>63061</v>
      </c>
      <c r="Q19" s="24">
        <v>10342</v>
      </c>
      <c r="R19" s="24">
        <v>0</v>
      </c>
      <c r="S19" s="24">
        <v>0</v>
      </c>
      <c r="T19" s="24">
        <v>2830</v>
      </c>
      <c r="U19" s="24">
        <f aca="true" t="shared" si="17" ref="U19:U64">SUM(V19:W19,AA19:AC19,AF19:AG19,AJ19:AK19,AN19:AO19)</f>
        <v>1058720</v>
      </c>
      <c r="V19" s="24">
        <v>37436</v>
      </c>
      <c r="W19" s="24">
        <v>985636</v>
      </c>
      <c r="X19" s="24">
        <v>984373</v>
      </c>
      <c r="Y19" s="24">
        <v>0</v>
      </c>
      <c r="Z19" s="24">
        <v>1263</v>
      </c>
      <c r="AA19" s="24">
        <v>0</v>
      </c>
      <c r="AB19" s="24">
        <v>0</v>
      </c>
      <c r="AC19" s="24">
        <v>13972</v>
      </c>
      <c r="AD19" s="24">
        <v>4598</v>
      </c>
      <c r="AE19" s="24">
        <v>9374</v>
      </c>
      <c r="AF19" s="24">
        <v>0</v>
      </c>
      <c r="AG19" s="24">
        <v>8999</v>
      </c>
      <c r="AH19" s="24">
        <v>0</v>
      </c>
      <c r="AI19" s="24">
        <v>8999</v>
      </c>
      <c r="AJ19" s="24">
        <v>6765</v>
      </c>
      <c r="AK19" s="24">
        <v>0</v>
      </c>
      <c r="AL19" s="24">
        <v>0</v>
      </c>
      <c r="AM19" s="24">
        <v>0</v>
      </c>
      <c r="AN19" s="24">
        <v>0</v>
      </c>
      <c r="AO19" s="24">
        <v>5912</v>
      </c>
      <c r="AP19" s="24">
        <f>'第４０表介護保険事業会計（最初のページのみ印刷）'!B19-U19</f>
        <v>3785</v>
      </c>
      <c r="AQ19" s="24">
        <v>0</v>
      </c>
      <c r="AR19" s="24">
        <v>0</v>
      </c>
      <c r="AS19" s="22">
        <v>0</v>
      </c>
      <c r="AT19" s="24">
        <v>0</v>
      </c>
      <c r="AU19" s="24">
        <v>0</v>
      </c>
      <c r="AV19" s="24">
        <v>26990</v>
      </c>
      <c r="AW19" s="24">
        <v>0</v>
      </c>
      <c r="AX19" s="24">
        <v>7280</v>
      </c>
      <c r="AY19" s="24">
        <v>4198</v>
      </c>
      <c r="AZ19" s="24">
        <f aca="true" t="shared" si="18" ref="AZ19:AZ47">AV19-AX19</f>
        <v>19710</v>
      </c>
      <c r="BA19" s="24">
        <v>0</v>
      </c>
      <c r="BB19" s="24">
        <v>788</v>
      </c>
      <c r="BC19" s="24">
        <v>1041</v>
      </c>
      <c r="BD19" s="24">
        <f aca="true" t="shared" si="19" ref="BD19:BD47">BB19-BC19</f>
        <v>-253</v>
      </c>
      <c r="BE19" s="24">
        <f aca="true" t="shared" si="20" ref="BE19:BE47">BF19+AZ19+BD19</f>
        <v>23242</v>
      </c>
      <c r="BF19" s="24">
        <f aca="true" t="shared" si="21" ref="BF19:BF47">AP19-AS19+AT19+BA19</f>
        <v>3785</v>
      </c>
      <c r="BG19" s="24">
        <f>'第４０表介護保険事業会計 (次ページ以降印刷)'!C19</f>
        <v>0</v>
      </c>
      <c r="BH19" s="24">
        <f aca="true" t="shared" si="22" ref="BH19:BH47">J19</f>
        <v>0</v>
      </c>
      <c r="BI19" s="24">
        <f aca="true" t="shared" si="23" ref="BI19:BI47">AH19</f>
        <v>0</v>
      </c>
      <c r="BJ19" s="24">
        <f aca="true" t="shared" si="24" ref="BJ19:BJ47">BE19-BG19-BH19+BI19</f>
        <v>23242</v>
      </c>
      <c r="BK19" s="24">
        <f aca="true" t="shared" si="25" ref="BK19:BK47">BF19-BG19-BH19+BI19</f>
        <v>3785</v>
      </c>
      <c r="BL19" s="24">
        <v>21932</v>
      </c>
      <c r="BM19" s="24">
        <v>3</v>
      </c>
      <c r="BN19" s="24">
        <v>960</v>
      </c>
      <c r="BO19" s="85"/>
      <c r="BP19" s="133">
        <v>1062505</v>
      </c>
      <c r="BQ19" s="86">
        <f>'第４０表介護保険事業会計（最初のページのみ印刷）'!B19-BP19</f>
        <v>0</v>
      </c>
      <c r="BR19" s="133">
        <v>1058720</v>
      </c>
      <c r="BS19" s="86">
        <f aca="true" t="shared" si="26" ref="BS19:BS47">U19-BR19</f>
        <v>0</v>
      </c>
      <c r="BT19" s="133">
        <v>0</v>
      </c>
      <c r="BU19" s="86">
        <f aca="true" t="shared" si="27" ref="BU19:BU47">AS19-BT19</f>
        <v>0</v>
      </c>
      <c r="BV19" s="133">
        <v>23242</v>
      </c>
      <c r="BW19" s="86">
        <f aca="true" t="shared" si="28" ref="BW19:BW47">BE19-BV19</f>
        <v>0</v>
      </c>
      <c r="BX19" s="133">
        <v>3785</v>
      </c>
      <c r="BY19" s="86">
        <f aca="true" t="shared" si="29" ref="BY19:BY47">BF19-BX19</f>
        <v>0</v>
      </c>
      <c r="BZ19" s="133">
        <v>23242</v>
      </c>
      <c r="CA19" s="86">
        <f aca="true" t="shared" si="30" ref="CA19:CA47">BJ19-BZ19</f>
        <v>0</v>
      </c>
      <c r="CB19" s="133">
        <v>3785</v>
      </c>
      <c r="CC19" s="86">
        <f aca="true" t="shared" si="31" ref="CC19:CC47">BK19-CB19</f>
        <v>0</v>
      </c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</row>
    <row r="20" spans="1:256" ht="33" customHeight="1">
      <c r="A20" s="87" t="s">
        <v>19</v>
      </c>
      <c r="B20" s="22">
        <v>115260</v>
      </c>
      <c r="C20" s="22">
        <v>0</v>
      </c>
      <c r="D20" s="22">
        <v>0</v>
      </c>
      <c r="E20" s="22">
        <v>111400</v>
      </c>
      <c r="F20" s="22">
        <v>3860</v>
      </c>
      <c r="G20" s="22">
        <v>0</v>
      </c>
      <c r="H20" s="22">
        <v>0</v>
      </c>
      <c r="I20" s="22">
        <v>144680</v>
      </c>
      <c r="J20" s="22">
        <v>0</v>
      </c>
      <c r="K20" s="22">
        <v>144680</v>
      </c>
      <c r="L20" s="22">
        <v>138303</v>
      </c>
      <c r="M20" s="22">
        <v>3038</v>
      </c>
      <c r="N20" s="22">
        <v>3339</v>
      </c>
      <c r="O20" s="22">
        <v>0</v>
      </c>
      <c r="P20" s="22">
        <v>24474</v>
      </c>
      <c r="Q20" s="22">
        <v>15307</v>
      </c>
      <c r="R20" s="22">
        <v>0</v>
      </c>
      <c r="S20" s="22">
        <v>0</v>
      </c>
      <c r="T20" s="22">
        <v>131</v>
      </c>
      <c r="U20" s="22">
        <f t="shared" si="17"/>
        <v>842178</v>
      </c>
      <c r="V20" s="22">
        <v>39092</v>
      </c>
      <c r="W20" s="22">
        <v>762267</v>
      </c>
      <c r="X20" s="22">
        <v>761192</v>
      </c>
      <c r="Y20" s="22">
        <v>0</v>
      </c>
      <c r="Z20" s="22">
        <v>1075</v>
      </c>
      <c r="AA20" s="22">
        <v>0</v>
      </c>
      <c r="AB20" s="22">
        <v>0</v>
      </c>
      <c r="AC20" s="22">
        <v>15958</v>
      </c>
      <c r="AD20" s="22">
        <v>3091</v>
      </c>
      <c r="AE20" s="22">
        <v>12867</v>
      </c>
      <c r="AF20" s="22">
        <v>3294</v>
      </c>
      <c r="AG20" s="22">
        <v>1209</v>
      </c>
      <c r="AH20" s="22">
        <v>0</v>
      </c>
      <c r="AI20" s="22">
        <v>1209</v>
      </c>
      <c r="AJ20" s="22">
        <v>11429</v>
      </c>
      <c r="AK20" s="22">
        <v>0</v>
      </c>
      <c r="AL20" s="22">
        <v>0</v>
      </c>
      <c r="AM20" s="22">
        <v>0</v>
      </c>
      <c r="AN20" s="22">
        <v>0</v>
      </c>
      <c r="AO20" s="22">
        <v>8929</v>
      </c>
      <c r="AP20" s="22">
        <f>'第４０表介護保険事業会計（最初のページのみ印刷）'!B20-U20</f>
        <v>31402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3951</v>
      </c>
      <c r="AW20" s="22">
        <v>0</v>
      </c>
      <c r="AX20" s="22">
        <v>9994</v>
      </c>
      <c r="AY20" s="22">
        <v>2827</v>
      </c>
      <c r="AZ20" s="22">
        <f t="shared" si="18"/>
        <v>-6043</v>
      </c>
      <c r="BA20" s="22">
        <v>0</v>
      </c>
      <c r="BB20" s="22">
        <v>0</v>
      </c>
      <c r="BC20" s="22">
        <v>4351</v>
      </c>
      <c r="BD20" s="22">
        <f t="shared" si="19"/>
        <v>-4351</v>
      </c>
      <c r="BE20" s="22">
        <f t="shared" si="20"/>
        <v>21008</v>
      </c>
      <c r="BF20" s="22">
        <f t="shared" si="21"/>
        <v>31402</v>
      </c>
      <c r="BG20" s="22">
        <f>'第４０表介護保険事業会計 (次ページ以降印刷)'!C20</f>
        <v>0</v>
      </c>
      <c r="BH20" s="22">
        <f t="shared" si="22"/>
        <v>0</v>
      </c>
      <c r="BI20" s="22">
        <f t="shared" si="23"/>
        <v>0</v>
      </c>
      <c r="BJ20" s="22">
        <f t="shared" si="24"/>
        <v>21008</v>
      </c>
      <c r="BK20" s="22">
        <f t="shared" si="25"/>
        <v>31402</v>
      </c>
      <c r="BL20" s="22">
        <v>25292</v>
      </c>
      <c r="BM20" s="22">
        <v>4</v>
      </c>
      <c r="BN20" s="22">
        <v>0</v>
      </c>
      <c r="BO20" s="85"/>
      <c r="BP20" s="133">
        <v>873580</v>
      </c>
      <c r="BQ20" s="86">
        <f>'第４０表介護保険事業会計（最初のページのみ印刷）'!B20-BP20</f>
        <v>0</v>
      </c>
      <c r="BR20" s="133">
        <v>842178</v>
      </c>
      <c r="BS20" s="86">
        <f t="shared" si="26"/>
        <v>0</v>
      </c>
      <c r="BT20" s="133">
        <v>0</v>
      </c>
      <c r="BU20" s="86">
        <f t="shared" si="27"/>
        <v>0</v>
      </c>
      <c r="BV20" s="133">
        <v>21008</v>
      </c>
      <c r="BW20" s="86">
        <f t="shared" si="28"/>
        <v>0</v>
      </c>
      <c r="BX20" s="133">
        <v>31402</v>
      </c>
      <c r="BY20" s="86">
        <f t="shared" si="29"/>
        <v>0</v>
      </c>
      <c r="BZ20" s="133">
        <v>21008</v>
      </c>
      <c r="CA20" s="86">
        <f t="shared" si="30"/>
        <v>0</v>
      </c>
      <c r="CB20" s="133">
        <v>31402</v>
      </c>
      <c r="CC20" s="86">
        <f t="shared" si="31"/>
        <v>0</v>
      </c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</row>
    <row r="21" spans="1:256" ht="33" customHeight="1">
      <c r="A21" s="87" t="s">
        <v>20</v>
      </c>
      <c r="B21" s="22">
        <v>194477</v>
      </c>
      <c r="C21" s="22">
        <v>20000</v>
      </c>
      <c r="D21" s="22">
        <v>20000</v>
      </c>
      <c r="E21" s="22">
        <v>168960</v>
      </c>
      <c r="F21" s="22">
        <v>5517</v>
      </c>
      <c r="G21" s="22">
        <v>0</v>
      </c>
      <c r="H21" s="22">
        <v>0</v>
      </c>
      <c r="I21" s="22">
        <v>218076</v>
      </c>
      <c r="J21" s="22">
        <v>0</v>
      </c>
      <c r="K21" s="22">
        <v>218076</v>
      </c>
      <c r="L21" s="22">
        <v>162450</v>
      </c>
      <c r="M21" s="22">
        <v>5517</v>
      </c>
      <c r="N21" s="22">
        <v>50109</v>
      </c>
      <c r="O21" s="22">
        <v>0</v>
      </c>
      <c r="P21" s="22">
        <v>49459</v>
      </c>
      <c r="Q21" s="22">
        <v>8112</v>
      </c>
      <c r="R21" s="22">
        <v>0</v>
      </c>
      <c r="S21" s="22">
        <v>0</v>
      </c>
      <c r="T21" s="22">
        <v>294</v>
      </c>
      <c r="U21" s="22">
        <f t="shared" si="17"/>
        <v>1370328</v>
      </c>
      <c r="V21" s="22">
        <v>47548</v>
      </c>
      <c r="W21" s="22">
        <v>1281988</v>
      </c>
      <c r="X21" s="22">
        <v>1280313</v>
      </c>
      <c r="Y21" s="22">
        <v>0</v>
      </c>
      <c r="Z21" s="22">
        <v>1675</v>
      </c>
      <c r="AA21" s="22">
        <v>0</v>
      </c>
      <c r="AB21" s="22">
        <v>0</v>
      </c>
      <c r="AC21" s="22">
        <v>26916</v>
      </c>
      <c r="AD21" s="22">
        <v>6122</v>
      </c>
      <c r="AE21" s="22">
        <v>20794</v>
      </c>
      <c r="AF21" s="22">
        <v>0</v>
      </c>
      <c r="AG21" s="22">
        <v>0</v>
      </c>
      <c r="AH21" s="22">
        <v>0</v>
      </c>
      <c r="AI21" s="22">
        <v>0</v>
      </c>
      <c r="AJ21" s="22">
        <v>10211</v>
      </c>
      <c r="AK21" s="22">
        <v>0</v>
      </c>
      <c r="AL21" s="22">
        <v>0</v>
      </c>
      <c r="AM21" s="22">
        <v>0</v>
      </c>
      <c r="AN21" s="22">
        <v>0</v>
      </c>
      <c r="AO21" s="22">
        <v>3665</v>
      </c>
      <c r="AP21" s="22">
        <f>'第４０表介護保険事業会計（最初のページのみ印刷）'!B21-U21</f>
        <v>12731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1808</v>
      </c>
      <c r="AY21" s="22">
        <v>1205</v>
      </c>
      <c r="AZ21" s="22">
        <f t="shared" si="18"/>
        <v>-1808</v>
      </c>
      <c r="BA21" s="22">
        <v>0</v>
      </c>
      <c r="BB21" s="22">
        <v>0</v>
      </c>
      <c r="BC21" s="22">
        <v>1801</v>
      </c>
      <c r="BD21" s="22">
        <f t="shared" si="19"/>
        <v>-1801</v>
      </c>
      <c r="BE21" s="22">
        <f t="shared" si="20"/>
        <v>9122</v>
      </c>
      <c r="BF21" s="22">
        <f t="shared" si="21"/>
        <v>12731</v>
      </c>
      <c r="BG21" s="22">
        <f>'第４０表介護保険事業会計 (次ページ以降印刷)'!C21</f>
        <v>20000</v>
      </c>
      <c r="BH21" s="22">
        <f t="shared" si="22"/>
        <v>0</v>
      </c>
      <c r="BI21" s="22">
        <f t="shared" si="23"/>
        <v>0</v>
      </c>
      <c r="BJ21" s="22">
        <f t="shared" si="24"/>
        <v>-10878</v>
      </c>
      <c r="BK21" s="22">
        <f t="shared" si="25"/>
        <v>-7269</v>
      </c>
      <c r="BL21" s="22">
        <v>34044</v>
      </c>
      <c r="BM21" s="22">
        <v>4</v>
      </c>
      <c r="BN21" s="22">
        <v>1197</v>
      </c>
      <c r="BO21" s="85"/>
      <c r="BP21" s="133">
        <v>1383059</v>
      </c>
      <c r="BQ21" s="86">
        <f>'第４０表介護保険事業会計（最初のページのみ印刷）'!B21-BP21</f>
        <v>0</v>
      </c>
      <c r="BR21" s="133">
        <v>1370328</v>
      </c>
      <c r="BS21" s="86">
        <f t="shared" si="26"/>
        <v>0</v>
      </c>
      <c r="BT21" s="133">
        <v>0</v>
      </c>
      <c r="BU21" s="86">
        <f t="shared" si="27"/>
        <v>0</v>
      </c>
      <c r="BV21" s="133">
        <v>9122</v>
      </c>
      <c r="BW21" s="86">
        <f t="shared" si="28"/>
        <v>0</v>
      </c>
      <c r="BX21" s="133">
        <v>12731</v>
      </c>
      <c r="BY21" s="86">
        <f t="shared" si="29"/>
        <v>0</v>
      </c>
      <c r="BZ21" s="133">
        <v>-10878</v>
      </c>
      <c r="CA21" s="86">
        <f t="shared" si="30"/>
        <v>0</v>
      </c>
      <c r="CB21" s="133">
        <v>-7269</v>
      </c>
      <c r="CC21" s="86">
        <f t="shared" si="31"/>
        <v>0</v>
      </c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</row>
    <row r="22" spans="1:256" ht="33" customHeight="1">
      <c r="A22" s="87" t="s">
        <v>21</v>
      </c>
      <c r="B22" s="22">
        <v>69901</v>
      </c>
      <c r="C22" s="22">
        <v>0</v>
      </c>
      <c r="D22" s="22">
        <v>0</v>
      </c>
      <c r="E22" s="22">
        <v>67077</v>
      </c>
      <c r="F22" s="22">
        <v>2824</v>
      </c>
      <c r="G22" s="22">
        <v>0</v>
      </c>
      <c r="H22" s="22">
        <v>0</v>
      </c>
      <c r="I22" s="22">
        <v>93925</v>
      </c>
      <c r="J22" s="22">
        <v>0</v>
      </c>
      <c r="K22" s="22">
        <v>93925</v>
      </c>
      <c r="L22" s="22">
        <v>66250</v>
      </c>
      <c r="M22" s="22">
        <v>2855</v>
      </c>
      <c r="N22" s="22">
        <v>24820</v>
      </c>
      <c r="O22" s="22">
        <v>0</v>
      </c>
      <c r="P22" s="22">
        <v>11240</v>
      </c>
      <c r="Q22" s="22">
        <v>16827</v>
      </c>
      <c r="R22" s="22">
        <v>0</v>
      </c>
      <c r="S22" s="22">
        <v>0</v>
      </c>
      <c r="T22" s="22">
        <v>450</v>
      </c>
      <c r="U22" s="22">
        <f t="shared" si="17"/>
        <v>519876</v>
      </c>
      <c r="V22" s="22">
        <v>12996</v>
      </c>
      <c r="W22" s="22">
        <v>467299</v>
      </c>
      <c r="X22" s="22">
        <v>466763</v>
      </c>
      <c r="Y22" s="22">
        <v>0</v>
      </c>
      <c r="Z22" s="22">
        <v>536</v>
      </c>
      <c r="AA22" s="22">
        <v>0</v>
      </c>
      <c r="AB22" s="22">
        <v>0</v>
      </c>
      <c r="AC22" s="22">
        <v>19631</v>
      </c>
      <c r="AD22" s="22">
        <v>2169</v>
      </c>
      <c r="AE22" s="22">
        <v>17462</v>
      </c>
      <c r="AF22" s="22">
        <v>0</v>
      </c>
      <c r="AG22" s="22">
        <v>13951</v>
      </c>
      <c r="AH22" s="22">
        <v>0</v>
      </c>
      <c r="AI22" s="22">
        <v>13951</v>
      </c>
      <c r="AJ22" s="22">
        <v>2351</v>
      </c>
      <c r="AK22" s="22">
        <v>0</v>
      </c>
      <c r="AL22" s="22">
        <v>0</v>
      </c>
      <c r="AM22" s="22">
        <v>0</v>
      </c>
      <c r="AN22" s="22">
        <v>0</v>
      </c>
      <c r="AO22" s="22">
        <v>3648</v>
      </c>
      <c r="AP22" s="22">
        <f>'第４０表介護保険事業会計（最初のページのみ印刷）'!B22-U22</f>
        <v>11920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10577</v>
      </c>
      <c r="AW22" s="22">
        <v>279</v>
      </c>
      <c r="AX22" s="22">
        <v>13902</v>
      </c>
      <c r="AY22" s="22">
        <v>3340</v>
      </c>
      <c r="AZ22" s="22">
        <f t="shared" si="18"/>
        <v>-3325</v>
      </c>
      <c r="BA22" s="22">
        <v>0</v>
      </c>
      <c r="BB22" s="22">
        <v>2200</v>
      </c>
      <c r="BC22" s="22">
        <v>703</v>
      </c>
      <c r="BD22" s="22">
        <f t="shared" si="19"/>
        <v>1497</v>
      </c>
      <c r="BE22" s="22">
        <f t="shared" si="20"/>
        <v>10092</v>
      </c>
      <c r="BF22" s="22">
        <f t="shared" si="21"/>
        <v>11920</v>
      </c>
      <c r="BG22" s="22">
        <f>'第４０表介護保険事業会計 (次ページ以降印刷)'!C22</f>
        <v>0</v>
      </c>
      <c r="BH22" s="22">
        <f t="shared" si="22"/>
        <v>0</v>
      </c>
      <c r="BI22" s="22">
        <f t="shared" si="23"/>
        <v>0</v>
      </c>
      <c r="BJ22" s="22">
        <f t="shared" si="24"/>
        <v>10092</v>
      </c>
      <c r="BK22" s="22">
        <f t="shared" si="25"/>
        <v>11920</v>
      </c>
      <c r="BL22" s="22">
        <v>23341</v>
      </c>
      <c r="BM22" s="22">
        <v>3</v>
      </c>
      <c r="BN22" s="22">
        <v>0</v>
      </c>
      <c r="BO22" s="85"/>
      <c r="BP22" s="133">
        <v>531796</v>
      </c>
      <c r="BQ22" s="86">
        <f>'第４０表介護保険事業会計（最初のページのみ印刷）'!B22-BP22</f>
        <v>0</v>
      </c>
      <c r="BR22" s="133">
        <v>519876</v>
      </c>
      <c r="BS22" s="86">
        <f t="shared" si="26"/>
        <v>0</v>
      </c>
      <c r="BT22" s="133">
        <v>0</v>
      </c>
      <c r="BU22" s="86">
        <f t="shared" si="27"/>
        <v>0</v>
      </c>
      <c r="BV22" s="133">
        <v>10092</v>
      </c>
      <c r="BW22" s="86">
        <f t="shared" si="28"/>
        <v>0</v>
      </c>
      <c r="BX22" s="133">
        <v>11920</v>
      </c>
      <c r="BY22" s="86">
        <f t="shared" si="29"/>
        <v>0</v>
      </c>
      <c r="BZ22" s="133">
        <v>10092</v>
      </c>
      <c r="CA22" s="86">
        <f t="shared" si="30"/>
        <v>0</v>
      </c>
      <c r="CB22" s="133">
        <v>11920</v>
      </c>
      <c r="CC22" s="86">
        <f t="shared" si="31"/>
        <v>0</v>
      </c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</row>
    <row r="23" spans="1:256" s="126" customFormat="1" ht="33" customHeight="1">
      <c r="A23" s="88" t="s">
        <v>22</v>
      </c>
      <c r="B23" s="23">
        <v>86087</v>
      </c>
      <c r="C23" s="23">
        <v>0</v>
      </c>
      <c r="D23" s="23">
        <v>0</v>
      </c>
      <c r="E23" s="23">
        <v>83003</v>
      </c>
      <c r="F23" s="23">
        <v>3084</v>
      </c>
      <c r="G23" s="23">
        <v>0</v>
      </c>
      <c r="H23" s="23">
        <v>0</v>
      </c>
      <c r="I23" s="23">
        <v>97668</v>
      </c>
      <c r="J23" s="23">
        <v>0</v>
      </c>
      <c r="K23" s="23">
        <v>97668</v>
      </c>
      <c r="L23" s="23">
        <v>73633</v>
      </c>
      <c r="M23" s="23">
        <v>2955</v>
      </c>
      <c r="N23" s="23">
        <v>21080</v>
      </c>
      <c r="O23" s="23">
        <v>0</v>
      </c>
      <c r="P23" s="23">
        <v>1864</v>
      </c>
      <c r="Q23" s="23">
        <v>12577</v>
      </c>
      <c r="R23" s="23">
        <v>0</v>
      </c>
      <c r="S23" s="23">
        <v>0</v>
      </c>
      <c r="T23" s="23">
        <v>1099</v>
      </c>
      <c r="U23" s="23">
        <f t="shared" si="17"/>
        <v>630048</v>
      </c>
      <c r="V23" s="23">
        <v>9624</v>
      </c>
      <c r="W23" s="23">
        <v>578234</v>
      </c>
      <c r="X23" s="23">
        <v>577538</v>
      </c>
      <c r="Y23" s="23">
        <v>0</v>
      </c>
      <c r="Z23" s="23">
        <v>696</v>
      </c>
      <c r="AA23" s="23">
        <v>0</v>
      </c>
      <c r="AB23" s="23">
        <v>0</v>
      </c>
      <c r="AC23" s="23">
        <v>13512</v>
      </c>
      <c r="AD23" s="23">
        <v>3513</v>
      </c>
      <c r="AE23" s="23">
        <v>9999</v>
      </c>
      <c r="AF23" s="23">
        <v>0</v>
      </c>
      <c r="AG23" s="23">
        <v>2560</v>
      </c>
      <c r="AH23" s="23">
        <v>0</v>
      </c>
      <c r="AI23" s="23">
        <v>2560</v>
      </c>
      <c r="AJ23" s="23">
        <v>9198</v>
      </c>
      <c r="AK23" s="23">
        <v>0</v>
      </c>
      <c r="AL23" s="23">
        <v>0</v>
      </c>
      <c r="AM23" s="23">
        <v>0</v>
      </c>
      <c r="AN23" s="23">
        <v>0</v>
      </c>
      <c r="AO23" s="23">
        <v>16920</v>
      </c>
      <c r="AP23" s="23">
        <f>'第４０表介護保険事業会計（最初のページのみ印刷）'!B23-U23</f>
        <v>5381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2498</v>
      </c>
      <c r="AW23" s="23">
        <v>0</v>
      </c>
      <c r="AX23" s="23">
        <v>3885</v>
      </c>
      <c r="AY23" s="23">
        <v>2123</v>
      </c>
      <c r="AZ23" s="23">
        <f t="shared" si="18"/>
        <v>-1387</v>
      </c>
      <c r="BA23" s="23">
        <v>0</v>
      </c>
      <c r="BB23" s="23">
        <v>959</v>
      </c>
      <c r="BC23" s="23">
        <v>524</v>
      </c>
      <c r="BD23" s="23">
        <f t="shared" si="19"/>
        <v>435</v>
      </c>
      <c r="BE23" s="23">
        <f t="shared" si="20"/>
        <v>4429</v>
      </c>
      <c r="BF23" s="23">
        <f t="shared" si="21"/>
        <v>5381</v>
      </c>
      <c r="BG23" s="23">
        <f>'第４０表介護保険事業会計 (次ページ以降印刷)'!C23</f>
        <v>0</v>
      </c>
      <c r="BH23" s="23">
        <f t="shared" si="22"/>
        <v>0</v>
      </c>
      <c r="BI23" s="23">
        <f t="shared" si="23"/>
        <v>0</v>
      </c>
      <c r="BJ23" s="23">
        <f t="shared" si="24"/>
        <v>4429</v>
      </c>
      <c r="BK23" s="23">
        <f t="shared" si="25"/>
        <v>5381</v>
      </c>
      <c r="BL23" s="23">
        <v>12243</v>
      </c>
      <c r="BM23" s="23">
        <v>2</v>
      </c>
      <c r="BN23" s="23">
        <v>0</v>
      </c>
      <c r="BO23" s="124"/>
      <c r="BP23" s="134">
        <v>635429</v>
      </c>
      <c r="BQ23" s="125">
        <f>'第４０表介護保険事業会計（最初のページのみ印刷）'!B23-BP23</f>
        <v>0</v>
      </c>
      <c r="BR23" s="134">
        <v>630048</v>
      </c>
      <c r="BS23" s="125">
        <f t="shared" si="26"/>
        <v>0</v>
      </c>
      <c r="BT23" s="134">
        <v>0</v>
      </c>
      <c r="BU23" s="125">
        <f t="shared" si="27"/>
        <v>0</v>
      </c>
      <c r="BV23" s="134">
        <v>4429</v>
      </c>
      <c r="BW23" s="125">
        <f t="shared" si="28"/>
        <v>0</v>
      </c>
      <c r="BX23" s="134">
        <v>5381</v>
      </c>
      <c r="BY23" s="125">
        <f t="shared" si="29"/>
        <v>0</v>
      </c>
      <c r="BZ23" s="134">
        <v>4429</v>
      </c>
      <c r="CA23" s="125">
        <f t="shared" si="30"/>
        <v>0</v>
      </c>
      <c r="CB23" s="134">
        <v>5381</v>
      </c>
      <c r="CC23" s="125">
        <f t="shared" si="31"/>
        <v>0</v>
      </c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</row>
    <row r="24" spans="1:256" ht="33" customHeight="1">
      <c r="A24" s="87" t="s">
        <v>23</v>
      </c>
      <c r="B24" s="22">
        <v>62643</v>
      </c>
      <c r="C24" s="22">
        <v>0</v>
      </c>
      <c r="D24" s="22">
        <v>0</v>
      </c>
      <c r="E24" s="22">
        <v>60291</v>
      </c>
      <c r="F24" s="22">
        <v>2352</v>
      </c>
      <c r="G24" s="22">
        <v>0</v>
      </c>
      <c r="H24" s="22">
        <v>0</v>
      </c>
      <c r="I24" s="22">
        <v>76578</v>
      </c>
      <c r="J24" s="22">
        <v>0</v>
      </c>
      <c r="K24" s="22">
        <v>76578</v>
      </c>
      <c r="L24" s="22">
        <v>53750</v>
      </c>
      <c r="M24" s="22">
        <v>2351</v>
      </c>
      <c r="N24" s="22">
        <v>20477</v>
      </c>
      <c r="O24" s="22">
        <v>0</v>
      </c>
      <c r="P24" s="22">
        <v>13186</v>
      </c>
      <c r="Q24" s="22">
        <v>16212</v>
      </c>
      <c r="R24" s="22">
        <v>0</v>
      </c>
      <c r="S24" s="22">
        <v>0</v>
      </c>
      <c r="T24" s="22">
        <v>211</v>
      </c>
      <c r="U24" s="22">
        <f t="shared" si="17"/>
        <v>478868</v>
      </c>
      <c r="V24" s="22">
        <v>20295</v>
      </c>
      <c r="W24" s="22">
        <v>429648</v>
      </c>
      <c r="X24" s="22">
        <v>429195</v>
      </c>
      <c r="Y24" s="22">
        <v>0</v>
      </c>
      <c r="Z24" s="22">
        <v>453</v>
      </c>
      <c r="AA24" s="22">
        <v>0</v>
      </c>
      <c r="AB24" s="22">
        <v>0</v>
      </c>
      <c r="AC24" s="22">
        <v>13061</v>
      </c>
      <c r="AD24" s="22">
        <v>3381</v>
      </c>
      <c r="AE24" s="22">
        <v>9680</v>
      </c>
      <c r="AF24" s="22">
        <v>0</v>
      </c>
      <c r="AG24" s="22">
        <v>0</v>
      </c>
      <c r="AH24" s="22">
        <v>0</v>
      </c>
      <c r="AI24" s="22">
        <v>0</v>
      </c>
      <c r="AJ24" s="22">
        <v>13135</v>
      </c>
      <c r="AK24" s="22">
        <v>0</v>
      </c>
      <c r="AL24" s="22">
        <v>0</v>
      </c>
      <c r="AM24" s="22">
        <v>0</v>
      </c>
      <c r="AN24" s="22">
        <v>0</v>
      </c>
      <c r="AO24" s="22">
        <v>2729</v>
      </c>
      <c r="AP24" s="22">
        <f>'第４０表介護保険事業会計（最初のページのみ印刷）'!B24-U24</f>
        <v>186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f t="shared" si="18"/>
        <v>0</v>
      </c>
      <c r="BA24" s="22">
        <v>0</v>
      </c>
      <c r="BB24" s="22">
        <v>0</v>
      </c>
      <c r="BC24" s="22">
        <v>0</v>
      </c>
      <c r="BD24" s="22">
        <f t="shared" si="19"/>
        <v>0</v>
      </c>
      <c r="BE24" s="22">
        <f t="shared" si="20"/>
        <v>186</v>
      </c>
      <c r="BF24" s="22">
        <f t="shared" si="21"/>
        <v>186</v>
      </c>
      <c r="BG24" s="22">
        <f>'第４０表介護保険事業会計 (次ページ以降印刷)'!C24</f>
        <v>0</v>
      </c>
      <c r="BH24" s="22">
        <f t="shared" si="22"/>
        <v>0</v>
      </c>
      <c r="BI24" s="22">
        <f t="shared" si="23"/>
        <v>0</v>
      </c>
      <c r="BJ24" s="22">
        <f t="shared" si="24"/>
        <v>186</v>
      </c>
      <c r="BK24" s="22">
        <f t="shared" si="25"/>
        <v>186</v>
      </c>
      <c r="BL24" s="22">
        <v>12738</v>
      </c>
      <c r="BM24" s="22">
        <v>2</v>
      </c>
      <c r="BN24" s="22">
        <v>0</v>
      </c>
      <c r="BO24" s="85"/>
      <c r="BP24" s="133">
        <v>479054</v>
      </c>
      <c r="BQ24" s="86">
        <f>'第４０表介護保険事業会計（最初のページのみ印刷）'!B24-BP24</f>
        <v>0</v>
      </c>
      <c r="BR24" s="133">
        <v>478868</v>
      </c>
      <c r="BS24" s="86">
        <f t="shared" si="26"/>
        <v>0</v>
      </c>
      <c r="BT24" s="133">
        <v>0</v>
      </c>
      <c r="BU24" s="86">
        <f t="shared" si="27"/>
        <v>0</v>
      </c>
      <c r="BV24" s="133">
        <v>186</v>
      </c>
      <c r="BW24" s="86">
        <f t="shared" si="28"/>
        <v>0</v>
      </c>
      <c r="BX24" s="133">
        <v>186</v>
      </c>
      <c r="BY24" s="86">
        <f t="shared" si="29"/>
        <v>0</v>
      </c>
      <c r="BZ24" s="133">
        <v>186</v>
      </c>
      <c r="CA24" s="86">
        <f t="shared" si="30"/>
        <v>0</v>
      </c>
      <c r="CB24" s="133">
        <v>186</v>
      </c>
      <c r="CC24" s="86">
        <f t="shared" si="31"/>
        <v>0</v>
      </c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</row>
    <row r="25" spans="1:256" ht="33" customHeight="1">
      <c r="A25" s="87" t="s">
        <v>24</v>
      </c>
      <c r="B25" s="22">
        <v>93329</v>
      </c>
      <c r="C25" s="22">
        <v>0</v>
      </c>
      <c r="D25" s="22">
        <v>0</v>
      </c>
      <c r="E25" s="22">
        <v>90499</v>
      </c>
      <c r="F25" s="22">
        <v>2830</v>
      </c>
      <c r="G25" s="22">
        <v>0</v>
      </c>
      <c r="H25" s="22">
        <v>0</v>
      </c>
      <c r="I25" s="22">
        <v>101495</v>
      </c>
      <c r="J25" s="22">
        <v>0</v>
      </c>
      <c r="K25" s="22">
        <v>101495</v>
      </c>
      <c r="L25" s="22">
        <v>72214</v>
      </c>
      <c r="M25" s="22">
        <v>2221</v>
      </c>
      <c r="N25" s="22">
        <v>27060</v>
      </c>
      <c r="O25" s="22">
        <v>0</v>
      </c>
      <c r="P25" s="22">
        <v>11513</v>
      </c>
      <c r="Q25" s="22">
        <v>17853</v>
      </c>
      <c r="R25" s="22">
        <v>0</v>
      </c>
      <c r="S25" s="22">
        <v>0</v>
      </c>
      <c r="T25" s="22">
        <v>3010</v>
      </c>
      <c r="U25" s="22">
        <f t="shared" si="17"/>
        <v>621055</v>
      </c>
      <c r="V25" s="22">
        <v>30278</v>
      </c>
      <c r="W25" s="22">
        <v>574335</v>
      </c>
      <c r="X25" s="22">
        <v>573651</v>
      </c>
      <c r="Y25" s="22">
        <v>0</v>
      </c>
      <c r="Z25" s="22">
        <v>684</v>
      </c>
      <c r="AA25" s="22">
        <v>0</v>
      </c>
      <c r="AB25" s="22">
        <v>0</v>
      </c>
      <c r="AC25" s="22">
        <v>13957</v>
      </c>
      <c r="AD25" s="22">
        <v>3380</v>
      </c>
      <c r="AE25" s="22">
        <v>10577</v>
      </c>
      <c r="AF25" s="22">
        <v>0</v>
      </c>
      <c r="AG25" s="22">
        <v>528</v>
      </c>
      <c r="AH25" s="22">
        <v>0</v>
      </c>
      <c r="AI25" s="22">
        <v>528</v>
      </c>
      <c r="AJ25" s="22">
        <v>46</v>
      </c>
      <c r="AK25" s="22">
        <v>0</v>
      </c>
      <c r="AL25" s="22">
        <v>0</v>
      </c>
      <c r="AM25" s="22">
        <v>0</v>
      </c>
      <c r="AN25" s="22">
        <v>0</v>
      </c>
      <c r="AO25" s="22">
        <v>1911</v>
      </c>
      <c r="AP25" s="22">
        <f>'第４０表介護保険事業会計（最初のページのみ印刷）'!B25-U25</f>
        <v>33232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1395</v>
      </c>
      <c r="AW25" s="22">
        <v>0</v>
      </c>
      <c r="AX25" s="22">
        <v>8172</v>
      </c>
      <c r="AY25" s="22">
        <v>1726</v>
      </c>
      <c r="AZ25" s="22">
        <f t="shared" si="18"/>
        <v>-6777</v>
      </c>
      <c r="BA25" s="22">
        <v>0</v>
      </c>
      <c r="BB25" s="22">
        <v>831</v>
      </c>
      <c r="BC25" s="22">
        <v>655</v>
      </c>
      <c r="BD25" s="22">
        <f t="shared" si="19"/>
        <v>176</v>
      </c>
      <c r="BE25" s="22">
        <f t="shared" si="20"/>
        <v>26631</v>
      </c>
      <c r="BF25" s="22">
        <f t="shared" si="21"/>
        <v>33232</v>
      </c>
      <c r="BG25" s="22">
        <f>'第４０表介護保険事業会計 (次ページ以降印刷)'!C25</f>
        <v>0</v>
      </c>
      <c r="BH25" s="22">
        <f t="shared" si="22"/>
        <v>0</v>
      </c>
      <c r="BI25" s="22">
        <f t="shared" si="23"/>
        <v>0</v>
      </c>
      <c r="BJ25" s="22">
        <f t="shared" si="24"/>
        <v>26631</v>
      </c>
      <c r="BK25" s="22">
        <f t="shared" si="25"/>
        <v>33232</v>
      </c>
      <c r="BL25" s="22">
        <v>27290</v>
      </c>
      <c r="BM25" s="22">
        <v>4</v>
      </c>
      <c r="BN25" s="22">
        <v>0</v>
      </c>
      <c r="BO25" s="85"/>
      <c r="BP25" s="133">
        <v>654287</v>
      </c>
      <c r="BQ25" s="86">
        <f>'第４０表介護保険事業会計（最初のページのみ印刷）'!B25-BP25</f>
        <v>0</v>
      </c>
      <c r="BR25" s="133">
        <v>621055</v>
      </c>
      <c r="BS25" s="86">
        <f t="shared" si="26"/>
        <v>0</v>
      </c>
      <c r="BT25" s="133">
        <v>0</v>
      </c>
      <c r="BU25" s="86">
        <f t="shared" si="27"/>
        <v>0</v>
      </c>
      <c r="BV25" s="133">
        <v>26631</v>
      </c>
      <c r="BW25" s="86">
        <f t="shared" si="28"/>
        <v>0</v>
      </c>
      <c r="BX25" s="133">
        <v>33232</v>
      </c>
      <c r="BY25" s="86">
        <f t="shared" si="29"/>
        <v>0</v>
      </c>
      <c r="BZ25" s="133">
        <v>26631</v>
      </c>
      <c r="CA25" s="86">
        <f t="shared" si="30"/>
        <v>0</v>
      </c>
      <c r="CB25" s="133">
        <v>33232</v>
      </c>
      <c r="CC25" s="86">
        <f t="shared" si="31"/>
        <v>0</v>
      </c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</row>
    <row r="26" spans="1:256" ht="33" customHeight="1">
      <c r="A26" s="87" t="s">
        <v>25</v>
      </c>
      <c r="B26" s="22">
        <v>3903</v>
      </c>
      <c r="C26" s="22">
        <v>0</v>
      </c>
      <c r="D26" s="22">
        <v>0</v>
      </c>
      <c r="E26" s="22">
        <v>3234</v>
      </c>
      <c r="F26" s="22">
        <v>669</v>
      </c>
      <c r="G26" s="22">
        <v>0</v>
      </c>
      <c r="H26" s="22">
        <v>0</v>
      </c>
      <c r="I26" s="22">
        <v>8570</v>
      </c>
      <c r="J26" s="22">
        <v>0</v>
      </c>
      <c r="K26" s="22">
        <v>8570</v>
      </c>
      <c r="L26" s="22">
        <v>3141</v>
      </c>
      <c r="M26" s="22">
        <v>632</v>
      </c>
      <c r="N26" s="22">
        <v>4797</v>
      </c>
      <c r="O26" s="22">
        <v>0</v>
      </c>
      <c r="P26" s="22">
        <v>547</v>
      </c>
      <c r="Q26" s="22">
        <v>1128</v>
      </c>
      <c r="R26" s="22">
        <v>0</v>
      </c>
      <c r="S26" s="22">
        <v>0</v>
      </c>
      <c r="T26" s="22">
        <v>29</v>
      </c>
      <c r="U26" s="22">
        <f t="shared" si="17"/>
        <v>33777</v>
      </c>
      <c r="V26" s="22">
        <v>4797</v>
      </c>
      <c r="W26" s="22">
        <v>25126</v>
      </c>
      <c r="X26" s="22">
        <v>25089</v>
      </c>
      <c r="Y26" s="22">
        <v>0</v>
      </c>
      <c r="Z26" s="22">
        <v>37</v>
      </c>
      <c r="AA26" s="22">
        <v>0</v>
      </c>
      <c r="AB26" s="22">
        <v>0</v>
      </c>
      <c r="AC26" s="22">
        <v>3259</v>
      </c>
      <c r="AD26" s="22">
        <v>259</v>
      </c>
      <c r="AE26" s="22">
        <v>3000</v>
      </c>
      <c r="AF26" s="22">
        <v>0</v>
      </c>
      <c r="AG26" s="22">
        <v>0</v>
      </c>
      <c r="AH26" s="22">
        <v>0</v>
      </c>
      <c r="AI26" s="22">
        <v>0</v>
      </c>
      <c r="AJ26" s="22">
        <v>29</v>
      </c>
      <c r="AK26" s="22">
        <v>0</v>
      </c>
      <c r="AL26" s="22">
        <v>0</v>
      </c>
      <c r="AM26" s="22">
        <v>0</v>
      </c>
      <c r="AN26" s="22">
        <v>0</v>
      </c>
      <c r="AO26" s="22">
        <v>566</v>
      </c>
      <c r="AP26" s="22">
        <f>'第４０表介護保険事業会計（最初のページのみ印刷）'!B26-U26</f>
        <v>2496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872</v>
      </c>
      <c r="AW26" s="22">
        <v>0</v>
      </c>
      <c r="AX26" s="22">
        <v>109</v>
      </c>
      <c r="AY26" s="22">
        <v>0</v>
      </c>
      <c r="AZ26" s="22">
        <f t="shared" si="18"/>
        <v>763</v>
      </c>
      <c r="BA26" s="22">
        <v>0</v>
      </c>
      <c r="BB26" s="22">
        <v>0</v>
      </c>
      <c r="BC26" s="22">
        <v>1111</v>
      </c>
      <c r="BD26" s="22">
        <f t="shared" si="19"/>
        <v>-1111</v>
      </c>
      <c r="BE26" s="22">
        <f t="shared" si="20"/>
        <v>2148</v>
      </c>
      <c r="BF26" s="22">
        <f t="shared" si="21"/>
        <v>2496</v>
      </c>
      <c r="BG26" s="22">
        <f>'第４０表介護保険事業会計 (次ページ以降印刷)'!C26</f>
        <v>0</v>
      </c>
      <c r="BH26" s="22">
        <f t="shared" si="22"/>
        <v>0</v>
      </c>
      <c r="BI26" s="22">
        <f t="shared" si="23"/>
        <v>0</v>
      </c>
      <c r="BJ26" s="22">
        <f t="shared" si="24"/>
        <v>2148</v>
      </c>
      <c r="BK26" s="22">
        <f t="shared" si="25"/>
        <v>2496</v>
      </c>
      <c r="BL26" s="22">
        <v>2084</v>
      </c>
      <c r="BM26" s="22">
        <v>1</v>
      </c>
      <c r="BN26" s="22">
        <v>0</v>
      </c>
      <c r="BO26" s="85"/>
      <c r="BP26" s="133">
        <v>36273</v>
      </c>
      <c r="BQ26" s="86">
        <f>'第４０表介護保険事業会計（最初のページのみ印刷）'!B26-BP26</f>
        <v>0</v>
      </c>
      <c r="BR26" s="133">
        <v>33777</v>
      </c>
      <c r="BS26" s="86">
        <f t="shared" si="26"/>
        <v>0</v>
      </c>
      <c r="BT26" s="133">
        <v>0</v>
      </c>
      <c r="BU26" s="86">
        <f t="shared" si="27"/>
        <v>0</v>
      </c>
      <c r="BV26" s="133">
        <v>2148</v>
      </c>
      <c r="BW26" s="86">
        <f t="shared" si="28"/>
        <v>0</v>
      </c>
      <c r="BX26" s="133">
        <v>2496</v>
      </c>
      <c r="BY26" s="86">
        <f t="shared" si="29"/>
        <v>0</v>
      </c>
      <c r="BZ26" s="133">
        <v>2148</v>
      </c>
      <c r="CA26" s="86">
        <f t="shared" si="30"/>
        <v>0</v>
      </c>
      <c r="CB26" s="133">
        <v>2496</v>
      </c>
      <c r="CC26" s="86">
        <f t="shared" si="31"/>
        <v>0</v>
      </c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</row>
    <row r="27" spans="1:256" ht="33" customHeight="1">
      <c r="A27" s="87" t="s">
        <v>26</v>
      </c>
      <c r="B27" s="22">
        <v>80908</v>
      </c>
      <c r="C27" s="22">
        <v>0</v>
      </c>
      <c r="D27" s="22">
        <v>0</v>
      </c>
      <c r="E27" s="22">
        <v>79146</v>
      </c>
      <c r="F27" s="22">
        <v>1762</v>
      </c>
      <c r="G27" s="22">
        <v>0</v>
      </c>
      <c r="H27" s="22">
        <v>0</v>
      </c>
      <c r="I27" s="22">
        <v>72587</v>
      </c>
      <c r="J27" s="22">
        <v>0</v>
      </c>
      <c r="K27" s="22">
        <v>72587</v>
      </c>
      <c r="L27" s="22">
        <v>61066</v>
      </c>
      <c r="M27" s="22">
        <v>1755</v>
      </c>
      <c r="N27" s="22">
        <v>9766</v>
      </c>
      <c r="O27" s="22">
        <v>0</v>
      </c>
      <c r="P27" s="22">
        <v>1238</v>
      </c>
      <c r="Q27" s="22">
        <v>33099</v>
      </c>
      <c r="R27" s="22">
        <v>0</v>
      </c>
      <c r="S27" s="22">
        <v>0</v>
      </c>
      <c r="T27" s="22">
        <v>5306</v>
      </c>
      <c r="U27" s="22">
        <f t="shared" si="17"/>
        <v>520381</v>
      </c>
      <c r="V27" s="22">
        <v>7989</v>
      </c>
      <c r="W27" s="22">
        <v>488526</v>
      </c>
      <c r="X27" s="22">
        <v>487986</v>
      </c>
      <c r="Y27" s="22">
        <v>0</v>
      </c>
      <c r="Z27" s="22">
        <v>540</v>
      </c>
      <c r="AA27" s="22">
        <v>0</v>
      </c>
      <c r="AB27" s="22">
        <v>0</v>
      </c>
      <c r="AC27" s="22">
        <v>13385</v>
      </c>
      <c r="AD27" s="22">
        <v>6502</v>
      </c>
      <c r="AE27" s="22">
        <v>6883</v>
      </c>
      <c r="AF27" s="22">
        <v>0</v>
      </c>
      <c r="AG27" s="22">
        <v>110</v>
      </c>
      <c r="AH27" s="22">
        <v>0</v>
      </c>
      <c r="AI27" s="22">
        <v>110</v>
      </c>
      <c r="AJ27" s="22">
        <v>58</v>
      </c>
      <c r="AK27" s="22">
        <v>0</v>
      </c>
      <c r="AL27" s="22">
        <v>0</v>
      </c>
      <c r="AM27" s="22">
        <v>0</v>
      </c>
      <c r="AN27" s="22">
        <v>0</v>
      </c>
      <c r="AO27" s="22">
        <v>10313</v>
      </c>
      <c r="AP27" s="22">
        <f>'第４０表介護保険事業会計（最初のページのみ印刷）'!B27-U27</f>
        <v>40856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8963</v>
      </c>
      <c r="AY27" s="22">
        <v>18</v>
      </c>
      <c r="AZ27" s="22">
        <f t="shared" si="18"/>
        <v>-8963</v>
      </c>
      <c r="BA27" s="22">
        <v>0</v>
      </c>
      <c r="BB27" s="22">
        <v>132</v>
      </c>
      <c r="BC27" s="22">
        <v>1710</v>
      </c>
      <c r="BD27" s="22">
        <f t="shared" si="19"/>
        <v>-1578</v>
      </c>
      <c r="BE27" s="22">
        <f t="shared" si="20"/>
        <v>30315</v>
      </c>
      <c r="BF27" s="22">
        <f t="shared" si="21"/>
        <v>40856</v>
      </c>
      <c r="BG27" s="22">
        <f>'第４０表介護保険事業会計 (次ページ以降印刷)'!C27</f>
        <v>0</v>
      </c>
      <c r="BH27" s="22">
        <f t="shared" si="22"/>
        <v>0</v>
      </c>
      <c r="BI27" s="22">
        <f t="shared" si="23"/>
        <v>0</v>
      </c>
      <c r="BJ27" s="22">
        <f t="shared" si="24"/>
        <v>30315</v>
      </c>
      <c r="BK27" s="22">
        <f t="shared" si="25"/>
        <v>40856</v>
      </c>
      <c r="BL27" s="22">
        <v>4998</v>
      </c>
      <c r="BM27" s="22">
        <v>1</v>
      </c>
      <c r="BN27" s="22">
        <v>0</v>
      </c>
      <c r="BO27" s="85"/>
      <c r="BP27" s="133">
        <v>561237</v>
      </c>
      <c r="BQ27" s="86">
        <f>'第４０表介護保険事業会計（最初のページのみ印刷）'!B27-BP27</f>
        <v>0</v>
      </c>
      <c r="BR27" s="133">
        <v>520381</v>
      </c>
      <c r="BS27" s="86">
        <f t="shared" si="26"/>
        <v>0</v>
      </c>
      <c r="BT27" s="133">
        <v>0</v>
      </c>
      <c r="BU27" s="86">
        <f t="shared" si="27"/>
        <v>0</v>
      </c>
      <c r="BV27" s="133">
        <v>30315</v>
      </c>
      <c r="BW27" s="86">
        <f t="shared" si="28"/>
        <v>0</v>
      </c>
      <c r="BX27" s="133">
        <v>40856</v>
      </c>
      <c r="BY27" s="86">
        <f t="shared" si="29"/>
        <v>0</v>
      </c>
      <c r="BZ27" s="133">
        <v>30315</v>
      </c>
      <c r="CA27" s="86">
        <f t="shared" si="30"/>
        <v>0</v>
      </c>
      <c r="CB27" s="133">
        <v>40856</v>
      </c>
      <c r="CC27" s="86">
        <f t="shared" si="31"/>
        <v>0</v>
      </c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</row>
    <row r="28" spans="1:256" s="126" customFormat="1" ht="33" customHeight="1">
      <c r="A28" s="88" t="s">
        <v>150</v>
      </c>
      <c r="B28" s="23">
        <v>249801</v>
      </c>
      <c r="C28" s="23">
        <v>0</v>
      </c>
      <c r="D28" s="23">
        <v>0</v>
      </c>
      <c r="E28" s="23">
        <v>243398</v>
      </c>
      <c r="F28" s="23">
        <v>6403</v>
      </c>
      <c r="G28" s="23">
        <v>0</v>
      </c>
      <c r="H28" s="23">
        <v>0</v>
      </c>
      <c r="I28" s="23">
        <v>254785</v>
      </c>
      <c r="J28" s="23">
        <v>0</v>
      </c>
      <c r="K28" s="23">
        <v>254785</v>
      </c>
      <c r="L28" s="23">
        <v>185881</v>
      </c>
      <c r="M28" s="23">
        <v>6578</v>
      </c>
      <c r="N28" s="23">
        <v>62326</v>
      </c>
      <c r="O28" s="23">
        <v>0</v>
      </c>
      <c r="P28" s="23">
        <v>24308</v>
      </c>
      <c r="Q28" s="23">
        <v>10355</v>
      </c>
      <c r="R28" s="23">
        <v>0</v>
      </c>
      <c r="S28" s="23">
        <v>0</v>
      </c>
      <c r="T28" s="23">
        <v>27414</v>
      </c>
      <c r="U28" s="23">
        <f t="shared" si="17"/>
        <v>1584200</v>
      </c>
      <c r="V28" s="23">
        <v>89539</v>
      </c>
      <c r="W28" s="23">
        <v>1437943</v>
      </c>
      <c r="X28" s="23">
        <v>1436133</v>
      </c>
      <c r="Y28" s="23">
        <v>0</v>
      </c>
      <c r="Z28" s="23">
        <v>1810</v>
      </c>
      <c r="AA28" s="23">
        <v>0</v>
      </c>
      <c r="AB28" s="23">
        <v>0</v>
      </c>
      <c r="AC28" s="23">
        <v>35811</v>
      </c>
      <c r="AD28" s="23">
        <v>4717</v>
      </c>
      <c r="AE28" s="23">
        <v>31094</v>
      </c>
      <c r="AF28" s="23">
        <v>0</v>
      </c>
      <c r="AG28" s="23">
        <v>0</v>
      </c>
      <c r="AH28" s="23">
        <v>0</v>
      </c>
      <c r="AI28" s="23">
        <v>0</v>
      </c>
      <c r="AJ28" s="23">
        <v>1644</v>
      </c>
      <c r="AK28" s="23">
        <v>0</v>
      </c>
      <c r="AL28" s="23">
        <v>0</v>
      </c>
      <c r="AM28" s="23">
        <v>0</v>
      </c>
      <c r="AN28" s="23">
        <v>0</v>
      </c>
      <c r="AO28" s="23">
        <v>19263</v>
      </c>
      <c r="AP28" s="23">
        <f>'第４０表介護保険事業会計（最初のページのみ印刷）'!B28-U28</f>
        <v>45565</v>
      </c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43750</v>
      </c>
      <c r="AY28" s="23">
        <v>0</v>
      </c>
      <c r="AZ28" s="23">
        <f t="shared" si="18"/>
        <v>-43750</v>
      </c>
      <c r="BA28" s="23">
        <v>0</v>
      </c>
      <c r="BB28" s="23">
        <v>373</v>
      </c>
      <c r="BC28" s="23">
        <v>531</v>
      </c>
      <c r="BD28" s="23">
        <f t="shared" si="19"/>
        <v>-158</v>
      </c>
      <c r="BE28" s="23">
        <f t="shared" si="20"/>
        <v>1657</v>
      </c>
      <c r="BF28" s="23">
        <f t="shared" si="21"/>
        <v>45565</v>
      </c>
      <c r="BG28" s="23">
        <f>'第４０表介護保険事業会計 (次ページ以降印刷)'!C28</f>
        <v>0</v>
      </c>
      <c r="BH28" s="23">
        <f t="shared" si="22"/>
        <v>0</v>
      </c>
      <c r="BI28" s="23">
        <f t="shared" si="23"/>
        <v>0</v>
      </c>
      <c r="BJ28" s="23">
        <f t="shared" si="24"/>
        <v>1657</v>
      </c>
      <c r="BK28" s="23">
        <f t="shared" si="25"/>
        <v>45565</v>
      </c>
      <c r="BL28" s="23">
        <v>38491</v>
      </c>
      <c r="BM28" s="23">
        <v>5</v>
      </c>
      <c r="BN28" s="23">
        <v>0</v>
      </c>
      <c r="BO28" s="124"/>
      <c r="BP28" s="134">
        <v>1629765</v>
      </c>
      <c r="BQ28" s="125">
        <f>'第４０表介護保険事業会計（最初のページのみ印刷）'!B28-BP28</f>
        <v>0</v>
      </c>
      <c r="BR28" s="134">
        <v>1584200</v>
      </c>
      <c r="BS28" s="125">
        <f t="shared" si="26"/>
        <v>0</v>
      </c>
      <c r="BT28" s="134">
        <v>0</v>
      </c>
      <c r="BU28" s="125">
        <f t="shared" si="27"/>
        <v>0</v>
      </c>
      <c r="BV28" s="134">
        <v>1657</v>
      </c>
      <c r="BW28" s="125">
        <f t="shared" si="28"/>
        <v>0</v>
      </c>
      <c r="BX28" s="134">
        <v>45565</v>
      </c>
      <c r="BY28" s="125">
        <f t="shared" si="29"/>
        <v>0</v>
      </c>
      <c r="BZ28" s="134">
        <v>1657</v>
      </c>
      <c r="CA28" s="125">
        <f t="shared" si="30"/>
        <v>0</v>
      </c>
      <c r="CB28" s="134">
        <v>45565</v>
      </c>
      <c r="CC28" s="125">
        <f t="shared" si="31"/>
        <v>0</v>
      </c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</row>
    <row r="29" spans="1:256" ht="33" customHeight="1">
      <c r="A29" s="87" t="s">
        <v>27</v>
      </c>
      <c r="B29" s="22">
        <v>36566</v>
      </c>
      <c r="C29" s="22">
        <v>0</v>
      </c>
      <c r="D29" s="22">
        <v>0</v>
      </c>
      <c r="E29" s="22">
        <v>35315</v>
      </c>
      <c r="F29" s="22">
        <v>1251</v>
      </c>
      <c r="G29" s="22">
        <v>0</v>
      </c>
      <c r="H29" s="22">
        <v>0</v>
      </c>
      <c r="I29" s="22">
        <v>43871</v>
      </c>
      <c r="J29" s="22">
        <v>0</v>
      </c>
      <c r="K29" s="22">
        <v>43871</v>
      </c>
      <c r="L29" s="22">
        <v>29930</v>
      </c>
      <c r="M29" s="22">
        <v>1183</v>
      </c>
      <c r="N29" s="22">
        <v>12758</v>
      </c>
      <c r="O29" s="22">
        <v>0</v>
      </c>
      <c r="P29" s="22">
        <v>539</v>
      </c>
      <c r="Q29" s="22">
        <v>3405</v>
      </c>
      <c r="R29" s="22">
        <v>0</v>
      </c>
      <c r="S29" s="22">
        <v>0</v>
      </c>
      <c r="T29" s="22">
        <v>80</v>
      </c>
      <c r="U29" s="22">
        <f t="shared" si="17"/>
        <v>265330</v>
      </c>
      <c r="V29" s="22">
        <v>3311</v>
      </c>
      <c r="W29" s="22">
        <v>239444</v>
      </c>
      <c r="X29" s="22">
        <v>239151</v>
      </c>
      <c r="Y29" s="22">
        <v>0</v>
      </c>
      <c r="Z29" s="22">
        <v>293</v>
      </c>
      <c r="AA29" s="22">
        <v>0</v>
      </c>
      <c r="AB29" s="22">
        <v>0</v>
      </c>
      <c r="AC29" s="22">
        <v>15806</v>
      </c>
      <c r="AD29" s="22">
        <v>6348</v>
      </c>
      <c r="AE29" s="22">
        <v>9458</v>
      </c>
      <c r="AF29" s="22">
        <v>0</v>
      </c>
      <c r="AG29" s="22">
        <v>0</v>
      </c>
      <c r="AH29" s="22">
        <v>0</v>
      </c>
      <c r="AI29" s="22">
        <v>0</v>
      </c>
      <c r="AJ29" s="22">
        <v>1109</v>
      </c>
      <c r="AK29" s="22">
        <v>0</v>
      </c>
      <c r="AL29" s="22">
        <v>0</v>
      </c>
      <c r="AM29" s="22">
        <v>0</v>
      </c>
      <c r="AN29" s="22">
        <v>0</v>
      </c>
      <c r="AO29" s="22">
        <v>5660</v>
      </c>
      <c r="AP29" s="22">
        <f>'第４０表介護保険事業会計（最初のページのみ印刷）'!B29-U29</f>
        <v>6122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183</v>
      </c>
      <c r="AW29" s="22">
        <v>0</v>
      </c>
      <c r="AX29" s="22">
        <v>448</v>
      </c>
      <c r="AY29" s="22">
        <v>206</v>
      </c>
      <c r="AZ29" s="22">
        <f t="shared" si="18"/>
        <v>-265</v>
      </c>
      <c r="BA29" s="22">
        <v>0</v>
      </c>
      <c r="BB29" s="22">
        <v>0</v>
      </c>
      <c r="BC29" s="22">
        <v>4409</v>
      </c>
      <c r="BD29" s="22">
        <f t="shared" si="19"/>
        <v>-4409</v>
      </c>
      <c r="BE29" s="22">
        <f t="shared" si="20"/>
        <v>1448</v>
      </c>
      <c r="BF29" s="22">
        <f t="shared" si="21"/>
        <v>6122</v>
      </c>
      <c r="BG29" s="22">
        <f>'第４０表介護保険事業会計 (次ページ以降印刷)'!C29</f>
        <v>0</v>
      </c>
      <c r="BH29" s="22">
        <f t="shared" si="22"/>
        <v>0</v>
      </c>
      <c r="BI29" s="22">
        <f t="shared" si="23"/>
        <v>0</v>
      </c>
      <c r="BJ29" s="22">
        <f t="shared" si="24"/>
        <v>1448</v>
      </c>
      <c r="BK29" s="22">
        <f t="shared" si="25"/>
        <v>6122</v>
      </c>
      <c r="BL29" s="22">
        <v>14224</v>
      </c>
      <c r="BM29" s="22">
        <v>2</v>
      </c>
      <c r="BN29" s="22">
        <v>0</v>
      </c>
      <c r="BO29" s="85"/>
      <c r="BP29" s="133">
        <v>271452</v>
      </c>
      <c r="BQ29" s="86">
        <f>'第４０表介護保険事業会計（最初のページのみ印刷）'!B29-BP29</f>
        <v>0</v>
      </c>
      <c r="BR29" s="133">
        <v>265330</v>
      </c>
      <c r="BS29" s="86">
        <f t="shared" si="26"/>
        <v>0</v>
      </c>
      <c r="BT29" s="133">
        <v>0</v>
      </c>
      <c r="BU29" s="86">
        <f t="shared" si="27"/>
        <v>0</v>
      </c>
      <c r="BV29" s="133">
        <v>1448</v>
      </c>
      <c r="BW29" s="86">
        <f t="shared" si="28"/>
        <v>0</v>
      </c>
      <c r="BX29" s="133">
        <v>6122</v>
      </c>
      <c r="BY29" s="86">
        <f t="shared" si="29"/>
        <v>0</v>
      </c>
      <c r="BZ29" s="133">
        <v>1448</v>
      </c>
      <c r="CA29" s="86">
        <f t="shared" si="30"/>
        <v>0</v>
      </c>
      <c r="CB29" s="133">
        <v>6122</v>
      </c>
      <c r="CC29" s="86">
        <f t="shared" si="31"/>
        <v>0</v>
      </c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</row>
    <row r="30" spans="1:256" ht="33" customHeight="1">
      <c r="A30" s="87" t="s">
        <v>28</v>
      </c>
      <c r="B30" s="22">
        <v>140685</v>
      </c>
      <c r="C30" s="22">
        <v>0</v>
      </c>
      <c r="D30" s="22">
        <v>0</v>
      </c>
      <c r="E30" s="22">
        <v>136669</v>
      </c>
      <c r="F30" s="22">
        <v>4016</v>
      </c>
      <c r="G30" s="22">
        <v>0</v>
      </c>
      <c r="H30" s="22">
        <v>0</v>
      </c>
      <c r="I30" s="22">
        <v>140453</v>
      </c>
      <c r="J30" s="22">
        <v>0</v>
      </c>
      <c r="K30" s="22">
        <v>140453</v>
      </c>
      <c r="L30" s="22">
        <v>107868</v>
      </c>
      <c r="M30" s="22">
        <v>4016</v>
      </c>
      <c r="N30" s="22">
        <v>28569</v>
      </c>
      <c r="O30" s="22">
        <v>0</v>
      </c>
      <c r="P30" s="22">
        <v>1852</v>
      </c>
      <c r="Q30" s="22">
        <v>21225</v>
      </c>
      <c r="R30" s="22">
        <v>0</v>
      </c>
      <c r="S30" s="22">
        <v>0</v>
      </c>
      <c r="T30" s="22">
        <v>28</v>
      </c>
      <c r="U30" s="22">
        <f t="shared" si="17"/>
        <v>907189</v>
      </c>
      <c r="V30" s="22">
        <v>27914</v>
      </c>
      <c r="W30" s="22">
        <v>833858</v>
      </c>
      <c r="X30" s="22">
        <v>832939</v>
      </c>
      <c r="Y30" s="22">
        <v>0</v>
      </c>
      <c r="Z30" s="22">
        <v>919</v>
      </c>
      <c r="AA30" s="22">
        <v>0</v>
      </c>
      <c r="AB30" s="22">
        <v>0</v>
      </c>
      <c r="AC30" s="22">
        <v>24607</v>
      </c>
      <c r="AD30" s="22">
        <v>13895</v>
      </c>
      <c r="AE30" s="22">
        <v>10712</v>
      </c>
      <c r="AF30" s="22">
        <v>28</v>
      </c>
      <c r="AG30" s="22">
        <v>4034</v>
      </c>
      <c r="AH30" s="22">
        <v>0</v>
      </c>
      <c r="AI30" s="22">
        <v>4034</v>
      </c>
      <c r="AJ30" s="22">
        <v>8994</v>
      </c>
      <c r="AK30" s="22">
        <v>0</v>
      </c>
      <c r="AL30" s="22">
        <v>0</v>
      </c>
      <c r="AM30" s="22">
        <v>0</v>
      </c>
      <c r="AN30" s="22">
        <v>0</v>
      </c>
      <c r="AO30" s="22">
        <v>7754</v>
      </c>
      <c r="AP30" s="22">
        <f>'第４０表介護保険事業会計（最初のページのみ印刷）'!B30-U30</f>
        <v>24809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23008</v>
      </c>
      <c r="AY30" s="22">
        <v>0</v>
      </c>
      <c r="AZ30" s="22">
        <f t="shared" si="18"/>
        <v>-23008</v>
      </c>
      <c r="BA30" s="22">
        <v>0</v>
      </c>
      <c r="BB30" s="22">
        <v>1214</v>
      </c>
      <c r="BC30" s="22">
        <v>170</v>
      </c>
      <c r="BD30" s="22">
        <f t="shared" si="19"/>
        <v>1044</v>
      </c>
      <c r="BE30" s="22">
        <f t="shared" si="20"/>
        <v>2845</v>
      </c>
      <c r="BF30" s="22">
        <f t="shared" si="21"/>
        <v>24809</v>
      </c>
      <c r="BG30" s="22">
        <f>'第４０表介護保険事業会計 (次ページ以降印刷)'!C30</f>
        <v>0</v>
      </c>
      <c r="BH30" s="22">
        <f t="shared" si="22"/>
        <v>0</v>
      </c>
      <c r="BI30" s="22">
        <f t="shared" si="23"/>
        <v>0</v>
      </c>
      <c r="BJ30" s="22">
        <f t="shared" si="24"/>
        <v>2845</v>
      </c>
      <c r="BK30" s="22">
        <f t="shared" si="25"/>
        <v>24809</v>
      </c>
      <c r="BL30" s="22">
        <v>14455</v>
      </c>
      <c r="BM30" s="22">
        <v>2</v>
      </c>
      <c r="BN30" s="22">
        <v>0</v>
      </c>
      <c r="BO30" s="85"/>
      <c r="BP30" s="133">
        <v>931998</v>
      </c>
      <c r="BQ30" s="86">
        <f>'第４０表介護保険事業会計（最初のページのみ印刷）'!B30-BP30</f>
        <v>0</v>
      </c>
      <c r="BR30" s="133">
        <v>907189</v>
      </c>
      <c r="BS30" s="86">
        <f t="shared" si="26"/>
        <v>0</v>
      </c>
      <c r="BT30" s="133">
        <v>0</v>
      </c>
      <c r="BU30" s="86">
        <f t="shared" si="27"/>
        <v>0</v>
      </c>
      <c r="BV30" s="133">
        <v>2845</v>
      </c>
      <c r="BW30" s="86">
        <f t="shared" si="28"/>
        <v>0</v>
      </c>
      <c r="BX30" s="133">
        <v>24809</v>
      </c>
      <c r="BY30" s="86">
        <f t="shared" si="29"/>
        <v>0</v>
      </c>
      <c r="BZ30" s="133">
        <v>2845</v>
      </c>
      <c r="CA30" s="86">
        <f t="shared" si="30"/>
        <v>0</v>
      </c>
      <c r="CB30" s="133">
        <v>24809</v>
      </c>
      <c r="CC30" s="86">
        <f t="shared" si="31"/>
        <v>0</v>
      </c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</row>
    <row r="31" spans="1:256" ht="33" customHeight="1">
      <c r="A31" s="87" t="s">
        <v>29</v>
      </c>
      <c r="B31" s="22">
        <v>49748</v>
      </c>
      <c r="C31" s="22">
        <v>0</v>
      </c>
      <c r="D31" s="22">
        <v>0</v>
      </c>
      <c r="E31" s="22">
        <v>47996</v>
      </c>
      <c r="F31" s="22">
        <v>1752</v>
      </c>
      <c r="G31" s="22">
        <v>0</v>
      </c>
      <c r="H31" s="22">
        <v>0</v>
      </c>
      <c r="I31" s="22">
        <v>213686</v>
      </c>
      <c r="J31" s="22">
        <v>0</v>
      </c>
      <c r="K31" s="22">
        <v>213686</v>
      </c>
      <c r="L31" s="22">
        <v>72625</v>
      </c>
      <c r="M31" s="22">
        <v>1652</v>
      </c>
      <c r="N31" s="22">
        <v>139409</v>
      </c>
      <c r="O31" s="22">
        <v>0</v>
      </c>
      <c r="P31" s="22">
        <v>4456</v>
      </c>
      <c r="Q31" s="22">
        <v>9908</v>
      </c>
      <c r="R31" s="22">
        <v>0</v>
      </c>
      <c r="S31" s="22">
        <v>0</v>
      </c>
      <c r="T31" s="22">
        <v>19</v>
      </c>
      <c r="U31" s="22">
        <f t="shared" si="17"/>
        <v>523244</v>
      </c>
      <c r="V31" s="22">
        <v>6790</v>
      </c>
      <c r="W31" s="22">
        <v>357825</v>
      </c>
      <c r="X31" s="22">
        <v>356044</v>
      </c>
      <c r="Y31" s="22">
        <v>1310</v>
      </c>
      <c r="Z31" s="22">
        <v>471</v>
      </c>
      <c r="AA31" s="22">
        <v>0</v>
      </c>
      <c r="AB31" s="22">
        <v>0</v>
      </c>
      <c r="AC31" s="22">
        <v>9225</v>
      </c>
      <c r="AD31" s="22">
        <v>2575</v>
      </c>
      <c r="AE31" s="22">
        <v>6650</v>
      </c>
      <c r="AF31" s="22">
        <v>0</v>
      </c>
      <c r="AG31" s="22">
        <v>15034</v>
      </c>
      <c r="AH31" s="22">
        <v>0</v>
      </c>
      <c r="AI31" s="22">
        <v>15034</v>
      </c>
      <c r="AJ31" s="22">
        <v>19</v>
      </c>
      <c r="AK31" s="22">
        <v>132619</v>
      </c>
      <c r="AL31" s="22">
        <v>132619</v>
      </c>
      <c r="AM31" s="22">
        <v>0</v>
      </c>
      <c r="AN31" s="22">
        <v>0</v>
      </c>
      <c r="AO31" s="22">
        <v>1732</v>
      </c>
      <c r="AP31" s="22">
        <f>'第４０表介護保険事業会計（最初のページのみ印刷）'!B31-U31</f>
        <v>15306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13048</v>
      </c>
      <c r="AW31" s="22">
        <v>0</v>
      </c>
      <c r="AX31" s="22">
        <v>301</v>
      </c>
      <c r="AY31" s="22">
        <v>301</v>
      </c>
      <c r="AZ31" s="22">
        <f t="shared" si="18"/>
        <v>12747</v>
      </c>
      <c r="BA31" s="22">
        <v>0</v>
      </c>
      <c r="BB31" s="22">
        <v>0</v>
      </c>
      <c r="BC31" s="22">
        <v>2043</v>
      </c>
      <c r="BD31" s="22">
        <f t="shared" si="19"/>
        <v>-2043</v>
      </c>
      <c r="BE31" s="22">
        <f t="shared" si="20"/>
        <v>26010</v>
      </c>
      <c r="BF31" s="22">
        <f t="shared" si="21"/>
        <v>15306</v>
      </c>
      <c r="BG31" s="22">
        <f>'第４０表介護保険事業会計 (次ページ以降印刷)'!C31</f>
        <v>0</v>
      </c>
      <c r="BH31" s="22">
        <f t="shared" si="22"/>
        <v>0</v>
      </c>
      <c r="BI31" s="22">
        <f t="shared" si="23"/>
        <v>0</v>
      </c>
      <c r="BJ31" s="22">
        <f t="shared" si="24"/>
        <v>26010</v>
      </c>
      <c r="BK31" s="22">
        <f t="shared" si="25"/>
        <v>15306</v>
      </c>
      <c r="BL31" s="22">
        <v>6790</v>
      </c>
      <c r="BM31" s="22">
        <v>1</v>
      </c>
      <c r="BN31" s="22">
        <v>0</v>
      </c>
      <c r="BO31" s="85"/>
      <c r="BP31" s="133">
        <v>538550</v>
      </c>
      <c r="BQ31" s="86">
        <f>'第４０表介護保険事業会計（最初のページのみ印刷）'!B31-BP31</f>
        <v>0</v>
      </c>
      <c r="BR31" s="133">
        <v>523244</v>
      </c>
      <c r="BS31" s="86">
        <f t="shared" si="26"/>
        <v>0</v>
      </c>
      <c r="BT31" s="133">
        <v>0</v>
      </c>
      <c r="BU31" s="86">
        <f t="shared" si="27"/>
        <v>0</v>
      </c>
      <c r="BV31" s="133">
        <v>26010</v>
      </c>
      <c r="BW31" s="86">
        <f t="shared" si="28"/>
        <v>0</v>
      </c>
      <c r="BX31" s="133">
        <v>15306</v>
      </c>
      <c r="BY31" s="86">
        <f t="shared" si="29"/>
        <v>0</v>
      </c>
      <c r="BZ31" s="133">
        <v>26010</v>
      </c>
      <c r="CA31" s="86">
        <f t="shared" si="30"/>
        <v>0</v>
      </c>
      <c r="CB31" s="133">
        <v>15306</v>
      </c>
      <c r="CC31" s="86">
        <f t="shared" si="31"/>
        <v>0</v>
      </c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</row>
    <row r="32" spans="1:256" ht="33" customHeight="1">
      <c r="A32" s="87" t="s">
        <v>30</v>
      </c>
      <c r="B32" s="22">
        <v>185919</v>
      </c>
      <c r="C32" s="22">
        <v>0</v>
      </c>
      <c r="D32" s="22">
        <v>0</v>
      </c>
      <c r="E32" s="22">
        <v>180885</v>
      </c>
      <c r="F32" s="22">
        <v>5034</v>
      </c>
      <c r="G32" s="22">
        <v>0</v>
      </c>
      <c r="H32" s="22">
        <v>0</v>
      </c>
      <c r="I32" s="22">
        <v>191759</v>
      </c>
      <c r="J32" s="22">
        <v>0</v>
      </c>
      <c r="K32" s="22">
        <v>191759</v>
      </c>
      <c r="L32" s="22">
        <v>138247</v>
      </c>
      <c r="M32" s="22">
        <v>4642</v>
      </c>
      <c r="N32" s="22">
        <v>48870</v>
      </c>
      <c r="O32" s="22">
        <v>0</v>
      </c>
      <c r="P32" s="22">
        <v>3053</v>
      </c>
      <c r="Q32" s="22">
        <v>7975</v>
      </c>
      <c r="R32" s="22">
        <v>0</v>
      </c>
      <c r="S32" s="22">
        <v>0</v>
      </c>
      <c r="T32" s="22">
        <v>166</v>
      </c>
      <c r="U32" s="22">
        <f t="shared" si="17"/>
        <v>1188103</v>
      </c>
      <c r="V32" s="22">
        <v>48868</v>
      </c>
      <c r="W32" s="22">
        <v>1106031</v>
      </c>
      <c r="X32" s="22">
        <v>1104621</v>
      </c>
      <c r="Y32" s="22">
        <v>0</v>
      </c>
      <c r="Z32" s="22">
        <v>1410</v>
      </c>
      <c r="AA32" s="22">
        <v>0</v>
      </c>
      <c r="AB32" s="22">
        <v>0</v>
      </c>
      <c r="AC32" s="22">
        <v>27394</v>
      </c>
      <c r="AD32" s="22">
        <v>11688</v>
      </c>
      <c r="AE32" s="22">
        <v>15706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5810</v>
      </c>
      <c r="AP32" s="22">
        <f>'第４０表介護保険事業会計（最初のページのみ印刷）'!B32-U32</f>
        <v>3579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21059</v>
      </c>
      <c r="AY32" s="22">
        <v>1297</v>
      </c>
      <c r="AZ32" s="22">
        <f t="shared" si="18"/>
        <v>-21059</v>
      </c>
      <c r="BA32" s="22">
        <v>0</v>
      </c>
      <c r="BB32" s="22">
        <v>1519</v>
      </c>
      <c r="BC32" s="22">
        <v>321</v>
      </c>
      <c r="BD32" s="22">
        <f t="shared" si="19"/>
        <v>1198</v>
      </c>
      <c r="BE32" s="22">
        <f t="shared" si="20"/>
        <v>-16282</v>
      </c>
      <c r="BF32" s="22">
        <f t="shared" si="21"/>
        <v>3579</v>
      </c>
      <c r="BG32" s="22">
        <f>'第４０表介護保険事業会計 (次ページ以降印刷)'!C32</f>
        <v>0</v>
      </c>
      <c r="BH32" s="22">
        <f t="shared" si="22"/>
        <v>0</v>
      </c>
      <c r="BI32" s="22">
        <f t="shared" si="23"/>
        <v>0</v>
      </c>
      <c r="BJ32" s="22">
        <f t="shared" si="24"/>
        <v>-16282</v>
      </c>
      <c r="BK32" s="22">
        <f t="shared" si="25"/>
        <v>3579</v>
      </c>
      <c r="BL32" s="22">
        <v>29168</v>
      </c>
      <c r="BM32" s="22">
        <v>4</v>
      </c>
      <c r="BN32" s="22">
        <v>0</v>
      </c>
      <c r="BO32" s="85"/>
      <c r="BP32" s="133">
        <v>1191682</v>
      </c>
      <c r="BQ32" s="86">
        <f>'第４０表介護保険事業会計（最初のページのみ印刷）'!B32-BP32</f>
        <v>0</v>
      </c>
      <c r="BR32" s="133">
        <v>1188103</v>
      </c>
      <c r="BS32" s="86">
        <f t="shared" si="26"/>
        <v>0</v>
      </c>
      <c r="BT32" s="133">
        <v>0</v>
      </c>
      <c r="BU32" s="86">
        <f t="shared" si="27"/>
        <v>0</v>
      </c>
      <c r="BV32" s="133">
        <v>-16282</v>
      </c>
      <c r="BW32" s="86">
        <f t="shared" si="28"/>
        <v>0</v>
      </c>
      <c r="BX32" s="133">
        <v>3579</v>
      </c>
      <c r="BY32" s="86">
        <f t="shared" si="29"/>
        <v>0</v>
      </c>
      <c r="BZ32" s="133">
        <v>-16282</v>
      </c>
      <c r="CA32" s="86">
        <f t="shared" si="30"/>
        <v>0</v>
      </c>
      <c r="CB32" s="133">
        <v>3579</v>
      </c>
      <c r="CC32" s="86">
        <f t="shared" si="31"/>
        <v>0</v>
      </c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5"/>
    </row>
    <row r="33" spans="1:256" s="126" customFormat="1" ht="33" customHeight="1">
      <c r="A33" s="88" t="s">
        <v>31</v>
      </c>
      <c r="B33" s="23">
        <v>217971</v>
      </c>
      <c r="C33" s="23">
        <v>0</v>
      </c>
      <c r="D33" s="23">
        <v>0</v>
      </c>
      <c r="E33" s="23">
        <v>214653</v>
      </c>
      <c r="F33" s="23">
        <v>3318</v>
      </c>
      <c r="G33" s="23">
        <v>0</v>
      </c>
      <c r="H33" s="23">
        <v>0</v>
      </c>
      <c r="I33" s="23">
        <v>254382</v>
      </c>
      <c r="J33" s="23">
        <v>0</v>
      </c>
      <c r="K33" s="23">
        <v>254382</v>
      </c>
      <c r="L33" s="23">
        <v>196766</v>
      </c>
      <c r="M33" s="23">
        <v>2837</v>
      </c>
      <c r="N33" s="23">
        <v>54779</v>
      </c>
      <c r="O33" s="23">
        <v>0</v>
      </c>
      <c r="P33" s="23">
        <v>3779</v>
      </c>
      <c r="Q33" s="23">
        <v>41695</v>
      </c>
      <c r="R33" s="23">
        <v>0</v>
      </c>
      <c r="S33" s="23">
        <v>0</v>
      </c>
      <c r="T33" s="23">
        <v>441</v>
      </c>
      <c r="U33" s="23">
        <f t="shared" si="17"/>
        <v>1566822</v>
      </c>
      <c r="V33" s="23">
        <v>55795</v>
      </c>
      <c r="W33" s="23">
        <v>1471684</v>
      </c>
      <c r="X33" s="23">
        <v>1470004</v>
      </c>
      <c r="Y33" s="23">
        <v>0</v>
      </c>
      <c r="Z33" s="23">
        <v>1680</v>
      </c>
      <c r="AA33" s="23">
        <v>0</v>
      </c>
      <c r="AB33" s="23">
        <v>0</v>
      </c>
      <c r="AC33" s="23">
        <v>14800</v>
      </c>
      <c r="AD33" s="23">
        <v>1641</v>
      </c>
      <c r="AE33" s="23">
        <v>13159</v>
      </c>
      <c r="AF33" s="23">
        <v>0</v>
      </c>
      <c r="AG33" s="23">
        <v>0</v>
      </c>
      <c r="AH33" s="23">
        <v>0</v>
      </c>
      <c r="AI33" s="23">
        <v>0</v>
      </c>
      <c r="AJ33" s="23">
        <v>20000</v>
      </c>
      <c r="AK33" s="23">
        <v>0</v>
      </c>
      <c r="AL33" s="23">
        <v>0</v>
      </c>
      <c r="AM33" s="23">
        <v>0</v>
      </c>
      <c r="AN33" s="23">
        <v>0</v>
      </c>
      <c r="AO33" s="23">
        <v>4543</v>
      </c>
      <c r="AP33" s="23">
        <f>'第４０表介護保険事業会計（最初のページのみ印刷）'!B33-U33</f>
        <v>33680</v>
      </c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11115</v>
      </c>
      <c r="AW33" s="23">
        <v>0</v>
      </c>
      <c r="AX33" s="23">
        <v>2392</v>
      </c>
      <c r="AY33" s="23">
        <v>1692</v>
      </c>
      <c r="AZ33" s="23">
        <f t="shared" si="18"/>
        <v>8723</v>
      </c>
      <c r="BA33" s="23">
        <v>0</v>
      </c>
      <c r="BB33" s="23">
        <v>0</v>
      </c>
      <c r="BC33" s="23">
        <v>669</v>
      </c>
      <c r="BD33" s="23">
        <f t="shared" si="19"/>
        <v>-669</v>
      </c>
      <c r="BE33" s="23">
        <f t="shared" si="20"/>
        <v>41734</v>
      </c>
      <c r="BF33" s="23">
        <f t="shared" si="21"/>
        <v>33680</v>
      </c>
      <c r="BG33" s="23">
        <f>'第４０表介護保険事業会計 (次ページ以降印刷)'!C33</f>
        <v>0</v>
      </c>
      <c r="BH33" s="23">
        <f t="shared" si="22"/>
        <v>0</v>
      </c>
      <c r="BI33" s="23">
        <f t="shared" si="23"/>
        <v>0</v>
      </c>
      <c r="BJ33" s="23">
        <f t="shared" si="24"/>
        <v>41734</v>
      </c>
      <c r="BK33" s="23">
        <f t="shared" si="25"/>
        <v>33680</v>
      </c>
      <c r="BL33" s="23">
        <v>33933</v>
      </c>
      <c r="BM33" s="23">
        <v>4</v>
      </c>
      <c r="BN33" s="23">
        <v>0</v>
      </c>
      <c r="BO33" s="124"/>
      <c r="BP33" s="134">
        <v>1600502</v>
      </c>
      <c r="BQ33" s="125">
        <f>'第４０表介護保険事業会計（最初のページのみ印刷）'!B33-BP33</f>
        <v>0</v>
      </c>
      <c r="BR33" s="134">
        <v>1566822</v>
      </c>
      <c r="BS33" s="125">
        <f t="shared" si="26"/>
        <v>0</v>
      </c>
      <c r="BT33" s="134">
        <v>0</v>
      </c>
      <c r="BU33" s="125">
        <f t="shared" si="27"/>
        <v>0</v>
      </c>
      <c r="BV33" s="134">
        <v>41734</v>
      </c>
      <c r="BW33" s="125">
        <f t="shared" si="28"/>
        <v>0</v>
      </c>
      <c r="BX33" s="134">
        <v>33680</v>
      </c>
      <c r="BY33" s="125">
        <f t="shared" si="29"/>
        <v>0</v>
      </c>
      <c r="BZ33" s="134">
        <v>41734</v>
      </c>
      <c r="CA33" s="125">
        <f t="shared" si="30"/>
        <v>0</v>
      </c>
      <c r="CB33" s="134">
        <v>33680</v>
      </c>
      <c r="CC33" s="125">
        <f t="shared" si="31"/>
        <v>0</v>
      </c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</row>
    <row r="34" spans="1:256" ht="33" customHeight="1">
      <c r="A34" s="87" t="s">
        <v>32</v>
      </c>
      <c r="B34" s="22">
        <v>34196</v>
      </c>
      <c r="C34" s="22">
        <v>0</v>
      </c>
      <c r="D34" s="22">
        <v>0</v>
      </c>
      <c r="E34" s="22">
        <v>33169</v>
      </c>
      <c r="F34" s="22">
        <v>1027</v>
      </c>
      <c r="G34" s="22">
        <v>0</v>
      </c>
      <c r="H34" s="22">
        <v>0</v>
      </c>
      <c r="I34" s="22">
        <v>43171</v>
      </c>
      <c r="J34" s="22">
        <v>0</v>
      </c>
      <c r="K34" s="22">
        <v>43171</v>
      </c>
      <c r="L34" s="22">
        <v>28449</v>
      </c>
      <c r="M34" s="22">
        <v>621</v>
      </c>
      <c r="N34" s="22">
        <v>14101</v>
      </c>
      <c r="O34" s="22">
        <v>0</v>
      </c>
      <c r="P34" s="22">
        <v>743</v>
      </c>
      <c r="Q34" s="22">
        <v>17464</v>
      </c>
      <c r="R34" s="22">
        <v>0</v>
      </c>
      <c r="S34" s="22">
        <v>0</v>
      </c>
      <c r="T34" s="22">
        <v>66</v>
      </c>
      <c r="U34" s="22">
        <f t="shared" si="17"/>
        <v>242580</v>
      </c>
      <c r="V34" s="22">
        <v>13927</v>
      </c>
      <c r="W34" s="22">
        <v>218569</v>
      </c>
      <c r="X34" s="22">
        <v>218302</v>
      </c>
      <c r="Y34" s="22">
        <v>0</v>
      </c>
      <c r="Z34" s="22">
        <v>267</v>
      </c>
      <c r="AA34" s="22">
        <v>0</v>
      </c>
      <c r="AB34" s="22">
        <v>0</v>
      </c>
      <c r="AC34" s="22">
        <v>4918</v>
      </c>
      <c r="AD34" s="22">
        <v>474</v>
      </c>
      <c r="AE34" s="22">
        <v>4444</v>
      </c>
      <c r="AF34" s="22">
        <v>0</v>
      </c>
      <c r="AG34" s="22">
        <v>0</v>
      </c>
      <c r="AH34" s="22">
        <v>0</v>
      </c>
      <c r="AI34" s="22">
        <v>0</v>
      </c>
      <c r="AJ34" s="22">
        <v>3795</v>
      </c>
      <c r="AK34" s="22">
        <v>0</v>
      </c>
      <c r="AL34" s="22">
        <v>0</v>
      </c>
      <c r="AM34" s="22">
        <v>0</v>
      </c>
      <c r="AN34" s="22">
        <v>0</v>
      </c>
      <c r="AO34" s="22">
        <v>1371</v>
      </c>
      <c r="AP34" s="22">
        <f>'第４０表介護保険事業会計（最初のページのみ印刷）'!B34-U34</f>
        <v>15425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1006</v>
      </c>
      <c r="AW34" s="22">
        <v>0</v>
      </c>
      <c r="AX34" s="22">
        <v>729</v>
      </c>
      <c r="AY34" s="22">
        <v>243</v>
      </c>
      <c r="AZ34" s="22">
        <f t="shared" si="18"/>
        <v>277</v>
      </c>
      <c r="BA34" s="22">
        <v>0</v>
      </c>
      <c r="BB34" s="22">
        <v>1102</v>
      </c>
      <c r="BC34" s="22">
        <v>0</v>
      </c>
      <c r="BD34" s="22">
        <f t="shared" si="19"/>
        <v>1102</v>
      </c>
      <c r="BE34" s="22">
        <f t="shared" si="20"/>
        <v>16804</v>
      </c>
      <c r="BF34" s="22">
        <f t="shared" si="21"/>
        <v>15425</v>
      </c>
      <c r="BG34" s="22">
        <f>'第４０表介護保険事業会計 (次ページ以降印刷)'!C34</f>
        <v>0</v>
      </c>
      <c r="BH34" s="22">
        <f t="shared" si="22"/>
        <v>0</v>
      </c>
      <c r="BI34" s="22">
        <f t="shared" si="23"/>
        <v>0</v>
      </c>
      <c r="BJ34" s="22">
        <f t="shared" si="24"/>
        <v>16804</v>
      </c>
      <c r="BK34" s="22">
        <f t="shared" si="25"/>
        <v>15425</v>
      </c>
      <c r="BL34" s="22">
        <v>9703</v>
      </c>
      <c r="BM34" s="22">
        <v>1</v>
      </c>
      <c r="BN34" s="22">
        <v>7</v>
      </c>
      <c r="BO34" s="85"/>
      <c r="BP34" s="133">
        <v>258005</v>
      </c>
      <c r="BQ34" s="86">
        <f>'第４０表介護保険事業会計（最初のページのみ印刷）'!B34-BP34</f>
        <v>0</v>
      </c>
      <c r="BR34" s="133">
        <v>242580</v>
      </c>
      <c r="BS34" s="86">
        <f t="shared" si="26"/>
        <v>0</v>
      </c>
      <c r="BT34" s="133">
        <v>0</v>
      </c>
      <c r="BU34" s="86">
        <f t="shared" si="27"/>
        <v>0</v>
      </c>
      <c r="BV34" s="133">
        <v>16804</v>
      </c>
      <c r="BW34" s="86">
        <f t="shared" si="28"/>
        <v>0</v>
      </c>
      <c r="BX34" s="133">
        <v>15425</v>
      </c>
      <c r="BY34" s="86">
        <f t="shared" si="29"/>
        <v>0</v>
      </c>
      <c r="BZ34" s="133">
        <v>16804</v>
      </c>
      <c r="CA34" s="86">
        <f t="shared" si="30"/>
        <v>0</v>
      </c>
      <c r="CB34" s="133">
        <v>15425</v>
      </c>
      <c r="CC34" s="86">
        <f t="shared" si="31"/>
        <v>0</v>
      </c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spans="1:256" ht="33" customHeight="1">
      <c r="A35" s="87" t="s">
        <v>33</v>
      </c>
      <c r="B35" s="22">
        <v>68749</v>
      </c>
      <c r="C35" s="22">
        <v>0</v>
      </c>
      <c r="D35" s="22">
        <v>0</v>
      </c>
      <c r="E35" s="22">
        <v>66821</v>
      </c>
      <c r="F35" s="22">
        <v>1928</v>
      </c>
      <c r="G35" s="22">
        <v>0</v>
      </c>
      <c r="H35" s="22">
        <v>0</v>
      </c>
      <c r="I35" s="22">
        <v>69122</v>
      </c>
      <c r="J35" s="22">
        <v>0</v>
      </c>
      <c r="K35" s="22">
        <v>69122</v>
      </c>
      <c r="L35" s="22">
        <v>46793</v>
      </c>
      <c r="M35" s="22">
        <v>1885</v>
      </c>
      <c r="N35" s="22">
        <v>20444</v>
      </c>
      <c r="O35" s="22">
        <v>0</v>
      </c>
      <c r="P35" s="22">
        <v>900</v>
      </c>
      <c r="Q35" s="22">
        <v>21813</v>
      </c>
      <c r="R35" s="22">
        <v>0</v>
      </c>
      <c r="S35" s="22">
        <v>0</v>
      </c>
      <c r="T35" s="22">
        <v>67</v>
      </c>
      <c r="U35" s="22">
        <f t="shared" si="17"/>
        <v>414944</v>
      </c>
      <c r="V35" s="22">
        <v>20444</v>
      </c>
      <c r="W35" s="22">
        <v>374345</v>
      </c>
      <c r="X35" s="22">
        <v>373870</v>
      </c>
      <c r="Y35" s="22">
        <v>0</v>
      </c>
      <c r="Z35" s="22">
        <v>475</v>
      </c>
      <c r="AA35" s="22">
        <v>0</v>
      </c>
      <c r="AB35" s="22">
        <v>0</v>
      </c>
      <c r="AC35" s="22">
        <v>11442</v>
      </c>
      <c r="AD35" s="22">
        <v>5380</v>
      </c>
      <c r="AE35" s="22">
        <v>6062</v>
      </c>
      <c r="AF35" s="22">
        <v>0</v>
      </c>
      <c r="AG35" s="22">
        <v>0</v>
      </c>
      <c r="AH35" s="22">
        <v>0</v>
      </c>
      <c r="AI35" s="22">
        <v>0</v>
      </c>
      <c r="AJ35" s="22">
        <v>66</v>
      </c>
      <c r="AK35" s="22">
        <v>0</v>
      </c>
      <c r="AL35" s="22">
        <v>0</v>
      </c>
      <c r="AM35" s="22">
        <v>0</v>
      </c>
      <c r="AN35" s="22">
        <v>0</v>
      </c>
      <c r="AO35" s="22">
        <v>8647</v>
      </c>
      <c r="AP35" s="22">
        <f>'第４０表介護保険事業会計（最初のページのみ印刷）'!B35-U35</f>
        <v>30186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3191</v>
      </c>
      <c r="AW35" s="22">
        <v>0</v>
      </c>
      <c r="AX35" s="22">
        <v>5749</v>
      </c>
      <c r="AY35" s="22">
        <v>10</v>
      </c>
      <c r="AZ35" s="22">
        <f t="shared" si="18"/>
        <v>-2558</v>
      </c>
      <c r="BA35" s="22">
        <v>0</v>
      </c>
      <c r="BB35" s="22">
        <v>152</v>
      </c>
      <c r="BC35" s="22">
        <v>6</v>
      </c>
      <c r="BD35" s="22">
        <f t="shared" si="19"/>
        <v>146</v>
      </c>
      <c r="BE35" s="22">
        <f t="shared" si="20"/>
        <v>27774</v>
      </c>
      <c r="BF35" s="22">
        <f t="shared" si="21"/>
        <v>30186</v>
      </c>
      <c r="BG35" s="22">
        <f>'第４０表介護保険事業会計 (次ページ以降印刷)'!C35</f>
        <v>0</v>
      </c>
      <c r="BH35" s="22">
        <f t="shared" si="22"/>
        <v>0</v>
      </c>
      <c r="BI35" s="22">
        <f t="shared" si="23"/>
        <v>0</v>
      </c>
      <c r="BJ35" s="22">
        <f t="shared" si="24"/>
        <v>27774</v>
      </c>
      <c r="BK35" s="22">
        <f t="shared" si="25"/>
        <v>30186</v>
      </c>
      <c r="BL35" s="22">
        <v>8506</v>
      </c>
      <c r="BM35" s="22">
        <v>2</v>
      </c>
      <c r="BN35" s="22">
        <v>383</v>
      </c>
      <c r="BO35" s="85"/>
      <c r="BP35" s="133">
        <v>445130</v>
      </c>
      <c r="BQ35" s="86">
        <f>'第４０表介護保険事業会計（最初のページのみ印刷）'!B35-BP35</f>
        <v>0</v>
      </c>
      <c r="BR35" s="133">
        <v>414944</v>
      </c>
      <c r="BS35" s="86">
        <f t="shared" si="26"/>
        <v>0</v>
      </c>
      <c r="BT35" s="133">
        <v>0</v>
      </c>
      <c r="BU35" s="86">
        <f t="shared" si="27"/>
        <v>0</v>
      </c>
      <c r="BV35" s="133">
        <v>27774</v>
      </c>
      <c r="BW35" s="86">
        <f t="shared" si="28"/>
        <v>0</v>
      </c>
      <c r="BX35" s="133">
        <v>30186</v>
      </c>
      <c r="BY35" s="86">
        <f t="shared" si="29"/>
        <v>0</v>
      </c>
      <c r="BZ35" s="133">
        <v>27774</v>
      </c>
      <c r="CA35" s="86">
        <f t="shared" si="30"/>
        <v>0</v>
      </c>
      <c r="CB35" s="133">
        <v>30186</v>
      </c>
      <c r="CC35" s="86">
        <f t="shared" si="31"/>
        <v>0</v>
      </c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</row>
    <row r="36" spans="1:256" ht="33" customHeight="1">
      <c r="A36" s="87" t="s">
        <v>34</v>
      </c>
      <c r="B36" s="22">
        <v>36961</v>
      </c>
      <c r="C36" s="22">
        <v>0</v>
      </c>
      <c r="D36" s="22">
        <v>0</v>
      </c>
      <c r="E36" s="22">
        <v>35671</v>
      </c>
      <c r="F36" s="22">
        <v>1290</v>
      </c>
      <c r="G36" s="22">
        <v>0</v>
      </c>
      <c r="H36" s="22">
        <v>0</v>
      </c>
      <c r="I36" s="22">
        <v>82645</v>
      </c>
      <c r="J36" s="22">
        <v>0</v>
      </c>
      <c r="K36" s="22">
        <v>82645</v>
      </c>
      <c r="L36" s="22">
        <v>70002</v>
      </c>
      <c r="M36" s="22">
        <v>1301</v>
      </c>
      <c r="N36" s="22">
        <v>11342</v>
      </c>
      <c r="O36" s="22">
        <v>0</v>
      </c>
      <c r="P36" s="22">
        <v>15317</v>
      </c>
      <c r="Q36" s="22">
        <v>6261</v>
      </c>
      <c r="R36" s="22">
        <v>0</v>
      </c>
      <c r="S36" s="22">
        <v>0</v>
      </c>
      <c r="T36" s="22">
        <v>19</v>
      </c>
      <c r="U36" s="22">
        <f t="shared" si="17"/>
        <v>334098</v>
      </c>
      <c r="V36" s="22">
        <v>10835</v>
      </c>
      <c r="W36" s="22">
        <v>301444</v>
      </c>
      <c r="X36" s="22">
        <v>301154</v>
      </c>
      <c r="Y36" s="22">
        <v>0</v>
      </c>
      <c r="Z36" s="22">
        <v>290</v>
      </c>
      <c r="AA36" s="22">
        <v>0</v>
      </c>
      <c r="AB36" s="22">
        <v>0</v>
      </c>
      <c r="AC36" s="22">
        <v>7410</v>
      </c>
      <c r="AD36" s="22">
        <v>3210</v>
      </c>
      <c r="AE36" s="22">
        <v>4200</v>
      </c>
      <c r="AF36" s="22">
        <v>0</v>
      </c>
      <c r="AG36" s="22">
        <v>846</v>
      </c>
      <c r="AH36" s="22">
        <v>0</v>
      </c>
      <c r="AI36" s="22">
        <v>846</v>
      </c>
      <c r="AJ36" s="22">
        <v>13003</v>
      </c>
      <c r="AK36" s="22">
        <v>0</v>
      </c>
      <c r="AL36" s="22">
        <v>0</v>
      </c>
      <c r="AM36" s="22">
        <v>0</v>
      </c>
      <c r="AN36" s="22">
        <v>0</v>
      </c>
      <c r="AO36" s="22">
        <v>560</v>
      </c>
      <c r="AP36" s="22">
        <f>'第４０表介護保険事業会計（最初のページのみ印刷）'!B36-U36</f>
        <v>15819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20760</v>
      </c>
      <c r="AW36" s="22">
        <v>0</v>
      </c>
      <c r="AX36" s="22">
        <v>146</v>
      </c>
      <c r="AY36" s="22">
        <v>146</v>
      </c>
      <c r="AZ36" s="22">
        <f t="shared" si="18"/>
        <v>20614</v>
      </c>
      <c r="BA36" s="22">
        <v>0</v>
      </c>
      <c r="BB36" s="22">
        <v>39</v>
      </c>
      <c r="BC36" s="22">
        <v>579</v>
      </c>
      <c r="BD36" s="22">
        <f t="shared" si="19"/>
        <v>-540</v>
      </c>
      <c r="BE36" s="22">
        <f t="shared" si="20"/>
        <v>35893</v>
      </c>
      <c r="BF36" s="22">
        <f t="shared" si="21"/>
        <v>15819</v>
      </c>
      <c r="BG36" s="22">
        <f>'第４０表介護保険事業会計 (次ページ以降印刷)'!C36</f>
        <v>0</v>
      </c>
      <c r="BH36" s="22">
        <f t="shared" si="22"/>
        <v>0</v>
      </c>
      <c r="BI36" s="22">
        <f t="shared" si="23"/>
        <v>0</v>
      </c>
      <c r="BJ36" s="22">
        <f t="shared" si="24"/>
        <v>35893</v>
      </c>
      <c r="BK36" s="22">
        <f t="shared" si="25"/>
        <v>15819</v>
      </c>
      <c r="BL36" s="22">
        <v>6505</v>
      </c>
      <c r="BM36" s="22">
        <v>1</v>
      </c>
      <c r="BN36" s="22">
        <v>0</v>
      </c>
      <c r="BO36" s="85"/>
      <c r="BP36" s="133">
        <v>349917</v>
      </c>
      <c r="BQ36" s="86">
        <f>'第４０表介護保険事業会計（最初のページのみ印刷）'!B36-BP36</f>
        <v>0</v>
      </c>
      <c r="BR36" s="133">
        <v>334098</v>
      </c>
      <c r="BS36" s="86">
        <f t="shared" si="26"/>
        <v>0</v>
      </c>
      <c r="BT36" s="133">
        <v>0</v>
      </c>
      <c r="BU36" s="86">
        <f t="shared" si="27"/>
        <v>0</v>
      </c>
      <c r="BV36" s="133">
        <v>35893</v>
      </c>
      <c r="BW36" s="86">
        <f t="shared" si="28"/>
        <v>0</v>
      </c>
      <c r="BX36" s="133">
        <v>15819</v>
      </c>
      <c r="BY36" s="86">
        <f t="shared" si="29"/>
        <v>0</v>
      </c>
      <c r="BZ36" s="133">
        <v>35893</v>
      </c>
      <c r="CA36" s="86">
        <f t="shared" si="30"/>
        <v>0</v>
      </c>
      <c r="CB36" s="133">
        <v>15819</v>
      </c>
      <c r="CC36" s="86">
        <f t="shared" si="31"/>
        <v>0</v>
      </c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ht="33" customHeight="1">
      <c r="A37" s="87" t="s">
        <v>35</v>
      </c>
      <c r="B37" s="22">
        <v>69579</v>
      </c>
      <c r="C37" s="22">
        <v>0</v>
      </c>
      <c r="D37" s="22">
        <v>0</v>
      </c>
      <c r="E37" s="22">
        <v>67627</v>
      </c>
      <c r="F37" s="22">
        <v>1952</v>
      </c>
      <c r="G37" s="22">
        <v>0</v>
      </c>
      <c r="H37" s="22">
        <v>0</v>
      </c>
      <c r="I37" s="22">
        <v>74373</v>
      </c>
      <c r="J37" s="22">
        <v>0</v>
      </c>
      <c r="K37" s="22">
        <v>74373</v>
      </c>
      <c r="L37" s="22">
        <v>51686</v>
      </c>
      <c r="M37" s="22">
        <v>1888</v>
      </c>
      <c r="N37" s="22">
        <v>20799</v>
      </c>
      <c r="O37" s="22">
        <v>0</v>
      </c>
      <c r="P37" s="22">
        <v>1997</v>
      </c>
      <c r="Q37" s="22">
        <v>4467</v>
      </c>
      <c r="R37" s="22">
        <v>0</v>
      </c>
      <c r="S37" s="22">
        <v>0</v>
      </c>
      <c r="T37" s="22">
        <v>1895</v>
      </c>
      <c r="U37" s="22">
        <f t="shared" si="17"/>
        <v>452190</v>
      </c>
      <c r="V37" s="22">
        <v>11976</v>
      </c>
      <c r="W37" s="22">
        <v>413489</v>
      </c>
      <c r="X37" s="22">
        <v>413064</v>
      </c>
      <c r="Y37" s="22">
        <v>0</v>
      </c>
      <c r="Z37" s="22">
        <v>425</v>
      </c>
      <c r="AA37" s="22">
        <v>0</v>
      </c>
      <c r="AB37" s="22">
        <v>0</v>
      </c>
      <c r="AC37" s="22">
        <v>19781</v>
      </c>
      <c r="AD37" s="22">
        <v>5867</v>
      </c>
      <c r="AE37" s="22">
        <v>13914</v>
      </c>
      <c r="AF37" s="22">
        <v>0</v>
      </c>
      <c r="AG37" s="22">
        <v>0</v>
      </c>
      <c r="AH37" s="22">
        <v>0</v>
      </c>
      <c r="AI37" s="22">
        <v>0</v>
      </c>
      <c r="AJ37" s="22">
        <v>1</v>
      </c>
      <c r="AK37" s="22">
        <v>0</v>
      </c>
      <c r="AL37" s="22">
        <v>0</v>
      </c>
      <c r="AM37" s="22">
        <v>0</v>
      </c>
      <c r="AN37" s="22">
        <v>0</v>
      </c>
      <c r="AO37" s="22">
        <v>6943</v>
      </c>
      <c r="AP37" s="22">
        <f>'第４０表介護保険事業会計（最初のページのみ印刷）'!B37-U37</f>
        <v>2201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10454</v>
      </c>
      <c r="AY37" s="22">
        <v>192</v>
      </c>
      <c r="AZ37" s="22">
        <f t="shared" si="18"/>
        <v>-10454</v>
      </c>
      <c r="BA37" s="22">
        <v>0</v>
      </c>
      <c r="BB37" s="22">
        <v>629</v>
      </c>
      <c r="BC37" s="22">
        <v>96</v>
      </c>
      <c r="BD37" s="22">
        <f t="shared" si="19"/>
        <v>533</v>
      </c>
      <c r="BE37" s="22">
        <f t="shared" si="20"/>
        <v>-7720</v>
      </c>
      <c r="BF37" s="22">
        <f t="shared" si="21"/>
        <v>2201</v>
      </c>
      <c r="BG37" s="22">
        <f>'第４０表介護保険事業会計 (次ページ以降印刷)'!C37</f>
        <v>0</v>
      </c>
      <c r="BH37" s="22">
        <f t="shared" si="22"/>
        <v>0</v>
      </c>
      <c r="BI37" s="22">
        <f t="shared" si="23"/>
        <v>0</v>
      </c>
      <c r="BJ37" s="22">
        <f t="shared" si="24"/>
        <v>-7720</v>
      </c>
      <c r="BK37" s="22">
        <f t="shared" si="25"/>
        <v>2201</v>
      </c>
      <c r="BL37" s="22">
        <v>4835</v>
      </c>
      <c r="BM37" s="22">
        <v>1</v>
      </c>
      <c r="BN37" s="22">
        <v>0</v>
      </c>
      <c r="BO37" s="85"/>
      <c r="BP37" s="133">
        <v>454391</v>
      </c>
      <c r="BQ37" s="86">
        <f>'第４０表介護保険事業会計（最初のページのみ印刷）'!B37-BP37</f>
        <v>0</v>
      </c>
      <c r="BR37" s="133">
        <v>452190</v>
      </c>
      <c r="BS37" s="86">
        <f t="shared" si="26"/>
        <v>0</v>
      </c>
      <c r="BT37" s="133">
        <v>0</v>
      </c>
      <c r="BU37" s="86">
        <f t="shared" si="27"/>
        <v>0</v>
      </c>
      <c r="BV37" s="133">
        <v>-7720</v>
      </c>
      <c r="BW37" s="86">
        <f t="shared" si="28"/>
        <v>0</v>
      </c>
      <c r="BX37" s="133">
        <v>2201</v>
      </c>
      <c r="BY37" s="86">
        <f t="shared" si="29"/>
        <v>0</v>
      </c>
      <c r="BZ37" s="133">
        <v>-7720</v>
      </c>
      <c r="CA37" s="86">
        <f t="shared" si="30"/>
        <v>0</v>
      </c>
      <c r="CB37" s="133">
        <v>2201</v>
      </c>
      <c r="CC37" s="86">
        <f t="shared" si="31"/>
        <v>0</v>
      </c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s="126" customFormat="1" ht="33" customHeight="1">
      <c r="A38" s="88" t="s">
        <v>36</v>
      </c>
      <c r="B38" s="23">
        <v>36437</v>
      </c>
      <c r="C38" s="23">
        <v>0</v>
      </c>
      <c r="D38" s="23">
        <v>0</v>
      </c>
      <c r="E38" s="23">
        <v>36087</v>
      </c>
      <c r="F38" s="23">
        <v>350</v>
      </c>
      <c r="G38" s="23">
        <v>0</v>
      </c>
      <c r="H38" s="23">
        <v>0</v>
      </c>
      <c r="I38" s="23">
        <v>42677</v>
      </c>
      <c r="J38" s="23">
        <v>0</v>
      </c>
      <c r="K38" s="23">
        <v>42677</v>
      </c>
      <c r="L38" s="23">
        <v>28187</v>
      </c>
      <c r="M38" s="23">
        <v>282</v>
      </c>
      <c r="N38" s="23">
        <v>14208</v>
      </c>
      <c r="O38" s="23">
        <v>0</v>
      </c>
      <c r="P38" s="23">
        <v>640</v>
      </c>
      <c r="Q38" s="23">
        <v>8477</v>
      </c>
      <c r="R38" s="23">
        <v>0</v>
      </c>
      <c r="S38" s="23">
        <v>0</v>
      </c>
      <c r="T38" s="23">
        <v>101</v>
      </c>
      <c r="U38" s="23">
        <f t="shared" si="17"/>
        <v>245584</v>
      </c>
      <c r="V38" s="23">
        <v>9144</v>
      </c>
      <c r="W38" s="23">
        <v>226982</v>
      </c>
      <c r="X38" s="23">
        <v>226776</v>
      </c>
      <c r="Y38" s="23">
        <v>0</v>
      </c>
      <c r="Z38" s="23">
        <v>206</v>
      </c>
      <c r="AA38" s="23">
        <v>0</v>
      </c>
      <c r="AB38" s="23">
        <v>0</v>
      </c>
      <c r="AC38" s="23">
        <v>1672</v>
      </c>
      <c r="AD38" s="23">
        <v>1182</v>
      </c>
      <c r="AE38" s="23">
        <v>490</v>
      </c>
      <c r="AF38" s="23">
        <v>0</v>
      </c>
      <c r="AG38" s="23">
        <v>5320</v>
      </c>
      <c r="AH38" s="23">
        <v>0</v>
      </c>
      <c r="AI38" s="23">
        <v>5320</v>
      </c>
      <c r="AJ38" s="23">
        <v>23</v>
      </c>
      <c r="AK38" s="23">
        <v>0</v>
      </c>
      <c r="AL38" s="23">
        <v>0</v>
      </c>
      <c r="AM38" s="23">
        <v>0</v>
      </c>
      <c r="AN38" s="23">
        <v>0</v>
      </c>
      <c r="AO38" s="23">
        <v>2443</v>
      </c>
      <c r="AP38" s="23">
        <f>'第４０表介護保険事業会計（最初のページのみ印刷）'!B38-U38</f>
        <v>7321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2265</v>
      </c>
      <c r="AY38" s="23">
        <v>343</v>
      </c>
      <c r="AZ38" s="23">
        <f t="shared" si="18"/>
        <v>-2265</v>
      </c>
      <c r="BA38" s="23">
        <v>0</v>
      </c>
      <c r="BB38" s="23">
        <v>837</v>
      </c>
      <c r="BC38" s="23">
        <v>62</v>
      </c>
      <c r="BD38" s="23">
        <f t="shared" si="19"/>
        <v>775</v>
      </c>
      <c r="BE38" s="23">
        <f t="shared" si="20"/>
        <v>5831</v>
      </c>
      <c r="BF38" s="23">
        <f t="shared" si="21"/>
        <v>7321</v>
      </c>
      <c r="BG38" s="23">
        <f>'第４０表介護保険事業会計 (次ページ以降印刷)'!C38</f>
        <v>0</v>
      </c>
      <c r="BH38" s="23">
        <f t="shared" si="22"/>
        <v>0</v>
      </c>
      <c r="BI38" s="23">
        <f t="shared" si="23"/>
        <v>0</v>
      </c>
      <c r="BJ38" s="23">
        <f t="shared" si="24"/>
        <v>5831</v>
      </c>
      <c r="BK38" s="23">
        <f t="shared" si="25"/>
        <v>7321</v>
      </c>
      <c r="BL38" s="23">
        <v>6636</v>
      </c>
      <c r="BM38" s="23">
        <v>1</v>
      </c>
      <c r="BN38" s="23">
        <v>0</v>
      </c>
      <c r="BO38" s="124"/>
      <c r="BP38" s="134">
        <v>252905</v>
      </c>
      <c r="BQ38" s="125">
        <f>'第４０表介護保険事業会計（最初のページのみ印刷）'!B38-BP38</f>
        <v>0</v>
      </c>
      <c r="BR38" s="134">
        <v>245584</v>
      </c>
      <c r="BS38" s="125">
        <f t="shared" si="26"/>
        <v>0</v>
      </c>
      <c r="BT38" s="134">
        <v>0</v>
      </c>
      <c r="BU38" s="125">
        <f t="shared" si="27"/>
        <v>0</v>
      </c>
      <c r="BV38" s="134">
        <v>5831</v>
      </c>
      <c r="BW38" s="125">
        <f t="shared" si="28"/>
        <v>0</v>
      </c>
      <c r="BX38" s="134">
        <v>7321</v>
      </c>
      <c r="BY38" s="125">
        <f t="shared" si="29"/>
        <v>0</v>
      </c>
      <c r="BZ38" s="134">
        <v>5831</v>
      </c>
      <c r="CA38" s="125">
        <f t="shared" si="30"/>
        <v>0</v>
      </c>
      <c r="CB38" s="134">
        <v>7321</v>
      </c>
      <c r="CC38" s="125">
        <f t="shared" si="31"/>
        <v>0</v>
      </c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4"/>
      <c r="DE38" s="124"/>
      <c r="DF38" s="124"/>
      <c r="DG38" s="124"/>
      <c r="DH38" s="124"/>
      <c r="DI38" s="124"/>
      <c r="DJ38" s="124"/>
      <c r="DK38" s="124"/>
      <c r="DL38" s="124"/>
      <c r="DM38" s="124"/>
      <c r="DN38" s="124"/>
      <c r="DO38" s="124"/>
      <c r="DP38" s="124"/>
      <c r="DQ38" s="124"/>
      <c r="DR38" s="124"/>
      <c r="DS38" s="124"/>
      <c r="DT38" s="124"/>
      <c r="DU38" s="124"/>
      <c r="DV38" s="124"/>
      <c r="DW38" s="124"/>
      <c r="DX38" s="124"/>
      <c r="DY38" s="124"/>
      <c r="DZ38" s="124"/>
      <c r="EA38" s="124"/>
      <c r="EB38" s="124"/>
      <c r="EC38" s="124"/>
      <c r="ED38" s="124"/>
      <c r="EE38" s="124"/>
      <c r="EF38" s="124"/>
      <c r="EG38" s="124"/>
      <c r="EH38" s="124"/>
      <c r="EI38" s="124"/>
      <c r="EJ38" s="124"/>
      <c r="EK38" s="124"/>
      <c r="EL38" s="124"/>
      <c r="EM38" s="124"/>
      <c r="EN38" s="124"/>
      <c r="EO38" s="124"/>
      <c r="EP38" s="124"/>
      <c r="EQ38" s="124"/>
      <c r="ER38" s="124"/>
      <c r="ES38" s="124"/>
      <c r="ET38" s="124"/>
      <c r="EU38" s="124"/>
      <c r="EV38" s="124"/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4"/>
      <c r="FL38" s="124"/>
      <c r="FM38" s="124"/>
      <c r="FN38" s="124"/>
      <c r="FO38" s="124"/>
      <c r="FP38" s="124"/>
      <c r="FQ38" s="124"/>
      <c r="FR38" s="124"/>
      <c r="FS38" s="124"/>
      <c r="FT38" s="124"/>
      <c r="FU38" s="124"/>
      <c r="FV38" s="124"/>
      <c r="FW38" s="124"/>
      <c r="FX38" s="124"/>
      <c r="FY38" s="124"/>
      <c r="FZ38" s="124"/>
      <c r="GA38" s="124"/>
      <c r="GB38" s="124"/>
      <c r="GC38" s="124"/>
      <c r="GD38" s="124"/>
      <c r="GE38" s="124"/>
      <c r="GF38" s="124"/>
      <c r="GG38" s="124"/>
      <c r="GH38" s="124"/>
      <c r="GI38" s="124"/>
      <c r="GJ38" s="124"/>
      <c r="GK38" s="124"/>
      <c r="GL38" s="124"/>
      <c r="GM38" s="124"/>
      <c r="GN38" s="124"/>
      <c r="GO38" s="124"/>
      <c r="GP38" s="124"/>
      <c r="GQ38" s="124"/>
      <c r="GR38" s="124"/>
      <c r="GS38" s="124"/>
      <c r="GT38" s="124"/>
      <c r="GU38" s="124"/>
      <c r="GV38" s="124"/>
      <c r="GW38" s="124"/>
      <c r="GX38" s="124"/>
      <c r="GY38" s="124"/>
      <c r="GZ38" s="124"/>
      <c r="HA38" s="124"/>
      <c r="HB38" s="124"/>
      <c r="HC38" s="124"/>
      <c r="HD38" s="124"/>
      <c r="HE38" s="124"/>
      <c r="HF38" s="124"/>
      <c r="HG38" s="124"/>
      <c r="HH38" s="124"/>
      <c r="HI38" s="124"/>
      <c r="HJ38" s="124"/>
      <c r="HK38" s="124"/>
      <c r="HL38" s="124"/>
      <c r="HM38" s="124"/>
      <c r="HN38" s="124"/>
      <c r="HO38" s="124"/>
      <c r="HP38" s="124"/>
      <c r="HQ38" s="124"/>
      <c r="HR38" s="124"/>
      <c r="HS38" s="124"/>
      <c r="HT38" s="124"/>
      <c r="HU38" s="124"/>
      <c r="HV38" s="124"/>
      <c r="HW38" s="124"/>
      <c r="HX38" s="124"/>
      <c r="HY38" s="124"/>
      <c r="HZ38" s="124"/>
      <c r="IA38" s="124"/>
      <c r="IB38" s="124"/>
      <c r="IC38" s="124"/>
      <c r="ID38" s="124"/>
      <c r="IE38" s="124"/>
      <c r="IF38" s="124"/>
      <c r="IG38" s="124"/>
      <c r="IH38" s="124"/>
      <c r="II38" s="124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  <c r="IU38" s="124"/>
      <c r="IV38" s="124"/>
    </row>
    <row r="39" spans="1:256" ht="33" customHeight="1">
      <c r="A39" s="87" t="s">
        <v>151</v>
      </c>
      <c r="B39" s="22">
        <v>313847</v>
      </c>
      <c r="C39" s="22">
        <v>0</v>
      </c>
      <c r="D39" s="22">
        <v>0</v>
      </c>
      <c r="E39" s="22">
        <v>308723</v>
      </c>
      <c r="F39" s="22">
        <v>5124</v>
      </c>
      <c r="G39" s="22">
        <v>0</v>
      </c>
      <c r="H39" s="22">
        <v>0</v>
      </c>
      <c r="I39" s="22">
        <v>339158</v>
      </c>
      <c r="J39" s="22">
        <v>0</v>
      </c>
      <c r="K39" s="22">
        <v>339158</v>
      </c>
      <c r="L39" s="22">
        <v>268000</v>
      </c>
      <c r="M39" s="22">
        <v>5158</v>
      </c>
      <c r="N39" s="22">
        <v>66000</v>
      </c>
      <c r="O39" s="22">
        <v>0</v>
      </c>
      <c r="P39" s="22">
        <v>11290</v>
      </c>
      <c r="Q39" s="22">
        <v>99229</v>
      </c>
      <c r="R39" s="22">
        <v>0</v>
      </c>
      <c r="S39" s="22">
        <v>0</v>
      </c>
      <c r="T39" s="22">
        <v>2619</v>
      </c>
      <c r="U39" s="22">
        <f t="shared" si="17"/>
        <v>2239760</v>
      </c>
      <c r="V39" s="22">
        <v>71650</v>
      </c>
      <c r="W39" s="22">
        <v>2088858</v>
      </c>
      <c r="X39" s="22">
        <v>2086429</v>
      </c>
      <c r="Y39" s="22">
        <v>0</v>
      </c>
      <c r="Z39" s="22">
        <v>2429</v>
      </c>
      <c r="AA39" s="22">
        <v>0</v>
      </c>
      <c r="AB39" s="22">
        <v>0</v>
      </c>
      <c r="AC39" s="22">
        <v>25109</v>
      </c>
      <c r="AD39" s="22">
        <v>7250</v>
      </c>
      <c r="AE39" s="22">
        <v>17859</v>
      </c>
      <c r="AF39" s="22">
        <v>0</v>
      </c>
      <c r="AG39" s="22">
        <v>29728</v>
      </c>
      <c r="AH39" s="22">
        <v>0</v>
      </c>
      <c r="AI39" s="22">
        <v>29728</v>
      </c>
      <c r="AJ39" s="22">
        <v>38</v>
      </c>
      <c r="AK39" s="22">
        <v>2353</v>
      </c>
      <c r="AL39" s="22">
        <v>2335</v>
      </c>
      <c r="AM39" s="22">
        <v>18</v>
      </c>
      <c r="AN39" s="22">
        <v>0</v>
      </c>
      <c r="AO39" s="22">
        <v>22024</v>
      </c>
      <c r="AP39" s="22">
        <f>'第４０表介護保険事業会計（最初のページのみ印刷）'!B39-U39</f>
        <v>30592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18027</v>
      </c>
      <c r="AW39" s="22">
        <v>135</v>
      </c>
      <c r="AX39" s="22">
        <v>10169</v>
      </c>
      <c r="AY39" s="22">
        <v>2548</v>
      </c>
      <c r="AZ39" s="22">
        <f t="shared" si="18"/>
        <v>7858</v>
      </c>
      <c r="BA39" s="22">
        <v>0</v>
      </c>
      <c r="BB39" s="22">
        <v>3195</v>
      </c>
      <c r="BC39" s="22">
        <v>746</v>
      </c>
      <c r="BD39" s="22">
        <f t="shared" si="19"/>
        <v>2449</v>
      </c>
      <c r="BE39" s="22">
        <f t="shared" si="20"/>
        <v>40899</v>
      </c>
      <c r="BF39" s="22">
        <f t="shared" si="21"/>
        <v>30592</v>
      </c>
      <c r="BG39" s="22">
        <f>'第４０表介護保険事業会計 (次ページ以降印刷)'!C39</f>
        <v>0</v>
      </c>
      <c r="BH39" s="22">
        <f t="shared" si="22"/>
        <v>0</v>
      </c>
      <c r="BI39" s="22">
        <f t="shared" si="23"/>
        <v>0</v>
      </c>
      <c r="BJ39" s="22">
        <f t="shared" si="24"/>
        <v>40899</v>
      </c>
      <c r="BK39" s="22">
        <f t="shared" si="25"/>
        <v>30592</v>
      </c>
      <c r="BL39" s="22">
        <v>42855</v>
      </c>
      <c r="BM39" s="22">
        <v>6</v>
      </c>
      <c r="BN39" s="22">
        <v>0</v>
      </c>
      <c r="BO39" s="85"/>
      <c r="BP39" s="133">
        <v>2270352</v>
      </c>
      <c r="BQ39" s="86">
        <f>'第４０表介護保険事業会計（最初のページのみ印刷）'!B39-BP39</f>
        <v>0</v>
      </c>
      <c r="BR39" s="133">
        <v>2239760</v>
      </c>
      <c r="BS39" s="86">
        <f t="shared" si="26"/>
        <v>0</v>
      </c>
      <c r="BT39" s="133">
        <v>0</v>
      </c>
      <c r="BU39" s="86">
        <f t="shared" si="27"/>
        <v>0</v>
      </c>
      <c r="BV39" s="133">
        <v>40899</v>
      </c>
      <c r="BW39" s="86">
        <f t="shared" si="28"/>
        <v>0</v>
      </c>
      <c r="BX39" s="133">
        <v>30592</v>
      </c>
      <c r="BY39" s="86">
        <f t="shared" si="29"/>
        <v>0</v>
      </c>
      <c r="BZ39" s="133">
        <v>40899</v>
      </c>
      <c r="CA39" s="86">
        <f t="shared" si="30"/>
        <v>0</v>
      </c>
      <c r="CB39" s="133">
        <v>30592</v>
      </c>
      <c r="CC39" s="86">
        <f t="shared" si="31"/>
        <v>0</v>
      </c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</row>
    <row r="40" spans="1:256" ht="33" customHeight="1">
      <c r="A40" s="87" t="s">
        <v>37</v>
      </c>
      <c r="B40" s="22">
        <v>138801</v>
      </c>
      <c r="C40" s="22">
        <v>0</v>
      </c>
      <c r="D40" s="22">
        <v>0</v>
      </c>
      <c r="E40" s="22">
        <v>134734</v>
      </c>
      <c r="F40" s="22">
        <v>4067</v>
      </c>
      <c r="G40" s="22">
        <v>0</v>
      </c>
      <c r="H40" s="22">
        <v>0</v>
      </c>
      <c r="I40" s="22">
        <v>179743</v>
      </c>
      <c r="J40" s="22">
        <v>0</v>
      </c>
      <c r="K40" s="22">
        <v>179743</v>
      </c>
      <c r="L40" s="22">
        <v>108086</v>
      </c>
      <c r="M40" s="22">
        <v>4067</v>
      </c>
      <c r="N40" s="22">
        <v>67590</v>
      </c>
      <c r="O40" s="22">
        <v>0</v>
      </c>
      <c r="P40" s="22">
        <v>2073</v>
      </c>
      <c r="Q40" s="22">
        <v>46612</v>
      </c>
      <c r="R40" s="22">
        <v>0</v>
      </c>
      <c r="S40" s="22">
        <v>0</v>
      </c>
      <c r="T40" s="22">
        <v>532</v>
      </c>
      <c r="U40" s="22">
        <f t="shared" si="17"/>
        <v>949396</v>
      </c>
      <c r="V40" s="22">
        <v>61341</v>
      </c>
      <c r="W40" s="22">
        <v>841112</v>
      </c>
      <c r="X40" s="22">
        <v>840074</v>
      </c>
      <c r="Y40" s="22">
        <v>0</v>
      </c>
      <c r="Z40" s="22">
        <v>1038</v>
      </c>
      <c r="AA40" s="22">
        <v>0</v>
      </c>
      <c r="AB40" s="22">
        <v>0</v>
      </c>
      <c r="AC40" s="22">
        <v>15355</v>
      </c>
      <c r="AD40" s="22">
        <v>1734</v>
      </c>
      <c r="AE40" s="22">
        <v>13621</v>
      </c>
      <c r="AF40" s="22">
        <v>0</v>
      </c>
      <c r="AG40" s="22">
        <v>5662</v>
      </c>
      <c r="AH40" s="22">
        <v>0</v>
      </c>
      <c r="AI40" s="22">
        <v>5662</v>
      </c>
      <c r="AJ40" s="22">
        <v>20000</v>
      </c>
      <c r="AK40" s="22">
        <v>0</v>
      </c>
      <c r="AL40" s="22">
        <v>0</v>
      </c>
      <c r="AM40" s="22">
        <v>0</v>
      </c>
      <c r="AN40" s="22">
        <v>0</v>
      </c>
      <c r="AO40" s="22">
        <v>5926</v>
      </c>
      <c r="AP40" s="22">
        <f>'第４０表介護保険事業会計（最初のページのみ印刷）'!B40-U40</f>
        <v>44545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4829</v>
      </c>
      <c r="AY40" s="22">
        <v>1271</v>
      </c>
      <c r="AZ40" s="22">
        <f t="shared" si="18"/>
        <v>-4829</v>
      </c>
      <c r="BA40" s="22">
        <v>0</v>
      </c>
      <c r="BB40" s="22">
        <v>0</v>
      </c>
      <c r="BC40" s="22">
        <v>427</v>
      </c>
      <c r="BD40" s="22">
        <f t="shared" si="19"/>
        <v>-427</v>
      </c>
      <c r="BE40" s="22">
        <f t="shared" si="20"/>
        <v>39289</v>
      </c>
      <c r="BF40" s="22">
        <f t="shared" si="21"/>
        <v>44545</v>
      </c>
      <c r="BG40" s="22">
        <f>'第４０表介護保険事業会計 (次ページ以降印刷)'!C40</f>
        <v>0</v>
      </c>
      <c r="BH40" s="22">
        <f t="shared" si="22"/>
        <v>0</v>
      </c>
      <c r="BI40" s="22">
        <f t="shared" si="23"/>
        <v>0</v>
      </c>
      <c r="BJ40" s="22">
        <f t="shared" si="24"/>
        <v>39289</v>
      </c>
      <c r="BK40" s="22">
        <f t="shared" si="25"/>
        <v>44545</v>
      </c>
      <c r="BL40" s="22">
        <v>36508</v>
      </c>
      <c r="BM40" s="22">
        <v>10</v>
      </c>
      <c r="BN40" s="22">
        <v>8187</v>
      </c>
      <c r="BO40" s="85"/>
      <c r="BP40" s="133">
        <v>993941</v>
      </c>
      <c r="BQ40" s="86">
        <f>'第４０表介護保険事業会計（最初のページのみ印刷）'!B40-BP40</f>
        <v>0</v>
      </c>
      <c r="BR40" s="133">
        <v>949396</v>
      </c>
      <c r="BS40" s="86">
        <f t="shared" si="26"/>
        <v>0</v>
      </c>
      <c r="BT40" s="133">
        <v>0</v>
      </c>
      <c r="BU40" s="86">
        <f t="shared" si="27"/>
        <v>0</v>
      </c>
      <c r="BV40" s="133">
        <v>39289</v>
      </c>
      <c r="BW40" s="86">
        <f t="shared" si="28"/>
        <v>0</v>
      </c>
      <c r="BX40" s="133">
        <v>44545</v>
      </c>
      <c r="BY40" s="86">
        <f t="shared" si="29"/>
        <v>0</v>
      </c>
      <c r="BZ40" s="133">
        <v>39289</v>
      </c>
      <c r="CA40" s="86">
        <f t="shared" si="30"/>
        <v>0</v>
      </c>
      <c r="CB40" s="133">
        <v>44545</v>
      </c>
      <c r="CC40" s="86">
        <f t="shared" si="31"/>
        <v>0</v>
      </c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</row>
    <row r="41" spans="1:256" ht="33" customHeight="1">
      <c r="A41" s="87" t="s">
        <v>38</v>
      </c>
      <c r="B41" s="22">
        <v>71780</v>
      </c>
      <c r="C41" s="22">
        <v>25000</v>
      </c>
      <c r="D41" s="22">
        <v>25000</v>
      </c>
      <c r="E41" s="22">
        <v>46071</v>
      </c>
      <c r="F41" s="22">
        <v>709</v>
      </c>
      <c r="G41" s="22">
        <v>0</v>
      </c>
      <c r="H41" s="22">
        <v>0</v>
      </c>
      <c r="I41" s="22">
        <v>70237</v>
      </c>
      <c r="J41" s="22">
        <v>0</v>
      </c>
      <c r="K41" s="22">
        <v>70237</v>
      </c>
      <c r="L41" s="22">
        <v>45435</v>
      </c>
      <c r="M41" s="22">
        <v>709</v>
      </c>
      <c r="N41" s="22">
        <v>24093</v>
      </c>
      <c r="O41" s="22">
        <v>0</v>
      </c>
      <c r="P41" s="22">
        <v>4971</v>
      </c>
      <c r="Q41" s="22">
        <v>12586</v>
      </c>
      <c r="R41" s="22">
        <v>0</v>
      </c>
      <c r="S41" s="22">
        <v>0</v>
      </c>
      <c r="T41" s="22">
        <v>11</v>
      </c>
      <c r="U41" s="22">
        <f t="shared" si="17"/>
        <v>384920</v>
      </c>
      <c r="V41" s="22">
        <v>24002</v>
      </c>
      <c r="W41" s="22">
        <v>353088</v>
      </c>
      <c r="X41" s="22">
        <v>352663</v>
      </c>
      <c r="Y41" s="22">
        <v>0</v>
      </c>
      <c r="Z41" s="22">
        <v>425</v>
      </c>
      <c r="AA41" s="22">
        <v>0</v>
      </c>
      <c r="AB41" s="22">
        <v>0</v>
      </c>
      <c r="AC41" s="22">
        <v>3501</v>
      </c>
      <c r="AD41" s="22">
        <v>465</v>
      </c>
      <c r="AE41" s="22">
        <v>3036</v>
      </c>
      <c r="AF41" s="22">
        <v>0</v>
      </c>
      <c r="AG41" s="22">
        <v>3086</v>
      </c>
      <c r="AH41" s="22">
        <v>0</v>
      </c>
      <c r="AI41" s="22">
        <v>3086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1243</v>
      </c>
      <c r="AP41" s="22">
        <f>'第４０表介護保険事業会計（最初のページのみ印刷）'!B41-U41</f>
        <v>18094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f t="shared" si="18"/>
        <v>0</v>
      </c>
      <c r="BA41" s="22">
        <v>0</v>
      </c>
      <c r="BB41" s="22">
        <v>114</v>
      </c>
      <c r="BC41" s="22">
        <v>0</v>
      </c>
      <c r="BD41" s="22">
        <f t="shared" si="19"/>
        <v>114</v>
      </c>
      <c r="BE41" s="22">
        <f t="shared" si="20"/>
        <v>18208</v>
      </c>
      <c r="BF41" s="22">
        <f t="shared" si="21"/>
        <v>18094</v>
      </c>
      <c r="BG41" s="22">
        <f>'第４０表介護保険事業会計 (次ページ以降印刷)'!C41</f>
        <v>25000</v>
      </c>
      <c r="BH41" s="22">
        <f t="shared" si="22"/>
        <v>0</v>
      </c>
      <c r="BI41" s="22">
        <f t="shared" si="23"/>
        <v>0</v>
      </c>
      <c r="BJ41" s="22">
        <f t="shared" si="24"/>
        <v>-6792</v>
      </c>
      <c r="BK41" s="22">
        <f t="shared" si="25"/>
        <v>-6906</v>
      </c>
      <c r="BL41" s="22">
        <v>14437</v>
      </c>
      <c r="BM41" s="22">
        <v>2</v>
      </c>
      <c r="BN41" s="22">
        <v>0</v>
      </c>
      <c r="BO41" s="85"/>
      <c r="BP41" s="133">
        <v>403014</v>
      </c>
      <c r="BQ41" s="86">
        <f>'第４０表介護保険事業会計（最初のページのみ印刷）'!B41-BP41</f>
        <v>0</v>
      </c>
      <c r="BR41" s="133">
        <v>384920</v>
      </c>
      <c r="BS41" s="86">
        <f t="shared" si="26"/>
        <v>0</v>
      </c>
      <c r="BT41" s="133">
        <v>0</v>
      </c>
      <c r="BU41" s="86">
        <f t="shared" si="27"/>
        <v>0</v>
      </c>
      <c r="BV41" s="133">
        <v>18208</v>
      </c>
      <c r="BW41" s="86">
        <f t="shared" si="28"/>
        <v>0</v>
      </c>
      <c r="BX41" s="133">
        <v>18094</v>
      </c>
      <c r="BY41" s="86">
        <f t="shared" si="29"/>
        <v>0</v>
      </c>
      <c r="BZ41" s="133">
        <v>-6792</v>
      </c>
      <c r="CA41" s="86">
        <f t="shared" si="30"/>
        <v>0</v>
      </c>
      <c r="CB41" s="133">
        <v>-6906</v>
      </c>
      <c r="CC41" s="86">
        <f t="shared" si="31"/>
        <v>0</v>
      </c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  <c r="IR41" s="85"/>
      <c r="IS41" s="85"/>
      <c r="IT41" s="85"/>
      <c r="IU41" s="85"/>
      <c r="IV41" s="85"/>
    </row>
    <row r="42" spans="1:256" ht="33" customHeight="1">
      <c r="A42" s="87" t="s">
        <v>39</v>
      </c>
      <c r="B42" s="22">
        <v>32330</v>
      </c>
      <c r="C42" s="22">
        <v>0</v>
      </c>
      <c r="D42" s="22">
        <v>0</v>
      </c>
      <c r="E42" s="22">
        <v>31189</v>
      </c>
      <c r="F42" s="22">
        <v>1141</v>
      </c>
      <c r="G42" s="22">
        <v>0</v>
      </c>
      <c r="H42" s="22">
        <v>0</v>
      </c>
      <c r="I42" s="22">
        <v>47029</v>
      </c>
      <c r="J42" s="22">
        <v>0</v>
      </c>
      <c r="K42" s="22">
        <v>47029</v>
      </c>
      <c r="L42" s="22">
        <v>27251</v>
      </c>
      <c r="M42" s="22">
        <v>4819</v>
      </c>
      <c r="N42" s="22">
        <v>14959</v>
      </c>
      <c r="O42" s="22">
        <v>0</v>
      </c>
      <c r="P42" s="22">
        <v>39234</v>
      </c>
      <c r="Q42" s="22">
        <v>14596</v>
      </c>
      <c r="R42" s="22">
        <v>0</v>
      </c>
      <c r="S42" s="22">
        <v>0</v>
      </c>
      <c r="T42" s="22">
        <v>7</v>
      </c>
      <c r="U42" s="22">
        <f t="shared" si="17"/>
        <v>264035</v>
      </c>
      <c r="V42" s="22">
        <v>14741</v>
      </c>
      <c r="W42" s="22">
        <v>219874</v>
      </c>
      <c r="X42" s="22">
        <v>219569</v>
      </c>
      <c r="Y42" s="22">
        <v>0</v>
      </c>
      <c r="Z42" s="22">
        <v>305</v>
      </c>
      <c r="AA42" s="22">
        <v>0</v>
      </c>
      <c r="AB42" s="22">
        <v>0</v>
      </c>
      <c r="AC42" s="22">
        <v>9098</v>
      </c>
      <c r="AD42" s="22">
        <v>2508</v>
      </c>
      <c r="AE42" s="22">
        <v>6590</v>
      </c>
      <c r="AF42" s="22">
        <v>0</v>
      </c>
      <c r="AG42" s="22">
        <v>1978</v>
      </c>
      <c r="AH42" s="22">
        <v>0</v>
      </c>
      <c r="AI42" s="22">
        <v>1978</v>
      </c>
      <c r="AJ42" s="22">
        <v>17907</v>
      </c>
      <c r="AK42" s="22">
        <v>0</v>
      </c>
      <c r="AL42" s="22">
        <v>0</v>
      </c>
      <c r="AM42" s="22">
        <v>0</v>
      </c>
      <c r="AN42" s="22">
        <v>0</v>
      </c>
      <c r="AO42" s="22">
        <v>437</v>
      </c>
      <c r="AP42" s="22">
        <f>'第４０表介護保険事業会計（最初のページのみ印刷）'!B42-U42</f>
        <v>22383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11136</v>
      </c>
      <c r="AY42" s="22">
        <v>74</v>
      </c>
      <c r="AZ42" s="22">
        <f t="shared" si="18"/>
        <v>-11136</v>
      </c>
      <c r="BA42" s="22">
        <v>0</v>
      </c>
      <c r="BB42" s="22">
        <v>63</v>
      </c>
      <c r="BC42" s="22">
        <v>86</v>
      </c>
      <c r="BD42" s="22">
        <f t="shared" si="19"/>
        <v>-23</v>
      </c>
      <c r="BE42" s="22">
        <f t="shared" si="20"/>
        <v>11224</v>
      </c>
      <c r="BF42" s="22">
        <f t="shared" si="21"/>
        <v>22383</v>
      </c>
      <c r="BG42" s="22">
        <f>'第４０表介護保険事業会計 (次ページ以降印刷)'!C42</f>
        <v>0</v>
      </c>
      <c r="BH42" s="22">
        <f t="shared" si="22"/>
        <v>0</v>
      </c>
      <c r="BI42" s="22">
        <f t="shared" si="23"/>
        <v>0</v>
      </c>
      <c r="BJ42" s="22">
        <f t="shared" si="24"/>
        <v>11224</v>
      </c>
      <c r="BK42" s="22">
        <f t="shared" si="25"/>
        <v>22383</v>
      </c>
      <c r="BL42" s="22">
        <v>7731</v>
      </c>
      <c r="BM42" s="22">
        <v>1</v>
      </c>
      <c r="BN42" s="22">
        <v>0</v>
      </c>
      <c r="BO42" s="85"/>
      <c r="BP42" s="133">
        <v>286418</v>
      </c>
      <c r="BQ42" s="86">
        <f>'第４０表介護保険事業会計（最初のページのみ印刷）'!B42-BP42</f>
        <v>0</v>
      </c>
      <c r="BR42" s="133">
        <v>264035</v>
      </c>
      <c r="BS42" s="86">
        <f t="shared" si="26"/>
        <v>0</v>
      </c>
      <c r="BT42" s="133">
        <v>0</v>
      </c>
      <c r="BU42" s="86">
        <f t="shared" si="27"/>
        <v>0</v>
      </c>
      <c r="BV42" s="133">
        <v>11224</v>
      </c>
      <c r="BW42" s="86">
        <f t="shared" si="28"/>
        <v>0</v>
      </c>
      <c r="BX42" s="133">
        <v>22383</v>
      </c>
      <c r="BY42" s="86">
        <f t="shared" si="29"/>
        <v>0</v>
      </c>
      <c r="BZ42" s="133">
        <v>11224</v>
      </c>
      <c r="CA42" s="86">
        <f t="shared" si="30"/>
        <v>0</v>
      </c>
      <c r="CB42" s="133">
        <v>22383</v>
      </c>
      <c r="CC42" s="86">
        <f t="shared" si="31"/>
        <v>0</v>
      </c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s="126" customFormat="1" ht="33" customHeight="1">
      <c r="A43" s="88" t="s">
        <v>40</v>
      </c>
      <c r="B43" s="23">
        <v>123534</v>
      </c>
      <c r="C43" s="23">
        <v>0</v>
      </c>
      <c r="D43" s="23">
        <v>0</v>
      </c>
      <c r="E43" s="23">
        <v>119636</v>
      </c>
      <c r="F43" s="23">
        <v>3898</v>
      </c>
      <c r="G43" s="23">
        <v>0</v>
      </c>
      <c r="H43" s="23">
        <v>0</v>
      </c>
      <c r="I43" s="23">
        <v>165320</v>
      </c>
      <c r="J43" s="23">
        <v>0</v>
      </c>
      <c r="K43" s="23">
        <v>165320</v>
      </c>
      <c r="L43" s="23">
        <v>116859</v>
      </c>
      <c r="M43" s="23">
        <v>10303</v>
      </c>
      <c r="N43" s="23">
        <v>38158</v>
      </c>
      <c r="O43" s="23">
        <v>0</v>
      </c>
      <c r="P43" s="23">
        <v>60000</v>
      </c>
      <c r="Q43" s="23">
        <v>9043</v>
      </c>
      <c r="R43" s="23">
        <v>0</v>
      </c>
      <c r="S43" s="23">
        <v>0</v>
      </c>
      <c r="T43" s="23">
        <v>234</v>
      </c>
      <c r="U43" s="23">
        <f t="shared" si="17"/>
        <v>1001689</v>
      </c>
      <c r="V43" s="23">
        <v>38243</v>
      </c>
      <c r="W43" s="23">
        <v>934868</v>
      </c>
      <c r="X43" s="23">
        <v>933593</v>
      </c>
      <c r="Y43" s="23">
        <v>0</v>
      </c>
      <c r="Z43" s="23">
        <v>1275</v>
      </c>
      <c r="AA43" s="23">
        <v>0</v>
      </c>
      <c r="AB43" s="23">
        <v>0</v>
      </c>
      <c r="AC43" s="23">
        <v>26586</v>
      </c>
      <c r="AD43" s="23">
        <v>2433</v>
      </c>
      <c r="AE43" s="23">
        <v>24153</v>
      </c>
      <c r="AF43" s="23">
        <v>0</v>
      </c>
      <c r="AG43" s="23">
        <v>0</v>
      </c>
      <c r="AH43" s="23">
        <v>0</v>
      </c>
      <c r="AI43" s="23">
        <v>0</v>
      </c>
      <c r="AJ43" s="23">
        <v>234</v>
      </c>
      <c r="AK43" s="23">
        <v>0</v>
      </c>
      <c r="AL43" s="23">
        <v>0</v>
      </c>
      <c r="AM43" s="23">
        <v>0</v>
      </c>
      <c r="AN43" s="23">
        <v>0</v>
      </c>
      <c r="AO43" s="23">
        <v>1758</v>
      </c>
      <c r="AP43" s="23">
        <f>'第４０表介護保険事業会計（最初のページのみ印刷）'!B43-U43</f>
        <v>5439</v>
      </c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47163</v>
      </c>
      <c r="AW43" s="23">
        <v>0</v>
      </c>
      <c r="AX43" s="23">
        <v>36</v>
      </c>
      <c r="AY43" s="23">
        <v>0</v>
      </c>
      <c r="AZ43" s="23">
        <f t="shared" si="18"/>
        <v>47127</v>
      </c>
      <c r="BA43" s="23">
        <v>0</v>
      </c>
      <c r="BB43" s="23">
        <v>0</v>
      </c>
      <c r="BC43" s="23">
        <v>3511</v>
      </c>
      <c r="BD43" s="23">
        <f t="shared" si="19"/>
        <v>-3511</v>
      </c>
      <c r="BE43" s="23">
        <f t="shared" si="20"/>
        <v>49055</v>
      </c>
      <c r="BF43" s="23">
        <f t="shared" si="21"/>
        <v>5439</v>
      </c>
      <c r="BG43" s="23">
        <f>'第４０表介護保険事業会計 (次ページ以降印刷)'!C43</f>
        <v>0</v>
      </c>
      <c r="BH43" s="23">
        <f t="shared" si="22"/>
        <v>0</v>
      </c>
      <c r="BI43" s="23">
        <f t="shared" si="23"/>
        <v>0</v>
      </c>
      <c r="BJ43" s="23">
        <f t="shared" si="24"/>
        <v>49055</v>
      </c>
      <c r="BK43" s="23">
        <f t="shared" si="25"/>
        <v>5439</v>
      </c>
      <c r="BL43" s="23">
        <v>20220</v>
      </c>
      <c r="BM43" s="23">
        <v>3</v>
      </c>
      <c r="BN43" s="23">
        <v>0</v>
      </c>
      <c r="BO43" s="124"/>
      <c r="BP43" s="134">
        <v>1007128</v>
      </c>
      <c r="BQ43" s="125">
        <f>'第４０表介護保険事業会計（最初のページのみ印刷）'!B43-BP43</f>
        <v>0</v>
      </c>
      <c r="BR43" s="134">
        <v>1001689</v>
      </c>
      <c r="BS43" s="125">
        <f t="shared" si="26"/>
        <v>0</v>
      </c>
      <c r="BT43" s="134">
        <v>0</v>
      </c>
      <c r="BU43" s="125">
        <f t="shared" si="27"/>
        <v>0</v>
      </c>
      <c r="BV43" s="134">
        <v>49055</v>
      </c>
      <c r="BW43" s="125">
        <f t="shared" si="28"/>
        <v>0</v>
      </c>
      <c r="BX43" s="134">
        <v>5439</v>
      </c>
      <c r="BY43" s="125">
        <f t="shared" si="29"/>
        <v>0</v>
      </c>
      <c r="BZ43" s="134">
        <v>49055</v>
      </c>
      <c r="CA43" s="125">
        <f t="shared" si="30"/>
        <v>0</v>
      </c>
      <c r="CB43" s="134">
        <v>5439</v>
      </c>
      <c r="CC43" s="125">
        <f t="shared" si="31"/>
        <v>0</v>
      </c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  <c r="IU43" s="124"/>
      <c r="IV43" s="124"/>
    </row>
    <row r="44" spans="1:256" ht="33" customHeight="1">
      <c r="A44" s="87" t="s">
        <v>41</v>
      </c>
      <c r="B44" s="22">
        <v>123555</v>
      </c>
      <c r="C44" s="22">
        <v>0</v>
      </c>
      <c r="D44" s="22">
        <v>0</v>
      </c>
      <c r="E44" s="22">
        <v>119381</v>
      </c>
      <c r="F44" s="22">
        <v>4174</v>
      </c>
      <c r="G44" s="22">
        <v>0</v>
      </c>
      <c r="H44" s="22">
        <v>0</v>
      </c>
      <c r="I44" s="22">
        <v>159699</v>
      </c>
      <c r="J44" s="22">
        <v>0</v>
      </c>
      <c r="K44" s="22">
        <v>159699</v>
      </c>
      <c r="L44" s="22">
        <v>119422</v>
      </c>
      <c r="M44" s="22">
        <v>3198</v>
      </c>
      <c r="N44" s="22">
        <v>37079</v>
      </c>
      <c r="O44" s="22">
        <v>0</v>
      </c>
      <c r="P44" s="22">
        <v>20932</v>
      </c>
      <c r="Q44" s="22">
        <v>7753</v>
      </c>
      <c r="R44" s="22">
        <v>0</v>
      </c>
      <c r="S44" s="22">
        <v>0</v>
      </c>
      <c r="T44" s="22">
        <v>316</v>
      </c>
      <c r="U44" s="22">
        <f t="shared" si="17"/>
        <v>909575</v>
      </c>
      <c r="V44" s="22">
        <v>36852</v>
      </c>
      <c r="W44" s="22">
        <v>834600</v>
      </c>
      <c r="X44" s="22">
        <v>778824</v>
      </c>
      <c r="Y44" s="22">
        <v>54819</v>
      </c>
      <c r="Z44" s="22">
        <v>957</v>
      </c>
      <c r="AA44" s="22">
        <v>0</v>
      </c>
      <c r="AB44" s="22">
        <v>0</v>
      </c>
      <c r="AC44" s="22">
        <v>23590</v>
      </c>
      <c r="AD44" s="22">
        <v>11158</v>
      </c>
      <c r="AE44" s="22">
        <v>12432</v>
      </c>
      <c r="AF44" s="22">
        <v>0</v>
      </c>
      <c r="AG44" s="22">
        <v>4164</v>
      </c>
      <c r="AH44" s="22">
        <v>0</v>
      </c>
      <c r="AI44" s="22">
        <v>4164</v>
      </c>
      <c r="AJ44" s="22">
        <v>7517</v>
      </c>
      <c r="AK44" s="22">
        <v>0</v>
      </c>
      <c r="AL44" s="22">
        <v>0</v>
      </c>
      <c r="AM44" s="22">
        <v>0</v>
      </c>
      <c r="AN44" s="22">
        <v>0</v>
      </c>
      <c r="AO44" s="22">
        <v>2852</v>
      </c>
      <c r="AP44" s="22">
        <f>'第４０表介護保険事業会計（最初のページのみ印刷）'!B44-U44</f>
        <v>3982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15293</v>
      </c>
      <c r="AW44" s="22">
        <v>0</v>
      </c>
      <c r="AX44" s="22">
        <v>15641</v>
      </c>
      <c r="AY44" s="22">
        <v>329</v>
      </c>
      <c r="AZ44" s="22">
        <f t="shared" si="18"/>
        <v>-348</v>
      </c>
      <c r="BA44" s="22">
        <v>0</v>
      </c>
      <c r="BB44" s="22">
        <v>153</v>
      </c>
      <c r="BC44" s="22">
        <v>0</v>
      </c>
      <c r="BD44" s="22">
        <f t="shared" si="19"/>
        <v>153</v>
      </c>
      <c r="BE44" s="22">
        <f t="shared" si="20"/>
        <v>3787</v>
      </c>
      <c r="BF44" s="22">
        <f t="shared" si="21"/>
        <v>3982</v>
      </c>
      <c r="BG44" s="22">
        <f>'第４０表介護保険事業会計 (次ページ以降印刷)'!C44</f>
        <v>0</v>
      </c>
      <c r="BH44" s="22">
        <f t="shared" si="22"/>
        <v>0</v>
      </c>
      <c r="BI44" s="22">
        <f t="shared" si="23"/>
        <v>0</v>
      </c>
      <c r="BJ44" s="22">
        <f t="shared" si="24"/>
        <v>3787</v>
      </c>
      <c r="BK44" s="22">
        <f t="shared" si="25"/>
        <v>3982</v>
      </c>
      <c r="BL44" s="22">
        <v>22740</v>
      </c>
      <c r="BM44" s="22">
        <v>3</v>
      </c>
      <c r="BN44" s="22">
        <v>0</v>
      </c>
      <c r="BO44" s="85"/>
      <c r="BP44" s="133">
        <v>913557</v>
      </c>
      <c r="BQ44" s="86">
        <f>'第４０表介護保険事業会計（最初のページのみ印刷）'!B44-BP44</f>
        <v>0</v>
      </c>
      <c r="BR44" s="133">
        <v>909575</v>
      </c>
      <c r="BS44" s="86">
        <f t="shared" si="26"/>
        <v>0</v>
      </c>
      <c r="BT44" s="133">
        <v>0</v>
      </c>
      <c r="BU44" s="86">
        <f t="shared" si="27"/>
        <v>0</v>
      </c>
      <c r="BV44" s="133">
        <v>3787</v>
      </c>
      <c r="BW44" s="86">
        <f t="shared" si="28"/>
        <v>0</v>
      </c>
      <c r="BX44" s="133">
        <v>3982</v>
      </c>
      <c r="BY44" s="86">
        <f t="shared" si="29"/>
        <v>0</v>
      </c>
      <c r="BZ44" s="133">
        <v>3787</v>
      </c>
      <c r="CA44" s="86">
        <f t="shared" si="30"/>
        <v>0</v>
      </c>
      <c r="CB44" s="133">
        <v>3982</v>
      </c>
      <c r="CC44" s="86">
        <f t="shared" si="31"/>
        <v>0</v>
      </c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  <c r="IR44" s="85"/>
      <c r="IS44" s="85"/>
      <c r="IT44" s="85"/>
      <c r="IU44" s="85"/>
      <c r="IV44" s="85"/>
    </row>
    <row r="45" spans="1:256" ht="33" customHeight="1">
      <c r="A45" s="87" t="s">
        <v>42</v>
      </c>
      <c r="B45" s="22">
        <v>66383</v>
      </c>
      <c r="C45" s="22">
        <v>0</v>
      </c>
      <c r="D45" s="22">
        <v>0</v>
      </c>
      <c r="E45" s="22">
        <v>64163</v>
      </c>
      <c r="F45" s="22">
        <v>2220</v>
      </c>
      <c r="G45" s="22">
        <v>0</v>
      </c>
      <c r="H45" s="22">
        <v>0</v>
      </c>
      <c r="I45" s="22">
        <v>87967</v>
      </c>
      <c r="J45" s="22">
        <v>0</v>
      </c>
      <c r="K45" s="22">
        <v>66360</v>
      </c>
      <c r="L45" s="22">
        <v>55882</v>
      </c>
      <c r="M45" s="22">
        <v>8848</v>
      </c>
      <c r="N45" s="22">
        <v>1630</v>
      </c>
      <c r="O45" s="22">
        <v>21607</v>
      </c>
      <c r="P45" s="22">
        <v>980</v>
      </c>
      <c r="Q45" s="22">
        <v>44096</v>
      </c>
      <c r="R45" s="22">
        <v>0</v>
      </c>
      <c r="S45" s="22">
        <v>0</v>
      </c>
      <c r="T45" s="22">
        <v>3</v>
      </c>
      <c r="U45" s="22">
        <f t="shared" si="17"/>
        <v>485274</v>
      </c>
      <c r="V45" s="22">
        <v>20828</v>
      </c>
      <c r="W45" s="22">
        <v>447053</v>
      </c>
      <c r="X45" s="22">
        <v>403810</v>
      </c>
      <c r="Y45" s="22">
        <v>42791</v>
      </c>
      <c r="Z45" s="22">
        <v>452</v>
      </c>
      <c r="AA45" s="22">
        <v>0</v>
      </c>
      <c r="AB45" s="22">
        <v>0</v>
      </c>
      <c r="AC45" s="22">
        <v>16286</v>
      </c>
      <c r="AD45" s="22">
        <v>5422</v>
      </c>
      <c r="AE45" s="22">
        <v>10864</v>
      </c>
      <c r="AF45" s="22">
        <v>0</v>
      </c>
      <c r="AG45" s="22">
        <v>0</v>
      </c>
      <c r="AH45" s="22">
        <v>0</v>
      </c>
      <c r="AI45" s="22">
        <v>0</v>
      </c>
      <c r="AJ45" s="22">
        <v>1</v>
      </c>
      <c r="AK45" s="22">
        <v>0</v>
      </c>
      <c r="AL45" s="22">
        <v>0</v>
      </c>
      <c r="AM45" s="22">
        <v>0</v>
      </c>
      <c r="AN45" s="22">
        <v>0</v>
      </c>
      <c r="AO45" s="22">
        <v>1106</v>
      </c>
      <c r="AP45" s="22">
        <f>'第４０表介護保険事業会計（最初のページのみ印刷）'!B45-U45</f>
        <v>31038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8334</v>
      </c>
      <c r="AW45" s="22">
        <v>0</v>
      </c>
      <c r="AX45" s="22">
        <v>0</v>
      </c>
      <c r="AY45" s="22">
        <v>0</v>
      </c>
      <c r="AZ45" s="22">
        <f t="shared" si="18"/>
        <v>8334</v>
      </c>
      <c r="BA45" s="22">
        <v>0</v>
      </c>
      <c r="BB45" s="22">
        <v>878</v>
      </c>
      <c r="BC45" s="22">
        <v>0</v>
      </c>
      <c r="BD45" s="22">
        <f t="shared" si="19"/>
        <v>878</v>
      </c>
      <c r="BE45" s="22">
        <f t="shared" si="20"/>
        <v>40250</v>
      </c>
      <c r="BF45" s="22">
        <f t="shared" si="21"/>
        <v>31038</v>
      </c>
      <c r="BG45" s="22">
        <f>'第４０表介護保険事業会計 (次ページ以降印刷)'!C45</f>
        <v>0</v>
      </c>
      <c r="BH45" s="22">
        <f t="shared" si="22"/>
        <v>0</v>
      </c>
      <c r="BI45" s="22">
        <f t="shared" si="23"/>
        <v>0</v>
      </c>
      <c r="BJ45" s="22">
        <f t="shared" si="24"/>
        <v>40250</v>
      </c>
      <c r="BK45" s="22">
        <f t="shared" si="25"/>
        <v>31038</v>
      </c>
      <c r="BL45" s="22">
        <v>13021</v>
      </c>
      <c r="BM45" s="22">
        <v>2</v>
      </c>
      <c r="BN45" s="22">
        <v>0</v>
      </c>
      <c r="BO45" s="85"/>
      <c r="BP45" s="133">
        <v>516312</v>
      </c>
      <c r="BQ45" s="86">
        <f>'第４０表介護保険事業会計（最初のページのみ印刷）'!B45-BP45</f>
        <v>0</v>
      </c>
      <c r="BR45" s="133">
        <v>485274</v>
      </c>
      <c r="BS45" s="86">
        <f t="shared" si="26"/>
        <v>0</v>
      </c>
      <c r="BT45" s="133">
        <v>0</v>
      </c>
      <c r="BU45" s="86">
        <f t="shared" si="27"/>
        <v>0</v>
      </c>
      <c r="BV45" s="133">
        <v>40250</v>
      </c>
      <c r="BW45" s="86">
        <f t="shared" si="28"/>
        <v>0</v>
      </c>
      <c r="BX45" s="133">
        <v>31038</v>
      </c>
      <c r="BY45" s="86">
        <f t="shared" si="29"/>
        <v>0</v>
      </c>
      <c r="BZ45" s="133">
        <v>40250</v>
      </c>
      <c r="CA45" s="86">
        <f t="shared" si="30"/>
        <v>0</v>
      </c>
      <c r="CB45" s="133">
        <v>31038</v>
      </c>
      <c r="CC45" s="86">
        <f t="shared" si="31"/>
        <v>0</v>
      </c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  <c r="IR45" s="85"/>
      <c r="IS45" s="85"/>
      <c r="IT45" s="85"/>
      <c r="IU45" s="85"/>
      <c r="IV45" s="85"/>
    </row>
    <row r="46" spans="1:256" ht="33" customHeight="1">
      <c r="A46" s="87" t="s">
        <v>43</v>
      </c>
      <c r="B46" s="22">
        <v>102934</v>
      </c>
      <c r="C46" s="22">
        <v>0</v>
      </c>
      <c r="D46" s="22">
        <v>0</v>
      </c>
      <c r="E46" s="22">
        <v>100012</v>
      </c>
      <c r="F46" s="22">
        <v>2922</v>
      </c>
      <c r="G46" s="22">
        <v>0</v>
      </c>
      <c r="H46" s="22">
        <v>0</v>
      </c>
      <c r="I46" s="22">
        <v>134127</v>
      </c>
      <c r="J46" s="22">
        <v>0</v>
      </c>
      <c r="K46" s="22">
        <v>134127</v>
      </c>
      <c r="L46" s="22">
        <v>88918</v>
      </c>
      <c r="M46" s="22">
        <v>7214</v>
      </c>
      <c r="N46" s="22">
        <v>37995</v>
      </c>
      <c r="O46" s="22">
        <v>0</v>
      </c>
      <c r="P46" s="22">
        <v>10110</v>
      </c>
      <c r="Q46" s="22">
        <v>7481</v>
      </c>
      <c r="R46" s="22">
        <v>0</v>
      </c>
      <c r="S46" s="22">
        <v>0</v>
      </c>
      <c r="T46" s="22">
        <v>34</v>
      </c>
      <c r="U46" s="22">
        <f t="shared" si="17"/>
        <v>755659</v>
      </c>
      <c r="V46" s="22">
        <v>37360</v>
      </c>
      <c r="W46" s="22">
        <v>692261</v>
      </c>
      <c r="X46" s="22">
        <v>691457</v>
      </c>
      <c r="Y46" s="22">
        <v>0</v>
      </c>
      <c r="Z46" s="22">
        <v>804</v>
      </c>
      <c r="AA46" s="22">
        <v>0</v>
      </c>
      <c r="AB46" s="22">
        <v>0</v>
      </c>
      <c r="AC46" s="22">
        <v>16982</v>
      </c>
      <c r="AD46" s="22">
        <v>2601</v>
      </c>
      <c r="AE46" s="22">
        <v>14381</v>
      </c>
      <c r="AF46" s="22">
        <v>0</v>
      </c>
      <c r="AG46" s="22">
        <v>0</v>
      </c>
      <c r="AH46" s="22">
        <v>0</v>
      </c>
      <c r="AI46" s="22">
        <v>0</v>
      </c>
      <c r="AJ46" s="22">
        <v>24</v>
      </c>
      <c r="AK46" s="22">
        <v>0</v>
      </c>
      <c r="AL46" s="22">
        <v>0</v>
      </c>
      <c r="AM46" s="22">
        <v>0</v>
      </c>
      <c r="AN46" s="22">
        <v>0</v>
      </c>
      <c r="AO46" s="22">
        <v>9032</v>
      </c>
      <c r="AP46" s="22">
        <f>'第４０表介護保険事業会計（最初のページのみ印刷）'!B46-U46</f>
        <v>484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13894</v>
      </c>
      <c r="AW46" s="22">
        <v>606</v>
      </c>
      <c r="AX46" s="22">
        <v>3405</v>
      </c>
      <c r="AY46" s="22">
        <v>385</v>
      </c>
      <c r="AZ46" s="22">
        <f t="shared" si="18"/>
        <v>10489</v>
      </c>
      <c r="BA46" s="22">
        <v>0</v>
      </c>
      <c r="BB46" s="22">
        <v>0</v>
      </c>
      <c r="BC46" s="22">
        <v>1442</v>
      </c>
      <c r="BD46" s="22">
        <f t="shared" si="19"/>
        <v>-1442</v>
      </c>
      <c r="BE46" s="22">
        <f t="shared" si="20"/>
        <v>9531</v>
      </c>
      <c r="BF46" s="22">
        <f t="shared" si="21"/>
        <v>484</v>
      </c>
      <c r="BG46" s="22">
        <f>'第４０表介護保険事業会計 (次ページ以降印刷)'!C46</f>
        <v>0</v>
      </c>
      <c r="BH46" s="22">
        <f t="shared" si="22"/>
        <v>0</v>
      </c>
      <c r="BI46" s="22">
        <f t="shared" si="23"/>
        <v>0</v>
      </c>
      <c r="BJ46" s="22">
        <f t="shared" si="24"/>
        <v>9531</v>
      </c>
      <c r="BK46" s="22">
        <f t="shared" si="25"/>
        <v>484</v>
      </c>
      <c r="BL46" s="22">
        <v>25271</v>
      </c>
      <c r="BM46" s="22">
        <v>3</v>
      </c>
      <c r="BN46" s="22">
        <v>1986</v>
      </c>
      <c r="BO46" s="85"/>
      <c r="BP46" s="133">
        <v>756143</v>
      </c>
      <c r="BQ46" s="86">
        <f>'第４０表介護保険事業会計（最初のページのみ印刷）'!B46-BP46</f>
        <v>0</v>
      </c>
      <c r="BR46" s="133">
        <v>755659</v>
      </c>
      <c r="BS46" s="86">
        <f t="shared" si="26"/>
        <v>0</v>
      </c>
      <c r="BT46" s="133">
        <v>0</v>
      </c>
      <c r="BU46" s="86">
        <f t="shared" si="27"/>
        <v>0</v>
      </c>
      <c r="BV46" s="133">
        <v>9531</v>
      </c>
      <c r="BW46" s="86">
        <f t="shared" si="28"/>
        <v>0</v>
      </c>
      <c r="BX46" s="133">
        <v>484</v>
      </c>
      <c r="BY46" s="86">
        <f t="shared" si="29"/>
        <v>0</v>
      </c>
      <c r="BZ46" s="133">
        <v>9531</v>
      </c>
      <c r="CA46" s="86">
        <f t="shared" si="30"/>
        <v>0</v>
      </c>
      <c r="CB46" s="133">
        <v>484</v>
      </c>
      <c r="CC46" s="86">
        <f t="shared" si="31"/>
        <v>0</v>
      </c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</row>
    <row r="47" spans="1:256" ht="33" customHeight="1">
      <c r="A47" s="87" t="s">
        <v>44</v>
      </c>
      <c r="B47" s="22">
        <v>47504</v>
      </c>
      <c r="C47" s="22">
        <v>0</v>
      </c>
      <c r="D47" s="22">
        <v>0</v>
      </c>
      <c r="E47" s="22">
        <v>45725</v>
      </c>
      <c r="F47" s="22">
        <v>1779</v>
      </c>
      <c r="G47" s="22">
        <v>0</v>
      </c>
      <c r="H47" s="22">
        <v>0</v>
      </c>
      <c r="I47" s="22">
        <v>70339</v>
      </c>
      <c r="J47" s="22">
        <v>0</v>
      </c>
      <c r="K47" s="22">
        <v>70339</v>
      </c>
      <c r="L47" s="22">
        <v>46196</v>
      </c>
      <c r="M47" s="22">
        <v>1778</v>
      </c>
      <c r="N47" s="22">
        <v>22365</v>
      </c>
      <c r="O47" s="22">
        <v>0</v>
      </c>
      <c r="P47" s="22">
        <v>3742</v>
      </c>
      <c r="Q47" s="22">
        <v>14724</v>
      </c>
      <c r="R47" s="22">
        <v>0</v>
      </c>
      <c r="S47" s="22">
        <v>0</v>
      </c>
      <c r="T47" s="22">
        <v>265</v>
      </c>
      <c r="U47" s="22">
        <f t="shared" si="17"/>
        <v>378800</v>
      </c>
      <c r="V47" s="22">
        <v>22251</v>
      </c>
      <c r="W47" s="22">
        <v>343652</v>
      </c>
      <c r="X47" s="22">
        <v>343299</v>
      </c>
      <c r="Y47" s="22">
        <v>0</v>
      </c>
      <c r="Z47" s="22">
        <v>353</v>
      </c>
      <c r="AA47" s="22">
        <v>0</v>
      </c>
      <c r="AB47" s="22">
        <v>0</v>
      </c>
      <c r="AC47" s="22">
        <v>8995</v>
      </c>
      <c r="AD47" s="22">
        <v>2091</v>
      </c>
      <c r="AE47" s="22">
        <v>6904</v>
      </c>
      <c r="AF47" s="22">
        <v>0</v>
      </c>
      <c r="AG47" s="22">
        <v>3660</v>
      </c>
      <c r="AH47" s="22">
        <v>0</v>
      </c>
      <c r="AI47" s="22">
        <v>3660</v>
      </c>
      <c r="AJ47" s="22">
        <v>15</v>
      </c>
      <c r="AK47" s="22">
        <v>0</v>
      </c>
      <c r="AL47" s="22">
        <v>0</v>
      </c>
      <c r="AM47" s="22">
        <v>0</v>
      </c>
      <c r="AN47" s="22">
        <v>0</v>
      </c>
      <c r="AO47" s="22">
        <v>227</v>
      </c>
      <c r="AP47" s="22">
        <f>'第４０表介護保険事業会計（最初のページのみ印刷）'!B47-U47</f>
        <v>10137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9636</v>
      </c>
      <c r="AW47" s="22">
        <v>0</v>
      </c>
      <c r="AX47" s="22">
        <v>3796</v>
      </c>
      <c r="AY47" s="22">
        <v>557</v>
      </c>
      <c r="AZ47" s="22">
        <f t="shared" si="18"/>
        <v>5840</v>
      </c>
      <c r="BA47" s="22">
        <v>0</v>
      </c>
      <c r="BB47" s="22">
        <v>1928</v>
      </c>
      <c r="BC47" s="22">
        <v>0</v>
      </c>
      <c r="BD47" s="22">
        <f t="shared" si="19"/>
        <v>1928</v>
      </c>
      <c r="BE47" s="22">
        <f t="shared" si="20"/>
        <v>17905</v>
      </c>
      <c r="BF47" s="22">
        <f t="shared" si="21"/>
        <v>10137</v>
      </c>
      <c r="BG47" s="22">
        <f>'第４０表介護保険事業会計 (次ページ以降印刷)'!C47</f>
        <v>0</v>
      </c>
      <c r="BH47" s="22">
        <f t="shared" si="22"/>
        <v>0</v>
      </c>
      <c r="BI47" s="22">
        <f t="shared" si="23"/>
        <v>0</v>
      </c>
      <c r="BJ47" s="22">
        <f t="shared" si="24"/>
        <v>17905</v>
      </c>
      <c r="BK47" s="22">
        <f t="shared" si="25"/>
        <v>10137</v>
      </c>
      <c r="BL47" s="22">
        <v>8311</v>
      </c>
      <c r="BM47" s="22">
        <v>1</v>
      </c>
      <c r="BN47" s="22">
        <v>0</v>
      </c>
      <c r="BO47" s="85"/>
      <c r="BP47" s="133">
        <v>388937</v>
      </c>
      <c r="BQ47" s="86">
        <f>'第４０表介護保険事業会計（最初のページのみ印刷）'!B47-BP47</f>
        <v>0</v>
      </c>
      <c r="BR47" s="133">
        <v>378800</v>
      </c>
      <c r="BS47" s="86">
        <f t="shared" si="26"/>
        <v>0</v>
      </c>
      <c r="BT47" s="133">
        <v>0</v>
      </c>
      <c r="BU47" s="86">
        <f t="shared" si="27"/>
        <v>0</v>
      </c>
      <c r="BV47" s="133">
        <v>17905</v>
      </c>
      <c r="BW47" s="86">
        <f t="shared" si="28"/>
        <v>0</v>
      </c>
      <c r="BX47" s="133">
        <v>10137</v>
      </c>
      <c r="BY47" s="86">
        <f t="shared" si="29"/>
        <v>0</v>
      </c>
      <c r="BZ47" s="133">
        <v>17905</v>
      </c>
      <c r="CA47" s="86">
        <f t="shared" si="30"/>
        <v>0</v>
      </c>
      <c r="CB47" s="133">
        <v>10137</v>
      </c>
      <c r="CC47" s="86">
        <f t="shared" si="31"/>
        <v>0</v>
      </c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  <c r="IR47" s="85"/>
      <c r="IS47" s="85"/>
      <c r="IT47" s="85"/>
      <c r="IU47" s="85"/>
      <c r="IV47" s="85"/>
    </row>
    <row r="48" spans="1:256" s="126" customFormat="1" ht="33" customHeight="1">
      <c r="A48" s="88" t="s">
        <v>45</v>
      </c>
      <c r="B48" s="23">
        <v>157363</v>
      </c>
      <c r="C48" s="23">
        <v>0</v>
      </c>
      <c r="D48" s="23">
        <v>0</v>
      </c>
      <c r="E48" s="23">
        <v>152185</v>
      </c>
      <c r="F48" s="23">
        <v>5178</v>
      </c>
      <c r="G48" s="23">
        <v>0</v>
      </c>
      <c r="H48" s="23">
        <v>0</v>
      </c>
      <c r="I48" s="23">
        <v>179069</v>
      </c>
      <c r="J48" s="23">
        <v>0</v>
      </c>
      <c r="K48" s="23">
        <v>179069</v>
      </c>
      <c r="L48" s="23">
        <v>141167</v>
      </c>
      <c r="M48" s="23">
        <v>5015</v>
      </c>
      <c r="N48" s="23">
        <v>32887</v>
      </c>
      <c r="O48" s="23">
        <v>0</v>
      </c>
      <c r="P48" s="23">
        <v>100685</v>
      </c>
      <c r="Q48" s="23">
        <v>26764</v>
      </c>
      <c r="R48" s="23">
        <v>0</v>
      </c>
      <c r="S48" s="23">
        <v>0</v>
      </c>
      <c r="T48" s="23">
        <v>7891</v>
      </c>
      <c r="U48" s="23">
        <f t="shared" si="17"/>
        <v>1257473</v>
      </c>
      <c r="V48" s="23">
        <v>35549</v>
      </c>
      <c r="W48" s="23">
        <v>1139822</v>
      </c>
      <c r="X48" s="23">
        <v>1138386</v>
      </c>
      <c r="Y48" s="23">
        <v>0</v>
      </c>
      <c r="Z48" s="23">
        <v>1436</v>
      </c>
      <c r="AA48" s="23">
        <v>0</v>
      </c>
      <c r="AB48" s="23">
        <v>0</v>
      </c>
      <c r="AC48" s="23">
        <v>32787</v>
      </c>
      <c r="AD48" s="23">
        <v>6764</v>
      </c>
      <c r="AE48" s="23">
        <v>26023</v>
      </c>
      <c r="AF48" s="23">
        <v>0</v>
      </c>
      <c r="AG48" s="23">
        <v>13</v>
      </c>
      <c r="AH48" s="23">
        <v>0</v>
      </c>
      <c r="AI48" s="23">
        <v>13</v>
      </c>
      <c r="AJ48" s="23">
        <v>48384</v>
      </c>
      <c r="AK48" s="23">
        <v>0</v>
      </c>
      <c r="AL48" s="23">
        <v>0</v>
      </c>
      <c r="AM48" s="23">
        <v>0</v>
      </c>
      <c r="AN48" s="23">
        <v>0</v>
      </c>
      <c r="AO48" s="23">
        <v>918</v>
      </c>
      <c r="AP48" s="23">
        <f>'第４０表介護保険事業会計（最初のページのみ印刷）'!B48-U48</f>
        <v>5816</v>
      </c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43356</v>
      </c>
      <c r="AW48" s="23">
        <v>7</v>
      </c>
      <c r="AX48" s="23">
        <v>495</v>
      </c>
      <c r="AY48" s="23">
        <v>495</v>
      </c>
      <c r="AZ48" s="23">
        <f aca="true" t="shared" si="32" ref="AZ48:AZ64">AV48-AX48</f>
        <v>42861</v>
      </c>
      <c r="BA48" s="23">
        <v>0</v>
      </c>
      <c r="BB48" s="23">
        <v>4468</v>
      </c>
      <c r="BC48" s="23">
        <v>395</v>
      </c>
      <c r="BD48" s="23">
        <f aca="true" t="shared" si="33" ref="BD48:BD64">BB48-BC48</f>
        <v>4073</v>
      </c>
      <c r="BE48" s="23">
        <f aca="true" t="shared" si="34" ref="BE48:BE64">BF48+AZ48+BD48</f>
        <v>52750</v>
      </c>
      <c r="BF48" s="23">
        <f aca="true" t="shared" si="35" ref="BF48:BF64">AP48-AS48+AT48+BA48</f>
        <v>5816</v>
      </c>
      <c r="BG48" s="23">
        <f>'第４０表介護保険事業会計 (次ページ以降印刷)'!C48</f>
        <v>0</v>
      </c>
      <c r="BH48" s="23">
        <f aca="true" t="shared" si="36" ref="BH48:BH64">J48</f>
        <v>0</v>
      </c>
      <c r="BI48" s="23">
        <f aca="true" t="shared" si="37" ref="BI48:BI64">AH48</f>
        <v>0</v>
      </c>
      <c r="BJ48" s="23">
        <f aca="true" t="shared" si="38" ref="BJ48:BJ64">BE48-BG48-BH48+BI48</f>
        <v>52750</v>
      </c>
      <c r="BK48" s="23">
        <f aca="true" t="shared" si="39" ref="BK48:BK64">BF48-BG48-BH48+BI48</f>
        <v>5816</v>
      </c>
      <c r="BL48" s="23">
        <v>43060</v>
      </c>
      <c r="BM48" s="23">
        <v>6</v>
      </c>
      <c r="BN48" s="23">
        <v>0</v>
      </c>
      <c r="BO48" s="124"/>
      <c r="BP48" s="134">
        <v>1263289</v>
      </c>
      <c r="BQ48" s="125">
        <f>'第４０表介護保険事業会計（最初のページのみ印刷）'!B48-BP48</f>
        <v>0</v>
      </c>
      <c r="BR48" s="134">
        <v>1257473</v>
      </c>
      <c r="BS48" s="125">
        <f aca="true" t="shared" si="40" ref="BS48:BS64">U48-BR48</f>
        <v>0</v>
      </c>
      <c r="BT48" s="134">
        <v>0</v>
      </c>
      <c r="BU48" s="125">
        <f aca="true" t="shared" si="41" ref="BU48:BU64">AS48-BT48</f>
        <v>0</v>
      </c>
      <c r="BV48" s="134">
        <v>52750</v>
      </c>
      <c r="BW48" s="125">
        <f aca="true" t="shared" si="42" ref="BW48:BW64">BE48-BV48</f>
        <v>0</v>
      </c>
      <c r="BX48" s="134">
        <v>5816</v>
      </c>
      <c r="BY48" s="125">
        <f aca="true" t="shared" si="43" ref="BY48:BY64">BF48-BX48</f>
        <v>0</v>
      </c>
      <c r="BZ48" s="134">
        <v>52750</v>
      </c>
      <c r="CA48" s="125">
        <f aca="true" t="shared" si="44" ref="CA48:CA64">BJ48-BZ48</f>
        <v>0</v>
      </c>
      <c r="CB48" s="134">
        <v>5816</v>
      </c>
      <c r="CC48" s="125">
        <f aca="true" t="shared" si="45" ref="CC48:CC64">BK48-CB48</f>
        <v>0</v>
      </c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4"/>
      <c r="EP48" s="124"/>
      <c r="EQ48" s="124"/>
      <c r="ER48" s="124"/>
      <c r="ES48" s="124"/>
      <c r="ET48" s="124"/>
      <c r="EU48" s="124"/>
      <c r="EV48" s="124"/>
      <c r="EW48" s="124"/>
      <c r="EX48" s="124"/>
      <c r="EY48" s="124"/>
      <c r="EZ48" s="124"/>
      <c r="FA48" s="124"/>
      <c r="FB48" s="124"/>
      <c r="FC48" s="124"/>
      <c r="FD48" s="124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4"/>
      <c r="HP48" s="124"/>
      <c r="HQ48" s="124"/>
      <c r="HR48" s="124"/>
      <c r="HS48" s="124"/>
      <c r="HT48" s="124"/>
      <c r="HU48" s="124"/>
      <c r="HV48" s="124"/>
      <c r="HW48" s="124"/>
      <c r="HX48" s="124"/>
      <c r="HY48" s="124"/>
      <c r="HZ48" s="124"/>
      <c r="IA48" s="124"/>
      <c r="IB48" s="124"/>
      <c r="IC48" s="124"/>
      <c r="ID48" s="124"/>
      <c r="IE48" s="124"/>
      <c r="IF48" s="124"/>
      <c r="IG48" s="124"/>
      <c r="IH48" s="124"/>
      <c r="II48" s="124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  <c r="IU48" s="124"/>
      <c r="IV48" s="124"/>
    </row>
    <row r="49" spans="1:256" ht="33" customHeight="1">
      <c r="A49" s="87" t="s">
        <v>46</v>
      </c>
      <c r="B49" s="22">
        <v>50129</v>
      </c>
      <c r="C49" s="22">
        <v>0</v>
      </c>
      <c r="D49" s="22">
        <v>0</v>
      </c>
      <c r="E49" s="22">
        <v>48697</v>
      </c>
      <c r="F49" s="22">
        <v>1432</v>
      </c>
      <c r="G49" s="22">
        <v>0</v>
      </c>
      <c r="H49" s="22">
        <v>0</v>
      </c>
      <c r="I49" s="22">
        <v>62040</v>
      </c>
      <c r="J49" s="22">
        <v>0</v>
      </c>
      <c r="K49" s="22">
        <v>62040</v>
      </c>
      <c r="L49" s="22">
        <v>38752</v>
      </c>
      <c r="M49" s="22">
        <v>1434</v>
      </c>
      <c r="N49" s="22">
        <v>21854</v>
      </c>
      <c r="O49" s="22">
        <v>0</v>
      </c>
      <c r="P49" s="22">
        <v>1092</v>
      </c>
      <c r="Q49" s="22">
        <v>14794</v>
      </c>
      <c r="R49" s="22">
        <v>0</v>
      </c>
      <c r="S49" s="22">
        <v>0</v>
      </c>
      <c r="T49" s="22">
        <v>100</v>
      </c>
      <c r="U49" s="22">
        <f t="shared" si="17"/>
        <v>347820</v>
      </c>
      <c r="V49" s="22">
        <v>20993</v>
      </c>
      <c r="W49" s="22">
        <v>316540</v>
      </c>
      <c r="X49" s="22">
        <v>295278</v>
      </c>
      <c r="Y49" s="22">
        <v>20831</v>
      </c>
      <c r="Z49" s="22">
        <v>431</v>
      </c>
      <c r="AA49" s="22">
        <v>0</v>
      </c>
      <c r="AB49" s="22">
        <v>0</v>
      </c>
      <c r="AC49" s="22">
        <v>6614</v>
      </c>
      <c r="AD49" s="22">
        <v>1494</v>
      </c>
      <c r="AE49" s="22">
        <v>5120</v>
      </c>
      <c r="AF49" s="22">
        <v>0</v>
      </c>
      <c r="AG49" s="22">
        <v>1088</v>
      </c>
      <c r="AH49" s="22">
        <v>0</v>
      </c>
      <c r="AI49" s="22">
        <v>1088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2585</v>
      </c>
      <c r="AP49" s="22">
        <f>'第４０表介護保険事業会計（最初のページのみ印刷）'!B49-U49</f>
        <v>9186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3403</v>
      </c>
      <c r="AW49" s="22">
        <v>0</v>
      </c>
      <c r="AX49" s="22">
        <v>2489</v>
      </c>
      <c r="AY49" s="22">
        <v>370</v>
      </c>
      <c r="AZ49" s="22">
        <f t="shared" si="32"/>
        <v>914</v>
      </c>
      <c r="BA49" s="22">
        <v>0</v>
      </c>
      <c r="BB49" s="22">
        <v>2020</v>
      </c>
      <c r="BC49" s="22">
        <v>370</v>
      </c>
      <c r="BD49" s="22">
        <f t="shared" si="33"/>
        <v>1650</v>
      </c>
      <c r="BE49" s="22">
        <f t="shared" si="34"/>
        <v>11750</v>
      </c>
      <c r="BF49" s="22">
        <f t="shared" si="35"/>
        <v>9186</v>
      </c>
      <c r="BG49" s="22">
        <f>'第４０表介護保険事業会計 (次ページ以降印刷)'!C49</f>
        <v>0</v>
      </c>
      <c r="BH49" s="22">
        <f t="shared" si="36"/>
        <v>0</v>
      </c>
      <c r="BI49" s="22">
        <f t="shared" si="37"/>
        <v>0</v>
      </c>
      <c r="BJ49" s="22">
        <f t="shared" si="38"/>
        <v>11750</v>
      </c>
      <c r="BK49" s="22">
        <f t="shared" si="39"/>
        <v>9186</v>
      </c>
      <c r="BL49" s="22">
        <v>14607</v>
      </c>
      <c r="BM49" s="22">
        <v>2</v>
      </c>
      <c r="BN49" s="22">
        <v>0</v>
      </c>
      <c r="BO49" s="85"/>
      <c r="BP49" s="133">
        <v>357006</v>
      </c>
      <c r="BQ49" s="86">
        <f>'第４０表介護保険事業会計（最初のページのみ印刷）'!B49-BP49</f>
        <v>0</v>
      </c>
      <c r="BR49" s="133">
        <v>347820</v>
      </c>
      <c r="BS49" s="86">
        <f t="shared" si="40"/>
        <v>0</v>
      </c>
      <c r="BT49" s="133">
        <v>0</v>
      </c>
      <c r="BU49" s="86">
        <f t="shared" si="41"/>
        <v>0</v>
      </c>
      <c r="BV49" s="133">
        <v>11750</v>
      </c>
      <c r="BW49" s="86">
        <f t="shared" si="42"/>
        <v>0</v>
      </c>
      <c r="BX49" s="133">
        <v>9186</v>
      </c>
      <c r="BY49" s="86">
        <f t="shared" si="43"/>
        <v>0</v>
      </c>
      <c r="BZ49" s="133">
        <v>11750</v>
      </c>
      <c r="CA49" s="86">
        <f t="shared" si="44"/>
        <v>0</v>
      </c>
      <c r="CB49" s="133">
        <v>9186</v>
      </c>
      <c r="CC49" s="86">
        <f t="shared" si="45"/>
        <v>0</v>
      </c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</row>
    <row r="50" spans="1:256" ht="33" customHeight="1">
      <c r="A50" s="87" t="s">
        <v>47</v>
      </c>
      <c r="B50" s="22">
        <v>73421</v>
      </c>
      <c r="C50" s="22">
        <v>0</v>
      </c>
      <c r="D50" s="22">
        <v>0</v>
      </c>
      <c r="E50" s="22">
        <v>71860</v>
      </c>
      <c r="F50" s="22">
        <v>1561</v>
      </c>
      <c r="G50" s="22">
        <v>0</v>
      </c>
      <c r="H50" s="22">
        <v>0</v>
      </c>
      <c r="I50" s="22">
        <v>85556</v>
      </c>
      <c r="J50" s="22">
        <v>0</v>
      </c>
      <c r="K50" s="22">
        <v>85556</v>
      </c>
      <c r="L50" s="22">
        <v>54871</v>
      </c>
      <c r="M50" s="22">
        <v>1495</v>
      </c>
      <c r="N50" s="22">
        <v>29190</v>
      </c>
      <c r="O50" s="22">
        <v>0</v>
      </c>
      <c r="P50" s="22">
        <v>1266</v>
      </c>
      <c r="Q50" s="22">
        <v>19100</v>
      </c>
      <c r="R50" s="22">
        <v>0</v>
      </c>
      <c r="S50" s="22">
        <v>0</v>
      </c>
      <c r="T50" s="22">
        <v>31</v>
      </c>
      <c r="U50" s="22">
        <f t="shared" si="17"/>
        <v>472795</v>
      </c>
      <c r="V50" s="22">
        <v>28062</v>
      </c>
      <c r="W50" s="22">
        <v>415589</v>
      </c>
      <c r="X50" s="22">
        <v>415135</v>
      </c>
      <c r="Y50" s="22">
        <v>0</v>
      </c>
      <c r="Z50" s="22">
        <v>454</v>
      </c>
      <c r="AA50" s="22">
        <v>0</v>
      </c>
      <c r="AB50" s="22">
        <v>0</v>
      </c>
      <c r="AC50" s="22">
        <v>9195</v>
      </c>
      <c r="AD50" s="22">
        <v>5311</v>
      </c>
      <c r="AE50" s="22">
        <v>3884</v>
      </c>
      <c r="AF50" s="22">
        <v>0</v>
      </c>
      <c r="AG50" s="22">
        <v>4462</v>
      </c>
      <c r="AH50" s="22">
        <v>0</v>
      </c>
      <c r="AI50" s="22">
        <v>4462</v>
      </c>
      <c r="AJ50" s="22">
        <v>10407</v>
      </c>
      <c r="AK50" s="22">
        <v>0</v>
      </c>
      <c r="AL50" s="22">
        <v>0</v>
      </c>
      <c r="AM50" s="22">
        <v>0</v>
      </c>
      <c r="AN50" s="22">
        <v>0</v>
      </c>
      <c r="AO50" s="22">
        <v>5080</v>
      </c>
      <c r="AP50" s="22">
        <f>'第４０表介護保険事業会計（最初のページのみ印刷）'!B50-U50</f>
        <v>26071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18432</v>
      </c>
      <c r="AY50" s="22">
        <v>248</v>
      </c>
      <c r="AZ50" s="22">
        <f t="shared" si="32"/>
        <v>-18432</v>
      </c>
      <c r="BA50" s="22">
        <v>0</v>
      </c>
      <c r="BB50" s="22">
        <v>59</v>
      </c>
      <c r="BC50" s="22">
        <v>537</v>
      </c>
      <c r="BD50" s="22">
        <f t="shared" si="33"/>
        <v>-478</v>
      </c>
      <c r="BE50" s="22">
        <f t="shared" si="34"/>
        <v>7161</v>
      </c>
      <c r="BF50" s="22">
        <f t="shared" si="35"/>
        <v>26071</v>
      </c>
      <c r="BG50" s="22">
        <f>'第４０表介護保険事業会計 (次ページ以降印刷)'!C50</f>
        <v>0</v>
      </c>
      <c r="BH50" s="22">
        <f t="shared" si="36"/>
        <v>0</v>
      </c>
      <c r="BI50" s="22">
        <f t="shared" si="37"/>
        <v>0</v>
      </c>
      <c r="BJ50" s="22">
        <f t="shared" si="38"/>
        <v>7161</v>
      </c>
      <c r="BK50" s="22">
        <f t="shared" si="39"/>
        <v>26071</v>
      </c>
      <c r="BL50" s="22">
        <v>20371</v>
      </c>
      <c r="BM50" s="22">
        <v>2</v>
      </c>
      <c r="BN50" s="22">
        <v>0</v>
      </c>
      <c r="BO50" s="85"/>
      <c r="BP50" s="133">
        <v>498866</v>
      </c>
      <c r="BQ50" s="86">
        <f>'第４０表介護保険事業会計（最初のページのみ印刷）'!B50-BP50</f>
        <v>0</v>
      </c>
      <c r="BR50" s="133">
        <v>472795</v>
      </c>
      <c r="BS50" s="86">
        <f t="shared" si="40"/>
        <v>0</v>
      </c>
      <c r="BT50" s="133">
        <v>0</v>
      </c>
      <c r="BU50" s="86">
        <f t="shared" si="41"/>
        <v>0</v>
      </c>
      <c r="BV50" s="133">
        <v>7161</v>
      </c>
      <c r="BW50" s="86">
        <f t="shared" si="42"/>
        <v>0</v>
      </c>
      <c r="BX50" s="133">
        <v>26071</v>
      </c>
      <c r="BY50" s="86">
        <f t="shared" si="43"/>
        <v>0</v>
      </c>
      <c r="BZ50" s="133">
        <v>7161</v>
      </c>
      <c r="CA50" s="86">
        <f t="shared" si="44"/>
        <v>0</v>
      </c>
      <c r="CB50" s="133">
        <v>26071</v>
      </c>
      <c r="CC50" s="86">
        <f t="shared" si="45"/>
        <v>0</v>
      </c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</row>
    <row r="51" spans="1:256" ht="33" customHeight="1">
      <c r="A51" s="87" t="s">
        <v>48</v>
      </c>
      <c r="B51" s="22">
        <v>62328</v>
      </c>
      <c r="C51" s="22">
        <v>0</v>
      </c>
      <c r="D51" s="22">
        <v>0</v>
      </c>
      <c r="E51" s="22">
        <v>60223</v>
      </c>
      <c r="F51" s="22">
        <v>2105</v>
      </c>
      <c r="G51" s="22">
        <v>0</v>
      </c>
      <c r="H51" s="22">
        <v>0</v>
      </c>
      <c r="I51" s="22">
        <v>73245</v>
      </c>
      <c r="J51" s="22">
        <v>0</v>
      </c>
      <c r="K51" s="22">
        <v>66857</v>
      </c>
      <c r="L51" s="22">
        <v>52790</v>
      </c>
      <c r="M51" s="22">
        <v>2116</v>
      </c>
      <c r="N51" s="22">
        <v>11951</v>
      </c>
      <c r="O51" s="22">
        <v>6388</v>
      </c>
      <c r="P51" s="22">
        <v>5249</v>
      </c>
      <c r="Q51" s="22">
        <v>43942</v>
      </c>
      <c r="R51" s="22">
        <v>0</v>
      </c>
      <c r="S51" s="22">
        <v>0</v>
      </c>
      <c r="T51" s="22">
        <v>8</v>
      </c>
      <c r="U51" s="22">
        <f t="shared" si="17"/>
        <v>422476</v>
      </c>
      <c r="V51" s="22">
        <v>13442</v>
      </c>
      <c r="W51" s="22">
        <v>377400</v>
      </c>
      <c r="X51" s="22">
        <v>355250</v>
      </c>
      <c r="Y51" s="22">
        <v>21635</v>
      </c>
      <c r="Z51" s="22">
        <v>515</v>
      </c>
      <c r="AA51" s="22">
        <v>0</v>
      </c>
      <c r="AB51" s="22">
        <v>0</v>
      </c>
      <c r="AC51" s="22">
        <v>9876</v>
      </c>
      <c r="AD51" s="22">
        <v>1109</v>
      </c>
      <c r="AE51" s="22">
        <v>8767</v>
      </c>
      <c r="AF51" s="22">
        <v>0</v>
      </c>
      <c r="AG51" s="22">
        <v>4764</v>
      </c>
      <c r="AH51" s="22">
        <v>0</v>
      </c>
      <c r="AI51" s="22">
        <v>4764</v>
      </c>
      <c r="AJ51" s="22">
        <v>15000</v>
      </c>
      <c r="AK51" s="22">
        <v>0</v>
      </c>
      <c r="AL51" s="22">
        <v>0</v>
      </c>
      <c r="AM51" s="22">
        <v>0</v>
      </c>
      <c r="AN51" s="22">
        <v>0</v>
      </c>
      <c r="AO51" s="22">
        <v>1994</v>
      </c>
      <c r="AP51" s="22">
        <f>'第４０表介護保険事業会計（最初のページのみ印刷）'!B51-U51</f>
        <v>50272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f t="shared" si="32"/>
        <v>0</v>
      </c>
      <c r="BA51" s="22">
        <v>0</v>
      </c>
      <c r="BB51" s="22">
        <v>0</v>
      </c>
      <c r="BC51" s="22">
        <v>0</v>
      </c>
      <c r="BD51" s="22">
        <f t="shared" si="33"/>
        <v>0</v>
      </c>
      <c r="BE51" s="22">
        <f t="shared" si="34"/>
        <v>50272</v>
      </c>
      <c r="BF51" s="22">
        <f t="shared" si="35"/>
        <v>50272</v>
      </c>
      <c r="BG51" s="22">
        <f>'第４０表介護保険事業会計 (次ページ以降印刷)'!C51</f>
        <v>0</v>
      </c>
      <c r="BH51" s="22">
        <f t="shared" si="36"/>
        <v>0</v>
      </c>
      <c r="BI51" s="22">
        <f t="shared" si="37"/>
        <v>0</v>
      </c>
      <c r="BJ51" s="22">
        <f t="shared" si="38"/>
        <v>50272</v>
      </c>
      <c r="BK51" s="22">
        <f t="shared" si="39"/>
        <v>50272</v>
      </c>
      <c r="BL51" s="22">
        <v>6388</v>
      </c>
      <c r="BM51" s="22">
        <v>1</v>
      </c>
      <c r="BN51" s="22">
        <v>0</v>
      </c>
      <c r="BO51" s="85"/>
      <c r="BP51" s="133">
        <v>472748</v>
      </c>
      <c r="BQ51" s="86">
        <f>'第４０表介護保険事業会計（最初のページのみ印刷）'!B51-BP51</f>
        <v>0</v>
      </c>
      <c r="BR51" s="133">
        <v>422476</v>
      </c>
      <c r="BS51" s="86">
        <f t="shared" si="40"/>
        <v>0</v>
      </c>
      <c r="BT51" s="133">
        <v>0</v>
      </c>
      <c r="BU51" s="86">
        <f t="shared" si="41"/>
        <v>0</v>
      </c>
      <c r="BV51" s="133">
        <v>50272</v>
      </c>
      <c r="BW51" s="86">
        <f t="shared" si="42"/>
        <v>0</v>
      </c>
      <c r="BX51" s="133">
        <v>50272</v>
      </c>
      <c r="BY51" s="86">
        <f t="shared" si="43"/>
        <v>0</v>
      </c>
      <c r="BZ51" s="133">
        <v>50272</v>
      </c>
      <c r="CA51" s="86">
        <f t="shared" si="44"/>
        <v>0</v>
      </c>
      <c r="CB51" s="133">
        <v>50272</v>
      </c>
      <c r="CC51" s="86">
        <f t="shared" si="45"/>
        <v>0</v>
      </c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</row>
    <row r="52" spans="1:256" ht="33" customHeight="1">
      <c r="A52" s="87" t="s">
        <v>49</v>
      </c>
      <c r="B52" s="22">
        <v>81818</v>
      </c>
      <c r="C52" s="22">
        <v>0</v>
      </c>
      <c r="D52" s="22">
        <v>0</v>
      </c>
      <c r="E52" s="22">
        <v>79345</v>
      </c>
      <c r="F52" s="22">
        <v>2473</v>
      </c>
      <c r="G52" s="22">
        <v>0</v>
      </c>
      <c r="H52" s="22">
        <v>0</v>
      </c>
      <c r="I52" s="22">
        <v>98164</v>
      </c>
      <c r="J52" s="22">
        <v>0</v>
      </c>
      <c r="K52" s="22">
        <v>98164</v>
      </c>
      <c r="L52" s="22">
        <v>62007</v>
      </c>
      <c r="M52" s="22">
        <v>2473</v>
      </c>
      <c r="N52" s="22">
        <v>33684</v>
      </c>
      <c r="O52" s="22">
        <v>0</v>
      </c>
      <c r="P52" s="22">
        <v>1564</v>
      </c>
      <c r="Q52" s="22">
        <v>17099</v>
      </c>
      <c r="R52" s="22">
        <v>0</v>
      </c>
      <c r="S52" s="22">
        <v>0</v>
      </c>
      <c r="T52" s="22">
        <v>30</v>
      </c>
      <c r="U52" s="22">
        <f t="shared" si="17"/>
        <v>526440</v>
      </c>
      <c r="V52" s="22">
        <v>33525</v>
      </c>
      <c r="W52" s="22">
        <v>476494</v>
      </c>
      <c r="X52" s="22">
        <v>476010</v>
      </c>
      <c r="Y52" s="22">
        <v>0</v>
      </c>
      <c r="Z52" s="22">
        <v>484</v>
      </c>
      <c r="AA52" s="22">
        <v>0</v>
      </c>
      <c r="AB52" s="22">
        <v>0</v>
      </c>
      <c r="AC52" s="22">
        <v>13475</v>
      </c>
      <c r="AD52" s="22">
        <v>6421</v>
      </c>
      <c r="AE52" s="22">
        <v>7054</v>
      </c>
      <c r="AF52" s="22">
        <v>0</v>
      </c>
      <c r="AG52" s="22">
        <v>0</v>
      </c>
      <c r="AH52" s="22">
        <v>0</v>
      </c>
      <c r="AI52" s="22">
        <v>0</v>
      </c>
      <c r="AJ52" s="22">
        <v>2663</v>
      </c>
      <c r="AK52" s="22">
        <v>0</v>
      </c>
      <c r="AL52" s="22">
        <v>0</v>
      </c>
      <c r="AM52" s="22">
        <v>0</v>
      </c>
      <c r="AN52" s="22">
        <v>0</v>
      </c>
      <c r="AO52" s="22">
        <v>283</v>
      </c>
      <c r="AP52" s="22">
        <f>'第４０表介護保険事業会計（最初のページのみ印刷）'!B52-U52</f>
        <v>30215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11377</v>
      </c>
      <c r="AY52" s="22">
        <v>780</v>
      </c>
      <c r="AZ52" s="22">
        <f t="shared" si="32"/>
        <v>-11377</v>
      </c>
      <c r="BA52" s="22">
        <v>0</v>
      </c>
      <c r="BB52" s="22">
        <v>138</v>
      </c>
      <c r="BC52" s="22">
        <v>624</v>
      </c>
      <c r="BD52" s="22">
        <f t="shared" si="33"/>
        <v>-486</v>
      </c>
      <c r="BE52" s="22">
        <f t="shared" si="34"/>
        <v>18352</v>
      </c>
      <c r="BF52" s="22">
        <f t="shared" si="35"/>
        <v>30215</v>
      </c>
      <c r="BG52" s="22">
        <f>'第４０表介護保険事業会計 (次ページ以降印刷)'!C52</f>
        <v>0</v>
      </c>
      <c r="BH52" s="22">
        <f t="shared" si="36"/>
        <v>0</v>
      </c>
      <c r="BI52" s="22">
        <f t="shared" si="37"/>
        <v>0</v>
      </c>
      <c r="BJ52" s="22">
        <f t="shared" si="38"/>
        <v>18352</v>
      </c>
      <c r="BK52" s="22">
        <f t="shared" si="39"/>
        <v>30215</v>
      </c>
      <c r="BL52" s="22">
        <v>26447</v>
      </c>
      <c r="BM52" s="22">
        <v>2</v>
      </c>
      <c r="BN52" s="22">
        <v>0</v>
      </c>
      <c r="BO52" s="85"/>
      <c r="BP52" s="133">
        <v>556655</v>
      </c>
      <c r="BQ52" s="86">
        <f>'第４０表介護保険事業会計（最初のページのみ印刷）'!B52-BP52</f>
        <v>0</v>
      </c>
      <c r="BR52" s="133">
        <v>526440</v>
      </c>
      <c r="BS52" s="86">
        <f t="shared" si="40"/>
        <v>0</v>
      </c>
      <c r="BT52" s="133">
        <v>0</v>
      </c>
      <c r="BU52" s="86">
        <f t="shared" si="41"/>
        <v>0</v>
      </c>
      <c r="BV52" s="133">
        <v>18352</v>
      </c>
      <c r="BW52" s="86">
        <f t="shared" si="42"/>
        <v>0</v>
      </c>
      <c r="BX52" s="133">
        <v>30215</v>
      </c>
      <c r="BY52" s="86">
        <f t="shared" si="43"/>
        <v>0</v>
      </c>
      <c r="BZ52" s="133">
        <v>18352</v>
      </c>
      <c r="CA52" s="86">
        <f t="shared" si="44"/>
        <v>0</v>
      </c>
      <c r="CB52" s="133">
        <v>30215</v>
      </c>
      <c r="CC52" s="86">
        <f t="shared" si="45"/>
        <v>0</v>
      </c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</row>
    <row r="53" spans="1:256" s="126" customFormat="1" ht="33" customHeight="1">
      <c r="A53" s="88" t="s">
        <v>50</v>
      </c>
      <c r="B53" s="23">
        <v>154049</v>
      </c>
      <c r="C53" s="23">
        <v>0</v>
      </c>
      <c r="D53" s="23">
        <v>0</v>
      </c>
      <c r="E53" s="23">
        <v>148104</v>
      </c>
      <c r="F53" s="23">
        <v>5945</v>
      </c>
      <c r="G53" s="23">
        <v>0</v>
      </c>
      <c r="H53" s="23">
        <v>0</v>
      </c>
      <c r="I53" s="23">
        <v>198516</v>
      </c>
      <c r="J53" s="23">
        <v>0</v>
      </c>
      <c r="K53" s="23">
        <v>163115</v>
      </c>
      <c r="L53" s="23">
        <v>135783</v>
      </c>
      <c r="M53" s="23">
        <v>6000</v>
      </c>
      <c r="N53" s="23">
        <v>21332</v>
      </c>
      <c r="O53" s="23">
        <v>35401</v>
      </c>
      <c r="P53" s="23">
        <v>3207</v>
      </c>
      <c r="Q53" s="23">
        <v>68612</v>
      </c>
      <c r="R53" s="23">
        <v>0</v>
      </c>
      <c r="S53" s="23">
        <v>0</v>
      </c>
      <c r="T53" s="23">
        <v>245</v>
      </c>
      <c r="U53" s="23">
        <f t="shared" si="17"/>
        <v>1178519</v>
      </c>
      <c r="V53" s="23">
        <v>48064</v>
      </c>
      <c r="W53" s="23">
        <v>1086262</v>
      </c>
      <c r="X53" s="23">
        <v>1084878</v>
      </c>
      <c r="Y53" s="23">
        <v>0</v>
      </c>
      <c r="Z53" s="23">
        <v>1384</v>
      </c>
      <c r="AA53" s="23">
        <v>0</v>
      </c>
      <c r="AB53" s="23">
        <v>0</v>
      </c>
      <c r="AC53" s="23">
        <v>43051</v>
      </c>
      <c r="AD53" s="23">
        <v>19586</v>
      </c>
      <c r="AE53" s="23">
        <v>23465</v>
      </c>
      <c r="AF53" s="23">
        <v>0</v>
      </c>
      <c r="AG53" s="23">
        <v>0</v>
      </c>
      <c r="AH53" s="23">
        <v>0</v>
      </c>
      <c r="AI53" s="23">
        <v>0</v>
      </c>
      <c r="AJ53" s="23">
        <v>77</v>
      </c>
      <c r="AK53" s="23">
        <v>0</v>
      </c>
      <c r="AL53" s="23">
        <v>0</v>
      </c>
      <c r="AM53" s="23">
        <v>0</v>
      </c>
      <c r="AN53" s="23">
        <v>0</v>
      </c>
      <c r="AO53" s="23">
        <v>1065</v>
      </c>
      <c r="AP53" s="23">
        <f>'第４０表介護保険事業会計（最初のページのみ印刷）'!B53-U53</f>
        <v>38902</v>
      </c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18337</v>
      </c>
      <c r="AW53" s="23">
        <v>166</v>
      </c>
      <c r="AX53" s="23">
        <v>0</v>
      </c>
      <c r="AY53" s="23">
        <v>0</v>
      </c>
      <c r="AZ53" s="23">
        <f t="shared" si="32"/>
        <v>18337</v>
      </c>
      <c r="BA53" s="23">
        <v>0</v>
      </c>
      <c r="BB53" s="23">
        <v>2845</v>
      </c>
      <c r="BC53" s="23">
        <v>0</v>
      </c>
      <c r="BD53" s="23">
        <f t="shared" si="33"/>
        <v>2845</v>
      </c>
      <c r="BE53" s="23">
        <f t="shared" si="34"/>
        <v>60084</v>
      </c>
      <c r="BF53" s="23">
        <f t="shared" si="35"/>
        <v>38902</v>
      </c>
      <c r="BG53" s="23">
        <f>'第４０表介護保険事業会計 (次ページ以降印刷)'!C53</f>
        <v>0</v>
      </c>
      <c r="BH53" s="23">
        <f t="shared" si="36"/>
        <v>0</v>
      </c>
      <c r="BI53" s="23">
        <f t="shared" si="37"/>
        <v>0</v>
      </c>
      <c r="BJ53" s="23">
        <f t="shared" si="38"/>
        <v>60084</v>
      </c>
      <c r="BK53" s="23">
        <f t="shared" si="39"/>
        <v>38902</v>
      </c>
      <c r="BL53" s="23">
        <v>35401</v>
      </c>
      <c r="BM53" s="23">
        <v>4</v>
      </c>
      <c r="BN53" s="23">
        <v>0</v>
      </c>
      <c r="BO53" s="124"/>
      <c r="BP53" s="134">
        <v>1217421</v>
      </c>
      <c r="BQ53" s="125">
        <f>'第４０表介護保険事業会計（最初のページのみ印刷）'!B53-BP53</f>
        <v>0</v>
      </c>
      <c r="BR53" s="134">
        <v>1178519</v>
      </c>
      <c r="BS53" s="125">
        <f t="shared" si="40"/>
        <v>0</v>
      </c>
      <c r="BT53" s="134">
        <v>0</v>
      </c>
      <c r="BU53" s="125">
        <f t="shared" si="41"/>
        <v>0</v>
      </c>
      <c r="BV53" s="134">
        <v>60084</v>
      </c>
      <c r="BW53" s="125">
        <f t="shared" si="42"/>
        <v>0</v>
      </c>
      <c r="BX53" s="134">
        <v>38902</v>
      </c>
      <c r="BY53" s="125">
        <f t="shared" si="43"/>
        <v>0</v>
      </c>
      <c r="BZ53" s="134">
        <v>60084</v>
      </c>
      <c r="CA53" s="125">
        <f t="shared" si="44"/>
        <v>0</v>
      </c>
      <c r="CB53" s="134">
        <v>38902</v>
      </c>
      <c r="CC53" s="125">
        <f t="shared" si="45"/>
        <v>0</v>
      </c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</row>
    <row r="54" spans="1:256" ht="33" customHeight="1">
      <c r="A54" s="87" t="s">
        <v>51</v>
      </c>
      <c r="B54" s="22">
        <v>134216</v>
      </c>
      <c r="C54" s="22">
        <v>0</v>
      </c>
      <c r="D54" s="22">
        <v>0</v>
      </c>
      <c r="E54" s="22">
        <v>131283</v>
      </c>
      <c r="F54" s="22">
        <v>2933</v>
      </c>
      <c r="G54" s="22">
        <v>0</v>
      </c>
      <c r="H54" s="22">
        <v>0</v>
      </c>
      <c r="I54" s="22">
        <v>155539</v>
      </c>
      <c r="J54" s="22">
        <v>0</v>
      </c>
      <c r="K54" s="22">
        <v>152098</v>
      </c>
      <c r="L54" s="22">
        <v>105785</v>
      </c>
      <c r="M54" s="22">
        <v>2837</v>
      </c>
      <c r="N54" s="22">
        <v>43476</v>
      </c>
      <c r="O54" s="22">
        <v>3441</v>
      </c>
      <c r="P54" s="22">
        <v>2084</v>
      </c>
      <c r="Q54" s="22">
        <v>17660</v>
      </c>
      <c r="R54" s="22">
        <v>0</v>
      </c>
      <c r="S54" s="22">
        <v>0</v>
      </c>
      <c r="T54" s="22">
        <v>1009</v>
      </c>
      <c r="U54" s="22">
        <f t="shared" si="17"/>
        <v>929220</v>
      </c>
      <c r="V54" s="22">
        <v>40940</v>
      </c>
      <c r="W54" s="22">
        <v>846276</v>
      </c>
      <c r="X54" s="22">
        <v>845205</v>
      </c>
      <c r="Y54" s="22">
        <v>0</v>
      </c>
      <c r="Z54" s="22">
        <v>1071</v>
      </c>
      <c r="AA54" s="22">
        <v>0</v>
      </c>
      <c r="AB54" s="22">
        <v>0</v>
      </c>
      <c r="AC54" s="22">
        <v>22359</v>
      </c>
      <c r="AD54" s="22">
        <v>5844</v>
      </c>
      <c r="AE54" s="22">
        <v>16515</v>
      </c>
      <c r="AF54" s="22">
        <v>0</v>
      </c>
      <c r="AG54" s="22">
        <v>0</v>
      </c>
      <c r="AH54" s="22">
        <v>0</v>
      </c>
      <c r="AI54" s="22">
        <v>0</v>
      </c>
      <c r="AJ54" s="22">
        <v>6</v>
      </c>
      <c r="AK54" s="22">
        <v>11030</v>
      </c>
      <c r="AL54" s="22">
        <v>11030</v>
      </c>
      <c r="AM54" s="22">
        <v>0</v>
      </c>
      <c r="AN54" s="22">
        <v>0</v>
      </c>
      <c r="AO54" s="22">
        <v>8609</v>
      </c>
      <c r="AP54" s="22">
        <f>'第４０表介護保険事業会計（最初のページのみ印刷）'!B54-U54</f>
        <v>36107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f t="shared" si="32"/>
        <v>0</v>
      </c>
      <c r="BA54" s="22">
        <v>0</v>
      </c>
      <c r="BB54" s="22">
        <v>0</v>
      </c>
      <c r="BC54" s="22">
        <v>0</v>
      </c>
      <c r="BD54" s="22">
        <f t="shared" si="33"/>
        <v>0</v>
      </c>
      <c r="BE54" s="22">
        <f t="shared" si="34"/>
        <v>36107</v>
      </c>
      <c r="BF54" s="22">
        <f t="shared" si="35"/>
        <v>36107</v>
      </c>
      <c r="BG54" s="22">
        <f>'第４０表介護保険事業会計 (次ページ以降印刷)'!C54</f>
        <v>0</v>
      </c>
      <c r="BH54" s="22">
        <f t="shared" si="36"/>
        <v>0</v>
      </c>
      <c r="BI54" s="22">
        <f t="shared" si="37"/>
        <v>0</v>
      </c>
      <c r="BJ54" s="22">
        <f t="shared" si="38"/>
        <v>36107</v>
      </c>
      <c r="BK54" s="22">
        <f t="shared" si="39"/>
        <v>36107</v>
      </c>
      <c r="BL54" s="22">
        <v>22016</v>
      </c>
      <c r="BM54" s="22">
        <v>4</v>
      </c>
      <c r="BN54" s="22">
        <v>0</v>
      </c>
      <c r="BO54" s="85"/>
      <c r="BP54" s="133">
        <v>965327</v>
      </c>
      <c r="BQ54" s="86">
        <f>'第４０表介護保険事業会計（最初のページのみ印刷）'!B54-BP54</f>
        <v>0</v>
      </c>
      <c r="BR54" s="133">
        <v>929220</v>
      </c>
      <c r="BS54" s="86">
        <f t="shared" si="40"/>
        <v>0</v>
      </c>
      <c r="BT54" s="133">
        <v>0</v>
      </c>
      <c r="BU54" s="86">
        <f t="shared" si="41"/>
        <v>0</v>
      </c>
      <c r="BV54" s="133">
        <v>36107</v>
      </c>
      <c r="BW54" s="86">
        <f t="shared" si="42"/>
        <v>0</v>
      </c>
      <c r="BX54" s="133">
        <v>36107</v>
      </c>
      <c r="BY54" s="86">
        <f t="shared" si="43"/>
        <v>0</v>
      </c>
      <c r="BZ54" s="133">
        <v>36107</v>
      </c>
      <c r="CA54" s="86">
        <f t="shared" si="44"/>
        <v>0</v>
      </c>
      <c r="CB54" s="133">
        <v>36107</v>
      </c>
      <c r="CC54" s="86">
        <f t="shared" si="45"/>
        <v>0</v>
      </c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</row>
    <row r="55" spans="1:256" ht="33" customHeight="1">
      <c r="A55" s="87" t="s">
        <v>52</v>
      </c>
      <c r="B55" s="22">
        <v>39128</v>
      </c>
      <c r="C55" s="22">
        <v>0</v>
      </c>
      <c r="D55" s="22">
        <v>0</v>
      </c>
      <c r="E55" s="22">
        <v>38002</v>
      </c>
      <c r="F55" s="22">
        <v>1126</v>
      </c>
      <c r="G55" s="22">
        <v>0</v>
      </c>
      <c r="H55" s="22">
        <v>0</v>
      </c>
      <c r="I55" s="22">
        <v>74686</v>
      </c>
      <c r="J55" s="22">
        <v>0</v>
      </c>
      <c r="K55" s="22">
        <v>74686</v>
      </c>
      <c r="L55" s="22">
        <v>36853</v>
      </c>
      <c r="M55" s="22">
        <v>1125</v>
      </c>
      <c r="N55" s="22">
        <v>36708</v>
      </c>
      <c r="O55" s="22">
        <v>0</v>
      </c>
      <c r="P55" s="22">
        <v>26777</v>
      </c>
      <c r="Q55" s="22">
        <v>8657</v>
      </c>
      <c r="R55" s="22">
        <v>0</v>
      </c>
      <c r="S55" s="22">
        <v>0</v>
      </c>
      <c r="T55" s="22">
        <v>173</v>
      </c>
      <c r="U55" s="22">
        <f t="shared" si="17"/>
        <v>335552</v>
      </c>
      <c r="V55" s="22">
        <v>19471</v>
      </c>
      <c r="W55" s="22">
        <v>289662</v>
      </c>
      <c r="X55" s="22">
        <v>289320</v>
      </c>
      <c r="Y55" s="22">
        <v>0</v>
      </c>
      <c r="Z55" s="22">
        <v>342</v>
      </c>
      <c r="AA55" s="22">
        <v>0</v>
      </c>
      <c r="AB55" s="22">
        <v>0</v>
      </c>
      <c r="AC55" s="22">
        <v>5446</v>
      </c>
      <c r="AD55" s="22">
        <v>896</v>
      </c>
      <c r="AE55" s="22">
        <v>4550</v>
      </c>
      <c r="AF55" s="22">
        <v>0</v>
      </c>
      <c r="AG55" s="22">
        <v>4506</v>
      </c>
      <c r="AH55" s="22">
        <v>2891</v>
      </c>
      <c r="AI55" s="22">
        <v>1615</v>
      </c>
      <c r="AJ55" s="22">
        <v>4467</v>
      </c>
      <c r="AK55" s="22">
        <v>0</v>
      </c>
      <c r="AL55" s="22">
        <v>0</v>
      </c>
      <c r="AM55" s="22">
        <v>0</v>
      </c>
      <c r="AN55" s="22">
        <v>0</v>
      </c>
      <c r="AO55" s="22">
        <v>12000</v>
      </c>
      <c r="AP55" s="22">
        <f>'第４０表介護保険事業会計（最初のページのみ印刷）'!B55-U55</f>
        <v>6414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9651</v>
      </c>
      <c r="AW55" s="22">
        <v>0</v>
      </c>
      <c r="AX55" s="22">
        <v>1059</v>
      </c>
      <c r="AY55" s="22">
        <v>414</v>
      </c>
      <c r="AZ55" s="22">
        <f t="shared" si="32"/>
        <v>8592</v>
      </c>
      <c r="BA55" s="22">
        <v>0</v>
      </c>
      <c r="BB55" s="22">
        <v>1599</v>
      </c>
      <c r="BC55" s="22">
        <v>125</v>
      </c>
      <c r="BD55" s="22">
        <f t="shared" si="33"/>
        <v>1474</v>
      </c>
      <c r="BE55" s="22">
        <f t="shared" si="34"/>
        <v>16480</v>
      </c>
      <c r="BF55" s="22">
        <f t="shared" si="35"/>
        <v>6414</v>
      </c>
      <c r="BG55" s="22">
        <f>'第４０表介護保険事業会計 (次ページ以降印刷)'!C55</f>
        <v>0</v>
      </c>
      <c r="BH55" s="22">
        <f t="shared" si="36"/>
        <v>0</v>
      </c>
      <c r="BI55" s="22">
        <f t="shared" si="37"/>
        <v>2891</v>
      </c>
      <c r="BJ55" s="22">
        <f t="shared" si="38"/>
        <v>19371</v>
      </c>
      <c r="BK55" s="22">
        <f t="shared" si="39"/>
        <v>9305</v>
      </c>
      <c r="BL55" s="22">
        <v>14666</v>
      </c>
      <c r="BM55" s="22">
        <v>2</v>
      </c>
      <c r="BN55" s="22">
        <v>0</v>
      </c>
      <c r="BO55" s="85"/>
      <c r="BP55" s="133">
        <v>341966</v>
      </c>
      <c r="BQ55" s="86">
        <f>'第４０表介護保険事業会計（最初のページのみ印刷）'!B55-BP55</f>
        <v>0</v>
      </c>
      <c r="BR55" s="133">
        <v>335552</v>
      </c>
      <c r="BS55" s="86">
        <f t="shared" si="40"/>
        <v>0</v>
      </c>
      <c r="BT55" s="133">
        <v>0</v>
      </c>
      <c r="BU55" s="86">
        <f t="shared" si="41"/>
        <v>0</v>
      </c>
      <c r="BV55" s="133">
        <v>16480</v>
      </c>
      <c r="BW55" s="86">
        <f t="shared" si="42"/>
        <v>0</v>
      </c>
      <c r="BX55" s="133">
        <v>6414</v>
      </c>
      <c r="BY55" s="86">
        <f t="shared" si="43"/>
        <v>0</v>
      </c>
      <c r="BZ55" s="133">
        <v>19371</v>
      </c>
      <c r="CA55" s="86">
        <f t="shared" si="44"/>
        <v>0</v>
      </c>
      <c r="CB55" s="133">
        <v>9305</v>
      </c>
      <c r="CC55" s="86">
        <f t="shared" si="45"/>
        <v>0</v>
      </c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</row>
    <row r="56" spans="1:256" ht="33" customHeight="1">
      <c r="A56" s="87" t="s">
        <v>53</v>
      </c>
      <c r="B56" s="22">
        <v>86832</v>
      </c>
      <c r="C56" s="22">
        <v>0</v>
      </c>
      <c r="D56" s="22">
        <v>0</v>
      </c>
      <c r="E56" s="22">
        <v>84074</v>
      </c>
      <c r="F56" s="22">
        <v>2747</v>
      </c>
      <c r="G56" s="22">
        <v>11</v>
      </c>
      <c r="H56" s="22">
        <v>0</v>
      </c>
      <c r="I56" s="22">
        <v>110915</v>
      </c>
      <c r="J56" s="22">
        <v>0</v>
      </c>
      <c r="K56" s="22">
        <v>110915</v>
      </c>
      <c r="L56" s="22">
        <v>69267</v>
      </c>
      <c r="M56" s="22">
        <v>16301</v>
      </c>
      <c r="N56" s="22">
        <v>25347</v>
      </c>
      <c r="O56" s="22">
        <v>0</v>
      </c>
      <c r="P56" s="22">
        <v>12686</v>
      </c>
      <c r="Q56" s="22">
        <v>15442</v>
      </c>
      <c r="R56" s="22">
        <v>0</v>
      </c>
      <c r="S56" s="22">
        <v>0</v>
      </c>
      <c r="T56" s="22">
        <v>2212</v>
      </c>
      <c r="U56" s="22">
        <f t="shared" si="17"/>
        <v>592945</v>
      </c>
      <c r="V56" s="22">
        <v>21006</v>
      </c>
      <c r="W56" s="22">
        <v>521063</v>
      </c>
      <c r="X56" s="22">
        <v>520523</v>
      </c>
      <c r="Y56" s="22">
        <v>0</v>
      </c>
      <c r="Z56" s="22">
        <v>540</v>
      </c>
      <c r="AA56" s="22">
        <v>0</v>
      </c>
      <c r="AB56" s="22">
        <v>0</v>
      </c>
      <c r="AC56" s="22">
        <v>19115</v>
      </c>
      <c r="AD56" s="22">
        <v>9691</v>
      </c>
      <c r="AE56" s="22">
        <v>9424</v>
      </c>
      <c r="AF56" s="22">
        <v>11548</v>
      </c>
      <c r="AG56" s="22">
        <v>2483</v>
      </c>
      <c r="AH56" s="22">
        <v>0</v>
      </c>
      <c r="AI56" s="22">
        <v>2483</v>
      </c>
      <c r="AJ56" s="22">
        <v>13237</v>
      </c>
      <c r="AK56" s="22">
        <v>0</v>
      </c>
      <c r="AL56" s="22">
        <v>0</v>
      </c>
      <c r="AM56" s="22">
        <v>0</v>
      </c>
      <c r="AN56" s="22">
        <v>0</v>
      </c>
      <c r="AO56" s="22">
        <v>4493</v>
      </c>
      <c r="AP56" s="22">
        <f>'第４０表介護保険事業会計（最初のページのみ印刷）'!B56-U56</f>
        <v>34309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f t="shared" si="32"/>
        <v>0</v>
      </c>
      <c r="BA56" s="22">
        <v>0</v>
      </c>
      <c r="BB56" s="22">
        <v>0</v>
      </c>
      <c r="BC56" s="22">
        <v>0</v>
      </c>
      <c r="BD56" s="22">
        <f t="shared" si="33"/>
        <v>0</v>
      </c>
      <c r="BE56" s="22">
        <f t="shared" si="34"/>
        <v>34309</v>
      </c>
      <c r="BF56" s="22">
        <f t="shared" si="35"/>
        <v>34309</v>
      </c>
      <c r="BG56" s="22">
        <f>'第４０表介護保険事業会計 (次ページ以降印刷)'!C56</f>
        <v>0</v>
      </c>
      <c r="BH56" s="22">
        <f t="shared" si="36"/>
        <v>0</v>
      </c>
      <c r="BI56" s="22">
        <f t="shared" si="37"/>
        <v>0</v>
      </c>
      <c r="BJ56" s="22">
        <f t="shared" si="38"/>
        <v>34309</v>
      </c>
      <c r="BK56" s="22">
        <f t="shared" si="39"/>
        <v>34309</v>
      </c>
      <c r="BL56" s="22">
        <v>15191</v>
      </c>
      <c r="BM56" s="22">
        <v>3</v>
      </c>
      <c r="BN56" s="22">
        <v>0</v>
      </c>
      <c r="BO56" s="85"/>
      <c r="BP56" s="133">
        <v>627254</v>
      </c>
      <c r="BQ56" s="86">
        <f>'第４０表介護保険事業会計（最初のページのみ印刷）'!B56-BP56</f>
        <v>0</v>
      </c>
      <c r="BR56" s="133">
        <v>592945</v>
      </c>
      <c r="BS56" s="86">
        <f t="shared" si="40"/>
        <v>0</v>
      </c>
      <c r="BT56" s="133">
        <v>0</v>
      </c>
      <c r="BU56" s="86">
        <f t="shared" si="41"/>
        <v>0</v>
      </c>
      <c r="BV56" s="133">
        <v>34309</v>
      </c>
      <c r="BW56" s="86">
        <f t="shared" si="42"/>
        <v>0</v>
      </c>
      <c r="BX56" s="133">
        <v>34309</v>
      </c>
      <c r="BY56" s="86">
        <f t="shared" si="43"/>
        <v>0</v>
      </c>
      <c r="BZ56" s="133">
        <v>34309</v>
      </c>
      <c r="CA56" s="86">
        <f t="shared" si="44"/>
        <v>0</v>
      </c>
      <c r="CB56" s="133">
        <v>34309</v>
      </c>
      <c r="CC56" s="86">
        <f t="shared" si="45"/>
        <v>0</v>
      </c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</row>
    <row r="57" spans="1:256" ht="33" customHeight="1">
      <c r="A57" s="87" t="s">
        <v>54</v>
      </c>
      <c r="B57" s="22">
        <v>110921</v>
      </c>
      <c r="C57" s="22">
        <v>0</v>
      </c>
      <c r="D57" s="22">
        <v>0</v>
      </c>
      <c r="E57" s="22">
        <v>106722</v>
      </c>
      <c r="F57" s="22">
        <v>4199</v>
      </c>
      <c r="G57" s="22">
        <v>0</v>
      </c>
      <c r="H57" s="22">
        <v>0</v>
      </c>
      <c r="I57" s="22">
        <v>185356</v>
      </c>
      <c r="J57" s="22">
        <v>0</v>
      </c>
      <c r="K57" s="22">
        <v>185356</v>
      </c>
      <c r="L57" s="22">
        <v>124497</v>
      </c>
      <c r="M57" s="22">
        <v>4200</v>
      </c>
      <c r="N57" s="22">
        <v>56659</v>
      </c>
      <c r="O57" s="22">
        <v>0</v>
      </c>
      <c r="P57" s="22">
        <v>58431</v>
      </c>
      <c r="Q57" s="22">
        <v>25331</v>
      </c>
      <c r="R57" s="22">
        <v>0</v>
      </c>
      <c r="S57" s="22">
        <v>0</v>
      </c>
      <c r="T57" s="22">
        <v>3460</v>
      </c>
      <c r="U57" s="22">
        <f t="shared" si="17"/>
        <v>927585</v>
      </c>
      <c r="V57" s="22">
        <v>41956</v>
      </c>
      <c r="W57" s="22">
        <v>811234</v>
      </c>
      <c r="X57" s="22">
        <v>810363</v>
      </c>
      <c r="Y57" s="22">
        <v>0</v>
      </c>
      <c r="Z57" s="22">
        <v>871</v>
      </c>
      <c r="AA57" s="22">
        <v>0</v>
      </c>
      <c r="AB57" s="22">
        <v>0</v>
      </c>
      <c r="AC57" s="22">
        <v>39032</v>
      </c>
      <c r="AD57" s="22">
        <v>13674</v>
      </c>
      <c r="AE57" s="22">
        <v>25358</v>
      </c>
      <c r="AF57" s="22">
        <v>0</v>
      </c>
      <c r="AG57" s="22">
        <v>1537</v>
      </c>
      <c r="AH57" s="22">
        <v>0</v>
      </c>
      <c r="AI57" s="22">
        <v>1537</v>
      </c>
      <c r="AJ57" s="22">
        <v>32329</v>
      </c>
      <c r="AK57" s="22">
        <v>0</v>
      </c>
      <c r="AL57" s="22">
        <v>0</v>
      </c>
      <c r="AM57" s="22">
        <v>0</v>
      </c>
      <c r="AN57" s="22">
        <v>0</v>
      </c>
      <c r="AO57" s="22">
        <v>1497</v>
      </c>
      <c r="AP57" s="22">
        <f>'第４０表介護保険事業会計（最初のページのみ印刷）'!B57-U57</f>
        <v>30985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29744</v>
      </c>
      <c r="AW57" s="22">
        <v>0</v>
      </c>
      <c r="AX57" s="22">
        <v>2808</v>
      </c>
      <c r="AY57" s="22">
        <v>8</v>
      </c>
      <c r="AZ57" s="22">
        <f t="shared" si="32"/>
        <v>26936</v>
      </c>
      <c r="BA57" s="22">
        <v>0</v>
      </c>
      <c r="BB57" s="22">
        <v>483</v>
      </c>
      <c r="BC57" s="22">
        <v>3</v>
      </c>
      <c r="BD57" s="22">
        <f t="shared" si="33"/>
        <v>480</v>
      </c>
      <c r="BE57" s="22">
        <f t="shared" si="34"/>
        <v>58401</v>
      </c>
      <c r="BF57" s="22">
        <f t="shared" si="35"/>
        <v>30985</v>
      </c>
      <c r="BG57" s="22">
        <f>'第４０表介護保険事業会計 (次ページ以降印刷)'!C57</f>
        <v>0</v>
      </c>
      <c r="BH57" s="22">
        <f t="shared" si="36"/>
        <v>0</v>
      </c>
      <c r="BI57" s="22">
        <f t="shared" si="37"/>
        <v>0</v>
      </c>
      <c r="BJ57" s="22">
        <f t="shared" si="38"/>
        <v>58401</v>
      </c>
      <c r="BK57" s="22">
        <f t="shared" si="39"/>
        <v>30985</v>
      </c>
      <c r="BL57" s="22">
        <v>23726</v>
      </c>
      <c r="BM57" s="22">
        <v>4</v>
      </c>
      <c r="BN57" s="22">
        <v>0</v>
      </c>
      <c r="BO57" s="85"/>
      <c r="BP57" s="133">
        <v>958570</v>
      </c>
      <c r="BQ57" s="86">
        <f>'第４０表介護保険事業会計（最初のページのみ印刷）'!B57-BP57</f>
        <v>0</v>
      </c>
      <c r="BR57" s="133">
        <v>927585</v>
      </c>
      <c r="BS57" s="86">
        <f t="shared" si="40"/>
        <v>0</v>
      </c>
      <c r="BT57" s="133">
        <v>0</v>
      </c>
      <c r="BU57" s="86">
        <f t="shared" si="41"/>
        <v>0</v>
      </c>
      <c r="BV57" s="133">
        <v>58401</v>
      </c>
      <c r="BW57" s="86">
        <f t="shared" si="42"/>
        <v>0</v>
      </c>
      <c r="BX57" s="133">
        <v>30985</v>
      </c>
      <c r="BY57" s="86">
        <f t="shared" si="43"/>
        <v>0</v>
      </c>
      <c r="BZ57" s="133">
        <v>58401</v>
      </c>
      <c r="CA57" s="86">
        <f t="shared" si="44"/>
        <v>0</v>
      </c>
      <c r="CB57" s="133">
        <v>30985</v>
      </c>
      <c r="CC57" s="86">
        <f t="shared" si="45"/>
        <v>0</v>
      </c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</row>
    <row r="58" spans="1:256" s="126" customFormat="1" ht="33" customHeight="1">
      <c r="A58" s="88" t="s">
        <v>55</v>
      </c>
      <c r="B58" s="23">
        <v>44159</v>
      </c>
      <c r="C58" s="23">
        <v>0</v>
      </c>
      <c r="D58" s="23">
        <v>0</v>
      </c>
      <c r="E58" s="23">
        <v>42693</v>
      </c>
      <c r="F58" s="23">
        <v>1466</v>
      </c>
      <c r="G58" s="23">
        <v>0</v>
      </c>
      <c r="H58" s="23">
        <v>0</v>
      </c>
      <c r="I58" s="23">
        <v>50114</v>
      </c>
      <c r="J58" s="23">
        <v>0</v>
      </c>
      <c r="K58" s="23">
        <v>36293</v>
      </c>
      <c r="L58" s="23">
        <v>30995</v>
      </c>
      <c r="M58" s="23">
        <v>795</v>
      </c>
      <c r="N58" s="23">
        <v>4503</v>
      </c>
      <c r="O58" s="23">
        <v>13821</v>
      </c>
      <c r="P58" s="23">
        <v>812</v>
      </c>
      <c r="Q58" s="23">
        <v>20281</v>
      </c>
      <c r="R58" s="23">
        <v>0</v>
      </c>
      <c r="S58" s="23">
        <v>0</v>
      </c>
      <c r="T58" s="23">
        <v>228</v>
      </c>
      <c r="U58" s="23">
        <f t="shared" si="17"/>
        <v>288420</v>
      </c>
      <c r="V58" s="23">
        <v>13077</v>
      </c>
      <c r="W58" s="23">
        <v>247961</v>
      </c>
      <c r="X58" s="23">
        <v>247725</v>
      </c>
      <c r="Y58" s="23">
        <v>0</v>
      </c>
      <c r="Z58" s="23">
        <v>236</v>
      </c>
      <c r="AA58" s="23">
        <v>0</v>
      </c>
      <c r="AB58" s="23">
        <v>0</v>
      </c>
      <c r="AC58" s="23">
        <v>10264</v>
      </c>
      <c r="AD58" s="23">
        <v>1701</v>
      </c>
      <c r="AE58" s="23">
        <v>8563</v>
      </c>
      <c r="AF58" s="23">
        <v>0</v>
      </c>
      <c r="AG58" s="23">
        <v>189</v>
      </c>
      <c r="AH58" s="23">
        <v>0</v>
      </c>
      <c r="AI58" s="23">
        <v>189</v>
      </c>
      <c r="AJ58" s="23">
        <v>3713</v>
      </c>
      <c r="AK58" s="23">
        <v>0</v>
      </c>
      <c r="AL58" s="23">
        <v>0</v>
      </c>
      <c r="AM58" s="23">
        <v>0</v>
      </c>
      <c r="AN58" s="23">
        <v>0</v>
      </c>
      <c r="AO58" s="23">
        <v>13216</v>
      </c>
      <c r="AP58" s="23">
        <f>'第４０表介護保険事業会計（最初のページのみ印刷）'!B58-U58</f>
        <v>19250</v>
      </c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15794</v>
      </c>
      <c r="AY58" s="23">
        <v>1961</v>
      </c>
      <c r="AZ58" s="23">
        <f t="shared" si="32"/>
        <v>-15794</v>
      </c>
      <c r="BA58" s="23">
        <v>0</v>
      </c>
      <c r="BB58" s="23">
        <v>1244</v>
      </c>
      <c r="BC58" s="23">
        <v>135</v>
      </c>
      <c r="BD58" s="23">
        <f t="shared" si="33"/>
        <v>1109</v>
      </c>
      <c r="BE58" s="23">
        <f t="shared" si="34"/>
        <v>4565</v>
      </c>
      <c r="BF58" s="23">
        <f t="shared" si="35"/>
        <v>19250</v>
      </c>
      <c r="BG58" s="23">
        <f>'第４０表介護保険事業会計 (次ページ以降印刷)'!C58</f>
        <v>0</v>
      </c>
      <c r="BH58" s="23">
        <f t="shared" si="36"/>
        <v>0</v>
      </c>
      <c r="BI58" s="23">
        <f t="shared" si="37"/>
        <v>0</v>
      </c>
      <c r="BJ58" s="23">
        <f t="shared" si="38"/>
        <v>4565</v>
      </c>
      <c r="BK58" s="23">
        <f t="shared" si="39"/>
        <v>19250</v>
      </c>
      <c r="BL58" s="23">
        <v>8326</v>
      </c>
      <c r="BM58" s="23">
        <v>1</v>
      </c>
      <c r="BN58" s="23">
        <v>0</v>
      </c>
      <c r="BO58" s="124"/>
      <c r="BP58" s="134">
        <v>307670</v>
      </c>
      <c r="BQ58" s="125">
        <f>'第４０表介護保険事業会計（最初のページのみ印刷）'!B58-BP58</f>
        <v>0</v>
      </c>
      <c r="BR58" s="134">
        <v>288420</v>
      </c>
      <c r="BS58" s="125">
        <f t="shared" si="40"/>
        <v>0</v>
      </c>
      <c r="BT58" s="134">
        <v>0</v>
      </c>
      <c r="BU58" s="125">
        <f t="shared" si="41"/>
        <v>0</v>
      </c>
      <c r="BV58" s="134">
        <v>4565</v>
      </c>
      <c r="BW58" s="125">
        <f t="shared" si="42"/>
        <v>0</v>
      </c>
      <c r="BX58" s="134">
        <v>19250</v>
      </c>
      <c r="BY58" s="125">
        <f t="shared" si="43"/>
        <v>0</v>
      </c>
      <c r="BZ58" s="134">
        <v>4565</v>
      </c>
      <c r="CA58" s="125">
        <f t="shared" si="44"/>
        <v>0</v>
      </c>
      <c r="CB58" s="134">
        <v>19250</v>
      </c>
      <c r="CC58" s="125">
        <f t="shared" si="45"/>
        <v>0</v>
      </c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  <c r="HR58" s="124"/>
      <c r="HS58" s="124"/>
      <c r="HT58" s="124"/>
      <c r="HU58" s="124"/>
      <c r="HV58" s="124"/>
      <c r="HW58" s="124"/>
      <c r="HX58" s="124"/>
      <c r="HY58" s="124"/>
      <c r="HZ58" s="124"/>
      <c r="IA58" s="124"/>
      <c r="IB58" s="124"/>
      <c r="IC58" s="124"/>
      <c r="ID58" s="124"/>
      <c r="IE58" s="124"/>
      <c r="IF58" s="124"/>
      <c r="IG58" s="124"/>
      <c r="IH58" s="124"/>
      <c r="II58" s="124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  <c r="IU58" s="124"/>
      <c r="IV58" s="124"/>
    </row>
    <row r="59" spans="1:256" ht="33" customHeight="1">
      <c r="A59" s="87" t="s">
        <v>56</v>
      </c>
      <c r="B59" s="22">
        <v>90072</v>
      </c>
      <c r="C59" s="22">
        <v>0</v>
      </c>
      <c r="D59" s="22">
        <v>0</v>
      </c>
      <c r="E59" s="22">
        <v>88154</v>
      </c>
      <c r="F59" s="22">
        <v>1918</v>
      </c>
      <c r="G59" s="22">
        <v>0</v>
      </c>
      <c r="H59" s="22">
        <v>0</v>
      </c>
      <c r="I59" s="22">
        <v>124641</v>
      </c>
      <c r="J59" s="22">
        <v>0</v>
      </c>
      <c r="K59" s="22">
        <v>124141</v>
      </c>
      <c r="L59" s="22">
        <v>74717</v>
      </c>
      <c r="M59" s="22">
        <v>2000</v>
      </c>
      <c r="N59" s="22">
        <v>47424</v>
      </c>
      <c r="O59" s="22">
        <v>500</v>
      </c>
      <c r="P59" s="22">
        <v>20749</v>
      </c>
      <c r="Q59" s="22">
        <v>33017</v>
      </c>
      <c r="R59" s="22">
        <v>0</v>
      </c>
      <c r="S59" s="22">
        <v>0</v>
      </c>
      <c r="T59" s="22">
        <v>138</v>
      </c>
      <c r="U59" s="22">
        <f t="shared" si="17"/>
        <v>675997</v>
      </c>
      <c r="V59" s="22">
        <v>40584</v>
      </c>
      <c r="W59" s="22">
        <v>588690</v>
      </c>
      <c r="X59" s="22">
        <v>588104</v>
      </c>
      <c r="Y59" s="22">
        <v>0</v>
      </c>
      <c r="Z59" s="22">
        <v>586</v>
      </c>
      <c r="AA59" s="22">
        <v>0</v>
      </c>
      <c r="AB59" s="22">
        <v>0</v>
      </c>
      <c r="AC59" s="22">
        <v>9689</v>
      </c>
      <c r="AD59" s="22">
        <v>2250</v>
      </c>
      <c r="AE59" s="22">
        <v>7439</v>
      </c>
      <c r="AF59" s="22">
        <v>0</v>
      </c>
      <c r="AG59" s="22">
        <v>4454</v>
      </c>
      <c r="AH59" s="22">
        <v>0</v>
      </c>
      <c r="AI59" s="22">
        <v>4454</v>
      </c>
      <c r="AJ59" s="22">
        <v>31734</v>
      </c>
      <c r="AK59" s="22">
        <v>0</v>
      </c>
      <c r="AL59" s="22">
        <v>0</v>
      </c>
      <c r="AM59" s="22">
        <v>0</v>
      </c>
      <c r="AN59" s="22">
        <v>0</v>
      </c>
      <c r="AO59" s="22">
        <v>846</v>
      </c>
      <c r="AP59" s="22">
        <f>'第４０表介護保険事業会計（最初のページのみ印刷）'!B59-U59</f>
        <v>18474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2966</v>
      </c>
      <c r="AW59" s="22">
        <v>380</v>
      </c>
      <c r="AX59" s="22">
        <v>1510</v>
      </c>
      <c r="AY59" s="22">
        <v>0</v>
      </c>
      <c r="AZ59" s="22">
        <f t="shared" si="32"/>
        <v>1456</v>
      </c>
      <c r="BA59" s="22">
        <v>0</v>
      </c>
      <c r="BB59" s="22">
        <v>0</v>
      </c>
      <c r="BC59" s="22">
        <v>2902</v>
      </c>
      <c r="BD59" s="22">
        <f t="shared" si="33"/>
        <v>-2902</v>
      </c>
      <c r="BE59" s="22">
        <f t="shared" si="34"/>
        <v>17028</v>
      </c>
      <c r="BF59" s="22">
        <f t="shared" si="35"/>
        <v>18474</v>
      </c>
      <c r="BG59" s="22">
        <f>'第４０表介護保険事業会計 (次ページ以降印刷)'!C59</f>
        <v>0</v>
      </c>
      <c r="BH59" s="22">
        <f t="shared" si="36"/>
        <v>0</v>
      </c>
      <c r="BI59" s="22">
        <f t="shared" si="37"/>
        <v>0</v>
      </c>
      <c r="BJ59" s="22">
        <f t="shared" si="38"/>
        <v>17028</v>
      </c>
      <c r="BK59" s="22">
        <f t="shared" si="39"/>
        <v>18474</v>
      </c>
      <c r="BL59" s="22">
        <v>28625</v>
      </c>
      <c r="BM59" s="22">
        <v>6</v>
      </c>
      <c r="BN59" s="22">
        <v>2083</v>
      </c>
      <c r="BO59" s="85"/>
      <c r="BP59" s="133">
        <v>694471</v>
      </c>
      <c r="BQ59" s="86">
        <f>'第４０表介護保険事業会計（最初のページのみ印刷）'!B59-BP59</f>
        <v>0</v>
      </c>
      <c r="BR59" s="133">
        <v>675997</v>
      </c>
      <c r="BS59" s="86">
        <f t="shared" si="40"/>
        <v>0</v>
      </c>
      <c r="BT59" s="133">
        <v>0</v>
      </c>
      <c r="BU59" s="86">
        <f t="shared" si="41"/>
        <v>0</v>
      </c>
      <c r="BV59" s="133">
        <v>17028</v>
      </c>
      <c r="BW59" s="86">
        <f t="shared" si="42"/>
        <v>0</v>
      </c>
      <c r="BX59" s="133">
        <v>18474</v>
      </c>
      <c r="BY59" s="86">
        <f t="shared" si="43"/>
        <v>0</v>
      </c>
      <c r="BZ59" s="133">
        <v>17028</v>
      </c>
      <c r="CA59" s="86">
        <f t="shared" si="44"/>
        <v>0</v>
      </c>
      <c r="CB59" s="133">
        <v>18474</v>
      </c>
      <c r="CC59" s="86">
        <f t="shared" si="45"/>
        <v>0</v>
      </c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</row>
    <row r="60" spans="1:256" ht="33" customHeight="1">
      <c r="A60" s="87" t="s">
        <v>57</v>
      </c>
      <c r="B60" s="22">
        <v>76092</v>
      </c>
      <c r="C60" s="22">
        <v>0</v>
      </c>
      <c r="D60" s="22">
        <v>0</v>
      </c>
      <c r="E60" s="22">
        <v>74466</v>
      </c>
      <c r="F60" s="22">
        <v>1626</v>
      </c>
      <c r="G60" s="22">
        <v>0</v>
      </c>
      <c r="H60" s="22">
        <v>0</v>
      </c>
      <c r="I60" s="22">
        <v>92369</v>
      </c>
      <c r="J60" s="22">
        <v>12132</v>
      </c>
      <c r="K60" s="22">
        <v>80237</v>
      </c>
      <c r="L60" s="22">
        <v>69092</v>
      </c>
      <c r="M60" s="22">
        <v>1624</v>
      </c>
      <c r="N60" s="22">
        <v>9521</v>
      </c>
      <c r="O60" s="22">
        <v>0</v>
      </c>
      <c r="P60" s="22">
        <v>0</v>
      </c>
      <c r="Q60" s="22">
        <v>40727</v>
      </c>
      <c r="R60" s="22">
        <v>0</v>
      </c>
      <c r="S60" s="22">
        <v>0</v>
      </c>
      <c r="T60" s="22">
        <v>101</v>
      </c>
      <c r="U60" s="22">
        <f t="shared" si="17"/>
        <v>577714</v>
      </c>
      <c r="V60" s="22">
        <v>14643</v>
      </c>
      <c r="W60" s="22">
        <v>536936</v>
      </c>
      <c r="X60" s="22">
        <v>517029</v>
      </c>
      <c r="Y60" s="22">
        <v>19301</v>
      </c>
      <c r="Z60" s="22">
        <v>606</v>
      </c>
      <c r="AA60" s="22">
        <v>0</v>
      </c>
      <c r="AB60" s="22">
        <v>0</v>
      </c>
      <c r="AC60" s="22">
        <v>8447</v>
      </c>
      <c r="AD60" s="22">
        <v>3429</v>
      </c>
      <c r="AE60" s="22">
        <v>5018</v>
      </c>
      <c r="AF60" s="22">
        <v>0</v>
      </c>
      <c r="AG60" s="22">
        <v>11840</v>
      </c>
      <c r="AH60" s="22">
        <v>11840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5848</v>
      </c>
      <c r="AP60" s="22">
        <f>'第４０表介護保険事業会計（最初のページのみ印刷）'!B60-U60</f>
        <v>12668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16212</v>
      </c>
      <c r="AW60" s="22">
        <v>0</v>
      </c>
      <c r="AX60" s="22">
        <v>582</v>
      </c>
      <c r="AY60" s="22">
        <v>582</v>
      </c>
      <c r="AZ60" s="22">
        <f t="shared" si="32"/>
        <v>15630</v>
      </c>
      <c r="BA60" s="22">
        <v>0</v>
      </c>
      <c r="BB60" s="22">
        <v>74</v>
      </c>
      <c r="BC60" s="22">
        <v>204</v>
      </c>
      <c r="BD60" s="22">
        <f t="shared" si="33"/>
        <v>-130</v>
      </c>
      <c r="BE60" s="22">
        <f t="shared" si="34"/>
        <v>28168</v>
      </c>
      <c r="BF60" s="22">
        <f t="shared" si="35"/>
        <v>12668</v>
      </c>
      <c r="BG60" s="22">
        <f>'第４０表介護保険事業会計 (次ページ以降印刷)'!C60</f>
        <v>0</v>
      </c>
      <c r="BH60" s="22">
        <f t="shared" si="36"/>
        <v>12132</v>
      </c>
      <c r="BI60" s="22">
        <f t="shared" si="37"/>
        <v>11840</v>
      </c>
      <c r="BJ60" s="22">
        <f t="shared" si="38"/>
        <v>27876</v>
      </c>
      <c r="BK60" s="22">
        <f t="shared" si="39"/>
        <v>12376</v>
      </c>
      <c r="BL60" s="22">
        <v>8321</v>
      </c>
      <c r="BM60" s="22">
        <v>1</v>
      </c>
      <c r="BN60" s="22">
        <v>0</v>
      </c>
      <c r="BO60" s="85"/>
      <c r="BP60" s="133">
        <v>590382</v>
      </c>
      <c r="BQ60" s="86">
        <f>'第４０表介護保険事業会計（最初のページのみ印刷）'!B60-BP60</f>
        <v>0</v>
      </c>
      <c r="BR60" s="133">
        <v>577714</v>
      </c>
      <c r="BS60" s="86">
        <f t="shared" si="40"/>
        <v>0</v>
      </c>
      <c r="BT60" s="133">
        <v>0</v>
      </c>
      <c r="BU60" s="86">
        <f t="shared" si="41"/>
        <v>0</v>
      </c>
      <c r="BV60" s="133">
        <v>28168</v>
      </c>
      <c r="BW60" s="86">
        <f t="shared" si="42"/>
        <v>0</v>
      </c>
      <c r="BX60" s="133">
        <v>12668</v>
      </c>
      <c r="BY60" s="86">
        <f t="shared" si="43"/>
        <v>0</v>
      </c>
      <c r="BZ60" s="133">
        <v>27876</v>
      </c>
      <c r="CA60" s="86">
        <f t="shared" si="44"/>
        <v>0</v>
      </c>
      <c r="CB60" s="133">
        <v>12376</v>
      </c>
      <c r="CC60" s="86">
        <f t="shared" si="45"/>
        <v>0</v>
      </c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</row>
    <row r="61" spans="1:256" ht="33" customHeight="1">
      <c r="A61" s="87" t="s">
        <v>58</v>
      </c>
      <c r="B61" s="22">
        <v>204825</v>
      </c>
      <c r="C61" s="22">
        <v>0</v>
      </c>
      <c r="D61" s="22">
        <v>0</v>
      </c>
      <c r="E61" s="22">
        <v>199726</v>
      </c>
      <c r="F61" s="22">
        <v>5099</v>
      </c>
      <c r="G61" s="22">
        <v>0</v>
      </c>
      <c r="H61" s="22">
        <v>0</v>
      </c>
      <c r="I61" s="22">
        <v>234616</v>
      </c>
      <c r="J61" s="22">
        <v>0</v>
      </c>
      <c r="K61" s="22">
        <v>234616</v>
      </c>
      <c r="L61" s="22">
        <v>174162</v>
      </c>
      <c r="M61" s="22">
        <v>5098</v>
      </c>
      <c r="N61" s="22">
        <v>55356</v>
      </c>
      <c r="O61" s="22">
        <v>0</v>
      </c>
      <c r="P61" s="22">
        <v>61207</v>
      </c>
      <c r="Q61" s="22">
        <v>27420</v>
      </c>
      <c r="R61" s="22">
        <v>0</v>
      </c>
      <c r="S61" s="22">
        <v>0</v>
      </c>
      <c r="T61" s="22">
        <v>437</v>
      </c>
      <c r="U61" s="22">
        <f t="shared" si="17"/>
        <v>1464728</v>
      </c>
      <c r="V61" s="22">
        <v>50884</v>
      </c>
      <c r="W61" s="22">
        <v>1361948</v>
      </c>
      <c r="X61" s="22">
        <v>1360379</v>
      </c>
      <c r="Y61" s="22">
        <v>0</v>
      </c>
      <c r="Z61" s="22">
        <v>1569</v>
      </c>
      <c r="AA61" s="22">
        <v>0</v>
      </c>
      <c r="AB61" s="22">
        <v>0</v>
      </c>
      <c r="AC61" s="22">
        <v>20028</v>
      </c>
      <c r="AD61" s="22">
        <v>4466</v>
      </c>
      <c r="AE61" s="22">
        <v>15562</v>
      </c>
      <c r="AF61" s="22">
        <v>0</v>
      </c>
      <c r="AG61" s="22">
        <v>7485</v>
      </c>
      <c r="AH61" s="22">
        <v>0</v>
      </c>
      <c r="AI61" s="22">
        <v>7485</v>
      </c>
      <c r="AJ61" s="22">
        <v>12617</v>
      </c>
      <c r="AK61" s="22">
        <v>0</v>
      </c>
      <c r="AL61" s="22">
        <v>0</v>
      </c>
      <c r="AM61" s="22">
        <v>0</v>
      </c>
      <c r="AN61" s="22">
        <v>0</v>
      </c>
      <c r="AO61" s="22">
        <v>11766</v>
      </c>
      <c r="AP61" s="22">
        <f>'第４０表介護保険事業会計（最初のページのみ印刷）'!B61-U61</f>
        <v>49584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15474</v>
      </c>
      <c r="AW61" s="22">
        <v>0</v>
      </c>
      <c r="AX61" s="22">
        <v>9632</v>
      </c>
      <c r="AY61" s="22">
        <v>5714</v>
      </c>
      <c r="AZ61" s="22">
        <f t="shared" si="32"/>
        <v>5842</v>
      </c>
      <c r="BA61" s="22">
        <v>0</v>
      </c>
      <c r="BB61" s="22">
        <v>0</v>
      </c>
      <c r="BC61" s="22">
        <v>14514</v>
      </c>
      <c r="BD61" s="22">
        <f t="shared" si="33"/>
        <v>-14514</v>
      </c>
      <c r="BE61" s="22">
        <f t="shared" si="34"/>
        <v>40912</v>
      </c>
      <c r="BF61" s="22">
        <f t="shared" si="35"/>
        <v>49584</v>
      </c>
      <c r="BG61" s="22">
        <f>'第４０表介護保険事業会計 (次ページ以降印刷)'!C61</f>
        <v>0</v>
      </c>
      <c r="BH61" s="22">
        <f t="shared" si="36"/>
        <v>0</v>
      </c>
      <c r="BI61" s="22">
        <f t="shared" si="37"/>
        <v>0</v>
      </c>
      <c r="BJ61" s="22">
        <f t="shared" si="38"/>
        <v>40912</v>
      </c>
      <c r="BK61" s="22">
        <f t="shared" si="39"/>
        <v>49584</v>
      </c>
      <c r="BL61" s="22">
        <v>33140</v>
      </c>
      <c r="BM61" s="22">
        <v>4</v>
      </c>
      <c r="BN61" s="22">
        <v>0</v>
      </c>
      <c r="BO61" s="85"/>
      <c r="BP61" s="133">
        <v>1514312</v>
      </c>
      <c r="BQ61" s="86">
        <f>'第４０表介護保険事業会計（最初のページのみ印刷）'!B61-BP61</f>
        <v>0</v>
      </c>
      <c r="BR61" s="133">
        <v>1464728</v>
      </c>
      <c r="BS61" s="86">
        <f t="shared" si="40"/>
        <v>0</v>
      </c>
      <c r="BT61" s="133">
        <v>0</v>
      </c>
      <c r="BU61" s="86">
        <f t="shared" si="41"/>
        <v>0</v>
      </c>
      <c r="BV61" s="133">
        <v>40912</v>
      </c>
      <c r="BW61" s="86">
        <f t="shared" si="42"/>
        <v>0</v>
      </c>
      <c r="BX61" s="133">
        <v>49584</v>
      </c>
      <c r="BY61" s="86">
        <f t="shared" si="43"/>
        <v>0</v>
      </c>
      <c r="BZ61" s="133">
        <v>40912</v>
      </c>
      <c r="CA61" s="86">
        <f t="shared" si="44"/>
        <v>0</v>
      </c>
      <c r="CB61" s="133">
        <v>49584</v>
      </c>
      <c r="CC61" s="86">
        <f t="shared" si="45"/>
        <v>0</v>
      </c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</row>
    <row r="62" spans="1:256" ht="33" customHeight="1">
      <c r="A62" s="87" t="s">
        <v>59</v>
      </c>
      <c r="B62" s="22">
        <v>19280</v>
      </c>
      <c r="C62" s="22">
        <v>0</v>
      </c>
      <c r="D62" s="22">
        <v>0</v>
      </c>
      <c r="E62" s="22">
        <v>18455</v>
      </c>
      <c r="F62" s="22">
        <v>825</v>
      </c>
      <c r="G62" s="22">
        <v>0</v>
      </c>
      <c r="H62" s="22">
        <v>0</v>
      </c>
      <c r="I62" s="22">
        <v>34383</v>
      </c>
      <c r="J62" s="22">
        <v>0</v>
      </c>
      <c r="K62" s="22">
        <v>34383</v>
      </c>
      <c r="L62" s="22">
        <v>13582</v>
      </c>
      <c r="M62" s="22">
        <v>1125</v>
      </c>
      <c r="N62" s="22">
        <v>19676</v>
      </c>
      <c r="O62" s="22">
        <v>0</v>
      </c>
      <c r="P62" s="22">
        <v>1609</v>
      </c>
      <c r="Q62" s="22">
        <v>16237</v>
      </c>
      <c r="R62" s="22">
        <v>0</v>
      </c>
      <c r="S62" s="22">
        <v>0</v>
      </c>
      <c r="T62" s="22">
        <v>97</v>
      </c>
      <c r="U62" s="22">
        <f t="shared" si="17"/>
        <v>131248</v>
      </c>
      <c r="V62" s="22">
        <v>11556</v>
      </c>
      <c r="W62" s="22">
        <v>100310</v>
      </c>
      <c r="X62" s="22">
        <v>100175</v>
      </c>
      <c r="Y62" s="22">
        <v>0</v>
      </c>
      <c r="Z62" s="22">
        <v>135</v>
      </c>
      <c r="AA62" s="22">
        <v>0</v>
      </c>
      <c r="AB62" s="22">
        <v>0</v>
      </c>
      <c r="AC62" s="22">
        <v>4652</v>
      </c>
      <c r="AD62" s="22">
        <v>1652</v>
      </c>
      <c r="AE62" s="22">
        <v>3000</v>
      </c>
      <c r="AF62" s="22">
        <v>7357</v>
      </c>
      <c r="AG62" s="22">
        <v>3191</v>
      </c>
      <c r="AH62" s="22">
        <v>0</v>
      </c>
      <c r="AI62" s="22">
        <v>3191</v>
      </c>
      <c r="AJ62" s="22">
        <v>2582</v>
      </c>
      <c r="AK62" s="22">
        <v>0</v>
      </c>
      <c r="AL62" s="22">
        <v>0</v>
      </c>
      <c r="AM62" s="22">
        <v>0</v>
      </c>
      <c r="AN62" s="22">
        <v>0</v>
      </c>
      <c r="AO62" s="22">
        <v>1600</v>
      </c>
      <c r="AP62" s="22">
        <f>'第４０表介護保険事業会計（最初のページのみ印刷）'!B62-U62</f>
        <v>22093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34</v>
      </c>
      <c r="AW62" s="22">
        <v>34</v>
      </c>
      <c r="AX62" s="22">
        <v>8090</v>
      </c>
      <c r="AY62" s="22">
        <v>374</v>
      </c>
      <c r="AZ62" s="22">
        <f t="shared" si="32"/>
        <v>-8056</v>
      </c>
      <c r="BA62" s="22">
        <v>0</v>
      </c>
      <c r="BB62" s="22">
        <v>0</v>
      </c>
      <c r="BC62" s="22">
        <v>803</v>
      </c>
      <c r="BD62" s="22">
        <f t="shared" si="33"/>
        <v>-803</v>
      </c>
      <c r="BE62" s="22">
        <f t="shared" si="34"/>
        <v>13234</v>
      </c>
      <c r="BF62" s="22">
        <f t="shared" si="35"/>
        <v>22093</v>
      </c>
      <c r="BG62" s="22">
        <f>'第４０表介護保険事業会計 (次ページ以降印刷)'!C62</f>
        <v>0</v>
      </c>
      <c r="BH62" s="22">
        <f t="shared" si="36"/>
        <v>0</v>
      </c>
      <c r="BI62" s="22">
        <f t="shared" si="37"/>
        <v>0</v>
      </c>
      <c r="BJ62" s="22">
        <f t="shared" si="38"/>
        <v>13234</v>
      </c>
      <c r="BK62" s="22">
        <f t="shared" si="39"/>
        <v>22093</v>
      </c>
      <c r="BL62" s="22">
        <v>16105</v>
      </c>
      <c r="BM62" s="22">
        <v>2</v>
      </c>
      <c r="BN62" s="22">
        <v>0</v>
      </c>
      <c r="BO62" s="85"/>
      <c r="BP62" s="133">
        <v>153341</v>
      </c>
      <c r="BQ62" s="86">
        <f>'第４０表介護保険事業会計（最初のページのみ印刷）'!B62-BP62</f>
        <v>0</v>
      </c>
      <c r="BR62" s="133">
        <v>131248</v>
      </c>
      <c r="BS62" s="86">
        <f t="shared" si="40"/>
        <v>0</v>
      </c>
      <c r="BT62" s="133">
        <v>0</v>
      </c>
      <c r="BU62" s="86">
        <f t="shared" si="41"/>
        <v>0</v>
      </c>
      <c r="BV62" s="133">
        <v>13234</v>
      </c>
      <c r="BW62" s="86">
        <f t="shared" si="42"/>
        <v>0</v>
      </c>
      <c r="BX62" s="133">
        <v>22093</v>
      </c>
      <c r="BY62" s="86">
        <f t="shared" si="43"/>
        <v>0</v>
      </c>
      <c r="BZ62" s="133">
        <v>13234</v>
      </c>
      <c r="CA62" s="86">
        <f t="shared" si="44"/>
        <v>0</v>
      </c>
      <c r="CB62" s="133">
        <v>22093</v>
      </c>
      <c r="CC62" s="86">
        <f t="shared" si="45"/>
        <v>0</v>
      </c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</row>
    <row r="63" spans="1:256" s="126" customFormat="1" ht="33" customHeight="1">
      <c r="A63" s="88" t="s">
        <v>60</v>
      </c>
      <c r="B63" s="23">
        <v>91147</v>
      </c>
      <c r="C63" s="23">
        <v>0</v>
      </c>
      <c r="D63" s="23">
        <v>0</v>
      </c>
      <c r="E63" s="23">
        <v>88270</v>
      </c>
      <c r="F63" s="23">
        <v>2877</v>
      </c>
      <c r="G63" s="23">
        <v>0</v>
      </c>
      <c r="H63" s="23">
        <v>0</v>
      </c>
      <c r="I63" s="23">
        <v>82151</v>
      </c>
      <c r="J63" s="23">
        <v>0</v>
      </c>
      <c r="K63" s="23">
        <v>82151</v>
      </c>
      <c r="L63" s="23">
        <v>69373</v>
      </c>
      <c r="M63" s="23">
        <v>3283</v>
      </c>
      <c r="N63" s="23">
        <v>9495</v>
      </c>
      <c r="O63" s="23">
        <v>0</v>
      </c>
      <c r="P63" s="23">
        <v>10726</v>
      </c>
      <c r="Q63" s="23">
        <v>12576</v>
      </c>
      <c r="R63" s="23">
        <v>0</v>
      </c>
      <c r="S63" s="23">
        <v>0</v>
      </c>
      <c r="T63" s="23">
        <v>39</v>
      </c>
      <c r="U63" s="23">
        <f t="shared" si="17"/>
        <v>590326</v>
      </c>
      <c r="V63" s="23">
        <v>9661</v>
      </c>
      <c r="W63" s="23">
        <v>556150</v>
      </c>
      <c r="X63" s="23">
        <v>555398</v>
      </c>
      <c r="Y63" s="23">
        <v>0</v>
      </c>
      <c r="Z63" s="23">
        <v>752</v>
      </c>
      <c r="AA63" s="23">
        <v>0</v>
      </c>
      <c r="AB63" s="23">
        <v>0</v>
      </c>
      <c r="AC63" s="23">
        <v>18118</v>
      </c>
      <c r="AD63" s="23">
        <v>4550</v>
      </c>
      <c r="AE63" s="23">
        <v>13568</v>
      </c>
      <c r="AF63" s="23">
        <v>0</v>
      </c>
      <c r="AG63" s="23">
        <v>0</v>
      </c>
      <c r="AH63" s="23">
        <v>0</v>
      </c>
      <c r="AI63" s="23">
        <v>0</v>
      </c>
      <c r="AJ63" s="23">
        <v>26</v>
      </c>
      <c r="AK63" s="23">
        <v>0</v>
      </c>
      <c r="AL63" s="23">
        <v>0</v>
      </c>
      <c r="AM63" s="23">
        <v>0</v>
      </c>
      <c r="AN63" s="23">
        <v>0</v>
      </c>
      <c r="AO63" s="23">
        <v>6371</v>
      </c>
      <c r="AP63" s="23">
        <f>'第４０表介護保険事業会計（最初のページのみ印刷）'!B63-U63</f>
        <v>21254</v>
      </c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146</v>
      </c>
      <c r="AW63" s="23">
        <v>0</v>
      </c>
      <c r="AX63" s="23">
        <v>12891</v>
      </c>
      <c r="AY63" s="23">
        <v>185</v>
      </c>
      <c r="AZ63" s="23">
        <f t="shared" si="32"/>
        <v>-12745</v>
      </c>
      <c r="BA63" s="23">
        <v>0</v>
      </c>
      <c r="BB63" s="23">
        <v>240</v>
      </c>
      <c r="BC63" s="23">
        <v>0</v>
      </c>
      <c r="BD63" s="23">
        <f t="shared" si="33"/>
        <v>240</v>
      </c>
      <c r="BE63" s="23">
        <f t="shared" si="34"/>
        <v>8749</v>
      </c>
      <c r="BF63" s="23">
        <f t="shared" si="35"/>
        <v>21254</v>
      </c>
      <c r="BG63" s="23">
        <f>'第４０表介護保険事業会計 (次ページ以降印刷)'!C63</f>
        <v>0</v>
      </c>
      <c r="BH63" s="23">
        <f t="shared" si="36"/>
        <v>0</v>
      </c>
      <c r="BI63" s="23">
        <f t="shared" si="37"/>
        <v>0</v>
      </c>
      <c r="BJ63" s="23">
        <f t="shared" si="38"/>
        <v>8749</v>
      </c>
      <c r="BK63" s="23">
        <f t="shared" si="39"/>
        <v>21254</v>
      </c>
      <c r="BL63" s="23">
        <v>1455</v>
      </c>
      <c r="BM63" s="23">
        <v>1</v>
      </c>
      <c r="BN63" s="23">
        <v>0</v>
      </c>
      <c r="BO63" s="124"/>
      <c r="BP63" s="134">
        <v>611580</v>
      </c>
      <c r="BQ63" s="125">
        <f>'第４０表介護保険事業会計（最初のページのみ印刷）'!B63-BP63</f>
        <v>0</v>
      </c>
      <c r="BR63" s="134">
        <v>590326</v>
      </c>
      <c r="BS63" s="125">
        <f t="shared" si="40"/>
        <v>0</v>
      </c>
      <c r="BT63" s="134">
        <v>0</v>
      </c>
      <c r="BU63" s="125">
        <f t="shared" si="41"/>
        <v>0</v>
      </c>
      <c r="BV63" s="134">
        <v>8749</v>
      </c>
      <c r="BW63" s="125">
        <f t="shared" si="42"/>
        <v>0</v>
      </c>
      <c r="BX63" s="134">
        <v>21254</v>
      </c>
      <c r="BY63" s="125">
        <f t="shared" si="43"/>
        <v>0</v>
      </c>
      <c r="BZ63" s="134">
        <v>8749</v>
      </c>
      <c r="CA63" s="125">
        <f t="shared" si="44"/>
        <v>0</v>
      </c>
      <c r="CB63" s="134">
        <v>21254</v>
      </c>
      <c r="CC63" s="125">
        <f t="shared" si="45"/>
        <v>0</v>
      </c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4"/>
      <c r="HP63" s="124"/>
      <c r="HQ63" s="124"/>
      <c r="HR63" s="124"/>
      <c r="HS63" s="124"/>
      <c r="HT63" s="124"/>
      <c r="HU63" s="124"/>
      <c r="HV63" s="124"/>
      <c r="HW63" s="124"/>
      <c r="HX63" s="124"/>
      <c r="HY63" s="124"/>
      <c r="HZ63" s="124"/>
      <c r="IA63" s="124"/>
      <c r="IB63" s="124"/>
      <c r="IC63" s="124"/>
      <c r="ID63" s="124"/>
      <c r="IE63" s="124"/>
      <c r="IF63" s="124"/>
      <c r="IG63" s="124"/>
      <c r="IH63" s="124"/>
      <c r="II63" s="124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  <c r="IU63" s="124"/>
      <c r="IV63" s="124"/>
    </row>
    <row r="64" spans="1:256" ht="33" customHeight="1" thickBot="1">
      <c r="A64" s="87" t="s">
        <v>80</v>
      </c>
      <c r="B64" s="22">
        <v>78203</v>
      </c>
      <c r="C64" s="22">
        <v>0</v>
      </c>
      <c r="D64" s="22">
        <v>0</v>
      </c>
      <c r="E64" s="22">
        <v>75504</v>
      </c>
      <c r="F64" s="22">
        <v>2699</v>
      </c>
      <c r="G64" s="22">
        <v>0</v>
      </c>
      <c r="H64" s="22">
        <v>0</v>
      </c>
      <c r="I64" s="22">
        <v>85542</v>
      </c>
      <c r="J64" s="22">
        <v>0</v>
      </c>
      <c r="K64" s="22">
        <v>85542</v>
      </c>
      <c r="L64" s="22">
        <v>55496</v>
      </c>
      <c r="M64" s="22">
        <v>2273</v>
      </c>
      <c r="N64" s="22">
        <v>27773</v>
      </c>
      <c r="O64" s="22">
        <v>0</v>
      </c>
      <c r="P64" s="22">
        <v>1142</v>
      </c>
      <c r="Q64" s="22">
        <v>7450</v>
      </c>
      <c r="R64" s="22">
        <v>0</v>
      </c>
      <c r="S64" s="22">
        <v>0</v>
      </c>
      <c r="T64" s="22">
        <v>2609</v>
      </c>
      <c r="U64" s="114">
        <f t="shared" si="17"/>
        <v>495364</v>
      </c>
      <c r="V64" s="22">
        <v>30448</v>
      </c>
      <c r="W64" s="22">
        <v>443974</v>
      </c>
      <c r="X64" s="22">
        <v>443453</v>
      </c>
      <c r="Y64" s="22">
        <v>0</v>
      </c>
      <c r="Z64" s="22">
        <v>521</v>
      </c>
      <c r="AA64" s="22">
        <v>0</v>
      </c>
      <c r="AB64" s="22">
        <v>0</v>
      </c>
      <c r="AC64" s="22">
        <v>12165</v>
      </c>
      <c r="AD64" s="22">
        <v>2133</v>
      </c>
      <c r="AE64" s="22">
        <v>10032</v>
      </c>
      <c r="AF64" s="22">
        <v>0</v>
      </c>
      <c r="AG64" s="22">
        <v>0</v>
      </c>
      <c r="AH64" s="22">
        <v>0</v>
      </c>
      <c r="AI64" s="22">
        <v>0</v>
      </c>
      <c r="AJ64" s="22">
        <v>4781</v>
      </c>
      <c r="AK64" s="22">
        <v>0</v>
      </c>
      <c r="AL64" s="22">
        <v>0</v>
      </c>
      <c r="AM64" s="22">
        <v>0</v>
      </c>
      <c r="AN64" s="22">
        <v>0</v>
      </c>
      <c r="AO64" s="22">
        <v>3996</v>
      </c>
      <c r="AP64" s="22">
        <f>'第４０表介護保険事業会計（最初のページのみ印刷）'!B64-U64</f>
        <v>18398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11218</v>
      </c>
      <c r="AY64" s="22">
        <v>1276</v>
      </c>
      <c r="AZ64" s="22">
        <f t="shared" si="32"/>
        <v>-11218</v>
      </c>
      <c r="BA64" s="22">
        <v>0</v>
      </c>
      <c r="BB64" s="22">
        <v>0</v>
      </c>
      <c r="BC64" s="22">
        <v>1592</v>
      </c>
      <c r="BD64" s="22">
        <f t="shared" si="33"/>
        <v>-1592</v>
      </c>
      <c r="BE64" s="22">
        <f t="shared" si="34"/>
        <v>5588</v>
      </c>
      <c r="BF64" s="22">
        <f t="shared" si="35"/>
        <v>18398</v>
      </c>
      <c r="BG64" s="22">
        <f>'第４０表介護保険事業会計 (次ページ以降印刷)'!C64</f>
        <v>0</v>
      </c>
      <c r="BH64" s="22">
        <f t="shared" si="36"/>
        <v>0</v>
      </c>
      <c r="BI64" s="22">
        <f t="shared" si="37"/>
        <v>0</v>
      </c>
      <c r="BJ64" s="22">
        <f t="shared" si="38"/>
        <v>5588</v>
      </c>
      <c r="BK64" s="22">
        <f t="shared" si="39"/>
        <v>18398</v>
      </c>
      <c r="BL64" s="22">
        <v>26233</v>
      </c>
      <c r="BM64" s="22">
        <v>5</v>
      </c>
      <c r="BN64" s="22">
        <v>1961</v>
      </c>
      <c r="BO64" s="85"/>
      <c r="BP64" s="133">
        <v>513762</v>
      </c>
      <c r="BQ64" s="86">
        <f>'第４０表介護保険事業会計（最初のページのみ印刷）'!B64-BP64</f>
        <v>0</v>
      </c>
      <c r="BR64" s="133">
        <v>495364</v>
      </c>
      <c r="BS64" s="86">
        <f t="shared" si="40"/>
        <v>0</v>
      </c>
      <c r="BT64" s="133">
        <v>0</v>
      </c>
      <c r="BU64" s="86">
        <f t="shared" si="41"/>
        <v>0</v>
      </c>
      <c r="BV64" s="133">
        <v>5588</v>
      </c>
      <c r="BW64" s="86">
        <f t="shared" si="42"/>
        <v>0</v>
      </c>
      <c r="BX64" s="133">
        <v>18398</v>
      </c>
      <c r="BY64" s="86">
        <f t="shared" si="43"/>
        <v>0</v>
      </c>
      <c r="BZ64" s="133">
        <v>5588</v>
      </c>
      <c r="CA64" s="86">
        <f t="shared" si="44"/>
        <v>0</v>
      </c>
      <c r="CB64" s="133">
        <v>18398</v>
      </c>
      <c r="CC64" s="86">
        <f t="shared" si="45"/>
        <v>0</v>
      </c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</row>
    <row r="65" spans="1:256" ht="33" customHeight="1" thickBot="1" thickTop="1">
      <c r="A65" s="89" t="s">
        <v>61</v>
      </c>
      <c r="B65" s="34">
        <f>SUM(B19:B64)</f>
        <v>4546213</v>
      </c>
      <c r="C65" s="34">
        <f>SUM(C19:C64)</f>
        <v>45000</v>
      </c>
      <c r="D65" s="34">
        <f>SUM(D19:D64)</f>
        <v>45000</v>
      </c>
      <c r="E65" s="34">
        <f>SUM(E19:E64)</f>
        <v>4374023</v>
      </c>
      <c r="F65" s="34">
        <f>SUM(F19:F64)</f>
        <v>127179</v>
      </c>
      <c r="G65" s="34">
        <f aca="true" t="shared" si="46" ref="G65:AH65">SUM(G19:G64)</f>
        <v>11</v>
      </c>
      <c r="H65" s="34">
        <f t="shared" si="46"/>
        <v>0</v>
      </c>
      <c r="I65" s="34">
        <f t="shared" si="46"/>
        <v>5571989</v>
      </c>
      <c r="J65" s="34">
        <f t="shared" si="46"/>
        <v>12132</v>
      </c>
      <c r="K65" s="34">
        <f t="shared" si="46"/>
        <v>5478699</v>
      </c>
      <c r="L65" s="34">
        <f>SUM(L19:L64)</f>
        <v>3898757</v>
      </c>
      <c r="M65" s="34">
        <f>SUM(M19:M64)</f>
        <v>156341</v>
      </c>
      <c r="N65" s="34">
        <f>SUM(N19:N64)</f>
        <v>1423601</v>
      </c>
      <c r="O65" s="34">
        <f t="shared" si="46"/>
        <v>81158</v>
      </c>
      <c r="P65" s="34">
        <f t="shared" si="46"/>
        <v>696784</v>
      </c>
      <c r="Q65" s="34">
        <f t="shared" si="46"/>
        <v>955731</v>
      </c>
      <c r="R65" s="34">
        <f t="shared" si="46"/>
        <v>0</v>
      </c>
      <c r="S65" s="34">
        <f t="shared" si="46"/>
        <v>0</v>
      </c>
      <c r="T65" s="34">
        <f t="shared" si="46"/>
        <v>66485</v>
      </c>
      <c r="U65" s="34">
        <f t="shared" si="46"/>
        <v>32383245</v>
      </c>
      <c r="V65" s="34">
        <f t="shared" si="46"/>
        <v>1309727</v>
      </c>
      <c r="W65" s="34">
        <f t="shared" si="46"/>
        <v>29446350</v>
      </c>
      <c r="X65" s="34">
        <f t="shared" si="46"/>
        <v>29250487</v>
      </c>
      <c r="Y65" s="34">
        <f t="shared" si="46"/>
        <v>160687</v>
      </c>
      <c r="Z65" s="34">
        <f t="shared" si="46"/>
        <v>35176</v>
      </c>
      <c r="AA65" s="34">
        <f t="shared" si="46"/>
        <v>0</v>
      </c>
      <c r="AB65" s="34">
        <f t="shared" si="46"/>
        <v>0</v>
      </c>
      <c r="AC65" s="34">
        <f>SUM(AC19:AC64)</f>
        <v>736332</v>
      </c>
      <c r="AD65" s="34">
        <f>SUM(AD19:AD64)</f>
        <v>216625</v>
      </c>
      <c r="AE65" s="34">
        <f>SUM(AE19:AE64)</f>
        <v>519707</v>
      </c>
      <c r="AF65" s="34">
        <f t="shared" si="46"/>
        <v>22227</v>
      </c>
      <c r="AG65" s="34">
        <f t="shared" si="46"/>
        <v>146881</v>
      </c>
      <c r="AH65" s="34">
        <f t="shared" si="46"/>
        <v>14731</v>
      </c>
      <c r="AI65" s="34">
        <f aca="true" t="shared" si="47" ref="AI65:BN65">SUM(AI19:AI64)</f>
        <v>132150</v>
      </c>
      <c r="AJ65" s="34">
        <f t="shared" si="47"/>
        <v>329635</v>
      </c>
      <c r="AK65" s="34">
        <f t="shared" si="47"/>
        <v>146002</v>
      </c>
      <c r="AL65" s="34">
        <f t="shared" si="47"/>
        <v>145984</v>
      </c>
      <c r="AM65" s="34">
        <f t="shared" si="47"/>
        <v>18</v>
      </c>
      <c r="AN65" s="34">
        <f t="shared" si="47"/>
        <v>0</v>
      </c>
      <c r="AO65" s="34">
        <f t="shared" si="47"/>
        <v>246091</v>
      </c>
      <c r="AP65" s="34">
        <f t="shared" si="47"/>
        <v>938694</v>
      </c>
      <c r="AQ65" s="34">
        <f t="shared" si="47"/>
        <v>0</v>
      </c>
      <c r="AR65" s="34">
        <f t="shared" si="47"/>
        <v>0</v>
      </c>
      <c r="AS65" s="34">
        <f t="shared" si="47"/>
        <v>0</v>
      </c>
      <c r="AT65" s="34">
        <f t="shared" si="47"/>
        <v>0</v>
      </c>
      <c r="AU65" s="34">
        <f t="shared" si="47"/>
        <v>0</v>
      </c>
      <c r="AV65" s="34">
        <f t="shared" si="47"/>
        <v>347256</v>
      </c>
      <c r="AW65" s="34">
        <f t="shared" si="47"/>
        <v>1607</v>
      </c>
      <c r="AX65" s="34">
        <f t="shared" si="47"/>
        <v>309803</v>
      </c>
      <c r="AY65" s="34">
        <f t="shared" si="47"/>
        <v>37438</v>
      </c>
      <c r="AZ65" s="34">
        <f t="shared" si="47"/>
        <v>37453</v>
      </c>
      <c r="BA65" s="34">
        <f t="shared" si="47"/>
        <v>0</v>
      </c>
      <c r="BB65" s="34">
        <f t="shared" si="47"/>
        <v>30276</v>
      </c>
      <c r="BC65" s="34">
        <f t="shared" si="47"/>
        <v>49198</v>
      </c>
      <c r="BD65" s="34">
        <f t="shared" si="47"/>
        <v>-18922</v>
      </c>
      <c r="BE65" s="34">
        <f t="shared" si="47"/>
        <v>957225</v>
      </c>
      <c r="BF65" s="34">
        <f t="shared" si="47"/>
        <v>938694</v>
      </c>
      <c r="BG65" s="34">
        <f t="shared" si="47"/>
        <v>45000</v>
      </c>
      <c r="BH65" s="34">
        <f t="shared" si="47"/>
        <v>12132</v>
      </c>
      <c r="BI65" s="34">
        <f t="shared" si="47"/>
        <v>14731</v>
      </c>
      <c r="BJ65" s="34">
        <f t="shared" si="47"/>
        <v>914824</v>
      </c>
      <c r="BK65" s="34">
        <f t="shared" si="47"/>
        <v>896293</v>
      </c>
      <c r="BL65" s="34">
        <f t="shared" si="47"/>
        <v>872380</v>
      </c>
      <c r="BM65" s="34">
        <f t="shared" si="47"/>
        <v>129</v>
      </c>
      <c r="BN65" s="34">
        <f t="shared" si="47"/>
        <v>16764</v>
      </c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  <c r="IV65" s="85"/>
    </row>
    <row r="66" spans="1:256" ht="33" customHeight="1" thickTop="1">
      <c r="A66" s="90" t="s">
        <v>62</v>
      </c>
      <c r="B66" s="35">
        <f aca="true" t="shared" si="48" ref="B66:AG66">SUM(B65,B18)</f>
        <v>18933551</v>
      </c>
      <c r="C66" s="35">
        <f t="shared" si="48"/>
        <v>45000</v>
      </c>
      <c r="D66" s="35">
        <f t="shared" si="48"/>
        <v>45000</v>
      </c>
      <c r="E66" s="35">
        <f t="shared" si="48"/>
        <v>18320263</v>
      </c>
      <c r="F66" s="35">
        <f t="shared" si="48"/>
        <v>499577</v>
      </c>
      <c r="G66" s="35">
        <f t="shared" si="48"/>
        <v>68711</v>
      </c>
      <c r="H66" s="35">
        <f t="shared" si="48"/>
        <v>0</v>
      </c>
      <c r="I66" s="35">
        <f t="shared" si="48"/>
        <v>20194425</v>
      </c>
      <c r="J66" s="35">
        <f t="shared" si="48"/>
        <v>12132</v>
      </c>
      <c r="K66" s="35">
        <f t="shared" si="48"/>
        <v>20055297</v>
      </c>
      <c r="L66" s="35">
        <f t="shared" si="48"/>
        <v>15871791</v>
      </c>
      <c r="M66" s="35">
        <f t="shared" si="48"/>
        <v>542084</v>
      </c>
      <c r="N66" s="35">
        <f t="shared" si="48"/>
        <v>3641422</v>
      </c>
      <c r="O66" s="35">
        <f t="shared" si="48"/>
        <v>126996</v>
      </c>
      <c r="P66" s="35">
        <f t="shared" si="48"/>
        <v>2872708</v>
      </c>
      <c r="Q66" s="35">
        <f t="shared" si="48"/>
        <v>2098340</v>
      </c>
      <c r="R66" s="35">
        <f t="shared" si="48"/>
        <v>182211</v>
      </c>
      <c r="S66" s="35">
        <f t="shared" si="48"/>
        <v>182211</v>
      </c>
      <c r="T66" s="35">
        <f t="shared" si="48"/>
        <v>113153</v>
      </c>
      <c r="U66" s="35">
        <f t="shared" si="48"/>
        <v>132964091</v>
      </c>
      <c r="V66" s="35">
        <f t="shared" si="48"/>
        <v>3803611</v>
      </c>
      <c r="W66" s="35">
        <f t="shared" si="48"/>
        <v>124438540</v>
      </c>
      <c r="X66" s="35">
        <f t="shared" si="48"/>
        <v>123310951</v>
      </c>
      <c r="Y66" s="35">
        <f t="shared" si="48"/>
        <v>966712</v>
      </c>
      <c r="Z66" s="35">
        <f t="shared" si="48"/>
        <v>160877</v>
      </c>
      <c r="AA66" s="35">
        <f t="shared" si="48"/>
        <v>0</v>
      </c>
      <c r="AB66" s="35">
        <f t="shared" si="48"/>
        <v>0</v>
      </c>
      <c r="AC66" s="35">
        <f t="shared" si="48"/>
        <v>2759381</v>
      </c>
      <c r="AD66" s="35">
        <f t="shared" si="48"/>
        <v>840732</v>
      </c>
      <c r="AE66" s="35">
        <f t="shared" si="48"/>
        <v>1918649</v>
      </c>
      <c r="AF66" s="35">
        <f t="shared" si="48"/>
        <v>22227</v>
      </c>
      <c r="AG66" s="35">
        <f t="shared" si="48"/>
        <v>239781</v>
      </c>
      <c r="AH66" s="35">
        <f aca="true" t="shared" si="49" ref="AH66:BN66">SUM(AH65,AH18)</f>
        <v>27731</v>
      </c>
      <c r="AI66" s="35">
        <f t="shared" si="49"/>
        <v>212050</v>
      </c>
      <c r="AJ66" s="35">
        <f t="shared" si="49"/>
        <v>941273</v>
      </c>
      <c r="AK66" s="35">
        <f t="shared" si="49"/>
        <v>146042</v>
      </c>
      <c r="AL66" s="35">
        <f t="shared" si="49"/>
        <v>145984</v>
      </c>
      <c r="AM66" s="35">
        <f t="shared" si="49"/>
        <v>58</v>
      </c>
      <c r="AN66" s="35">
        <f t="shared" si="49"/>
        <v>0</v>
      </c>
      <c r="AO66" s="35">
        <f t="shared" si="49"/>
        <v>613236</v>
      </c>
      <c r="AP66" s="35">
        <f t="shared" si="49"/>
        <v>1919970</v>
      </c>
      <c r="AQ66" s="35">
        <f t="shared" si="49"/>
        <v>0</v>
      </c>
      <c r="AR66" s="35">
        <f t="shared" si="49"/>
        <v>6686</v>
      </c>
      <c r="AS66" s="35">
        <f t="shared" si="49"/>
        <v>6686</v>
      </c>
      <c r="AT66" s="35">
        <f t="shared" si="49"/>
        <v>0</v>
      </c>
      <c r="AU66" s="35">
        <f t="shared" si="49"/>
        <v>0</v>
      </c>
      <c r="AV66" s="35">
        <f t="shared" si="49"/>
        <v>2362601</v>
      </c>
      <c r="AW66" s="35">
        <f t="shared" si="49"/>
        <v>29880</v>
      </c>
      <c r="AX66" s="35">
        <f t="shared" si="49"/>
        <v>2067067</v>
      </c>
      <c r="AY66" s="35">
        <f t="shared" si="49"/>
        <v>142403</v>
      </c>
      <c r="AZ66" s="94">
        <f t="shared" si="49"/>
        <v>295534</v>
      </c>
      <c r="BA66" s="35">
        <f t="shared" si="49"/>
        <v>0</v>
      </c>
      <c r="BB66" s="35">
        <f t="shared" si="49"/>
        <v>1260390</v>
      </c>
      <c r="BC66" s="35">
        <f t="shared" si="49"/>
        <v>1428475</v>
      </c>
      <c r="BD66" s="35">
        <f t="shared" si="49"/>
        <v>-168085</v>
      </c>
      <c r="BE66" s="35">
        <f t="shared" si="49"/>
        <v>2040733</v>
      </c>
      <c r="BF66" s="35">
        <f t="shared" si="49"/>
        <v>1913284</v>
      </c>
      <c r="BG66" s="35">
        <f t="shared" si="49"/>
        <v>45000</v>
      </c>
      <c r="BH66" s="35">
        <f t="shared" si="49"/>
        <v>12132</v>
      </c>
      <c r="BI66" s="35">
        <f t="shared" si="49"/>
        <v>27731</v>
      </c>
      <c r="BJ66" s="35">
        <f t="shared" si="49"/>
        <v>2011332</v>
      </c>
      <c r="BK66" s="35">
        <f t="shared" si="49"/>
        <v>1883883</v>
      </c>
      <c r="BL66" s="35">
        <f t="shared" si="49"/>
        <v>2054051</v>
      </c>
      <c r="BM66" s="35">
        <f t="shared" si="49"/>
        <v>303</v>
      </c>
      <c r="BN66" s="35">
        <f t="shared" si="49"/>
        <v>118497</v>
      </c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</row>
    <row r="67" spans="1:80" s="85" customFormat="1" ht="27.75" customHeight="1">
      <c r="A67" s="93" t="s">
        <v>153</v>
      </c>
      <c r="B67" s="91">
        <v>63</v>
      </c>
      <c r="C67" s="91">
        <v>63</v>
      </c>
      <c r="D67" s="91">
        <v>63</v>
      </c>
      <c r="E67" s="91">
        <v>63</v>
      </c>
      <c r="F67" s="91">
        <v>63</v>
      </c>
      <c r="G67" s="93">
        <v>63</v>
      </c>
      <c r="H67" s="93">
        <v>63</v>
      </c>
      <c r="I67" s="93">
        <v>63</v>
      </c>
      <c r="J67" s="93">
        <v>63</v>
      </c>
      <c r="K67" s="93">
        <v>63</v>
      </c>
      <c r="L67" s="93">
        <v>63</v>
      </c>
      <c r="M67" s="93">
        <v>63</v>
      </c>
      <c r="N67" s="93">
        <v>63</v>
      </c>
      <c r="O67" s="93">
        <v>63</v>
      </c>
      <c r="P67" s="93">
        <v>63</v>
      </c>
      <c r="Q67" s="93">
        <v>63</v>
      </c>
      <c r="R67" s="93">
        <v>63</v>
      </c>
      <c r="S67" s="93">
        <v>63</v>
      </c>
      <c r="T67" s="93">
        <v>63</v>
      </c>
      <c r="U67" s="93">
        <v>63</v>
      </c>
      <c r="V67" s="93">
        <v>63</v>
      </c>
      <c r="W67" s="93">
        <v>63</v>
      </c>
      <c r="X67" s="93">
        <v>63</v>
      </c>
      <c r="Y67" s="93">
        <v>63</v>
      </c>
      <c r="Z67" s="93">
        <v>63</v>
      </c>
      <c r="AA67" s="93">
        <v>63</v>
      </c>
      <c r="AB67" s="93">
        <v>63</v>
      </c>
      <c r="AC67" s="93">
        <v>63</v>
      </c>
      <c r="AD67" s="93">
        <v>63</v>
      </c>
      <c r="AE67" s="93">
        <v>63</v>
      </c>
      <c r="AF67" s="93">
        <v>63</v>
      </c>
      <c r="AG67" s="93">
        <v>63</v>
      </c>
      <c r="AH67" s="93">
        <v>63</v>
      </c>
      <c r="AI67" s="93">
        <v>63</v>
      </c>
      <c r="AJ67" s="93">
        <v>63</v>
      </c>
      <c r="AK67" s="93">
        <v>63</v>
      </c>
      <c r="AL67" s="93">
        <v>63</v>
      </c>
      <c r="AM67" s="85">
        <v>63</v>
      </c>
      <c r="AN67" s="85">
        <v>63</v>
      </c>
      <c r="AO67" s="85">
        <v>63</v>
      </c>
      <c r="AQ67" s="85">
        <v>63</v>
      </c>
      <c r="AR67" s="85">
        <v>63</v>
      </c>
      <c r="AS67" s="85">
        <v>63</v>
      </c>
      <c r="AT67" s="85">
        <v>63</v>
      </c>
      <c r="AU67" s="85">
        <v>63</v>
      </c>
      <c r="AV67" s="85">
        <v>63</v>
      </c>
      <c r="AW67" s="85">
        <v>63</v>
      </c>
      <c r="AX67" s="85">
        <v>63</v>
      </c>
      <c r="AY67" s="85">
        <v>63</v>
      </c>
      <c r="BA67" s="85">
        <v>63</v>
      </c>
      <c r="BB67" s="85">
        <v>63</v>
      </c>
      <c r="BC67" s="85">
        <v>63</v>
      </c>
      <c r="BE67" s="85">
        <v>63</v>
      </c>
      <c r="BF67" s="85">
        <v>63</v>
      </c>
      <c r="BJ67" s="85">
        <v>63</v>
      </c>
      <c r="BK67" s="85">
        <v>63</v>
      </c>
      <c r="BL67" s="85">
        <v>63</v>
      </c>
      <c r="BM67" s="85">
        <v>63</v>
      </c>
      <c r="BN67" s="85">
        <v>63</v>
      </c>
      <c r="BP67" s="85">
        <v>63</v>
      </c>
      <c r="BR67" s="85">
        <v>63</v>
      </c>
      <c r="BT67" s="85">
        <v>63</v>
      </c>
      <c r="BV67" s="85">
        <v>63</v>
      </c>
      <c r="BX67" s="85">
        <v>63</v>
      </c>
      <c r="BZ67" s="85">
        <v>63</v>
      </c>
      <c r="CB67" s="85">
        <v>63</v>
      </c>
    </row>
    <row r="68" spans="1:80" s="85" customFormat="1" ht="27.75" customHeight="1">
      <c r="A68" s="85" t="s">
        <v>154</v>
      </c>
      <c r="B68" s="92">
        <v>1</v>
      </c>
      <c r="C68" s="92">
        <v>1</v>
      </c>
      <c r="D68" s="92">
        <v>1</v>
      </c>
      <c r="E68" s="92">
        <v>1</v>
      </c>
      <c r="F68" s="92">
        <v>1</v>
      </c>
      <c r="G68" s="85">
        <v>1</v>
      </c>
      <c r="H68" s="85">
        <v>1</v>
      </c>
      <c r="I68" s="85">
        <v>1</v>
      </c>
      <c r="J68" s="85">
        <v>1</v>
      </c>
      <c r="K68" s="85">
        <v>1</v>
      </c>
      <c r="L68" s="85">
        <v>1</v>
      </c>
      <c r="M68" s="85">
        <v>1</v>
      </c>
      <c r="N68" s="85">
        <v>1</v>
      </c>
      <c r="O68" s="85">
        <v>1</v>
      </c>
      <c r="P68" s="85">
        <v>1</v>
      </c>
      <c r="Q68" s="85">
        <v>1</v>
      </c>
      <c r="R68" s="85">
        <v>1</v>
      </c>
      <c r="S68" s="85">
        <v>1</v>
      </c>
      <c r="T68" s="85">
        <v>1</v>
      </c>
      <c r="U68" s="85">
        <v>1</v>
      </c>
      <c r="V68" s="85">
        <v>1</v>
      </c>
      <c r="W68" s="85">
        <v>1</v>
      </c>
      <c r="X68" s="85">
        <v>1</v>
      </c>
      <c r="Y68" s="85">
        <v>1</v>
      </c>
      <c r="Z68" s="85">
        <v>1</v>
      </c>
      <c r="AA68" s="85">
        <v>1</v>
      </c>
      <c r="AB68" s="85">
        <v>1</v>
      </c>
      <c r="AC68" s="85">
        <v>1</v>
      </c>
      <c r="AD68" s="85">
        <v>1</v>
      </c>
      <c r="AE68" s="85">
        <v>1</v>
      </c>
      <c r="AF68" s="85">
        <v>1</v>
      </c>
      <c r="AG68" s="85">
        <v>1</v>
      </c>
      <c r="AH68" s="85">
        <v>1</v>
      </c>
      <c r="AI68" s="85">
        <v>1</v>
      </c>
      <c r="AJ68" s="85">
        <v>1</v>
      </c>
      <c r="AK68" s="85">
        <v>1</v>
      </c>
      <c r="AL68" s="85">
        <v>1</v>
      </c>
      <c r="AM68" s="85">
        <v>1</v>
      </c>
      <c r="AN68" s="85">
        <v>1</v>
      </c>
      <c r="AO68" s="85">
        <v>1</v>
      </c>
      <c r="AQ68" s="85">
        <v>1</v>
      </c>
      <c r="AR68" s="85">
        <v>1</v>
      </c>
      <c r="AS68" s="85">
        <v>1</v>
      </c>
      <c r="AT68" s="85">
        <v>1</v>
      </c>
      <c r="AU68" s="85">
        <v>1</v>
      </c>
      <c r="AV68" s="85">
        <v>1</v>
      </c>
      <c r="AW68" s="85">
        <v>1</v>
      </c>
      <c r="AX68" s="85">
        <v>1</v>
      </c>
      <c r="AY68" s="85">
        <v>1</v>
      </c>
      <c r="BA68" s="85">
        <v>1</v>
      </c>
      <c r="BB68" s="85">
        <v>1</v>
      </c>
      <c r="BC68" s="85">
        <v>1</v>
      </c>
      <c r="BE68" s="85">
        <v>1</v>
      </c>
      <c r="BF68" s="85">
        <v>1</v>
      </c>
      <c r="BJ68" s="85">
        <v>1</v>
      </c>
      <c r="BK68" s="85">
        <v>1</v>
      </c>
      <c r="BL68" s="85">
        <v>1</v>
      </c>
      <c r="BM68" s="85">
        <v>1</v>
      </c>
      <c r="BN68" s="85">
        <v>1</v>
      </c>
      <c r="BP68" s="85">
        <v>1</v>
      </c>
      <c r="BR68" s="85">
        <v>1</v>
      </c>
      <c r="BT68" s="85">
        <v>1</v>
      </c>
      <c r="BV68" s="85">
        <v>1</v>
      </c>
      <c r="BX68" s="85">
        <v>1</v>
      </c>
      <c r="BZ68" s="85">
        <v>1</v>
      </c>
      <c r="CB68" s="85">
        <v>1</v>
      </c>
    </row>
    <row r="69" spans="1:80" s="85" customFormat="1" ht="27.75" customHeight="1">
      <c r="A69" s="85" t="s">
        <v>155</v>
      </c>
      <c r="B69" s="92">
        <v>11</v>
      </c>
      <c r="C69" s="92">
        <v>12</v>
      </c>
      <c r="D69" s="92">
        <v>13</v>
      </c>
      <c r="E69" s="92">
        <v>14</v>
      </c>
      <c r="F69" s="92">
        <v>15</v>
      </c>
      <c r="G69" s="85">
        <v>16</v>
      </c>
      <c r="H69" s="85">
        <v>17</v>
      </c>
      <c r="I69" s="85">
        <v>18</v>
      </c>
      <c r="J69" s="85">
        <v>19</v>
      </c>
      <c r="K69" s="85">
        <v>20</v>
      </c>
      <c r="L69" s="85">
        <v>21</v>
      </c>
      <c r="M69" s="85">
        <v>22</v>
      </c>
      <c r="N69" s="85">
        <v>23</v>
      </c>
      <c r="O69" s="85">
        <v>24</v>
      </c>
      <c r="P69" s="85">
        <v>25</v>
      </c>
      <c r="Q69" s="85">
        <v>26</v>
      </c>
      <c r="R69" s="85">
        <v>27</v>
      </c>
      <c r="S69" s="85">
        <v>28</v>
      </c>
      <c r="T69" s="85">
        <v>29</v>
      </c>
      <c r="U69" s="85">
        <v>51</v>
      </c>
      <c r="V69" s="85">
        <v>31</v>
      </c>
      <c r="W69" s="85">
        <v>32</v>
      </c>
      <c r="X69" s="85">
        <v>33</v>
      </c>
      <c r="Y69" s="85">
        <v>34</v>
      </c>
      <c r="Z69" s="85">
        <v>35</v>
      </c>
      <c r="AA69" s="85">
        <v>36</v>
      </c>
      <c r="AB69" s="85">
        <v>37</v>
      </c>
      <c r="AC69" s="85">
        <v>38</v>
      </c>
      <c r="AD69" s="85">
        <v>39</v>
      </c>
      <c r="AE69" s="85">
        <v>40</v>
      </c>
      <c r="AF69" s="85">
        <v>41</v>
      </c>
      <c r="AG69" s="85">
        <v>42</v>
      </c>
      <c r="AH69" s="85">
        <v>43</v>
      </c>
      <c r="AI69" s="85">
        <v>44</v>
      </c>
      <c r="AJ69" s="85">
        <v>45</v>
      </c>
      <c r="AK69" s="85">
        <v>46</v>
      </c>
      <c r="AL69" s="85">
        <v>47</v>
      </c>
      <c r="AM69" s="85">
        <v>48</v>
      </c>
      <c r="AN69" s="85">
        <v>49</v>
      </c>
      <c r="AO69" s="85">
        <v>50</v>
      </c>
      <c r="AQ69" s="85">
        <v>52</v>
      </c>
      <c r="AR69" s="85">
        <v>53</v>
      </c>
      <c r="AS69" s="85">
        <v>54</v>
      </c>
      <c r="AT69" s="85">
        <v>55</v>
      </c>
      <c r="AU69" s="85">
        <v>56</v>
      </c>
      <c r="AV69" s="85">
        <v>57</v>
      </c>
      <c r="AW69" s="85">
        <v>58</v>
      </c>
      <c r="AX69" s="85">
        <v>59</v>
      </c>
      <c r="AY69" s="85">
        <v>60</v>
      </c>
      <c r="BA69" s="85">
        <v>61</v>
      </c>
      <c r="BB69" s="85">
        <v>62</v>
      </c>
      <c r="BC69" s="85">
        <v>63</v>
      </c>
      <c r="BE69" s="85">
        <v>64</v>
      </c>
      <c r="BF69" s="85">
        <v>65</v>
      </c>
      <c r="BJ69" s="85">
        <v>66</v>
      </c>
      <c r="BK69" s="85">
        <v>67</v>
      </c>
      <c r="BL69" s="85">
        <v>75</v>
      </c>
      <c r="BM69" s="85">
        <v>79</v>
      </c>
      <c r="BN69" s="85">
        <v>80</v>
      </c>
      <c r="BP69" s="85">
        <v>30</v>
      </c>
      <c r="BR69" s="85">
        <v>51</v>
      </c>
      <c r="BT69" s="85">
        <v>54</v>
      </c>
      <c r="BV69" s="85">
        <v>64</v>
      </c>
      <c r="BX69" s="85">
        <v>65</v>
      </c>
      <c r="BZ69" s="85">
        <v>66</v>
      </c>
      <c r="CB69" s="85">
        <v>67</v>
      </c>
    </row>
    <row r="70" spans="57:63" ht="24">
      <c r="BE70" s="36">
        <f>BE66-BE71</f>
        <v>147809</v>
      </c>
      <c r="BF70" s="36">
        <f>BF66-BF71</f>
        <v>-547612</v>
      </c>
      <c r="BJ70" s="85">
        <v>1889271</v>
      </c>
      <c r="BK70" s="85">
        <v>2457243</v>
      </c>
    </row>
    <row r="71" spans="57:58" ht="14.25">
      <c r="BE71" s="36">
        <v>1892924</v>
      </c>
      <c r="BF71" s="36">
        <v>2460896</v>
      </c>
    </row>
    <row r="72" spans="21:80" ht="24">
      <c r="U72" s="145" t="s">
        <v>198</v>
      </c>
      <c r="BE72" s="145" t="s">
        <v>198</v>
      </c>
      <c r="BF72" s="145" t="s">
        <v>198</v>
      </c>
      <c r="BJ72" s="145" t="s">
        <v>198</v>
      </c>
      <c r="BK72" s="145" t="s">
        <v>198</v>
      </c>
      <c r="BP72" s="145" t="s">
        <v>200</v>
      </c>
      <c r="BR72" s="145" t="s">
        <v>200</v>
      </c>
      <c r="BT72" s="145" t="s">
        <v>200</v>
      </c>
      <c r="BV72" s="145" t="s">
        <v>200</v>
      </c>
      <c r="BX72" s="145" t="s">
        <v>200</v>
      </c>
      <c r="BZ72" s="145" t="s">
        <v>200</v>
      </c>
      <c r="CB72" s="145" t="s">
        <v>200</v>
      </c>
    </row>
    <row r="73" spans="21:80" ht="21">
      <c r="U73" s="146" t="s">
        <v>199</v>
      </c>
      <c r="BE73" s="146" t="s">
        <v>199</v>
      </c>
      <c r="BF73" s="146" t="s">
        <v>199</v>
      </c>
      <c r="BJ73" s="146" t="s">
        <v>199</v>
      </c>
      <c r="BK73" s="146" t="s">
        <v>199</v>
      </c>
      <c r="BP73" s="146" t="s">
        <v>201</v>
      </c>
      <c r="BR73" s="146" t="s">
        <v>201</v>
      </c>
      <c r="BT73" s="146" t="s">
        <v>201</v>
      </c>
      <c r="BV73" s="146" t="s">
        <v>201</v>
      </c>
      <c r="BX73" s="146" t="s">
        <v>201</v>
      </c>
      <c r="BZ73" s="146" t="s">
        <v>201</v>
      </c>
      <c r="CB73" s="146" t="s">
        <v>201</v>
      </c>
    </row>
  </sheetData>
  <sheetProtection/>
  <mergeCells count="4">
    <mergeCell ref="AV2:AZ2"/>
    <mergeCell ref="AT2:AT3"/>
    <mergeCell ref="BA2:BA3"/>
    <mergeCell ref="AU3:AU4"/>
  </mergeCells>
  <printOptions/>
  <pageMargins left="0.7480314960629921" right="0.6692913385826772" top="0.7874015748031497" bottom="0.3937007874015748" header="0.4330708661417323" footer="0.31496062992125984"/>
  <pageSetup firstPageNumber="278" useFirstPageNumber="1" fitToHeight="10" horizontalDpi="600" verticalDpi="600" orientation="portrait" paperSize="9" scale="34" r:id="rId3"/>
  <headerFooter alignWithMargins="0">
    <oddHeader>&amp;L&amp;24
　　第４０表　介護保険事業会計（保険事業勘定）決算の状況</oddHeader>
    <oddFooter>&amp;C&amp;28&amp;P</oddFooter>
  </headerFooter>
  <colBreaks count="5" manualBreakCount="5">
    <brk id="12" max="65" man="1"/>
    <brk id="23" max="65" man="1"/>
    <brk id="34" max="65" man="1"/>
    <brk id="45" max="65" man="1"/>
    <brk id="56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2011-03-08T07:06:32Z</cp:lastPrinted>
  <dcterms:created xsi:type="dcterms:W3CDTF">2001-12-06T09:28:59Z</dcterms:created>
  <dcterms:modified xsi:type="dcterms:W3CDTF">2012-08-07T04:55:35Z</dcterms:modified>
  <cp:category/>
  <cp:version/>
  <cp:contentType/>
  <cp:contentStatus/>
</cp:coreProperties>
</file>