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521" windowWidth="15480" windowHeight="4200" tabRatio="756" activeTab="0"/>
  </bookViews>
  <sheets>
    <sheet name="第３７表国保（事業会計）決算（最初のページのみ印刷）" sheetId="1" r:id="rId1"/>
    <sheet name="第３７表国保（事業会計）決算 (次ページ以降印刷)" sheetId="2" r:id="rId2"/>
  </sheets>
  <definedNames>
    <definedName name="_xlnm.Print_Area" localSheetId="1">'第３７表国保（事業会計）決算 (次ページ以降印刷)'!$A$1:$BI$66</definedName>
    <definedName name="_xlnm.Print_Area" localSheetId="0">'第３７表国保（事業会計）決算（最初のページのみ印刷）'!$A$1:$K$66</definedName>
    <definedName name="_xlnm.Print_Titles" localSheetId="1">'第３７表国保（事業会計）決算 (次ページ以降印刷)'!$A:$A</definedName>
    <definedName name="_xlnm.Print_Titles" localSheetId="0">'第３７表国保（事業会計）決算（最初のページのみ印刷）'!$A:$A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<sst xmlns="http://schemas.openxmlformats.org/spreadsheetml/2006/main" count="218" uniqueCount="152">
  <si>
    <t>市町村名</t>
  </si>
  <si>
    <t>歳入合計</t>
  </si>
  <si>
    <t>歳出合計</t>
  </si>
  <si>
    <t>歳入歳出差引額</t>
  </si>
  <si>
    <t>人件費</t>
  </si>
  <si>
    <t>参　　考</t>
  </si>
  <si>
    <t>C</t>
  </si>
  <si>
    <t>５県支出金</t>
  </si>
  <si>
    <t>7他会計繰入金</t>
  </si>
  <si>
    <t>８基金繰入金</t>
  </si>
  <si>
    <t>９繰越金</t>
  </si>
  <si>
    <t>１０その他の収入</t>
  </si>
  <si>
    <t>E</t>
  </si>
  <si>
    <t>１総務費</t>
  </si>
  <si>
    <t>２保険給付費</t>
  </si>
  <si>
    <t>C-E</t>
  </si>
  <si>
    <t>被保険者数（人）</t>
  </si>
  <si>
    <t>（１）一般管理費</t>
  </si>
  <si>
    <t>（２）賦課徴収費</t>
  </si>
  <si>
    <t>（１）療養諸費等</t>
  </si>
  <si>
    <t>（１）元利償還金</t>
  </si>
  <si>
    <t>F</t>
  </si>
  <si>
    <t>療養諸費等 G</t>
  </si>
  <si>
    <t>その他の経費 H</t>
  </si>
  <si>
    <t>計 　I</t>
  </si>
  <si>
    <t>精算還付額  L</t>
  </si>
  <si>
    <t>K-L    M</t>
  </si>
  <si>
    <t>精算交付額  O</t>
  </si>
  <si>
    <t>O-P    Q</t>
  </si>
  <si>
    <t>S+M+Q    R</t>
  </si>
  <si>
    <t>F-I+J+N    S</t>
  </si>
  <si>
    <t>R-A-B+D    T</t>
  </si>
  <si>
    <t>S-A-B+D    U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</si>
  <si>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</si>
  <si>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</si>
  <si>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</si>
  <si>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</si>
  <si>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</si>
  <si>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</si>
  <si>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</si>
  <si>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</si>
  <si>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</si>
  <si>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</si>
  <si>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</si>
  <si>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</si>
  <si>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</si>
  <si>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</si>
  <si>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</si>
  <si>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</si>
  <si>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</si>
  <si>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</si>
  <si>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</si>
  <si>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</si>
  <si>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</si>
  <si>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</si>
  <si>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</si>
  <si>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</si>
  <si>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</si>
  <si>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</si>
  <si>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</si>
  <si>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</si>
  <si>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</si>
  <si>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</si>
  <si>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</si>
  <si>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</si>
  <si>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</si>
  <si>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</si>
  <si>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</si>
  <si>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</si>
  <si>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</si>
  <si>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</si>
  <si>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</si>
  <si>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</si>
  <si>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</si>
  <si>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</si>
  <si>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</si>
  <si>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</si>
  <si>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</si>
  <si>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</si>
  <si>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</si>
  <si>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</si>
  <si>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</si>
  <si>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</si>
  <si>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</si>
  <si>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</si>
  <si>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</si>
  <si>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</si>
  <si>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精算交付額  K</t>
  </si>
  <si>
    <t>田村市</t>
  </si>
  <si>
    <t>飯舘村</t>
  </si>
  <si>
    <t>市計</t>
  </si>
  <si>
    <t>（１）財源補てん的なもの     A</t>
  </si>
  <si>
    <t>（１）財源補てん的なもの     D</t>
  </si>
  <si>
    <t xml:space="preserve"> （２）保険基盤安
      定制度に係
      るもの</t>
  </si>
  <si>
    <t>（３）高医療費基
     準超過額に
     係るもの</t>
  </si>
  <si>
    <t>６共同事業
交付金</t>
  </si>
  <si>
    <t xml:space="preserve"> （１）療養給付費
      等負担金</t>
  </si>
  <si>
    <t xml:space="preserve">  （２）財政調整
       交付金</t>
  </si>
  <si>
    <t xml:space="preserve">  （３）その他の
        補助金</t>
  </si>
  <si>
    <t xml:space="preserve">  （１）共同事業
        医療費
        拠出金</t>
  </si>
  <si>
    <t xml:space="preserve">  （２）共同事業
        事務費
        拠出金</t>
  </si>
  <si>
    <t xml:space="preserve">  （３）その他の
        共同事業
        拠出金</t>
  </si>
  <si>
    <t>収     支</t>
  </si>
  <si>
    <t>収支</t>
  </si>
  <si>
    <t>繰越又は支払繰延等</t>
  </si>
  <si>
    <t>Gに対する療養
給付費等国庫
負担金        J</t>
  </si>
  <si>
    <t>療養給付費等負担金及び事務費精算額</t>
  </si>
  <si>
    <t>Gに対する療養給付費交付金    N</t>
  </si>
  <si>
    <t>療養給付費交付金精算額</t>
  </si>
  <si>
    <t>実質収支額</t>
  </si>
  <si>
    <t>再差引収支額</t>
  </si>
  <si>
    <t>（一般職員及び臨時職員）</t>
  </si>
  <si>
    <t>職員数</t>
  </si>
  <si>
    <t>（２）その他の
もの</t>
  </si>
  <si>
    <t>（１）財源補てん的なもの     B</t>
  </si>
  <si>
    <t>（４）その他の
もの</t>
  </si>
  <si>
    <t xml:space="preserve">     （３）連合会
          負担金</t>
  </si>
  <si>
    <t>（４）その他の
    総務費</t>
  </si>
  <si>
    <t>（２）その他の
   給付費</t>
  </si>
  <si>
    <t xml:space="preserve">  （３）診療報酬
       審査支払
       手数料</t>
  </si>
  <si>
    <t>（２）その他の
もの</t>
  </si>
  <si>
    <t xml:space="preserve">  （２）一時借入金
       利子</t>
  </si>
  <si>
    <t>精算還付額　P</t>
  </si>
  <si>
    <t>南相馬市</t>
  </si>
  <si>
    <t>伊達市</t>
  </si>
  <si>
    <t>南会津町</t>
  </si>
  <si>
    <t>会津美里町</t>
  </si>
  <si>
    <t>本宮市</t>
  </si>
  <si>
    <t>２国庫支出金</t>
  </si>
  <si>
    <t>　１保険税</t>
  </si>
  <si>
    <t>　３療養給付費</t>
  </si>
  <si>
    <t>　４前期高齢者</t>
  </si>
  <si>
    <t>　　交付金</t>
  </si>
  <si>
    <t>　　交付金</t>
  </si>
  <si>
    <t xml:space="preserve">   ３老人保健
　　 拠出金</t>
  </si>
  <si>
    <t>　４後期高齢者
　　支援金等</t>
  </si>
  <si>
    <t>　５前期高齢者
　　納付金等</t>
  </si>
  <si>
    <t xml:space="preserve">  ６介護給付費
     納付金</t>
  </si>
  <si>
    <t xml:space="preserve">  ７共同事業拠出金</t>
  </si>
  <si>
    <t>８保健事業費</t>
  </si>
  <si>
    <t>　 ９繰出金</t>
  </si>
  <si>
    <t>１０基金積立金</t>
  </si>
  <si>
    <t>　１１公債費</t>
  </si>
  <si>
    <t xml:space="preserve"> １２前年度繰上
     充用金</t>
  </si>
  <si>
    <t>１３その他の支出</t>
  </si>
  <si>
    <t>賃金</t>
  </si>
  <si>
    <t xml:space="preserve">H22.4.1現在     </t>
  </si>
  <si>
    <t>H22.3.31現在
加入世帯数
（世帯）</t>
  </si>
  <si>
    <t>H22.3.31現在
基金現在高</t>
  </si>
  <si>
    <t>　 ９繰出金</t>
  </si>
  <si>
    <t>歳入の内訳</t>
  </si>
  <si>
    <t>歳出の内訳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</si>
</sst>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9">
    <xf numFmtId="3" fontId="0" fillId="0" borderId="0" xfId="0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Font="1" applyBorder="1" applyAlignment="1">
      <alignment horizontal="center" vertical="center" wrapText="1"/>
    </xf>
    <xf numFmtId="3" fontId="4" fillId="0" borderId="0" xfId="0" applyFont="1" applyAlignment="1">
      <alignment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0" xfId="0" applyFont="1" applyAlignment="1">
      <alignment/>
    </xf>
    <xf numFmtId="3" fontId="5" fillId="0" borderId="12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0" fillId="0" borderId="0" xfId="0" applyFill="1" applyAlignment="1">
      <alignment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shrinkToFit="1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Continuous" vertical="center" wrapText="1"/>
    </xf>
    <xf numFmtId="3" fontId="7" fillId="0" borderId="18" xfId="0" applyNumberFormat="1" applyFont="1" applyBorder="1" applyAlignment="1">
      <alignment horizontal="centerContinuous" vertical="center" wrapText="1"/>
    </xf>
    <xf numFmtId="3" fontId="7" fillId="0" borderId="23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Continuous" vertical="center"/>
    </xf>
    <xf numFmtId="3" fontId="7" fillId="0" borderId="18" xfId="0" applyNumberFormat="1" applyFont="1" applyBorder="1" applyAlignment="1">
      <alignment horizontal="centerContinuous" vertical="center"/>
    </xf>
    <xf numFmtId="3" fontId="7" fillId="0" borderId="20" xfId="0" applyNumberFormat="1" applyFont="1" applyBorder="1" applyAlignment="1">
      <alignment horizontal="centerContinuous" vertical="center"/>
    </xf>
    <xf numFmtId="3" fontId="7" fillId="0" borderId="21" xfId="0" applyNumberFormat="1" applyFont="1" applyBorder="1" applyAlignment="1">
      <alignment horizontal="centerContinuous" vertical="center"/>
    </xf>
    <xf numFmtId="3" fontId="7" fillId="0" borderId="20" xfId="0" applyNumberFormat="1" applyFont="1" applyBorder="1" applyAlignment="1">
      <alignment horizontal="centerContinuous" vertical="center" wrapText="1"/>
    </xf>
    <xf numFmtId="3" fontId="7" fillId="0" borderId="10" xfId="0" applyFont="1" applyBorder="1" applyAlignment="1">
      <alignment horizontal="center" vertical="center" wrapText="1"/>
    </xf>
    <xf numFmtId="3" fontId="7" fillId="0" borderId="17" xfId="0" applyFont="1" applyBorder="1" applyAlignment="1">
      <alignment horizontal="center" vertical="center" wrapText="1"/>
    </xf>
    <xf numFmtId="3" fontId="7" fillId="0" borderId="24" xfId="0" applyFont="1" applyBorder="1" applyAlignment="1">
      <alignment horizontal="center" vertical="center" wrapText="1"/>
    </xf>
    <xf numFmtId="3" fontId="7" fillId="0" borderId="25" xfId="0" applyFont="1" applyBorder="1" applyAlignment="1">
      <alignment horizontal="center" vertical="center" wrapText="1"/>
    </xf>
    <xf numFmtId="3" fontId="7" fillId="0" borderId="13" xfId="0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horizontal="center" vertical="center" wrapText="1"/>
    </xf>
    <xf numFmtId="3" fontId="7" fillId="0" borderId="26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wrapText="1"/>
    </xf>
    <xf numFmtId="3" fontId="7" fillId="0" borderId="0" xfId="0" applyFont="1" applyAlignment="1">
      <alignment/>
    </xf>
    <xf numFmtId="3" fontId="5" fillId="0" borderId="27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horizontal="centerContinuous" vertical="center" wrapText="1"/>
    </xf>
    <xf numFmtId="3" fontId="7" fillId="0" borderId="10" xfId="0" applyNumberFormat="1" applyFont="1" applyBorder="1" applyAlignment="1">
      <alignment vertical="center"/>
    </xf>
    <xf numFmtId="3" fontId="7" fillId="0" borderId="29" xfId="0" applyNumberFormat="1" applyFont="1" applyBorder="1" applyAlignment="1">
      <alignment horizontal="centerContinuous" vertical="center" wrapText="1"/>
    </xf>
    <xf numFmtId="3" fontId="7" fillId="0" borderId="11" xfId="0" applyNumberFormat="1" applyFont="1" applyBorder="1" applyAlignment="1">
      <alignment horizontal="centerContinuous" vertical="center" wrapText="1"/>
    </xf>
    <xf numFmtId="3" fontId="7" fillId="0" borderId="29" xfId="0" applyNumberFormat="1" applyFont="1" applyBorder="1" applyAlignment="1">
      <alignment horizontal="centerContinuous" vertical="center"/>
    </xf>
    <xf numFmtId="3" fontId="7" fillId="0" borderId="15" xfId="0" applyNumberFormat="1" applyFont="1" applyBorder="1" applyAlignment="1">
      <alignment horizontal="center" vertical="center"/>
    </xf>
    <xf numFmtId="3" fontId="4" fillId="0" borderId="0" xfId="0" applyFont="1" applyBorder="1" applyAlignment="1">
      <alignment/>
    </xf>
    <xf numFmtId="3" fontId="4" fillId="0" borderId="0" xfId="0" applyFont="1" applyAlignment="1">
      <alignment/>
    </xf>
    <xf numFmtId="176" fontId="5" fillId="0" borderId="15" xfId="0" applyNumberFormat="1" applyFont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3" fontId="5" fillId="0" borderId="0" xfId="0" applyFont="1" applyBorder="1" applyAlignment="1">
      <alignment/>
    </xf>
    <xf numFmtId="3" fontId="5" fillId="0" borderId="0" xfId="0" applyFont="1" applyAlignment="1">
      <alignment/>
    </xf>
    <xf numFmtId="176" fontId="5" fillId="0" borderId="13" xfId="0" applyNumberFormat="1" applyFont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6" xfId="0" applyNumberFormat="1" applyFont="1" applyFill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5" fillId="0" borderId="30" xfId="0" applyNumberFormat="1" applyFont="1" applyBorder="1" applyAlignment="1">
      <alignment vertical="center"/>
    </xf>
    <xf numFmtId="176" fontId="5" fillId="0" borderId="30" xfId="0" applyNumberFormat="1" applyFont="1" applyFill="1" applyBorder="1" applyAlignment="1">
      <alignment vertical="center"/>
    </xf>
    <xf numFmtId="3" fontId="5" fillId="0" borderId="12" xfId="0" applyNumberFormat="1" applyFont="1" applyBorder="1" applyAlignment="1">
      <alignment horizontal="center" vertical="center"/>
    </xf>
    <xf numFmtId="176" fontId="5" fillId="0" borderId="28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 shrinkToFit="1"/>
    </xf>
    <xf numFmtId="3" fontId="5" fillId="0" borderId="31" xfId="0" applyNumberFormat="1" applyFont="1" applyBorder="1" applyAlignment="1">
      <alignment vertical="center"/>
    </xf>
    <xf numFmtId="3" fontId="5" fillId="0" borderId="18" xfId="0" applyFont="1" applyBorder="1" applyAlignment="1">
      <alignment/>
    </xf>
    <xf numFmtId="3" fontId="5" fillId="0" borderId="18" xfId="0" applyFont="1" applyFill="1" applyBorder="1" applyAlignment="1">
      <alignment/>
    </xf>
    <xf numFmtId="3" fontId="5" fillId="0" borderId="0" xfId="0" applyFont="1" applyFill="1" applyAlignment="1">
      <alignment/>
    </xf>
    <xf numFmtId="3" fontId="0" fillId="0" borderId="0" xfId="0" applyNumberFormat="1" applyAlignment="1">
      <alignment/>
    </xf>
    <xf numFmtId="3" fontId="7" fillId="0" borderId="15" xfId="0" applyNumberFormat="1" applyFont="1" applyBorder="1" applyAlignment="1">
      <alignment vertical="center" wrapText="1"/>
    </xf>
    <xf numFmtId="3" fontId="7" fillId="0" borderId="26" xfId="0" applyNumberFormat="1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3" fontId="7" fillId="0" borderId="26" xfId="0" applyFont="1" applyFill="1" applyBorder="1" applyAlignment="1">
      <alignment horizontal="center" vertical="center" wrapText="1"/>
    </xf>
    <xf numFmtId="3" fontId="7" fillId="0" borderId="32" xfId="0" applyFont="1" applyBorder="1" applyAlignment="1">
      <alignment horizontal="center" vertical="center" wrapText="1"/>
    </xf>
    <xf numFmtId="3" fontId="7" fillId="0" borderId="33" xfId="0" applyFont="1" applyBorder="1" applyAlignment="1">
      <alignment horizontal="center" vertical="center" wrapText="1"/>
    </xf>
    <xf numFmtId="3" fontId="7" fillId="0" borderId="34" xfId="0" applyNumberFormat="1" applyFont="1" applyBorder="1" applyAlignment="1">
      <alignment horizontal="center" wrapText="1"/>
    </xf>
    <xf numFmtId="3" fontId="5" fillId="0" borderId="35" xfId="0" applyFont="1" applyBorder="1" applyAlignment="1">
      <alignment/>
    </xf>
    <xf numFmtId="3" fontId="7" fillId="0" borderId="35" xfId="0" applyFont="1" applyBorder="1" applyAlignment="1">
      <alignment/>
    </xf>
    <xf numFmtId="3" fontId="0" fillId="0" borderId="35" xfId="0" applyBorder="1" applyAlignment="1">
      <alignment/>
    </xf>
    <xf numFmtId="3" fontId="5" fillId="0" borderId="0" xfId="0" applyFont="1" applyBorder="1" applyAlignment="1">
      <alignment/>
    </xf>
    <xf numFmtId="0" fontId="5" fillId="0" borderId="15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5" fillId="0" borderId="26" xfId="0" applyNumberFormat="1" applyFont="1" applyBorder="1" applyAlignment="1">
      <alignment vertical="center"/>
    </xf>
    <xf numFmtId="0" fontId="5" fillId="0" borderId="30" xfId="0" applyNumberFormat="1" applyFont="1" applyBorder="1" applyAlignment="1">
      <alignment vertical="center"/>
    </xf>
    <xf numFmtId="0" fontId="7" fillId="0" borderId="0" xfId="0" applyNumberFormat="1" applyFont="1" applyAlignment="1">
      <alignment/>
    </xf>
    <xf numFmtId="0" fontId="7" fillId="0" borderId="35" xfId="0" applyNumberFormat="1" applyFont="1" applyBorder="1" applyAlignment="1">
      <alignment/>
    </xf>
    <xf numFmtId="3" fontId="7" fillId="0" borderId="29" xfId="0" applyNumberFormat="1" applyFont="1" applyBorder="1" applyAlignment="1">
      <alignment vertical="center" wrapText="1"/>
    </xf>
    <xf numFmtId="3" fontId="7" fillId="0" borderId="21" xfId="0" applyNumberFormat="1" applyFont="1" applyBorder="1" applyAlignment="1">
      <alignment horizontal="centerContinuous" vertical="center" wrapText="1"/>
    </xf>
    <xf numFmtId="3" fontId="7" fillId="0" borderId="36" xfId="0" applyNumberFormat="1" applyFont="1" applyBorder="1" applyAlignment="1">
      <alignment horizontal="centerContinuous" vertical="center" wrapText="1"/>
    </xf>
    <xf numFmtId="3" fontId="7" fillId="0" borderId="37" xfId="0" applyNumberFormat="1" applyFont="1" applyFill="1" applyBorder="1" applyAlignment="1">
      <alignment horizontal="centerContinuous" vertical="center" wrapText="1"/>
    </xf>
    <xf numFmtId="3" fontId="7" fillId="0" borderId="16" xfId="0" applyNumberFormat="1" applyFont="1" applyBorder="1" applyAlignment="1">
      <alignment vertical="center" wrapText="1"/>
    </xf>
    <xf numFmtId="3" fontId="7" fillId="0" borderId="38" xfId="0" applyNumberFormat="1" applyFont="1" applyBorder="1" applyAlignment="1">
      <alignment vertical="center" wrapText="1"/>
    </xf>
    <xf numFmtId="3" fontId="7" fillId="0" borderId="15" xfId="0" applyNumberFormat="1" applyFont="1" applyBorder="1" applyAlignment="1">
      <alignment vertical="center" wrapText="1"/>
    </xf>
    <xf numFmtId="3" fontId="7" fillId="0" borderId="26" xfId="0" applyFont="1" applyBorder="1" applyAlignment="1">
      <alignment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3" fontId="7" fillId="0" borderId="26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38" xfId="0" applyNumberFormat="1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39" xfId="0" applyNumberFormat="1" applyFont="1" applyBorder="1" applyAlignment="1">
      <alignment horizontal="center" vertical="center" wrapText="1"/>
    </xf>
    <xf numFmtId="3" fontId="7" fillId="0" borderId="39" xfId="0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vertical="center" wrapText="1"/>
    </xf>
    <xf numFmtId="3" fontId="7" fillId="0" borderId="39" xfId="0" applyNumberFormat="1" applyFont="1" applyBorder="1" applyAlignment="1">
      <alignment vertical="center" wrapText="1"/>
    </xf>
    <xf numFmtId="3" fontId="7" fillId="0" borderId="40" xfId="0" applyNumberFormat="1" applyFont="1" applyBorder="1" applyAlignment="1">
      <alignment horizontal="center" vertical="center" wrapText="1"/>
    </xf>
    <xf numFmtId="3" fontId="7" fillId="0" borderId="41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vertical="center"/>
    </xf>
    <xf numFmtId="3" fontId="7" fillId="0" borderId="32" xfId="0" applyNumberFormat="1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center" vertical="center" wrapText="1"/>
    </xf>
    <xf numFmtId="3" fontId="7" fillId="0" borderId="42" xfId="0" applyNumberFormat="1" applyFont="1" applyBorder="1" applyAlignment="1">
      <alignment horizontal="center" vertical="center" wrapText="1"/>
    </xf>
    <xf numFmtId="3" fontId="7" fillId="0" borderId="43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72"/>
  <sheetViews>
    <sheetView tabSelected="1" showOutlineSymbols="0" view="pageBreakPreview" zoomScale="50" zoomScaleNormal="87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2" sqref="D12"/>
    </sheetView>
  </sheetViews>
  <sheetFormatPr defaultColWidth="24.75390625" defaultRowHeight="14.25"/>
  <cols>
    <col min="1" max="1" width="20.625" style="0" customWidth="1"/>
    <col min="2" max="11" width="19.75390625" style="0" customWidth="1"/>
  </cols>
  <sheetData>
    <row r="1" spans="1:153" ht="33" customHeight="1">
      <c r="A1" s="36" t="s">
        <v>0</v>
      </c>
      <c r="B1" s="8" t="s">
        <v>1</v>
      </c>
      <c r="C1" s="16"/>
      <c r="D1" s="16"/>
      <c r="E1" s="16"/>
      <c r="F1" s="16"/>
      <c r="G1" s="16"/>
      <c r="H1" s="16"/>
      <c r="I1" s="16"/>
      <c r="J1" s="17"/>
      <c r="K1" s="18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</row>
    <row r="2" spans="1:153" ht="30" customHeight="1">
      <c r="A2" s="1"/>
      <c r="B2" s="13" t="s">
        <v>6</v>
      </c>
      <c r="C2" s="80" t="s">
        <v>129</v>
      </c>
      <c r="D2" s="8" t="s">
        <v>128</v>
      </c>
      <c r="E2" s="16"/>
      <c r="F2" s="16"/>
      <c r="G2" s="16"/>
      <c r="H2" s="77" t="s">
        <v>130</v>
      </c>
      <c r="I2" s="80" t="s">
        <v>131</v>
      </c>
      <c r="J2" s="8" t="s">
        <v>7</v>
      </c>
      <c r="K2" s="20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</row>
    <row r="3" spans="1:153" ht="24" customHeight="1">
      <c r="A3" s="1"/>
      <c r="B3" s="29"/>
      <c r="C3" s="29"/>
      <c r="D3" s="29"/>
      <c r="E3" s="102" t="s">
        <v>96</v>
      </c>
      <c r="F3" s="102" t="s">
        <v>97</v>
      </c>
      <c r="G3" s="102" t="s">
        <v>98</v>
      </c>
      <c r="H3" s="79" t="s">
        <v>132</v>
      </c>
      <c r="I3" s="81" t="s">
        <v>133</v>
      </c>
      <c r="J3" s="30"/>
      <c r="K3" s="116" t="s">
        <v>91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</row>
    <row r="4" spans="1:153" ht="34.5" customHeight="1">
      <c r="A4" s="2"/>
      <c r="B4" s="29"/>
      <c r="C4" s="29"/>
      <c r="D4" s="29"/>
      <c r="E4" s="109"/>
      <c r="F4" s="109"/>
      <c r="G4" s="109"/>
      <c r="H4" s="29"/>
      <c r="I4" s="29"/>
      <c r="J4" s="30"/>
      <c r="K4" s="11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</row>
    <row r="5" spans="1:153" ht="32.25" customHeight="1">
      <c r="A5" s="5" t="s">
        <v>33</v>
      </c>
      <c r="B5" s="43">
        <v>25651136</v>
      </c>
      <c r="C5" s="58">
        <v>5878151</v>
      </c>
      <c r="D5" s="58">
        <v>6158002</v>
      </c>
      <c r="E5" s="58">
        <v>4313281</v>
      </c>
      <c r="F5" s="58">
        <v>1702370</v>
      </c>
      <c r="G5" s="58">
        <v>142351</v>
      </c>
      <c r="H5" s="58">
        <v>1323302</v>
      </c>
      <c r="I5" s="58">
        <v>6177235</v>
      </c>
      <c r="J5" s="58">
        <v>1025167</v>
      </c>
      <c r="K5" s="58">
        <v>103165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</row>
    <row r="6" spans="1:153" ht="32.25" customHeight="1">
      <c r="A6" s="4" t="s">
        <v>34</v>
      </c>
      <c r="B6" s="44">
        <v>12905545</v>
      </c>
      <c r="C6" s="62">
        <v>2759785</v>
      </c>
      <c r="D6" s="62">
        <v>3560189</v>
      </c>
      <c r="E6" s="62">
        <v>2443159</v>
      </c>
      <c r="F6" s="62">
        <v>1026635</v>
      </c>
      <c r="G6" s="62">
        <v>90395</v>
      </c>
      <c r="H6" s="62">
        <v>634680</v>
      </c>
      <c r="I6" s="62">
        <v>2721022</v>
      </c>
      <c r="J6" s="62">
        <v>574899</v>
      </c>
      <c r="K6" s="62">
        <v>0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</row>
    <row r="7" spans="1:153" ht="32.25" customHeight="1">
      <c r="A7" s="4" t="s">
        <v>35</v>
      </c>
      <c r="B7" s="44">
        <v>32188851</v>
      </c>
      <c r="C7" s="62">
        <v>7535770</v>
      </c>
      <c r="D7" s="62">
        <v>8481377</v>
      </c>
      <c r="E7" s="62">
        <v>6086019</v>
      </c>
      <c r="F7" s="62">
        <v>2211670</v>
      </c>
      <c r="G7" s="62">
        <v>183688</v>
      </c>
      <c r="H7" s="62">
        <v>1623326</v>
      </c>
      <c r="I7" s="62">
        <v>5363864</v>
      </c>
      <c r="J7" s="62">
        <v>1363174</v>
      </c>
      <c r="K7" s="62">
        <v>176815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</row>
    <row r="8" spans="1:153" ht="32.25" customHeight="1">
      <c r="A8" s="4" t="s">
        <v>36</v>
      </c>
      <c r="B8" s="44">
        <v>34784662</v>
      </c>
      <c r="C8" s="62">
        <v>7482617</v>
      </c>
      <c r="D8" s="62">
        <v>8536455</v>
      </c>
      <c r="E8" s="62">
        <v>6003009</v>
      </c>
      <c r="F8" s="62">
        <v>2345148</v>
      </c>
      <c r="G8" s="62">
        <v>188298</v>
      </c>
      <c r="H8" s="62">
        <v>2049846</v>
      </c>
      <c r="I8" s="62">
        <v>8169866</v>
      </c>
      <c r="J8" s="62">
        <v>1425435</v>
      </c>
      <c r="K8" s="62">
        <v>165705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</row>
    <row r="9" spans="1:153" ht="32.25" customHeight="1">
      <c r="A9" s="4" t="s">
        <v>37</v>
      </c>
      <c r="B9" s="44">
        <v>6165205</v>
      </c>
      <c r="C9" s="62">
        <v>1477551</v>
      </c>
      <c r="D9" s="62">
        <v>1601550</v>
      </c>
      <c r="E9" s="62">
        <v>1147122</v>
      </c>
      <c r="F9" s="62">
        <v>414094</v>
      </c>
      <c r="G9" s="62">
        <v>40334</v>
      </c>
      <c r="H9" s="62">
        <v>287825</v>
      </c>
      <c r="I9" s="62">
        <v>1060118</v>
      </c>
      <c r="J9" s="62">
        <v>268752</v>
      </c>
      <c r="K9" s="62">
        <v>29312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</row>
    <row r="10" spans="1:153" ht="32.25" customHeight="1">
      <c r="A10" s="39" t="s">
        <v>38</v>
      </c>
      <c r="B10" s="43">
        <v>8531372</v>
      </c>
      <c r="C10" s="58">
        <v>2072193</v>
      </c>
      <c r="D10" s="58">
        <v>2532288</v>
      </c>
      <c r="E10" s="58">
        <v>1747975</v>
      </c>
      <c r="F10" s="58">
        <v>732877</v>
      </c>
      <c r="G10" s="58">
        <v>51436</v>
      </c>
      <c r="H10" s="58">
        <v>348745</v>
      </c>
      <c r="I10" s="58">
        <v>1267052</v>
      </c>
      <c r="J10" s="58">
        <v>395844</v>
      </c>
      <c r="K10" s="58">
        <v>0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</row>
    <row r="11" spans="1:153" ht="32.25" customHeight="1">
      <c r="A11" s="40" t="s">
        <v>39</v>
      </c>
      <c r="B11" s="44">
        <v>5802255</v>
      </c>
      <c r="C11" s="62">
        <v>1129891</v>
      </c>
      <c r="D11" s="62">
        <v>1551732</v>
      </c>
      <c r="E11" s="62">
        <v>1015617</v>
      </c>
      <c r="F11" s="62">
        <v>499311</v>
      </c>
      <c r="G11" s="62">
        <v>36804</v>
      </c>
      <c r="H11" s="62">
        <v>365878</v>
      </c>
      <c r="I11" s="62">
        <v>1393454</v>
      </c>
      <c r="J11" s="62">
        <v>241510</v>
      </c>
      <c r="K11" s="62">
        <v>0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</row>
    <row r="12" spans="1:153" ht="32.25" customHeight="1">
      <c r="A12" s="40" t="s">
        <v>40</v>
      </c>
      <c r="B12" s="44">
        <v>4457062</v>
      </c>
      <c r="C12" s="62">
        <v>1094844</v>
      </c>
      <c r="D12" s="62">
        <v>1120711</v>
      </c>
      <c r="E12" s="62">
        <v>798937</v>
      </c>
      <c r="F12" s="62">
        <v>321774</v>
      </c>
      <c r="G12" s="62">
        <v>0</v>
      </c>
      <c r="H12" s="62">
        <v>131235</v>
      </c>
      <c r="I12" s="62">
        <v>678083</v>
      </c>
      <c r="J12" s="62">
        <v>184850</v>
      </c>
      <c r="K12" s="62">
        <v>20597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</row>
    <row r="13" spans="1:153" ht="32.25" customHeight="1">
      <c r="A13" s="40" t="s">
        <v>41</v>
      </c>
      <c r="B13" s="44">
        <v>6064804</v>
      </c>
      <c r="C13" s="62">
        <v>1450762</v>
      </c>
      <c r="D13" s="62">
        <v>1551341</v>
      </c>
      <c r="E13" s="62">
        <v>1094887</v>
      </c>
      <c r="F13" s="62">
        <v>422390</v>
      </c>
      <c r="G13" s="62">
        <v>34064</v>
      </c>
      <c r="H13" s="62">
        <v>304388</v>
      </c>
      <c r="I13" s="62">
        <v>1133007</v>
      </c>
      <c r="J13" s="62">
        <v>259147</v>
      </c>
      <c r="K13" s="62">
        <v>32211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</row>
    <row r="14" spans="1:153" ht="32.25" customHeight="1">
      <c r="A14" s="41" t="s">
        <v>88</v>
      </c>
      <c r="B14" s="45">
        <v>5109962</v>
      </c>
      <c r="C14" s="64">
        <v>1251120</v>
      </c>
      <c r="D14" s="64">
        <v>1289226</v>
      </c>
      <c r="E14" s="64">
        <v>882999</v>
      </c>
      <c r="F14" s="64">
        <v>372538</v>
      </c>
      <c r="G14" s="64">
        <v>33689</v>
      </c>
      <c r="H14" s="64">
        <v>177154</v>
      </c>
      <c r="I14" s="64">
        <v>889671</v>
      </c>
      <c r="J14" s="64">
        <v>223231</v>
      </c>
      <c r="K14" s="64">
        <v>23323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</row>
    <row r="15" spans="1:153" ht="32.25" customHeight="1">
      <c r="A15" s="4" t="s">
        <v>123</v>
      </c>
      <c r="B15" s="44">
        <v>7563143</v>
      </c>
      <c r="C15" s="62">
        <v>1906731</v>
      </c>
      <c r="D15" s="62">
        <v>2162354</v>
      </c>
      <c r="E15" s="62">
        <v>1486625</v>
      </c>
      <c r="F15" s="62">
        <v>632610</v>
      </c>
      <c r="G15" s="62">
        <v>43119</v>
      </c>
      <c r="H15" s="62">
        <v>324992</v>
      </c>
      <c r="I15" s="62">
        <v>1374832</v>
      </c>
      <c r="J15" s="62">
        <v>335472</v>
      </c>
      <c r="K15" s="62">
        <v>34852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</row>
    <row r="16" spans="1:153" ht="32.25" customHeight="1">
      <c r="A16" s="4" t="s">
        <v>124</v>
      </c>
      <c r="B16" s="44">
        <v>7600436</v>
      </c>
      <c r="C16" s="62">
        <v>1740736</v>
      </c>
      <c r="D16" s="62">
        <v>1910374</v>
      </c>
      <c r="E16" s="62">
        <v>1328772</v>
      </c>
      <c r="F16" s="62">
        <v>538176</v>
      </c>
      <c r="G16" s="62">
        <v>43426</v>
      </c>
      <c r="H16" s="62">
        <v>420939</v>
      </c>
      <c r="I16" s="62">
        <v>1474991</v>
      </c>
      <c r="J16" s="62">
        <v>305366</v>
      </c>
      <c r="K16" s="62">
        <v>269280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</row>
    <row r="17" spans="1:153" ht="32.25" customHeight="1" thickBot="1">
      <c r="A17" s="4" t="s">
        <v>127</v>
      </c>
      <c r="B17" s="44">
        <v>2876843</v>
      </c>
      <c r="C17" s="62">
        <v>643524</v>
      </c>
      <c r="D17" s="62">
        <v>802666</v>
      </c>
      <c r="E17" s="62">
        <v>590385</v>
      </c>
      <c r="F17" s="62">
        <v>193803</v>
      </c>
      <c r="G17" s="62">
        <v>18478</v>
      </c>
      <c r="H17" s="62">
        <v>135290</v>
      </c>
      <c r="I17" s="62">
        <v>478401</v>
      </c>
      <c r="J17" s="62">
        <v>133988</v>
      </c>
      <c r="K17" s="62">
        <v>0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</row>
    <row r="18" spans="1:153" ht="32.25" customHeight="1" thickBot="1" thickTop="1">
      <c r="A18" s="38" t="s">
        <v>90</v>
      </c>
      <c r="B18" s="46">
        <f>SUM(B5:B17)</f>
        <v>159701276</v>
      </c>
      <c r="C18" s="46">
        <f aca="true" t="shared" si="0" ref="C18:K18">SUM(C5:C17)</f>
        <v>36423675</v>
      </c>
      <c r="D18" s="46">
        <f t="shared" si="0"/>
        <v>41258265</v>
      </c>
      <c r="E18" s="46">
        <f t="shared" si="0"/>
        <v>28938787</v>
      </c>
      <c r="F18" s="46">
        <f t="shared" si="0"/>
        <v>11413396</v>
      </c>
      <c r="G18" s="46">
        <f t="shared" si="0"/>
        <v>906082</v>
      </c>
      <c r="H18" s="46">
        <f t="shared" si="0"/>
        <v>8127600</v>
      </c>
      <c r="I18" s="46">
        <f t="shared" si="0"/>
        <v>32181596</v>
      </c>
      <c r="J18" s="46">
        <f t="shared" si="0"/>
        <v>6736835</v>
      </c>
      <c r="K18" s="46">
        <f t="shared" si="0"/>
        <v>855260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</row>
    <row r="19" spans="1:153" ht="32.25" customHeight="1" thickTop="1">
      <c r="A19" s="4" t="s">
        <v>42</v>
      </c>
      <c r="B19" s="44">
        <v>1503539</v>
      </c>
      <c r="C19" s="67">
        <v>352960</v>
      </c>
      <c r="D19" s="67">
        <v>353328</v>
      </c>
      <c r="E19" s="67">
        <v>247795</v>
      </c>
      <c r="F19" s="67">
        <v>98790</v>
      </c>
      <c r="G19" s="67">
        <v>6743</v>
      </c>
      <c r="H19" s="67">
        <v>79707</v>
      </c>
      <c r="I19" s="67">
        <v>308190</v>
      </c>
      <c r="J19" s="67">
        <v>60514</v>
      </c>
      <c r="K19" s="67">
        <v>60514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</row>
    <row r="20" spans="1:153" ht="32.25" customHeight="1">
      <c r="A20" s="4" t="s">
        <v>43</v>
      </c>
      <c r="B20" s="44">
        <v>1291095</v>
      </c>
      <c r="C20" s="62">
        <v>289639</v>
      </c>
      <c r="D20" s="62">
        <v>281953</v>
      </c>
      <c r="E20" s="62">
        <v>191000</v>
      </c>
      <c r="F20" s="62">
        <v>86165</v>
      </c>
      <c r="G20" s="62">
        <v>4788</v>
      </c>
      <c r="H20" s="62">
        <v>50471</v>
      </c>
      <c r="I20" s="62">
        <v>318384</v>
      </c>
      <c r="J20" s="62">
        <v>49759</v>
      </c>
      <c r="K20" s="62">
        <v>45375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</row>
    <row r="21" spans="1:153" ht="32.25" customHeight="1">
      <c r="A21" s="4" t="s">
        <v>44</v>
      </c>
      <c r="B21" s="44">
        <v>1758637</v>
      </c>
      <c r="C21" s="62">
        <v>328819</v>
      </c>
      <c r="D21" s="62">
        <v>435371</v>
      </c>
      <c r="E21" s="62">
        <v>308716</v>
      </c>
      <c r="F21" s="62">
        <v>117198</v>
      </c>
      <c r="G21" s="62">
        <v>9457</v>
      </c>
      <c r="H21" s="62">
        <v>105034</v>
      </c>
      <c r="I21" s="62">
        <v>343611</v>
      </c>
      <c r="J21" s="62">
        <v>73589</v>
      </c>
      <c r="K21" s="62">
        <v>0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</row>
    <row r="22" spans="1:153" ht="32.25" customHeight="1">
      <c r="A22" s="4" t="s">
        <v>45</v>
      </c>
      <c r="B22" s="44">
        <v>774016</v>
      </c>
      <c r="C22" s="62">
        <v>164449</v>
      </c>
      <c r="D22" s="62">
        <v>188147</v>
      </c>
      <c r="E22" s="62">
        <v>145174</v>
      </c>
      <c r="F22" s="62">
        <v>37909</v>
      </c>
      <c r="G22" s="62">
        <v>5064</v>
      </c>
      <c r="H22" s="62">
        <v>52902</v>
      </c>
      <c r="I22" s="62">
        <v>109586</v>
      </c>
      <c r="J22" s="62">
        <v>33427</v>
      </c>
      <c r="K22" s="62">
        <v>3661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</row>
    <row r="23" spans="1:153" ht="32.25" customHeight="1">
      <c r="A23" s="41" t="s">
        <v>46</v>
      </c>
      <c r="B23" s="45">
        <v>1310567</v>
      </c>
      <c r="C23" s="64">
        <v>319765</v>
      </c>
      <c r="D23" s="64">
        <v>389329</v>
      </c>
      <c r="E23" s="64">
        <v>281325</v>
      </c>
      <c r="F23" s="64">
        <v>102349</v>
      </c>
      <c r="G23" s="64">
        <v>5655</v>
      </c>
      <c r="H23" s="64">
        <v>46779</v>
      </c>
      <c r="I23" s="64">
        <v>165838</v>
      </c>
      <c r="J23" s="64">
        <v>63731</v>
      </c>
      <c r="K23" s="64">
        <v>0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</row>
    <row r="24" spans="1:153" ht="32.25" customHeight="1">
      <c r="A24" s="40" t="s">
        <v>47</v>
      </c>
      <c r="B24" s="44">
        <v>619503</v>
      </c>
      <c r="C24" s="62">
        <v>147863</v>
      </c>
      <c r="D24" s="62">
        <v>176685</v>
      </c>
      <c r="E24" s="62">
        <v>132299</v>
      </c>
      <c r="F24" s="62">
        <v>41070</v>
      </c>
      <c r="G24" s="62">
        <v>3316</v>
      </c>
      <c r="H24" s="62">
        <v>23328</v>
      </c>
      <c r="I24" s="62">
        <v>83494</v>
      </c>
      <c r="J24" s="62">
        <v>28451</v>
      </c>
      <c r="K24" s="62">
        <v>1979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</row>
    <row r="25" spans="1:153" ht="32.25" customHeight="1">
      <c r="A25" s="40" t="s">
        <v>48</v>
      </c>
      <c r="B25" s="44">
        <v>908985</v>
      </c>
      <c r="C25" s="62">
        <v>164469</v>
      </c>
      <c r="D25" s="62">
        <v>210984</v>
      </c>
      <c r="E25" s="62">
        <v>150531</v>
      </c>
      <c r="F25" s="62">
        <v>54749</v>
      </c>
      <c r="G25" s="62">
        <v>5704</v>
      </c>
      <c r="H25" s="62">
        <v>46057</v>
      </c>
      <c r="I25" s="62">
        <v>200474</v>
      </c>
      <c r="J25" s="62">
        <v>38380</v>
      </c>
      <c r="K25" s="62">
        <v>38380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</row>
    <row r="26" spans="1:153" ht="32.25" customHeight="1">
      <c r="A26" s="4" t="s">
        <v>49</v>
      </c>
      <c r="B26" s="44">
        <v>89504</v>
      </c>
      <c r="C26" s="62">
        <v>14370</v>
      </c>
      <c r="D26" s="62">
        <v>22622</v>
      </c>
      <c r="E26" s="62">
        <v>17861</v>
      </c>
      <c r="F26" s="62">
        <v>4055</v>
      </c>
      <c r="G26" s="62">
        <v>706</v>
      </c>
      <c r="H26" s="62">
        <v>2900</v>
      </c>
      <c r="I26" s="62">
        <v>17058</v>
      </c>
      <c r="J26" s="62">
        <v>12054</v>
      </c>
      <c r="K26" s="62">
        <v>0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</row>
    <row r="27" spans="1:153" ht="32.25" customHeight="1">
      <c r="A27" s="4" t="s">
        <v>50</v>
      </c>
      <c r="B27" s="44">
        <v>625129</v>
      </c>
      <c r="C27" s="62">
        <v>84732</v>
      </c>
      <c r="D27" s="62">
        <v>129509</v>
      </c>
      <c r="E27" s="62">
        <v>85359</v>
      </c>
      <c r="F27" s="62">
        <v>40581</v>
      </c>
      <c r="G27" s="62">
        <v>3569</v>
      </c>
      <c r="H27" s="62">
        <v>49646</v>
      </c>
      <c r="I27" s="62">
        <v>190946</v>
      </c>
      <c r="J27" s="62">
        <v>31424</v>
      </c>
      <c r="K27" s="62">
        <v>31424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</row>
    <row r="28" spans="1:153" ht="32.25" customHeight="1">
      <c r="A28" s="72" t="s">
        <v>125</v>
      </c>
      <c r="B28" s="45">
        <v>2345013</v>
      </c>
      <c r="C28" s="64">
        <v>451958</v>
      </c>
      <c r="D28" s="64">
        <v>570729</v>
      </c>
      <c r="E28" s="64">
        <v>385549</v>
      </c>
      <c r="F28" s="64">
        <v>168976</v>
      </c>
      <c r="G28" s="64">
        <v>16204</v>
      </c>
      <c r="H28" s="64">
        <v>73580</v>
      </c>
      <c r="I28" s="64">
        <v>546691</v>
      </c>
      <c r="J28" s="64">
        <v>100356</v>
      </c>
      <c r="K28" s="64">
        <v>0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</row>
    <row r="29" spans="1:153" ht="32.25" customHeight="1">
      <c r="A29" s="4" t="s">
        <v>51</v>
      </c>
      <c r="B29" s="44">
        <v>365977</v>
      </c>
      <c r="C29" s="62">
        <v>78377</v>
      </c>
      <c r="D29" s="62">
        <v>102882</v>
      </c>
      <c r="E29" s="62">
        <v>72302</v>
      </c>
      <c r="F29" s="62">
        <v>28801</v>
      </c>
      <c r="G29" s="62">
        <v>1779</v>
      </c>
      <c r="H29" s="62">
        <v>11026</v>
      </c>
      <c r="I29" s="62">
        <v>48465</v>
      </c>
      <c r="J29" s="62">
        <v>16647</v>
      </c>
      <c r="K29" s="62">
        <v>16647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</row>
    <row r="30" spans="1:153" ht="32.25" customHeight="1">
      <c r="A30" s="4" t="s">
        <v>52</v>
      </c>
      <c r="B30" s="44">
        <v>1094536</v>
      </c>
      <c r="C30" s="62">
        <v>217816</v>
      </c>
      <c r="D30" s="62">
        <v>247841</v>
      </c>
      <c r="E30" s="62">
        <v>171699</v>
      </c>
      <c r="F30" s="62">
        <v>67523</v>
      </c>
      <c r="G30" s="62">
        <v>8619</v>
      </c>
      <c r="H30" s="62">
        <v>37342</v>
      </c>
      <c r="I30" s="62">
        <v>278606</v>
      </c>
      <c r="J30" s="62">
        <v>46883</v>
      </c>
      <c r="K30" s="62">
        <v>0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</row>
    <row r="31" spans="1:153" ht="32.25" customHeight="1">
      <c r="A31" s="40" t="s">
        <v>53</v>
      </c>
      <c r="B31" s="44">
        <v>498423</v>
      </c>
      <c r="C31" s="62">
        <v>68342</v>
      </c>
      <c r="D31" s="62">
        <v>93295</v>
      </c>
      <c r="E31" s="62">
        <v>68281</v>
      </c>
      <c r="F31" s="62">
        <v>22473</v>
      </c>
      <c r="G31" s="62">
        <v>2541</v>
      </c>
      <c r="H31" s="62">
        <v>27962</v>
      </c>
      <c r="I31" s="62">
        <v>131904</v>
      </c>
      <c r="J31" s="62">
        <v>19806</v>
      </c>
      <c r="K31" s="62">
        <v>2041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</row>
    <row r="32" spans="1:153" ht="32.25" customHeight="1">
      <c r="A32" s="40" t="s">
        <v>54</v>
      </c>
      <c r="B32" s="44">
        <v>1747388</v>
      </c>
      <c r="C32" s="62">
        <v>449883</v>
      </c>
      <c r="D32" s="62">
        <v>400677</v>
      </c>
      <c r="E32" s="62">
        <v>277639</v>
      </c>
      <c r="F32" s="62">
        <v>107910</v>
      </c>
      <c r="G32" s="62">
        <v>15128</v>
      </c>
      <c r="H32" s="62">
        <v>74270</v>
      </c>
      <c r="I32" s="62">
        <v>386667</v>
      </c>
      <c r="J32" s="62">
        <v>90875</v>
      </c>
      <c r="K32" s="62">
        <v>11489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</row>
    <row r="33" spans="1:153" ht="32.25" customHeight="1">
      <c r="A33" s="41" t="s">
        <v>55</v>
      </c>
      <c r="B33" s="45">
        <v>2101268</v>
      </c>
      <c r="C33" s="64">
        <v>396359</v>
      </c>
      <c r="D33" s="64">
        <v>496544</v>
      </c>
      <c r="E33" s="64">
        <v>338956</v>
      </c>
      <c r="F33" s="64">
        <v>145697</v>
      </c>
      <c r="G33" s="64">
        <v>11891</v>
      </c>
      <c r="H33" s="64">
        <v>114574</v>
      </c>
      <c r="I33" s="64">
        <v>403796</v>
      </c>
      <c r="J33" s="64">
        <v>95187</v>
      </c>
      <c r="K33" s="64">
        <v>0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</row>
    <row r="34" spans="1:153" ht="32.25" customHeight="1">
      <c r="A34" s="40" t="s">
        <v>56</v>
      </c>
      <c r="B34" s="44">
        <v>339205</v>
      </c>
      <c r="C34" s="62">
        <v>67404</v>
      </c>
      <c r="D34" s="62">
        <v>69399</v>
      </c>
      <c r="E34" s="62">
        <v>49638</v>
      </c>
      <c r="F34" s="62">
        <v>17275</v>
      </c>
      <c r="G34" s="62">
        <v>2486</v>
      </c>
      <c r="H34" s="62">
        <v>28217</v>
      </c>
      <c r="I34" s="62">
        <v>74760</v>
      </c>
      <c r="J34" s="62">
        <v>20666</v>
      </c>
      <c r="K34" s="62">
        <v>0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</row>
    <row r="35" spans="1:153" ht="32.25" customHeight="1">
      <c r="A35" s="40" t="s">
        <v>57</v>
      </c>
      <c r="B35" s="44">
        <v>672267</v>
      </c>
      <c r="C35" s="62">
        <v>90805</v>
      </c>
      <c r="D35" s="62">
        <v>157924</v>
      </c>
      <c r="E35" s="62">
        <v>98471</v>
      </c>
      <c r="F35" s="62">
        <v>55510</v>
      </c>
      <c r="G35" s="62">
        <v>3943</v>
      </c>
      <c r="H35" s="62">
        <v>64577</v>
      </c>
      <c r="I35" s="62">
        <v>144764</v>
      </c>
      <c r="J35" s="62">
        <v>28380</v>
      </c>
      <c r="K35" s="62">
        <v>28380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</row>
    <row r="36" spans="1:153" ht="32.25" customHeight="1">
      <c r="A36" s="4" t="s">
        <v>58</v>
      </c>
      <c r="B36" s="44">
        <v>308298</v>
      </c>
      <c r="C36" s="62">
        <v>43128</v>
      </c>
      <c r="D36" s="62">
        <v>56947</v>
      </c>
      <c r="E36" s="62">
        <v>34464</v>
      </c>
      <c r="F36" s="62">
        <v>20365</v>
      </c>
      <c r="G36" s="62">
        <v>2118</v>
      </c>
      <c r="H36" s="62">
        <v>10044</v>
      </c>
      <c r="I36" s="62">
        <v>82147</v>
      </c>
      <c r="J36" s="62">
        <v>13635</v>
      </c>
      <c r="K36" s="62">
        <v>13220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</row>
    <row r="37" spans="1:153" ht="32.25" customHeight="1">
      <c r="A37" s="4" t="s">
        <v>59</v>
      </c>
      <c r="B37" s="44">
        <v>440817</v>
      </c>
      <c r="C37" s="62">
        <v>59511</v>
      </c>
      <c r="D37" s="62">
        <v>54768</v>
      </c>
      <c r="E37" s="62">
        <v>42142</v>
      </c>
      <c r="F37" s="62">
        <v>12309</v>
      </c>
      <c r="G37" s="62">
        <v>317</v>
      </c>
      <c r="H37" s="62">
        <v>24198</v>
      </c>
      <c r="I37" s="62">
        <v>142607</v>
      </c>
      <c r="J37" s="62">
        <v>21361</v>
      </c>
      <c r="K37" s="62">
        <v>2979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</row>
    <row r="38" spans="1:153" ht="32.25" customHeight="1">
      <c r="A38" s="72" t="s">
        <v>60</v>
      </c>
      <c r="B38" s="45">
        <v>249961</v>
      </c>
      <c r="C38" s="64">
        <v>31953</v>
      </c>
      <c r="D38" s="64">
        <v>47436</v>
      </c>
      <c r="E38" s="64">
        <v>28150</v>
      </c>
      <c r="F38" s="64">
        <v>17670</v>
      </c>
      <c r="G38" s="64">
        <v>1616</v>
      </c>
      <c r="H38" s="64">
        <v>13758</v>
      </c>
      <c r="I38" s="64">
        <v>67463</v>
      </c>
      <c r="J38" s="64">
        <v>21104</v>
      </c>
      <c r="K38" s="64">
        <v>0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</row>
    <row r="39" spans="1:153" ht="32.25" customHeight="1">
      <c r="A39" s="4" t="s">
        <v>126</v>
      </c>
      <c r="B39" s="44">
        <v>2584474</v>
      </c>
      <c r="C39" s="62">
        <v>492687</v>
      </c>
      <c r="D39" s="62">
        <v>645255</v>
      </c>
      <c r="E39" s="62">
        <v>439793</v>
      </c>
      <c r="F39" s="62">
        <v>205462</v>
      </c>
      <c r="G39" s="62">
        <v>0</v>
      </c>
      <c r="H39" s="62">
        <v>131258</v>
      </c>
      <c r="I39" s="62">
        <v>504114</v>
      </c>
      <c r="J39" s="62">
        <v>113300</v>
      </c>
      <c r="K39" s="62">
        <v>113300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</row>
    <row r="40" spans="1:153" ht="32.25" customHeight="1">
      <c r="A40" s="4" t="s">
        <v>61</v>
      </c>
      <c r="B40" s="44">
        <v>1801111</v>
      </c>
      <c r="C40" s="62">
        <v>424703</v>
      </c>
      <c r="D40" s="62">
        <v>461889</v>
      </c>
      <c r="E40" s="62">
        <v>341143</v>
      </c>
      <c r="F40" s="62">
        <v>110321</v>
      </c>
      <c r="G40" s="62">
        <v>10425</v>
      </c>
      <c r="H40" s="62">
        <v>65567</v>
      </c>
      <c r="I40" s="62">
        <v>224192</v>
      </c>
      <c r="J40" s="62">
        <v>87486</v>
      </c>
      <c r="K40" s="62">
        <v>7330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</row>
    <row r="41" spans="1:153" ht="32.25" customHeight="1">
      <c r="A41" s="40" t="s">
        <v>62</v>
      </c>
      <c r="B41" s="44">
        <v>748321</v>
      </c>
      <c r="C41" s="62">
        <v>191609</v>
      </c>
      <c r="D41" s="62">
        <v>200037</v>
      </c>
      <c r="E41" s="62">
        <v>137514</v>
      </c>
      <c r="F41" s="62">
        <v>61018</v>
      </c>
      <c r="G41" s="62">
        <v>1505</v>
      </c>
      <c r="H41" s="62">
        <v>18819</v>
      </c>
      <c r="I41" s="62">
        <v>112245</v>
      </c>
      <c r="J41" s="62">
        <v>34492</v>
      </c>
      <c r="K41" s="62">
        <v>34492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</row>
    <row r="42" spans="1:153" ht="32.25" customHeight="1">
      <c r="A42" s="40" t="s">
        <v>63</v>
      </c>
      <c r="B42" s="44">
        <v>585729</v>
      </c>
      <c r="C42" s="62">
        <v>147804</v>
      </c>
      <c r="D42" s="62">
        <v>166788</v>
      </c>
      <c r="E42" s="62">
        <v>132158</v>
      </c>
      <c r="F42" s="62">
        <v>34086</v>
      </c>
      <c r="G42" s="62">
        <v>544</v>
      </c>
      <c r="H42" s="62">
        <v>9852</v>
      </c>
      <c r="I42" s="62">
        <v>53702</v>
      </c>
      <c r="J42" s="62">
        <v>30179</v>
      </c>
      <c r="K42" s="62">
        <v>30179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</row>
    <row r="43" spans="1:153" ht="32.25" customHeight="1">
      <c r="A43" s="41" t="s">
        <v>64</v>
      </c>
      <c r="B43" s="45">
        <v>2041009</v>
      </c>
      <c r="C43" s="64">
        <v>549240</v>
      </c>
      <c r="D43" s="64">
        <v>533401</v>
      </c>
      <c r="E43" s="64">
        <v>392992</v>
      </c>
      <c r="F43" s="64">
        <v>127289</v>
      </c>
      <c r="G43" s="64">
        <v>13120</v>
      </c>
      <c r="H43" s="64">
        <v>56411</v>
      </c>
      <c r="I43" s="64">
        <v>344881</v>
      </c>
      <c r="J43" s="64">
        <v>98635</v>
      </c>
      <c r="K43" s="64">
        <v>87322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</row>
    <row r="44" spans="1:153" ht="32.25" customHeight="1">
      <c r="A44" s="40" t="s">
        <v>65</v>
      </c>
      <c r="B44" s="44">
        <v>1528821</v>
      </c>
      <c r="C44" s="62">
        <v>403457</v>
      </c>
      <c r="D44" s="62">
        <v>373527</v>
      </c>
      <c r="E44" s="62">
        <v>270318</v>
      </c>
      <c r="F44" s="62">
        <v>94788</v>
      </c>
      <c r="G44" s="62">
        <v>8421</v>
      </c>
      <c r="H44" s="62">
        <v>22753</v>
      </c>
      <c r="I44" s="62">
        <v>276834</v>
      </c>
      <c r="J44" s="62">
        <v>75660</v>
      </c>
      <c r="K44" s="62">
        <v>75660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</row>
    <row r="45" spans="1:153" ht="32.25" customHeight="1">
      <c r="A45" s="40" t="s">
        <v>66</v>
      </c>
      <c r="B45" s="44">
        <v>789088</v>
      </c>
      <c r="C45" s="62">
        <v>163542</v>
      </c>
      <c r="D45" s="62">
        <v>189847</v>
      </c>
      <c r="E45" s="62">
        <v>141207</v>
      </c>
      <c r="F45" s="62">
        <v>44321</v>
      </c>
      <c r="G45" s="62">
        <v>4319</v>
      </c>
      <c r="H45" s="62">
        <v>33256</v>
      </c>
      <c r="I45" s="62">
        <v>131881</v>
      </c>
      <c r="J45" s="62">
        <v>34997</v>
      </c>
      <c r="K45" s="62">
        <v>34997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</row>
    <row r="46" spans="1:153" ht="32.25" customHeight="1">
      <c r="A46" s="4" t="s">
        <v>67</v>
      </c>
      <c r="B46" s="44">
        <v>1177026</v>
      </c>
      <c r="C46" s="62">
        <v>279832</v>
      </c>
      <c r="D46" s="62">
        <v>295824</v>
      </c>
      <c r="E46" s="62">
        <v>213506</v>
      </c>
      <c r="F46" s="62">
        <v>75539</v>
      </c>
      <c r="G46" s="62">
        <v>6779</v>
      </c>
      <c r="H46" s="62">
        <v>19382</v>
      </c>
      <c r="I46" s="62">
        <v>222672</v>
      </c>
      <c r="J46" s="62">
        <v>51473</v>
      </c>
      <c r="K46" s="62">
        <v>45187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</row>
    <row r="47" spans="1:153" ht="32.25" customHeight="1">
      <c r="A47" s="4" t="s">
        <v>68</v>
      </c>
      <c r="B47" s="44">
        <v>531329</v>
      </c>
      <c r="C47" s="62">
        <v>99810</v>
      </c>
      <c r="D47" s="62">
        <v>143281</v>
      </c>
      <c r="E47" s="62">
        <v>98214</v>
      </c>
      <c r="F47" s="62">
        <v>42126</v>
      </c>
      <c r="G47" s="62">
        <v>2941</v>
      </c>
      <c r="H47" s="62">
        <v>14609</v>
      </c>
      <c r="I47" s="62">
        <v>87844</v>
      </c>
      <c r="J47" s="62">
        <v>34448</v>
      </c>
      <c r="K47" s="62">
        <v>0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</row>
    <row r="48" spans="1:153" ht="32.25" customHeight="1">
      <c r="A48" s="72" t="s">
        <v>69</v>
      </c>
      <c r="B48" s="45">
        <v>2080075</v>
      </c>
      <c r="C48" s="64">
        <v>439901</v>
      </c>
      <c r="D48" s="64">
        <v>555581</v>
      </c>
      <c r="E48" s="64">
        <v>384020</v>
      </c>
      <c r="F48" s="64">
        <v>158477</v>
      </c>
      <c r="G48" s="64">
        <v>13084</v>
      </c>
      <c r="H48" s="64">
        <v>81798</v>
      </c>
      <c r="I48" s="64">
        <v>392572</v>
      </c>
      <c r="J48" s="64">
        <v>93319</v>
      </c>
      <c r="K48" s="64">
        <v>0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</row>
    <row r="49" spans="1:153" ht="32.25" customHeight="1">
      <c r="A49" s="4" t="s">
        <v>70</v>
      </c>
      <c r="B49" s="44">
        <v>872575</v>
      </c>
      <c r="C49" s="62">
        <v>208906</v>
      </c>
      <c r="D49" s="62">
        <v>234788</v>
      </c>
      <c r="E49" s="62">
        <v>173399</v>
      </c>
      <c r="F49" s="62">
        <v>55460</v>
      </c>
      <c r="G49" s="62">
        <v>5929</v>
      </c>
      <c r="H49" s="62">
        <v>25189</v>
      </c>
      <c r="I49" s="62">
        <v>109172</v>
      </c>
      <c r="J49" s="62">
        <v>43366</v>
      </c>
      <c r="K49" s="62">
        <v>43366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</row>
    <row r="50" spans="1:153" ht="32.25" customHeight="1">
      <c r="A50" s="4" t="s">
        <v>71</v>
      </c>
      <c r="B50" s="44">
        <v>947624</v>
      </c>
      <c r="C50" s="62">
        <v>183687</v>
      </c>
      <c r="D50" s="62">
        <v>286188</v>
      </c>
      <c r="E50" s="62">
        <v>199963</v>
      </c>
      <c r="F50" s="62">
        <v>86025</v>
      </c>
      <c r="G50" s="62">
        <v>200</v>
      </c>
      <c r="H50" s="62">
        <v>27053</v>
      </c>
      <c r="I50" s="62">
        <v>90246</v>
      </c>
      <c r="J50" s="62">
        <v>47748</v>
      </c>
      <c r="K50" s="62">
        <v>5599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</row>
    <row r="51" spans="1:153" ht="32.25" customHeight="1">
      <c r="A51" s="40" t="s">
        <v>72</v>
      </c>
      <c r="B51" s="44">
        <v>810185</v>
      </c>
      <c r="C51" s="62">
        <v>175121</v>
      </c>
      <c r="D51" s="62">
        <v>208702</v>
      </c>
      <c r="E51" s="62">
        <v>158138</v>
      </c>
      <c r="F51" s="62">
        <v>49506</v>
      </c>
      <c r="G51" s="62">
        <v>1058</v>
      </c>
      <c r="H51" s="62">
        <v>22364</v>
      </c>
      <c r="I51" s="62">
        <v>150503</v>
      </c>
      <c r="J51" s="62">
        <v>36125</v>
      </c>
      <c r="K51" s="62">
        <v>31880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</row>
    <row r="52" spans="1:153" ht="32.25" customHeight="1">
      <c r="A52" s="40" t="s">
        <v>73</v>
      </c>
      <c r="B52" s="44">
        <v>746542</v>
      </c>
      <c r="C52" s="62">
        <v>153066</v>
      </c>
      <c r="D52" s="62">
        <v>195518</v>
      </c>
      <c r="E52" s="62">
        <v>133973</v>
      </c>
      <c r="F52" s="62">
        <v>57863</v>
      </c>
      <c r="G52" s="62">
        <v>3682</v>
      </c>
      <c r="H52" s="62">
        <v>15865</v>
      </c>
      <c r="I52" s="62">
        <v>150978</v>
      </c>
      <c r="J52" s="62">
        <v>36282</v>
      </c>
      <c r="K52" s="62">
        <v>0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</row>
    <row r="53" spans="1:153" ht="32.25" customHeight="1">
      <c r="A53" s="41" t="s">
        <v>74</v>
      </c>
      <c r="B53" s="45">
        <v>1977505</v>
      </c>
      <c r="C53" s="64">
        <v>440827</v>
      </c>
      <c r="D53" s="64">
        <v>540738</v>
      </c>
      <c r="E53" s="64">
        <v>393461</v>
      </c>
      <c r="F53" s="64">
        <v>133883</v>
      </c>
      <c r="G53" s="64">
        <v>13394</v>
      </c>
      <c r="H53" s="64">
        <v>67777</v>
      </c>
      <c r="I53" s="64">
        <v>356157</v>
      </c>
      <c r="J53" s="64">
        <v>91296</v>
      </c>
      <c r="K53" s="64">
        <v>9240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</row>
    <row r="54" spans="1:153" ht="32.25" customHeight="1">
      <c r="A54" s="40" t="s">
        <v>75</v>
      </c>
      <c r="B54" s="44">
        <v>1315856</v>
      </c>
      <c r="C54" s="62">
        <v>274354</v>
      </c>
      <c r="D54" s="62">
        <v>371587</v>
      </c>
      <c r="E54" s="62">
        <v>252759</v>
      </c>
      <c r="F54" s="62">
        <v>108281</v>
      </c>
      <c r="G54" s="62">
        <v>10547</v>
      </c>
      <c r="H54" s="62">
        <v>44373</v>
      </c>
      <c r="I54" s="62">
        <v>226657</v>
      </c>
      <c r="J54" s="62">
        <v>62594</v>
      </c>
      <c r="K54" s="62">
        <v>0</v>
      </c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</row>
    <row r="55" spans="1:153" ht="32.25" customHeight="1">
      <c r="A55" s="40" t="s">
        <v>76</v>
      </c>
      <c r="B55" s="44">
        <v>583868</v>
      </c>
      <c r="C55" s="62">
        <v>118679</v>
      </c>
      <c r="D55" s="62">
        <v>132606</v>
      </c>
      <c r="E55" s="62">
        <v>97136</v>
      </c>
      <c r="F55" s="62">
        <v>31646</v>
      </c>
      <c r="G55" s="62">
        <v>3824</v>
      </c>
      <c r="H55" s="62">
        <v>19647</v>
      </c>
      <c r="I55" s="62">
        <v>117041</v>
      </c>
      <c r="J55" s="62">
        <v>28255</v>
      </c>
      <c r="K55" s="62">
        <v>2727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</row>
    <row r="56" spans="1:153" ht="32.25" customHeight="1">
      <c r="A56" s="4" t="s">
        <v>77</v>
      </c>
      <c r="B56" s="44">
        <v>916205</v>
      </c>
      <c r="C56" s="62">
        <v>173020</v>
      </c>
      <c r="D56" s="62">
        <v>226275</v>
      </c>
      <c r="E56" s="62">
        <v>169640</v>
      </c>
      <c r="F56" s="62">
        <v>52444</v>
      </c>
      <c r="G56" s="62">
        <v>4191</v>
      </c>
      <c r="H56" s="62">
        <v>35398</v>
      </c>
      <c r="I56" s="62">
        <v>172533</v>
      </c>
      <c r="J56" s="62">
        <v>41863</v>
      </c>
      <c r="K56" s="62">
        <v>37907</v>
      </c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</row>
    <row r="57" spans="1:153" ht="32.25" customHeight="1">
      <c r="A57" s="4" t="s">
        <v>78</v>
      </c>
      <c r="B57" s="44">
        <v>1497921</v>
      </c>
      <c r="C57" s="62">
        <v>321734</v>
      </c>
      <c r="D57" s="62">
        <v>380782</v>
      </c>
      <c r="E57" s="62">
        <v>287416</v>
      </c>
      <c r="F57" s="62">
        <v>85742</v>
      </c>
      <c r="G57" s="62">
        <v>7624</v>
      </c>
      <c r="H57" s="62">
        <v>44442</v>
      </c>
      <c r="I57" s="62">
        <v>224258</v>
      </c>
      <c r="J57" s="62">
        <v>69280</v>
      </c>
      <c r="K57" s="62">
        <v>0</v>
      </c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</row>
    <row r="58" spans="1:153" ht="32.25" customHeight="1">
      <c r="A58" s="72" t="s">
        <v>79</v>
      </c>
      <c r="B58" s="45">
        <v>409191</v>
      </c>
      <c r="C58" s="64">
        <v>75774</v>
      </c>
      <c r="D58" s="64">
        <v>110660</v>
      </c>
      <c r="E58" s="64">
        <v>73324</v>
      </c>
      <c r="F58" s="64">
        <v>34926</v>
      </c>
      <c r="G58" s="64">
        <v>2410</v>
      </c>
      <c r="H58" s="64">
        <v>6272</v>
      </c>
      <c r="I58" s="64">
        <v>86624</v>
      </c>
      <c r="J58" s="64">
        <v>17773</v>
      </c>
      <c r="K58" s="64">
        <v>17773</v>
      </c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</row>
    <row r="59" spans="1:153" ht="32.25" customHeight="1">
      <c r="A59" s="4" t="s">
        <v>80</v>
      </c>
      <c r="B59" s="44">
        <v>1195033</v>
      </c>
      <c r="C59" s="62">
        <v>201801</v>
      </c>
      <c r="D59" s="62">
        <v>288444</v>
      </c>
      <c r="E59" s="62">
        <v>218316</v>
      </c>
      <c r="F59" s="62">
        <v>63548</v>
      </c>
      <c r="G59" s="62">
        <v>6580</v>
      </c>
      <c r="H59" s="62">
        <v>48161</v>
      </c>
      <c r="I59" s="62">
        <v>176010</v>
      </c>
      <c r="J59" s="62">
        <v>53303</v>
      </c>
      <c r="K59" s="62">
        <v>53303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</row>
    <row r="60" spans="1:153" ht="32.25" customHeight="1">
      <c r="A60" s="4" t="s">
        <v>81</v>
      </c>
      <c r="B60" s="44">
        <v>823889</v>
      </c>
      <c r="C60" s="62">
        <v>172733</v>
      </c>
      <c r="D60" s="62">
        <v>206748</v>
      </c>
      <c r="E60" s="62">
        <v>162884</v>
      </c>
      <c r="F60" s="62">
        <v>43291</v>
      </c>
      <c r="G60" s="62">
        <v>573</v>
      </c>
      <c r="H60" s="62">
        <v>32374</v>
      </c>
      <c r="I60" s="62">
        <v>135693</v>
      </c>
      <c r="J60" s="62">
        <v>36840</v>
      </c>
      <c r="K60" s="62">
        <v>3005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</row>
    <row r="61" spans="1:153" ht="32.25" customHeight="1">
      <c r="A61" s="40" t="s">
        <v>82</v>
      </c>
      <c r="B61" s="44">
        <v>2308185</v>
      </c>
      <c r="C61" s="62">
        <v>629050</v>
      </c>
      <c r="D61" s="62">
        <v>623805</v>
      </c>
      <c r="E61" s="62">
        <v>462755</v>
      </c>
      <c r="F61" s="62">
        <v>148392</v>
      </c>
      <c r="G61" s="62">
        <v>12658</v>
      </c>
      <c r="H61" s="62">
        <v>94109</v>
      </c>
      <c r="I61" s="62">
        <v>318600</v>
      </c>
      <c r="J61" s="62">
        <v>106438</v>
      </c>
      <c r="K61" s="62">
        <v>96659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</row>
    <row r="62" spans="1:153" ht="32.25" customHeight="1">
      <c r="A62" s="40" t="s">
        <v>83</v>
      </c>
      <c r="B62" s="44">
        <v>288687</v>
      </c>
      <c r="C62" s="62">
        <v>55353</v>
      </c>
      <c r="D62" s="62">
        <v>71703</v>
      </c>
      <c r="E62" s="62">
        <v>51541</v>
      </c>
      <c r="F62" s="62">
        <v>18400</v>
      </c>
      <c r="G62" s="62">
        <v>1762</v>
      </c>
      <c r="H62" s="62">
        <v>6845</v>
      </c>
      <c r="I62" s="62">
        <v>37371</v>
      </c>
      <c r="J62" s="62">
        <v>20865</v>
      </c>
      <c r="K62" s="62">
        <v>20865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</row>
    <row r="63" spans="1:153" ht="32.25" customHeight="1">
      <c r="A63" s="41" t="s">
        <v>84</v>
      </c>
      <c r="B63" s="45">
        <v>1027090</v>
      </c>
      <c r="C63" s="64">
        <v>229911</v>
      </c>
      <c r="D63" s="64">
        <v>218566</v>
      </c>
      <c r="E63" s="64">
        <v>163308</v>
      </c>
      <c r="F63" s="64">
        <v>49271</v>
      </c>
      <c r="G63" s="64">
        <v>5987</v>
      </c>
      <c r="H63" s="64">
        <v>33353</v>
      </c>
      <c r="I63" s="64">
        <v>153904</v>
      </c>
      <c r="J63" s="64">
        <v>42384</v>
      </c>
      <c r="K63" s="64">
        <v>37437</v>
      </c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</row>
    <row r="64" spans="1:153" ht="32.25" customHeight="1" thickBot="1">
      <c r="A64" s="40" t="s">
        <v>89</v>
      </c>
      <c r="B64" s="44">
        <v>926736</v>
      </c>
      <c r="C64" s="62">
        <v>198179</v>
      </c>
      <c r="D64" s="62">
        <v>276682</v>
      </c>
      <c r="E64" s="62">
        <v>182832</v>
      </c>
      <c r="F64" s="62">
        <v>87932</v>
      </c>
      <c r="G64" s="62">
        <v>5918</v>
      </c>
      <c r="H64" s="62">
        <v>22377</v>
      </c>
      <c r="I64" s="62">
        <v>113069</v>
      </c>
      <c r="J64" s="62">
        <v>47088</v>
      </c>
      <c r="K64" s="62">
        <v>3762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</row>
    <row r="65" spans="1:153" ht="32.25" customHeight="1" thickBot="1" thickTop="1">
      <c r="A65" s="42" t="s">
        <v>85</v>
      </c>
      <c r="B65" s="46">
        <f aca="true" t="shared" si="1" ref="B65:K65">SUM(B19:B64)</f>
        <v>49558203</v>
      </c>
      <c r="C65" s="46">
        <f t="shared" si="1"/>
        <v>10627382</v>
      </c>
      <c r="D65" s="46">
        <f t="shared" si="1"/>
        <v>12425592</v>
      </c>
      <c r="E65" s="46">
        <f>SUM(E19:E64)</f>
        <v>8859061</v>
      </c>
      <c r="F65" s="46">
        <f t="shared" si="1"/>
        <v>3307412</v>
      </c>
      <c r="G65" s="46">
        <f t="shared" si="1"/>
        <v>259119</v>
      </c>
      <c r="H65" s="46">
        <f>SUM(H19:H64)</f>
        <v>1935676</v>
      </c>
      <c r="I65" s="46">
        <f>SUM(I19:I64)</f>
        <v>9015204</v>
      </c>
      <c r="J65" s="46">
        <f t="shared" si="1"/>
        <v>2301718</v>
      </c>
      <c r="K65" s="46">
        <f t="shared" si="1"/>
        <v>1048079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</row>
    <row r="66" spans="1:153" ht="32.25" customHeight="1" thickTop="1">
      <c r="A66" s="7" t="s">
        <v>86</v>
      </c>
      <c r="B66" s="47">
        <f>SUM(B65,B18)</f>
        <v>209259479</v>
      </c>
      <c r="C66" s="47">
        <f aca="true" t="shared" si="2" ref="C66:K66">SUM(C65,C18)</f>
        <v>47051057</v>
      </c>
      <c r="D66" s="47">
        <f t="shared" si="2"/>
        <v>53683857</v>
      </c>
      <c r="E66" s="47">
        <f t="shared" si="2"/>
        <v>37797848</v>
      </c>
      <c r="F66" s="47">
        <f t="shared" si="2"/>
        <v>14720808</v>
      </c>
      <c r="G66" s="47">
        <f t="shared" si="2"/>
        <v>1165201</v>
      </c>
      <c r="H66" s="47">
        <f t="shared" si="2"/>
        <v>10063276</v>
      </c>
      <c r="I66" s="47">
        <f t="shared" si="2"/>
        <v>41196800</v>
      </c>
      <c r="J66" s="47">
        <f t="shared" si="2"/>
        <v>9038553</v>
      </c>
      <c r="K66" s="47">
        <f t="shared" si="2"/>
        <v>1903339</v>
      </c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</row>
    <row r="67" spans="1:11" s="61" customFormat="1" ht="32.25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</row>
    <row r="68" s="61" customFormat="1" ht="32.25" customHeight="1"/>
    <row r="69" s="61" customFormat="1" ht="32.25" customHeight="1"/>
    <row r="72" ht="14.25">
      <c r="B72" s="76"/>
    </row>
  </sheetData>
  <sheetProtection/>
  <mergeCells count="4">
    <mergeCell ref="E3:E4"/>
    <mergeCell ref="K3:K4"/>
    <mergeCell ref="F3:F4"/>
    <mergeCell ref="G3:G4"/>
  </mergeCells>
  <printOptions/>
  <pageMargins left="0.7874015748031497" right="0.7874015748031497" top="0.7874015748031497" bottom="0.3937007874015748" header="0.4330708661417323" footer="0.2755905511811024"/>
  <pageSetup firstPageNumber="266" useFirstPageNumber="1" fitToHeight="10" horizontalDpi="600" verticalDpi="600" orientation="portrait" paperSize="9" scale="35" r:id="rId1"/>
  <headerFooter alignWithMargins="0">
    <oddHeader>&amp;L&amp;24Ⅶ　　平成２１年度国民健康保険事業会計決算の状況
　　第３７表　国民健康保険事業会計（事業勘定）決算の状況</oddHeader>
    <oddFooter>&amp;C&amp;28&amp;P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K69"/>
  <sheetViews>
    <sheetView showOutlineSymbols="0" view="pageBreakPreview" zoomScale="50" zoomScaleNormal="87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P65" sqref="BP65"/>
    </sheetView>
  </sheetViews>
  <sheetFormatPr defaultColWidth="24.75390625" defaultRowHeight="14.25"/>
  <cols>
    <col min="1" max="1" width="20.625" style="0" customWidth="1"/>
    <col min="2" max="21" width="19.75390625" style="0" customWidth="1"/>
    <col min="22" max="22" width="19.75390625" style="10" customWidth="1"/>
    <col min="23" max="40" width="19.75390625" style="0" customWidth="1"/>
    <col min="41" max="51" width="18.25390625" style="0" customWidth="1"/>
    <col min="52" max="61" width="19.75390625" style="0" customWidth="1"/>
    <col min="62" max="62" width="7.50390625" style="0" customWidth="1"/>
    <col min="63" max="63" width="16.875" style="0" bestFit="1" customWidth="1"/>
    <col min="64" max="64" width="4.375" style="0" bestFit="1" customWidth="1"/>
    <col min="65" max="65" width="12.125" style="0" customWidth="1"/>
    <col min="66" max="66" width="4.375" style="0" bestFit="1" customWidth="1"/>
    <col min="67" max="67" width="15.125" style="0" bestFit="1" customWidth="1"/>
    <col min="68" max="68" width="4.375" style="0" bestFit="1" customWidth="1"/>
    <col min="69" max="69" width="15.125" style="0" bestFit="1" customWidth="1"/>
    <col min="70" max="70" width="4.375" style="0" bestFit="1" customWidth="1"/>
    <col min="71" max="71" width="15.125" style="0" bestFit="1" customWidth="1"/>
    <col min="72" max="72" width="6.375" style="0" customWidth="1"/>
    <col min="73" max="73" width="15.125" style="0" bestFit="1" customWidth="1"/>
    <col min="74" max="74" width="6.375" style="0" bestFit="1" customWidth="1"/>
  </cols>
  <sheetData>
    <row r="1" spans="1:245" ht="33" customHeight="1">
      <c r="A1" s="36" t="s">
        <v>0</v>
      </c>
      <c r="B1" s="97" t="s">
        <v>150</v>
      </c>
      <c r="C1" s="22"/>
      <c r="D1" s="22"/>
      <c r="E1" s="22"/>
      <c r="F1" s="22"/>
      <c r="G1" s="22"/>
      <c r="H1" s="22"/>
      <c r="I1" s="22"/>
      <c r="J1" s="21"/>
      <c r="K1" s="98"/>
      <c r="L1" s="8" t="s">
        <v>2</v>
      </c>
      <c r="M1" s="17"/>
      <c r="N1" s="16"/>
      <c r="O1" s="16"/>
      <c r="P1" s="16"/>
      <c r="Q1" s="16"/>
      <c r="R1" s="16"/>
      <c r="S1" s="17"/>
      <c r="T1" s="16"/>
      <c r="U1" s="20"/>
      <c r="V1" s="99" t="s">
        <v>151</v>
      </c>
      <c r="W1" s="22"/>
      <c r="X1" s="21"/>
      <c r="Y1" s="21"/>
      <c r="Z1" s="22"/>
      <c r="AA1" s="21"/>
      <c r="AB1" s="22"/>
      <c r="AC1" s="22"/>
      <c r="AD1" s="21"/>
      <c r="AE1" s="50"/>
      <c r="AF1" s="53" t="s">
        <v>151</v>
      </c>
      <c r="AG1" s="21"/>
      <c r="AH1" s="22"/>
      <c r="AI1" s="22"/>
      <c r="AJ1" s="21"/>
      <c r="AK1" s="22"/>
      <c r="AL1" s="22"/>
      <c r="AM1" s="22"/>
      <c r="AN1" s="12" t="s">
        <v>103</v>
      </c>
      <c r="AO1" s="52" t="s">
        <v>102</v>
      </c>
      <c r="AP1" s="21"/>
      <c r="AQ1" s="21"/>
      <c r="AR1" s="21"/>
      <c r="AS1" s="21"/>
      <c r="AT1" s="22"/>
      <c r="AU1" s="22"/>
      <c r="AV1" s="22"/>
      <c r="AW1" s="22"/>
      <c r="AX1" s="21"/>
      <c r="AY1" s="50"/>
      <c r="AZ1" s="53" t="s">
        <v>102</v>
      </c>
      <c r="BA1" s="22"/>
      <c r="BB1" s="21"/>
      <c r="BC1" s="22"/>
      <c r="BD1" s="8" t="s">
        <v>4</v>
      </c>
      <c r="BE1" s="8" t="s">
        <v>146</v>
      </c>
      <c r="BF1" s="119" t="s">
        <v>5</v>
      </c>
      <c r="BG1" s="120"/>
      <c r="BH1" s="120"/>
      <c r="BI1" s="121"/>
      <c r="BJ1" s="56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</row>
    <row r="2" spans="1:245" ht="30" customHeight="1">
      <c r="A2" s="1"/>
      <c r="B2" s="8" t="s">
        <v>7</v>
      </c>
      <c r="C2" s="104" t="s">
        <v>95</v>
      </c>
      <c r="D2" s="8" t="s">
        <v>8</v>
      </c>
      <c r="E2" s="16"/>
      <c r="F2" s="16"/>
      <c r="G2" s="16"/>
      <c r="H2" s="16"/>
      <c r="I2" s="8" t="s">
        <v>9</v>
      </c>
      <c r="J2" s="11" t="s">
        <v>10</v>
      </c>
      <c r="K2" s="14" t="s">
        <v>11</v>
      </c>
      <c r="L2" s="15" t="s">
        <v>12</v>
      </c>
      <c r="M2" s="19" t="s">
        <v>13</v>
      </c>
      <c r="N2" s="16"/>
      <c r="O2" s="16"/>
      <c r="P2" s="16"/>
      <c r="Q2" s="16"/>
      <c r="R2" s="8" t="s">
        <v>14</v>
      </c>
      <c r="S2" s="16"/>
      <c r="T2" s="17"/>
      <c r="U2" s="23"/>
      <c r="V2" s="122" t="s">
        <v>134</v>
      </c>
      <c r="W2" s="102" t="s">
        <v>135</v>
      </c>
      <c r="X2" s="102" t="s">
        <v>136</v>
      </c>
      <c r="Y2" s="102" t="s">
        <v>137</v>
      </c>
      <c r="Z2" s="49" t="s">
        <v>138</v>
      </c>
      <c r="AA2" s="16"/>
      <c r="AB2" s="17"/>
      <c r="AC2" s="16"/>
      <c r="AD2" s="12" t="s">
        <v>139</v>
      </c>
      <c r="AE2" s="77" t="s">
        <v>140</v>
      </c>
      <c r="AF2" s="96" t="s">
        <v>149</v>
      </c>
      <c r="AG2" s="18"/>
      <c r="AH2" s="19" t="s">
        <v>141</v>
      </c>
      <c r="AI2" s="80" t="s">
        <v>142</v>
      </c>
      <c r="AJ2" s="17"/>
      <c r="AK2" s="17"/>
      <c r="AL2" s="102" t="s">
        <v>143</v>
      </c>
      <c r="AM2" s="102" t="s">
        <v>144</v>
      </c>
      <c r="AN2" s="55" t="s">
        <v>3</v>
      </c>
      <c r="AO2" s="54" t="s">
        <v>104</v>
      </c>
      <c r="AP2" s="25"/>
      <c r="AQ2" s="26"/>
      <c r="AR2" s="116" t="s">
        <v>105</v>
      </c>
      <c r="AS2" s="27" t="s">
        <v>106</v>
      </c>
      <c r="AT2" s="25"/>
      <c r="AU2" s="25"/>
      <c r="AV2" s="104" t="s">
        <v>107</v>
      </c>
      <c r="AW2" s="24" t="s">
        <v>108</v>
      </c>
      <c r="AX2" s="21"/>
      <c r="AY2" s="50"/>
      <c r="AZ2" s="24" t="s">
        <v>109</v>
      </c>
      <c r="BA2" s="28"/>
      <c r="BB2" s="27" t="s">
        <v>110</v>
      </c>
      <c r="BC2" s="22"/>
      <c r="BD2" s="106" t="s">
        <v>111</v>
      </c>
      <c r="BE2" s="48" t="s">
        <v>112</v>
      </c>
      <c r="BF2" s="85" t="s">
        <v>145</v>
      </c>
      <c r="BG2" s="125" t="s">
        <v>147</v>
      </c>
      <c r="BH2" s="104" t="s">
        <v>16</v>
      </c>
      <c r="BI2" s="110" t="s">
        <v>148</v>
      </c>
      <c r="BJ2" s="56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</row>
    <row r="3" spans="1:245" ht="24" customHeight="1">
      <c r="A3" s="1"/>
      <c r="B3" s="107" t="s">
        <v>113</v>
      </c>
      <c r="C3" s="106"/>
      <c r="D3" s="29"/>
      <c r="E3" s="104" t="s">
        <v>114</v>
      </c>
      <c r="F3" s="102" t="s">
        <v>93</v>
      </c>
      <c r="G3" s="102" t="s">
        <v>94</v>
      </c>
      <c r="H3" s="104" t="s">
        <v>115</v>
      </c>
      <c r="I3" s="29"/>
      <c r="J3" s="30"/>
      <c r="K3" s="31"/>
      <c r="L3" s="30"/>
      <c r="M3" s="32"/>
      <c r="N3" s="104" t="s">
        <v>17</v>
      </c>
      <c r="O3" s="104" t="s">
        <v>18</v>
      </c>
      <c r="P3" s="102" t="s">
        <v>116</v>
      </c>
      <c r="Q3" s="104" t="s">
        <v>117</v>
      </c>
      <c r="R3" s="29"/>
      <c r="S3" s="110" t="s">
        <v>19</v>
      </c>
      <c r="T3" s="107" t="s">
        <v>118</v>
      </c>
      <c r="U3" s="102" t="s">
        <v>119</v>
      </c>
      <c r="V3" s="123"/>
      <c r="W3" s="118"/>
      <c r="X3" s="118"/>
      <c r="Y3" s="118"/>
      <c r="Z3" s="51"/>
      <c r="AA3" s="114" t="s">
        <v>99</v>
      </c>
      <c r="AB3" s="100" t="s">
        <v>100</v>
      </c>
      <c r="AC3" s="102" t="s">
        <v>101</v>
      </c>
      <c r="AD3" s="33"/>
      <c r="AE3" s="33"/>
      <c r="AF3" s="110" t="s">
        <v>92</v>
      </c>
      <c r="AG3" s="116" t="s">
        <v>120</v>
      </c>
      <c r="AH3" s="34"/>
      <c r="AI3" s="29"/>
      <c r="AJ3" s="110" t="s">
        <v>20</v>
      </c>
      <c r="AK3" s="100" t="s">
        <v>121</v>
      </c>
      <c r="AL3" s="118"/>
      <c r="AM3" s="118"/>
      <c r="AN3" s="9" t="s">
        <v>15</v>
      </c>
      <c r="AO3" s="104" t="s">
        <v>22</v>
      </c>
      <c r="AP3" s="104" t="s">
        <v>23</v>
      </c>
      <c r="AQ3" s="110" t="s">
        <v>24</v>
      </c>
      <c r="AR3" s="124"/>
      <c r="AS3" s="107" t="s">
        <v>87</v>
      </c>
      <c r="AT3" s="104" t="s">
        <v>25</v>
      </c>
      <c r="AU3" s="104" t="s">
        <v>26</v>
      </c>
      <c r="AV3" s="106"/>
      <c r="AW3" s="104" t="s">
        <v>27</v>
      </c>
      <c r="AX3" s="104" t="s">
        <v>122</v>
      </c>
      <c r="AY3" s="104" t="s">
        <v>28</v>
      </c>
      <c r="AZ3" s="104" t="s">
        <v>29</v>
      </c>
      <c r="BA3" s="110" t="s">
        <v>30</v>
      </c>
      <c r="BB3" s="107" t="s">
        <v>31</v>
      </c>
      <c r="BC3" s="104" t="s">
        <v>32</v>
      </c>
      <c r="BD3" s="106"/>
      <c r="BE3" s="29"/>
      <c r="BF3" s="83"/>
      <c r="BG3" s="126"/>
      <c r="BH3" s="106"/>
      <c r="BI3" s="128"/>
      <c r="BJ3" s="56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</row>
    <row r="4" spans="1:245" ht="34.5" customHeight="1">
      <c r="A4" s="2"/>
      <c r="B4" s="108"/>
      <c r="C4" s="29"/>
      <c r="D4" s="29"/>
      <c r="E4" s="113"/>
      <c r="F4" s="103"/>
      <c r="G4" s="103"/>
      <c r="H4" s="113"/>
      <c r="I4" s="29"/>
      <c r="J4" s="30"/>
      <c r="K4" s="31"/>
      <c r="L4" s="30"/>
      <c r="M4" s="32"/>
      <c r="N4" s="105"/>
      <c r="O4" s="105"/>
      <c r="P4" s="103"/>
      <c r="Q4" s="113"/>
      <c r="R4" s="29"/>
      <c r="S4" s="112"/>
      <c r="T4" s="108"/>
      <c r="U4" s="109"/>
      <c r="V4" s="82"/>
      <c r="W4" s="78"/>
      <c r="X4" s="78"/>
      <c r="Y4" s="33"/>
      <c r="Z4" s="29"/>
      <c r="AA4" s="115"/>
      <c r="AB4" s="101"/>
      <c r="AC4" s="109"/>
      <c r="AD4" s="33"/>
      <c r="AE4" s="35"/>
      <c r="AF4" s="111"/>
      <c r="AG4" s="117"/>
      <c r="AH4" s="32"/>
      <c r="AI4" s="29"/>
      <c r="AJ4" s="112"/>
      <c r="AK4" s="101"/>
      <c r="AL4" s="29"/>
      <c r="AM4" s="29"/>
      <c r="AN4" s="9" t="s">
        <v>21</v>
      </c>
      <c r="AO4" s="113"/>
      <c r="AP4" s="105"/>
      <c r="AQ4" s="111"/>
      <c r="AR4" s="117"/>
      <c r="AS4" s="108"/>
      <c r="AT4" s="113"/>
      <c r="AU4" s="113"/>
      <c r="AV4" s="113"/>
      <c r="AW4" s="113"/>
      <c r="AX4" s="105"/>
      <c r="AY4" s="113"/>
      <c r="AZ4" s="113"/>
      <c r="BA4" s="111"/>
      <c r="BB4" s="108"/>
      <c r="BC4" s="113"/>
      <c r="BD4" s="29"/>
      <c r="BE4" s="29"/>
      <c r="BF4" s="84"/>
      <c r="BG4" s="127"/>
      <c r="BH4" s="29"/>
      <c r="BI4" s="30"/>
      <c r="BJ4" s="56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</row>
    <row r="5" spans="1:245" ht="32.25" customHeight="1">
      <c r="A5" s="5" t="s">
        <v>33</v>
      </c>
      <c r="B5" s="58">
        <v>922002</v>
      </c>
      <c r="C5" s="58">
        <v>2523647</v>
      </c>
      <c r="D5" s="58">
        <v>1472217</v>
      </c>
      <c r="E5" s="58">
        <v>101063</v>
      </c>
      <c r="F5" s="58">
        <v>547620</v>
      </c>
      <c r="G5" s="58">
        <v>0</v>
      </c>
      <c r="H5" s="58">
        <v>823534</v>
      </c>
      <c r="I5" s="58">
        <v>5000</v>
      </c>
      <c r="J5" s="58">
        <v>1009575</v>
      </c>
      <c r="K5" s="58">
        <v>78840</v>
      </c>
      <c r="L5" s="58">
        <f>SUM(M5,R5,V5:X5,Y5:Z5,AD5:AE5,AH5:AI5,AL5:AM5)</f>
        <v>24748359</v>
      </c>
      <c r="M5" s="58">
        <v>556768</v>
      </c>
      <c r="N5" s="58">
        <v>166449</v>
      </c>
      <c r="O5" s="58">
        <v>309669</v>
      </c>
      <c r="P5" s="58">
        <v>21344</v>
      </c>
      <c r="Q5" s="58">
        <v>59306</v>
      </c>
      <c r="R5" s="58">
        <v>17003124</v>
      </c>
      <c r="S5" s="58">
        <v>16802124</v>
      </c>
      <c r="T5" s="58">
        <v>134173</v>
      </c>
      <c r="U5" s="58">
        <v>66827</v>
      </c>
      <c r="V5" s="59">
        <v>257</v>
      </c>
      <c r="W5" s="58">
        <v>3198418</v>
      </c>
      <c r="X5" s="58">
        <v>9094</v>
      </c>
      <c r="Y5" s="58">
        <v>1130495</v>
      </c>
      <c r="Z5" s="58">
        <v>2637948</v>
      </c>
      <c r="AA5" s="58">
        <v>2637948</v>
      </c>
      <c r="AB5" s="58">
        <v>0</v>
      </c>
      <c r="AC5" s="58">
        <v>0</v>
      </c>
      <c r="AD5" s="58">
        <v>182653</v>
      </c>
      <c r="AE5" s="58">
        <v>5000</v>
      </c>
      <c r="AF5" s="58">
        <v>0</v>
      </c>
      <c r="AG5" s="58">
        <v>5000</v>
      </c>
      <c r="AH5" s="58">
        <v>80</v>
      </c>
      <c r="AI5" s="58">
        <v>0</v>
      </c>
      <c r="AJ5" s="58">
        <v>0</v>
      </c>
      <c r="AK5" s="58">
        <v>0</v>
      </c>
      <c r="AL5" s="58">
        <v>0</v>
      </c>
      <c r="AM5" s="58">
        <v>24522</v>
      </c>
      <c r="AN5" s="58">
        <f>'第３７表国保（事業会計）決算（最初のページのみ印刷）'!B5-L5</f>
        <v>902777</v>
      </c>
      <c r="AO5" s="90">
        <v>0</v>
      </c>
      <c r="AP5" s="90">
        <v>0</v>
      </c>
      <c r="AQ5" s="58">
        <f>AO5+AP5</f>
        <v>0</v>
      </c>
      <c r="AR5" s="90">
        <v>0</v>
      </c>
      <c r="AS5" s="58">
        <v>0</v>
      </c>
      <c r="AT5" s="58">
        <v>96801</v>
      </c>
      <c r="AU5" s="58">
        <f aca="true" t="shared" si="0" ref="AU5:AU17">AS5-AT5</f>
        <v>-96801</v>
      </c>
      <c r="AV5" s="90">
        <v>0</v>
      </c>
      <c r="AW5" s="58">
        <v>106876</v>
      </c>
      <c r="AX5" s="58">
        <v>0</v>
      </c>
      <c r="AY5" s="58">
        <f aca="true" t="shared" si="1" ref="AY5:AY17">AW5-AX5</f>
        <v>106876</v>
      </c>
      <c r="AZ5" s="58">
        <f aca="true" t="shared" si="2" ref="AZ5:AZ16">BA5+AU5+AY5</f>
        <v>912852</v>
      </c>
      <c r="BA5" s="58">
        <f aca="true" t="shared" si="3" ref="BA5:BA16">AN5-AQ5+AR5+AV5</f>
        <v>902777</v>
      </c>
      <c r="BB5" s="58">
        <f>AZ5-'第３７表国保（事業会計）決算（最初のページのみ印刷）'!K5-E5+AF5</f>
        <v>708624</v>
      </c>
      <c r="BC5" s="58">
        <f>BA5-'第３７表国保（事業会計）決算（最初のページのみ印刷）'!K5-E5+AF5</f>
        <v>698549</v>
      </c>
      <c r="BD5" s="58">
        <v>282785</v>
      </c>
      <c r="BE5" s="58">
        <v>57</v>
      </c>
      <c r="BF5" s="62">
        <v>41248</v>
      </c>
      <c r="BG5" s="58">
        <v>41239</v>
      </c>
      <c r="BH5" s="58">
        <v>72427</v>
      </c>
      <c r="BI5" s="58">
        <v>70641</v>
      </c>
      <c r="BJ5" s="60"/>
      <c r="BK5" s="94"/>
      <c r="BL5" s="37"/>
      <c r="BM5" s="94"/>
      <c r="BN5" s="37"/>
      <c r="BO5" s="94"/>
      <c r="BP5" s="37"/>
      <c r="BQ5" s="94"/>
      <c r="BR5" s="37"/>
      <c r="BS5" s="94"/>
      <c r="BT5" s="37"/>
      <c r="BU5" s="94"/>
      <c r="BV5" s="37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</row>
    <row r="6" spans="1:245" ht="32.25" customHeight="1">
      <c r="A6" s="4" t="s">
        <v>34</v>
      </c>
      <c r="B6" s="62">
        <v>574899</v>
      </c>
      <c r="C6" s="62">
        <v>1427010</v>
      </c>
      <c r="D6" s="62">
        <v>1145155</v>
      </c>
      <c r="E6" s="62">
        <v>304491</v>
      </c>
      <c r="F6" s="62">
        <v>399047</v>
      </c>
      <c r="G6" s="62">
        <v>0</v>
      </c>
      <c r="H6" s="62">
        <v>441617</v>
      </c>
      <c r="I6" s="62">
        <v>0</v>
      </c>
      <c r="J6" s="62">
        <v>38142</v>
      </c>
      <c r="K6" s="62">
        <v>44663</v>
      </c>
      <c r="L6" s="62">
        <f aca="true" t="shared" si="4" ref="L6:L17">SUM(M6,R6,V6:X6,Y6:Z6,AD6:AE6,AH6:AI6,AL6:AM6)</f>
        <v>12868343</v>
      </c>
      <c r="M6" s="62">
        <v>328009</v>
      </c>
      <c r="N6" s="62">
        <v>153471</v>
      </c>
      <c r="O6" s="62">
        <v>143372</v>
      </c>
      <c r="P6" s="62">
        <v>10852</v>
      </c>
      <c r="Q6" s="62">
        <v>20314</v>
      </c>
      <c r="R6" s="62">
        <v>8509346</v>
      </c>
      <c r="S6" s="62">
        <v>8410313</v>
      </c>
      <c r="T6" s="62">
        <v>68033</v>
      </c>
      <c r="U6" s="62">
        <v>31000</v>
      </c>
      <c r="V6" s="63">
        <v>65133</v>
      </c>
      <c r="W6" s="62">
        <v>1613779</v>
      </c>
      <c r="X6" s="62">
        <v>4589</v>
      </c>
      <c r="Y6" s="62">
        <v>666361</v>
      </c>
      <c r="Z6" s="62">
        <v>1555957</v>
      </c>
      <c r="AA6" s="62">
        <v>1555957</v>
      </c>
      <c r="AB6" s="62">
        <v>0</v>
      </c>
      <c r="AC6" s="62">
        <v>0</v>
      </c>
      <c r="AD6" s="62">
        <v>94889</v>
      </c>
      <c r="AE6" s="62">
        <v>18142</v>
      </c>
      <c r="AF6" s="62">
        <v>0</v>
      </c>
      <c r="AG6" s="62">
        <v>18142</v>
      </c>
      <c r="AH6" s="62">
        <v>0</v>
      </c>
      <c r="AI6" s="62">
        <v>485</v>
      </c>
      <c r="AJ6" s="62">
        <v>0</v>
      </c>
      <c r="AK6" s="62">
        <v>485</v>
      </c>
      <c r="AL6" s="62">
        <v>0</v>
      </c>
      <c r="AM6" s="62">
        <v>11653</v>
      </c>
      <c r="AN6" s="62">
        <f>'第３７表国保（事業会計）決算（最初のページのみ印刷）'!B6-L6</f>
        <v>37202</v>
      </c>
      <c r="AO6" s="91">
        <v>0</v>
      </c>
      <c r="AP6" s="91">
        <v>0</v>
      </c>
      <c r="AQ6" s="62">
        <f aca="true" t="shared" si="5" ref="AQ6:AQ17">AO6+AP6</f>
        <v>0</v>
      </c>
      <c r="AR6" s="91">
        <v>0</v>
      </c>
      <c r="AS6" s="62">
        <v>1</v>
      </c>
      <c r="AT6" s="62">
        <v>0</v>
      </c>
      <c r="AU6" s="62">
        <f t="shared" si="0"/>
        <v>1</v>
      </c>
      <c r="AV6" s="91">
        <v>0</v>
      </c>
      <c r="AW6" s="62">
        <v>1</v>
      </c>
      <c r="AX6" s="62">
        <v>0</v>
      </c>
      <c r="AY6" s="62">
        <f t="shared" si="1"/>
        <v>1</v>
      </c>
      <c r="AZ6" s="62">
        <f t="shared" si="2"/>
        <v>37204</v>
      </c>
      <c r="BA6" s="62">
        <f t="shared" si="3"/>
        <v>37202</v>
      </c>
      <c r="BB6" s="62">
        <f>AZ6-'第３７表国保（事業会計）決算（最初のページのみ印刷）'!K6-E6+AF6</f>
        <v>-267287</v>
      </c>
      <c r="BC6" s="62">
        <f>BA6-'第３７表国保（事業会計）決算（最初のページのみ印刷）'!K6-E6+AF6</f>
        <v>-267289</v>
      </c>
      <c r="BD6" s="62">
        <v>243205</v>
      </c>
      <c r="BE6" s="62">
        <v>29</v>
      </c>
      <c r="BF6" s="62">
        <v>0</v>
      </c>
      <c r="BG6" s="62">
        <v>20239</v>
      </c>
      <c r="BH6" s="62">
        <v>36267</v>
      </c>
      <c r="BI6" s="62">
        <v>317</v>
      </c>
      <c r="BJ6" s="60"/>
      <c r="BK6" s="94"/>
      <c r="BL6" s="37"/>
      <c r="BM6" s="94"/>
      <c r="BN6" s="37"/>
      <c r="BO6" s="94"/>
      <c r="BP6" s="37"/>
      <c r="BQ6" s="94"/>
      <c r="BR6" s="37"/>
      <c r="BS6" s="94"/>
      <c r="BT6" s="37"/>
      <c r="BU6" s="94"/>
      <c r="BV6" s="37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</row>
    <row r="7" spans="1:245" ht="32.25" customHeight="1">
      <c r="A7" s="4" t="s">
        <v>35</v>
      </c>
      <c r="B7" s="62">
        <v>1186359</v>
      </c>
      <c r="C7" s="62">
        <v>3705700</v>
      </c>
      <c r="D7" s="62">
        <v>2240866</v>
      </c>
      <c r="E7" s="62">
        <v>402754</v>
      </c>
      <c r="F7" s="62">
        <v>1013187</v>
      </c>
      <c r="G7" s="62">
        <v>0</v>
      </c>
      <c r="H7" s="62">
        <v>824925</v>
      </c>
      <c r="I7" s="62">
        <v>0</v>
      </c>
      <c r="J7" s="62">
        <v>1682329</v>
      </c>
      <c r="K7" s="62">
        <v>192445</v>
      </c>
      <c r="L7" s="62">
        <f t="shared" si="4"/>
        <v>31166395</v>
      </c>
      <c r="M7" s="62">
        <v>478310</v>
      </c>
      <c r="N7" s="62">
        <v>174567</v>
      </c>
      <c r="O7" s="62">
        <v>232994</v>
      </c>
      <c r="P7" s="62">
        <v>26131</v>
      </c>
      <c r="Q7" s="62">
        <v>44618</v>
      </c>
      <c r="R7" s="62">
        <v>20318648</v>
      </c>
      <c r="S7" s="62">
        <v>20078611</v>
      </c>
      <c r="T7" s="62">
        <v>171243</v>
      </c>
      <c r="U7" s="62">
        <v>68794</v>
      </c>
      <c r="V7" s="63">
        <v>290</v>
      </c>
      <c r="W7" s="62">
        <v>3908975</v>
      </c>
      <c r="X7" s="62">
        <v>11115</v>
      </c>
      <c r="Y7" s="62">
        <v>1525211</v>
      </c>
      <c r="Z7" s="62">
        <v>3662084</v>
      </c>
      <c r="AA7" s="62">
        <v>617270</v>
      </c>
      <c r="AB7" s="62">
        <v>0</v>
      </c>
      <c r="AC7" s="62">
        <v>3044814</v>
      </c>
      <c r="AD7" s="62">
        <v>186283</v>
      </c>
      <c r="AE7" s="62">
        <v>28124</v>
      </c>
      <c r="AF7" s="62">
        <v>0</v>
      </c>
      <c r="AG7" s="62">
        <v>28124</v>
      </c>
      <c r="AH7" s="62">
        <v>3272</v>
      </c>
      <c r="AI7" s="62">
        <v>0</v>
      </c>
      <c r="AJ7" s="62">
        <v>0</v>
      </c>
      <c r="AK7" s="62">
        <v>0</v>
      </c>
      <c r="AL7" s="62">
        <v>0</v>
      </c>
      <c r="AM7" s="62">
        <v>1044083</v>
      </c>
      <c r="AN7" s="62">
        <f>'第３７表国保（事業会計）決算（最初のページのみ印刷）'!B7-L7</f>
        <v>1022456</v>
      </c>
      <c r="AO7" s="91">
        <v>0</v>
      </c>
      <c r="AP7" s="91">
        <v>0</v>
      </c>
      <c r="AQ7" s="62">
        <f t="shared" si="5"/>
        <v>0</v>
      </c>
      <c r="AR7" s="91">
        <v>0</v>
      </c>
      <c r="AS7" s="62">
        <v>0</v>
      </c>
      <c r="AT7" s="62">
        <v>157792</v>
      </c>
      <c r="AU7" s="62">
        <f t="shared" si="0"/>
        <v>-157792</v>
      </c>
      <c r="AV7" s="91">
        <v>0</v>
      </c>
      <c r="AW7" s="62">
        <v>0</v>
      </c>
      <c r="AX7" s="62">
        <v>167531</v>
      </c>
      <c r="AY7" s="62">
        <f t="shared" si="1"/>
        <v>-167531</v>
      </c>
      <c r="AZ7" s="62">
        <f t="shared" si="2"/>
        <v>697133</v>
      </c>
      <c r="BA7" s="62">
        <f t="shared" si="3"/>
        <v>1022456</v>
      </c>
      <c r="BB7" s="62">
        <f>AZ7-'第３７表国保（事業会計）決算（最初のページのみ印刷）'!K7-E7+AF7</f>
        <v>117564</v>
      </c>
      <c r="BC7" s="62">
        <f>BA7-'第３７表国保（事業会計）決算（最初のページのみ印刷）'!K7-E7+AF7</f>
        <v>442887</v>
      </c>
      <c r="BD7" s="62">
        <v>314634</v>
      </c>
      <c r="BE7" s="62">
        <v>43</v>
      </c>
      <c r="BF7" s="62">
        <v>0</v>
      </c>
      <c r="BG7" s="62">
        <v>48246</v>
      </c>
      <c r="BH7" s="62">
        <v>87599</v>
      </c>
      <c r="BI7" s="62">
        <v>434644</v>
      </c>
      <c r="BJ7" s="60"/>
      <c r="BK7" s="94"/>
      <c r="BL7" s="37"/>
      <c r="BM7" s="94"/>
      <c r="BN7" s="37"/>
      <c r="BO7" s="94"/>
      <c r="BP7" s="37"/>
      <c r="BQ7" s="94"/>
      <c r="BR7" s="37"/>
      <c r="BS7" s="94"/>
      <c r="BT7" s="37"/>
      <c r="BU7" s="94"/>
      <c r="BV7" s="37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</row>
    <row r="8" spans="1:245" ht="32.25" customHeight="1">
      <c r="A8" s="4" t="s">
        <v>36</v>
      </c>
      <c r="B8" s="62">
        <v>1259730</v>
      </c>
      <c r="C8" s="62">
        <v>4074541</v>
      </c>
      <c r="D8" s="62">
        <v>1911269</v>
      </c>
      <c r="E8" s="62">
        <v>191578</v>
      </c>
      <c r="F8" s="62">
        <v>1167499</v>
      </c>
      <c r="G8" s="62">
        <v>0</v>
      </c>
      <c r="H8" s="62">
        <v>552192</v>
      </c>
      <c r="I8" s="62">
        <v>200000</v>
      </c>
      <c r="J8" s="62">
        <v>773085</v>
      </c>
      <c r="K8" s="62">
        <v>161548</v>
      </c>
      <c r="L8" s="62">
        <f t="shared" si="4"/>
        <v>34107258</v>
      </c>
      <c r="M8" s="62">
        <v>284083</v>
      </c>
      <c r="N8" s="62">
        <v>151468</v>
      </c>
      <c r="O8" s="62">
        <v>75532</v>
      </c>
      <c r="P8" s="62">
        <v>26859</v>
      </c>
      <c r="Q8" s="62">
        <v>30224</v>
      </c>
      <c r="R8" s="62">
        <v>23957502</v>
      </c>
      <c r="S8" s="62">
        <v>23677613</v>
      </c>
      <c r="T8" s="62">
        <v>188106</v>
      </c>
      <c r="U8" s="62">
        <v>91783</v>
      </c>
      <c r="V8" s="63">
        <v>146815</v>
      </c>
      <c r="W8" s="62">
        <v>4025580</v>
      </c>
      <c r="X8" s="62">
        <v>11446</v>
      </c>
      <c r="Y8" s="62">
        <v>1507687</v>
      </c>
      <c r="Z8" s="62">
        <v>3677373</v>
      </c>
      <c r="AA8" s="62">
        <v>3677373</v>
      </c>
      <c r="AB8" s="62">
        <v>0</v>
      </c>
      <c r="AC8" s="62">
        <v>0</v>
      </c>
      <c r="AD8" s="62">
        <v>218656</v>
      </c>
      <c r="AE8" s="62">
        <v>0</v>
      </c>
      <c r="AF8" s="62">
        <v>0</v>
      </c>
      <c r="AG8" s="62">
        <v>0</v>
      </c>
      <c r="AH8" s="62">
        <v>591</v>
      </c>
      <c r="AI8" s="62">
        <v>0</v>
      </c>
      <c r="AJ8" s="62">
        <v>0</v>
      </c>
      <c r="AK8" s="62">
        <v>0</v>
      </c>
      <c r="AL8" s="62">
        <v>0</v>
      </c>
      <c r="AM8" s="62">
        <v>277525</v>
      </c>
      <c r="AN8" s="62">
        <f>'第３７表国保（事業会計）決算（最初のページのみ印刷）'!B8-L8</f>
        <v>677404</v>
      </c>
      <c r="AO8" s="91">
        <v>0</v>
      </c>
      <c r="AP8" s="91">
        <v>0</v>
      </c>
      <c r="AQ8" s="62">
        <f t="shared" si="5"/>
        <v>0</v>
      </c>
      <c r="AR8" s="91">
        <v>0</v>
      </c>
      <c r="AS8" s="62">
        <v>0</v>
      </c>
      <c r="AT8" s="62">
        <v>42206</v>
      </c>
      <c r="AU8" s="62">
        <f t="shared" si="0"/>
        <v>-42206</v>
      </c>
      <c r="AV8" s="91">
        <v>0</v>
      </c>
      <c r="AW8" s="62">
        <v>0</v>
      </c>
      <c r="AX8" s="62">
        <v>64974</v>
      </c>
      <c r="AY8" s="62">
        <f t="shared" si="1"/>
        <v>-64974</v>
      </c>
      <c r="AZ8" s="62">
        <f t="shared" si="2"/>
        <v>570224</v>
      </c>
      <c r="BA8" s="62">
        <f t="shared" si="3"/>
        <v>677404</v>
      </c>
      <c r="BB8" s="62">
        <f>AZ8-'第３７表国保（事業会計）決算（最初のページのみ印刷）'!K8-E8+AF8</f>
        <v>212941</v>
      </c>
      <c r="BC8" s="62">
        <f>BA8-'第３７表国保（事業会計）決算（最初のページのみ印刷）'!K8-E8+AF8</f>
        <v>320121</v>
      </c>
      <c r="BD8" s="62">
        <v>127227</v>
      </c>
      <c r="BE8" s="62">
        <v>22</v>
      </c>
      <c r="BF8" s="62">
        <v>33448</v>
      </c>
      <c r="BG8" s="62">
        <v>52801</v>
      </c>
      <c r="BH8" s="62">
        <v>91274</v>
      </c>
      <c r="BI8" s="62">
        <v>269619</v>
      </c>
      <c r="BJ8" s="60"/>
      <c r="BK8" s="94"/>
      <c r="BL8" s="37"/>
      <c r="BM8" s="94"/>
      <c r="BN8" s="37"/>
      <c r="BO8" s="94"/>
      <c r="BP8" s="37"/>
      <c r="BQ8" s="94"/>
      <c r="BR8" s="37"/>
      <c r="BS8" s="94"/>
      <c r="BT8" s="37"/>
      <c r="BU8" s="94"/>
      <c r="BV8" s="37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</row>
    <row r="9" spans="1:245" ht="32.25" customHeight="1">
      <c r="A9" s="4" t="s">
        <v>37</v>
      </c>
      <c r="B9" s="62">
        <v>239440</v>
      </c>
      <c r="C9" s="62">
        <v>623456</v>
      </c>
      <c r="D9" s="62">
        <v>424358</v>
      </c>
      <c r="E9" s="62">
        <v>18393</v>
      </c>
      <c r="F9" s="62">
        <v>212144</v>
      </c>
      <c r="G9" s="62">
        <v>0</v>
      </c>
      <c r="H9" s="62">
        <v>193821</v>
      </c>
      <c r="I9" s="62">
        <v>0</v>
      </c>
      <c r="J9" s="62">
        <v>399782</v>
      </c>
      <c r="K9" s="62">
        <v>21813</v>
      </c>
      <c r="L9" s="62">
        <f t="shared" si="4"/>
        <v>5925889</v>
      </c>
      <c r="M9" s="62">
        <v>141277</v>
      </c>
      <c r="N9" s="62">
        <v>94992</v>
      </c>
      <c r="O9" s="62">
        <v>36888</v>
      </c>
      <c r="P9" s="62">
        <v>5309</v>
      </c>
      <c r="Q9" s="62">
        <v>4088</v>
      </c>
      <c r="R9" s="62">
        <v>3897546</v>
      </c>
      <c r="S9" s="62">
        <v>3854147</v>
      </c>
      <c r="T9" s="62">
        <v>30115</v>
      </c>
      <c r="U9" s="62">
        <v>13284</v>
      </c>
      <c r="V9" s="63">
        <v>28432</v>
      </c>
      <c r="W9" s="62">
        <v>769445</v>
      </c>
      <c r="X9" s="62">
        <v>2188</v>
      </c>
      <c r="Y9" s="62">
        <v>318951</v>
      </c>
      <c r="Z9" s="62">
        <v>698842</v>
      </c>
      <c r="AA9" s="62">
        <v>698842</v>
      </c>
      <c r="AB9" s="62">
        <v>0</v>
      </c>
      <c r="AC9" s="62">
        <v>0</v>
      </c>
      <c r="AD9" s="62">
        <v>36332</v>
      </c>
      <c r="AE9" s="62">
        <v>0</v>
      </c>
      <c r="AF9" s="62">
        <v>0</v>
      </c>
      <c r="AG9" s="62">
        <v>0</v>
      </c>
      <c r="AH9" s="62">
        <v>0</v>
      </c>
      <c r="AI9" s="62">
        <v>0</v>
      </c>
      <c r="AJ9" s="62">
        <v>0</v>
      </c>
      <c r="AK9" s="62">
        <v>0</v>
      </c>
      <c r="AL9" s="62">
        <v>0</v>
      </c>
      <c r="AM9" s="62">
        <v>32876</v>
      </c>
      <c r="AN9" s="62">
        <f>'第３７表国保（事業会計）決算（最初のページのみ印刷）'!B9-L9</f>
        <v>239316</v>
      </c>
      <c r="AO9" s="91">
        <v>0</v>
      </c>
      <c r="AP9" s="91">
        <v>0</v>
      </c>
      <c r="AQ9" s="62">
        <f t="shared" si="5"/>
        <v>0</v>
      </c>
      <c r="AR9" s="91">
        <v>0</v>
      </c>
      <c r="AS9" s="62">
        <v>0</v>
      </c>
      <c r="AT9" s="62">
        <v>23031</v>
      </c>
      <c r="AU9" s="62">
        <f t="shared" si="0"/>
        <v>-23031</v>
      </c>
      <c r="AV9" s="91">
        <v>0</v>
      </c>
      <c r="AW9" s="62">
        <v>22287</v>
      </c>
      <c r="AX9" s="62">
        <v>0</v>
      </c>
      <c r="AY9" s="62">
        <f t="shared" si="1"/>
        <v>22287</v>
      </c>
      <c r="AZ9" s="62">
        <f t="shared" si="2"/>
        <v>238572</v>
      </c>
      <c r="BA9" s="62">
        <f t="shared" si="3"/>
        <v>239316</v>
      </c>
      <c r="BB9" s="62">
        <f>AZ9-'第３７表国保（事業会計）決算（最初のページのみ印刷）'!K9-E9+AF9</f>
        <v>190867</v>
      </c>
      <c r="BC9" s="62">
        <f>BA9-'第３７表国保（事業会計）決算（最初のページのみ印刷）'!K9-E9+AF9</f>
        <v>191611</v>
      </c>
      <c r="BD9" s="62">
        <v>107177</v>
      </c>
      <c r="BE9" s="62">
        <v>16</v>
      </c>
      <c r="BF9" s="62">
        <v>0</v>
      </c>
      <c r="BG9" s="62">
        <v>9373</v>
      </c>
      <c r="BH9" s="62">
        <v>17281</v>
      </c>
      <c r="BI9" s="62">
        <v>172493</v>
      </c>
      <c r="BJ9" s="60"/>
      <c r="BK9" s="94"/>
      <c r="BL9" s="37"/>
      <c r="BM9" s="94"/>
      <c r="BN9" s="37"/>
      <c r="BO9" s="94"/>
      <c r="BP9" s="37"/>
      <c r="BQ9" s="94"/>
      <c r="BR9" s="37"/>
      <c r="BS9" s="94"/>
      <c r="BT9" s="37"/>
      <c r="BU9" s="94"/>
      <c r="BV9" s="37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</row>
    <row r="10" spans="1:245" ht="32.25" customHeight="1">
      <c r="A10" s="39" t="s">
        <v>38</v>
      </c>
      <c r="B10" s="58">
        <v>395844</v>
      </c>
      <c r="C10" s="58">
        <v>1057839</v>
      </c>
      <c r="D10" s="58">
        <v>454031</v>
      </c>
      <c r="E10" s="58">
        <v>20349</v>
      </c>
      <c r="F10" s="58">
        <v>249637</v>
      </c>
      <c r="G10" s="58">
        <v>0</v>
      </c>
      <c r="H10" s="58">
        <v>184045</v>
      </c>
      <c r="I10" s="58">
        <v>0</v>
      </c>
      <c r="J10" s="58">
        <v>374995</v>
      </c>
      <c r="K10" s="58">
        <v>28385</v>
      </c>
      <c r="L10" s="58">
        <f t="shared" si="4"/>
        <v>8135604</v>
      </c>
      <c r="M10" s="58">
        <v>133280</v>
      </c>
      <c r="N10" s="58">
        <v>95565</v>
      </c>
      <c r="O10" s="58">
        <v>19572</v>
      </c>
      <c r="P10" s="58">
        <v>6953</v>
      </c>
      <c r="Q10" s="58">
        <v>11190</v>
      </c>
      <c r="R10" s="58">
        <v>5428827</v>
      </c>
      <c r="S10" s="58">
        <v>5368063</v>
      </c>
      <c r="T10" s="58">
        <v>42857</v>
      </c>
      <c r="U10" s="58">
        <v>17907</v>
      </c>
      <c r="V10" s="59">
        <v>60499</v>
      </c>
      <c r="W10" s="58">
        <v>1042463</v>
      </c>
      <c r="X10" s="58">
        <v>2964</v>
      </c>
      <c r="Y10" s="58">
        <v>431415</v>
      </c>
      <c r="Z10" s="58">
        <v>960403</v>
      </c>
      <c r="AA10" s="58">
        <v>153785</v>
      </c>
      <c r="AB10" s="58">
        <v>0</v>
      </c>
      <c r="AC10" s="58">
        <v>806618</v>
      </c>
      <c r="AD10" s="58">
        <v>68519</v>
      </c>
      <c r="AE10" s="58">
        <v>0</v>
      </c>
      <c r="AF10" s="58">
        <v>0</v>
      </c>
      <c r="AG10" s="58">
        <v>0</v>
      </c>
      <c r="AH10" s="58">
        <v>908</v>
      </c>
      <c r="AI10" s="58">
        <v>0</v>
      </c>
      <c r="AJ10" s="58">
        <v>0</v>
      </c>
      <c r="AK10" s="58">
        <v>0</v>
      </c>
      <c r="AL10" s="58">
        <v>0</v>
      </c>
      <c r="AM10" s="58">
        <v>6326</v>
      </c>
      <c r="AN10" s="58">
        <f>'第３７表国保（事業会計）決算（最初のページのみ印刷）'!B10-L10</f>
        <v>395768</v>
      </c>
      <c r="AO10" s="90">
        <v>0</v>
      </c>
      <c r="AP10" s="90">
        <v>0</v>
      </c>
      <c r="AQ10" s="58">
        <f t="shared" si="5"/>
        <v>0</v>
      </c>
      <c r="AR10" s="90">
        <v>0</v>
      </c>
      <c r="AS10" s="58">
        <v>27634</v>
      </c>
      <c r="AT10" s="58">
        <v>0</v>
      </c>
      <c r="AU10" s="58">
        <f t="shared" si="0"/>
        <v>27634</v>
      </c>
      <c r="AV10" s="90">
        <v>0</v>
      </c>
      <c r="AW10" s="58">
        <v>0</v>
      </c>
      <c r="AX10" s="58">
        <v>18380</v>
      </c>
      <c r="AY10" s="58">
        <f t="shared" si="1"/>
        <v>-18380</v>
      </c>
      <c r="AZ10" s="58">
        <f t="shared" si="2"/>
        <v>405022</v>
      </c>
      <c r="BA10" s="58">
        <f t="shared" si="3"/>
        <v>395768</v>
      </c>
      <c r="BB10" s="58">
        <f>AZ10-'第３７表国保（事業会計）決算（最初のページのみ印刷）'!K10-E10+AF10</f>
        <v>384673</v>
      </c>
      <c r="BC10" s="58">
        <f>BA10-'第３７表国保（事業会計）決算（最初のページのみ印刷）'!K10-E10+AF10</f>
        <v>375419</v>
      </c>
      <c r="BD10" s="58">
        <v>77755</v>
      </c>
      <c r="BE10" s="58">
        <v>15</v>
      </c>
      <c r="BF10" s="58">
        <v>3262</v>
      </c>
      <c r="BG10" s="58">
        <v>11518</v>
      </c>
      <c r="BH10" s="58">
        <v>22952</v>
      </c>
      <c r="BI10" s="58">
        <v>305292</v>
      </c>
      <c r="BJ10" s="60"/>
      <c r="BK10" s="94"/>
      <c r="BL10" s="37"/>
      <c r="BM10" s="94"/>
      <c r="BN10" s="37"/>
      <c r="BO10" s="94"/>
      <c r="BP10" s="37"/>
      <c r="BQ10" s="94"/>
      <c r="BR10" s="37"/>
      <c r="BS10" s="94"/>
      <c r="BT10" s="37"/>
      <c r="BU10" s="94"/>
      <c r="BV10" s="37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</row>
    <row r="11" spans="1:245" ht="32.25" customHeight="1">
      <c r="A11" s="40" t="s">
        <v>39</v>
      </c>
      <c r="B11" s="62">
        <v>241510</v>
      </c>
      <c r="C11" s="62">
        <v>648624</v>
      </c>
      <c r="D11" s="62">
        <v>311205</v>
      </c>
      <c r="E11" s="62">
        <v>37642</v>
      </c>
      <c r="F11" s="62">
        <v>168746</v>
      </c>
      <c r="G11" s="62">
        <v>0</v>
      </c>
      <c r="H11" s="62">
        <v>104817</v>
      </c>
      <c r="I11" s="62">
        <v>0</v>
      </c>
      <c r="J11" s="62">
        <v>102075</v>
      </c>
      <c r="K11" s="62">
        <v>57886</v>
      </c>
      <c r="L11" s="62">
        <f t="shared" si="4"/>
        <v>5531868</v>
      </c>
      <c r="M11" s="62">
        <v>99856</v>
      </c>
      <c r="N11" s="62">
        <v>58977</v>
      </c>
      <c r="O11" s="62">
        <v>25786</v>
      </c>
      <c r="P11" s="62">
        <v>4679</v>
      </c>
      <c r="Q11" s="62">
        <v>10414</v>
      </c>
      <c r="R11" s="62">
        <v>3733945</v>
      </c>
      <c r="S11" s="62">
        <v>3698922</v>
      </c>
      <c r="T11" s="62">
        <v>22093</v>
      </c>
      <c r="U11" s="62">
        <v>12930</v>
      </c>
      <c r="V11" s="63">
        <v>57</v>
      </c>
      <c r="W11" s="62">
        <v>689916</v>
      </c>
      <c r="X11" s="62">
        <v>1962</v>
      </c>
      <c r="Y11" s="62">
        <v>283237</v>
      </c>
      <c r="Z11" s="62">
        <v>669896</v>
      </c>
      <c r="AA11" s="62">
        <v>102714</v>
      </c>
      <c r="AB11" s="62">
        <v>0</v>
      </c>
      <c r="AC11" s="62">
        <v>567182</v>
      </c>
      <c r="AD11" s="62">
        <v>44981</v>
      </c>
      <c r="AE11" s="62">
        <v>0</v>
      </c>
      <c r="AF11" s="62">
        <v>0</v>
      </c>
      <c r="AG11" s="62">
        <v>0</v>
      </c>
      <c r="AH11" s="62">
        <v>1318</v>
      </c>
      <c r="AI11" s="62">
        <v>0</v>
      </c>
      <c r="AJ11" s="62">
        <v>0</v>
      </c>
      <c r="AK11" s="62">
        <v>0</v>
      </c>
      <c r="AL11" s="62">
        <v>0</v>
      </c>
      <c r="AM11" s="62">
        <v>6700</v>
      </c>
      <c r="AN11" s="62">
        <f>'第３７表国保（事業会計）決算（最初のページのみ印刷）'!B11-L11</f>
        <v>270387</v>
      </c>
      <c r="AO11" s="91">
        <v>0</v>
      </c>
      <c r="AP11" s="91">
        <v>0</v>
      </c>
      <c r="AQ11" s="62">
        <f t="shared" si="5"/>
        <v>0</v>
      </c>
      <c r="AR11" s="91">
        <v>0</v>
      </c>
      <c r="AS11" s="62">
        <v>0</v>
      </c>
      <c r="AT11" s="62">
        <v>73288</v>
      </c>
      <c r="AU11" s="62">
        <f t="shared" si="0"/>
        <v>-73288</v>
      </c>
      <c r="AV11" s="91">
        <v>0</v>
      </c>
      <c r="AW11" s="62">
        <v>0</v>
      </c>
      <c r="AX11" s="62">
        <v>13725</v>
      </c>
      <c r="AY11" s="62">
        <f t="shared" si="1"/>
        <v>-13725</v>
      </c>
      <c r="AZ11" s="62">
        <f t="shared" si="2"/>
        <v>183374</v>
      </c>
      <c r="BA11" s="62">
        <f t="shared" si="3"/>
        <v>270387</v>
      </c>
      <c r="BB11" s="62">
        <f>AZ11-'第３７表国保（事業会計）決算（最初のページのみ印刷）'!K11-E11+AF11</f>
        <v>145732</v>
      </c>
      <c r="BC11" s="62">
        <f>BA11-'第３７表国保（事業会計）決算（最初のページのみ印刷）'!K11-E11+AF11</f>
        <v>232745</v>
      </c>
      <c r="BD11" s="62">
        <v>68184</v>
      </c>
      <c r="BE11" s="62">
        <v>10</v>
      </c>
      <c r="BF11" s="62">
        <v>0</v>
      </c>
      <c r="BG11" s="62">
        <v>8423</v>
      </c>
      <c r="BH11" s="62">
        <v>15405</v>
      </c>
      <c r="BI11" s="62">
        <v>333649</v>
      </c>
      <c r="BJ11" s="60"/>
      <c r="BK11" s="94"/>
      <c r="BL11" s="37"/>
      <c r="BM11" s="94"/>
      <c r="BN11" s="37"/>
      <c r="BO11" s="94"/>
      <c r="BP11" s="37"/>
      <c r="BQ11" s="94"/>
      <c r="BR11" s="37"/>
      <c r="BS11" s="94"/>
      <c r="BT11" s="37"/>
      <c r="BU11" s="94"/>
      <c r="BV11" s="37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</row>
    <row r="12" spans="1:245" ht="32.25" customHeight="1">
      <c r="A12" s="40" t="s">
        <v>40</v>
      </c>
      <c r="B12" s="62">
        <v>164253</v>
      </c>
      <c r="C12" s="62">
        <v>439386</v>
      </c>
      <c r="D12" s="62">
        <v>233727</v>
      </c>
      <c r="E12" s="62">
        <v>12125</v>
      </c>
      <c r="F12" s="62">
        <v>148732</v>
      </c>
      <c r="G12" s="62">
        <v>0</v>
      </c>
      <c r="H12" s="62">
        <v>72870</v>
      </c>
      <c r="I12" s="62">
        <v>0</v>
      </c>
      <c r="J12" s="62">
        <v>561558</v>
      </c>
      <c r="K12" s="62">
        <v>12668</v>
      </c>
      <c r="L12" s="62">
        <f t="shared" si="4"/>
        <v>3968905</v>
      </c>
      <c r="M12" s="62">
        <v>73992</v>
      </c>
      <c r="N12" s="62">
        <v>50066</v>
      </c>
      <c r="O12" s="62">
        <v>4626</v>
      </c>
      <c r="P12" s="62">
        <v>3570</v>
      </c>
      <c r="Q12" s="62">
        <v>15730</v>
      </c>
      <c r="R12" s="62">
        <v>2465585</v>
      </c>
      <c r="S12" s="62">
        <v>2431798</v>
      </c>
      <c r="T12" s="62">
        <v>24565</v>
      </c>
      <c r="U12" s="62">
        <v>9222</v>
      </c>
      <c r="V12" s="63">
        <v>13948</v>
      </c>
      <c r="W12" s="62">
        <v>520234</v>
      </c>
      <c r="X12" s="62">
        <v>1479</v>
      </c>
      <c r="Y12" s="62">
        <v>215049</v>
      </c>
      <c r="Z12" s="62">
        <v>464849</v>
      </c>
      <c r="AA12" s="62">
        <v>69881</v>
      </c>
      <c r="AB12" s="62">
        <v>0</v>
      </c>
      <c r="AC12" s="62">
        <v>394968</v>
      </c>
      <c r="AD12" s="62">
        <v>36940</v>
      </c>
      <c r="AE12" s="62">
        <v>0</v>
      </c>
      <c r="AF12" s="62">
        <v>0</v>
      </c>
      <c r="AG12" s="62">
        <v>0</v>
      </c>
      <c r="AH12" s="62">
        <v>119123</v>
      </c>
      <c r="AI12" s="62">
        <v>0</v>
      </c>
      <c r="AJ12" s="62">
        <v>0</v>
      </c>
      <c r="AK12" s="62">
        <v>0</v>
      </c>
      <c r="AL12" s="62">
        <v>0</v>
      </c>
      <c r="AM12" s="62">
        <v>57706</v>
      </c>
      <c r="AN12" s="62">
        <f>'第３７表国保（事業会計）決算（最初のページのみ印刷）'!B12-L12</f>
        <v>488157</v>
      </c>
      <c r="AO12" s="91">
        <v>0</v>
      </c>
      <c r="AP12" s="91">
        <v>0</v>
      </c>
      <c r="AQ12" s="62">
        <f t="shared" si="5"/>
        <v>0</v>
      </c>
      <c r="AR12" s="91">
        <v>0</v>
      </c>
      <c r="AS12" s="62">
        <v>0</v>
      </c>
      <c r="AT12" s="62">
        <v>43745</v>
      </c>
      <c r="AU12" s="62">
        <f t="shared" si="0"/>
        <v>-43745</v>
      </c>
      <c r="AV12" s="91">
        <v>0</v>
      </c>
      <c r="AW12" s="62">
        <v>25589</v>
      </c>
      <c r="AX12" s="62">
        <v>0</v>
      </c>
      <c r="AY12" s="62">
        <f t="shared" si="1"/>
        <v>25589</v>
      </c>
      <c r="AZ12" s="62">
        <f t="shared" si="2"/>
        <v>470001</v>
      </c>
      <c r="BA12" s="62">
        <f t="shared" si="3"/>
        <v>488157</v>
      </c>
      <c r="BB12" s="62">
        <f>AZ12-'第３７表国保（事業会計）決算（最初のページのみ印刷）'!K12-E12+AF12</f>
        <v>437279</v>
      </c>
      <c r="BC12" s="62">
        <f>BA12-'第３７表国保（事業会計）決算（最初のページのみ印刷）'!K12-E12+AF12</f>
        <v>455435</v>
      </c>
      <c r="BD12" s="62">
        <v>48600</v>
      </c>
      <c r="BE12" s="62">
        <v>11</v>
      </c>
      <c r="BF12" s="62">
        <v>0</v>
      </c>
      <c r="BG12" s="62">
        <v>5967</v>
      </c>
      <c r="BH12" s="62">
        <v>11406</v>
      </c>
      <c r="BI12" s="62">
        <v>199643</v>
      </c>
      <c r="BJ12" s="60"/>
      <c r="BK12" s="94"/>
      <c r="BL12" s="37"/>
      <c r="BM12" s="94"/>
      <c r="BN12" s="37"/>
      <c r="BO12" s="94"/>
      <c r="BP12" s="37"/>
      <c r="BQ12" s="94"/>
      <c r="BR12" s="37"/>
      <c r="BS12" s="94"/>
      <c r="BT12" s="37"/>
      <c r="BU12" s="94"/>
      <c r="BV12" s="37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</row>
    <row r="13" spans="1:245" ht="32.25" customHeight="1">
      <c r="A13" s="40" t="s">
        <v>41</v>
      </c>
      <c r="B13" s="62">
        <v>226936</v>
      </c>
      <c r="C13" s="62">
        <v>684436</v>
      </c>
      <c r="D13" s="62">
        <v>323453</v>
      </c>
      <c r="E13" s="62">
        <v>19179</v>
      </c>
      <c r="F13" s="62">
        <v>166959</v>
      </c>
      <c r="G13" s="62">
        <v>0</v>
      </c>
      <c r="H13" s="62">
        <v>137315</v>
      </c>
      <c r="I13" s="62">
        <v>29334</v>
      </c>
      <c r="J13" s="62">
        <v>302897</v>
      </c>
      <c r="K13" s="62">
        <v>26039</v>
      </c>
      <c r="L13" s="62">
        <f t="shared" si="4"/>
        <v>5900932</v>
      </c>
      <c r="M13" s="62">
        <v>110994</v>
      </c>
      <c r="N13" s="62">
        <v>75280</v>
      </c>
      <c r="O13" s="62">
        <v>30279</v>
      </c>
      <c r="P13" s="62">
        <v>5180</v>
      </c>
      <c r="Q13" s="62">
        <v>255</v>
      </c>
      <c r="R13" s="62">
        <v>3834355</v>
      </c>
      <c r="S13" s="62">
        <v>3791584</v>
      </c>
      <c r="T13" s="62">
        <v>29144</v>
      </c>
      <c r="U13" s="62">
        <v>13627</v>
      </c>
      <c r="V13" s="63">
        <v>15659</v>
      </c>
      <c r="W13" s="62">
        <v>758344</v>
      </c>
      <c r="X13" s="62">
        <v>2156</v>
      </c>
      <c r="Y13" s="62">
        <v>315820</v>
      </c>
      <c r="Z13" s="62">
        <v>718334</v>
      </c>
      <c r="AA13" s="62">
        <v>718334</v>
      </c>
      <c r="AB13" s="62">
        <v>0</v>
      </c>
      <c r="AC13" s="62">
        <v>0</v>
      </c>
      <c r="AD13" s="62">
        <v>41609</v>
      </c>
      <c r="AE13" s="62">
        <v>32448</v>
      </c>
      <c r="AF13" s="62">
        <v>0</v>
      </c>
      <c r="AG13" s="62">
        <v>32448</v>
      </c>
      <c r="AH13" s="62">
        <v>985</v>
      </c>
      <c r="AI13" s="62">
        <v>9334</v>
      </c>
      <c r="AJ13" s="62">
        <v>9334</v>
      </c>
      <c r="AK13" s="62">
        <v>0</v>
      </c>
      <c r="AL13" s="62">
        <v>0</v>
      </c>
      <c r="AM13" s="62">
        <v>60894</v>
      </c>
      <c r="AN13" s="62">
        <f>'第３７表国保（事業会計）決算（最初のページのみ印刷）'!B13-L13</f>
        <v>163872</v>
      </c>
      <c r="AO13" s="91">
        <v>0</v>
      </c>
      <c r="AP13" s="91">
        <v>0</v>
      </c>
      <c r="AQ13" s="62">
        <f t="shared" si="5"/>
        <v>0</v>
      </c>
      <c r="AR13" s="91">
        <v>0</v>
      </c>
      <c r="AS13" s="62">
        <v>0</v>
      </c>
      <c r="AT13" s="62">
        <v>6737</v>
      </c>
      <c r="AU13" s="62">
        <f t="shared" si="0"/>
        <v>-6737</v>
      </c>
      <c r="AV13" s="91">
        <v>0</v>
      </c>
      <c r="AW13" s="62">
        <v>17443</v>
      </c>
      <c r="AX13" s="62">
        <v>0</v>
      </c>
      <c r="AY13" s="62">
        <f t="shared" si="1"/>
        <v>17443</v>
      </c>
      <c r="AZ13" s="62">
        <f t="shared" si="2"/>
        <v>174578</v>
      </c>
      <c r="BA13" s="62">
        <f t="shared" si="3"/>
        <v>163872</v>
      </c>
      <c r="BB13" s="62">
        <f>AZ13-'第３７表国保（事業会計）決算（最初のページのみ印刷）'!K13-E13+AF13</f>
        <v>123188</v>
      </c>
      <c r="BC13" s="62">
        <f>BA13-'第３７表国保（事業会計）決算（最初のページのみ印刷）'!K13-E13+AF13</f>
        <v>112482</v>
      </c>
      <c r="BD13" s="62">
        <v>85995</v>
      </c>
      <c r="BE13" s="62">
        <v>12</v>
      </c>
      <c r="BF13" s="62">
        <v>0</v>
      </c>
      <c r="BG13" s="62">
        <v>8816</v>
      </c>
      <c r="BH13" s="62">
        <v>16911</v>
      </c>
      <c r="BI13" s="62">
        <v>129210</v>
      </c>
      <c r="BJ13" s="60"/>
      <c r="BK13" s="94"/>
      <c r="BL13" s="37"/>
      <c r="BM13" s="94"/>
      <c r="BN13" s="37"/>
      <c r="BO13" s="94"/>
      <c r="BP13" s="37"/>
      <c r="BQ13" s="94"/>
      <c r="BR13" s="37"/>
      <c r="BS13" s="94"/>
      <c r="BT13" s="37"/>
      <c r="BU13" s="94"/>
      <c r="BV13" s="37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</row>
    <row r="14" spans="1:245" ht="32.25" customHeight="1">
      <c r="A14" s="41" t="s">
        <v>88</v>
      </c>
      <c r="B14" s="64">
        <v>199908</v>
      </c>
      <c r="C14" s="64">
        <v>519115</v>
      </c>
      <c r="D14" s="64">
        <v>344860</v>
      </c>
      <c r="E14" s="64">
        <v>13302</v>
      </c>
      <c r="F14" s="64">
        <v>166473</v>
      </c>
      <c r="G14" s="64">
        <v>0</v>
      </c>
      <c r="H14" s="64">
        <v>165085</v>
      </c>
      <c r="I14" s="64">
        <v>0</v>
      </c>
      <c r="J14" s="64">
        <v>400711</v>
      </c>
      <c r="K14" s="64">
        <v>14874</v>
      </c>
      <c r="L14" s="64">
        <f t="shared" si="4"/>
        <v>4678275</v>
      </c>
      <c r="M14" s="64">
        <v>103559</v>
      </c>
      <c r="N14" s="64">
        <v>16040</v>
      </c>
      <c r="O14" s="64">
        <v>5139</v>
      </c>
      <c r="P14" s="64">
        <v>4253</v>
      </c>
      <c r="Q14" s="64">
        <v>78127</v>
      </c>
      <c r="R14" s="64">
        <v>3026173</v>
      </c>
      <c r="S14" s="64">
        <v>2986323</v>
      </c>
      <c r="T14" s="64">
        <v>29112</v>
      </c>
      <c r="U14" s="64">
        <v>10738</v>
      </c>
      <c r="V14" s="65">
        <v>17553</v>
      </c>
      <c r="W14" s="64">
        <v>631375</v>
      </c>
      <c r="X14" s="64">
        <v>1795</v>
      </c>
      <c r="Y14" s="64">
        <v>256526</v>
      </c>
      <c r="Z14" s="64">
        <v>560989</v>
      </c>
      <c r="AA14" s="64">
        <v>93293</v>
      </c>
      <c r="AB14" s="64">
        <v>0</v>
      </c>
      <c r="AC14" s="64">
        <v>467696</v>
      </c>
      <c r="AD14" s="64">
        <v>40007</v>
      </c>
      <c r="AE14" s="64">
        <v>0</v>
      </c>
      <c r="AF14" s="64">
        <v>0</v>
      </c>
      <c r="AG14" s="64">
        <v>0</v>
      </c>
      <c r="AH14" s="64">
        <v>2180</v>
      </c>
      <c r="AI14" s="64">
        <v>0</v>
      </c>
      <c r="AJ14" s="64">
        <v>0</v>
      </c>
      <c r="AK14" s="64">
        <v>0</v>
      </c>
      <c r="AL14" s="64">
        <v>0</v>
      </c>
      <c r="AM14" s="64">
        <v>38118</v>
      </c>
      <c r="AN14" s="64">
        <f>'第３７表国保（事業会計）決算（最初のページのみ印刷）'!B14-L14</f>
        <v>431687</v>
      </c>
      <c r="AO14" s="92">
        <v>0</v>
      </c>
      <c r="AP14" s="92">
        <v>0</v>
      </c>
      <c r="AQ14" s="64">
        <f t="shared" si="5"/>
        <v>0</v>
      </c>
      <c r="AR14" s="92">
        <v>0</v>
      </c>
      <c r="AS14" s="64">
        <v>0</v>
      </c>
      <c r="AT14" s="64">
        <v>7050</v>
      </c>
      <c r="AU14" s="64">
        <f t="shared" si="0"/>
        <v>-7050</v>
      </c>
      <c r="AV14" s="92">
        <v>0</v>
      </c>
      <c r="AW14" s="64">
        <v>22740</v>
      </c>
      <c r="AX14" s="64">
        <v>0</v>
      </c>
      <c r="AY14" s="64">
        <f t="shared" si="1"/>
        <v>22740</v>
      </c>
      <c r="AZ14" s="64">
        <f t="shared" si="2"/>
        <v>447377</v>
      </c>
      <c r="BA14" s="64">
        <f t="shared" si="3"/>
        <v>431687</v>
      </c>
      <c r="BB14" s="64">
        <f>AZ14-'第３７表国保（事業会計）決算（最初のページのみ印刷）'!K14-E14+AF14</f>
        <v>410752</v>
      </c>
      <c r="BC14" s="64">
        <f>BA14-'第３７表国保（事業会計）決算（最初のページのみ印刷）'!K14-E14+AF14</f>
        <v>395062</v>
      </c>
      <c r="BD14" s="64">
        <v>70264</v>
      </c>
      <c r="BE14" s="64">
        <v>9</v>
      </c>
      <c r="BF14" s="64">
        <v>684</v>
      </c>
      <c r="BG14" s="64">
        <v>6590</v>
      </c>
      <c r="BH14" s="64">
        <v>13673</v>
      </c>
      <c r="BI14" s="64">
        <v>549240</v>
      </c>
      <c r="BJ14" s="60"/>
      <c r="BK14" s="94"/>
      <c r="BL14" s="37"/>
      <c r="BM14" s="94"/>
      <c r="BN14" s="37"/>
      <c r="BO14" s="94"/>
      <c r="BP14" s="37"/>
      <c r="BQ14" s="94"/>
      <c r="BR14" s="37"/>
      <c r="BS14" s="94"/>
      <c r="BT14" s="37"/>
      <c r="BU14" s="94"/>
      <c r="BV14" s="37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</row>
    <row r="15" spans="1:245" ht="32.25" customHeight="1">
      <c r="A15" s="4" t="s">
        <v>123</v>
      </c>
      <c r="B15" s="62">
        <v>300620</v>
      </c>
      <c r="C15" s="62">
        <v>803543</v>
      </c>
      <c r="D15" s="62">
        <v>466790</v>
      </c>
      <c r="E15" s="62">
        <v>25536</v>
      </c>
      <c r="F15" s="62">
        <v>234702</v>
      </c>
      <c r="G15" s="62">
        <v>0</v>
      </c>
      <c r="H15" s="62">
        <v>206552</v>
      </c>
      <c r="I15" s="62">
        <v>0</v>
      </c>
      <c r="J15" s="62">
        <v>163446</v>
      </c>
      <c r="K15" s="62">
        <v>24983</v>
      </c>
      <c r="L15" s="62">
        <f t="shared" si="4"/>
        <v>7262075</v>
      </c>
      <c r="M15" s="62">
        <v>156848</v>
      </c>
      <c r="N15" s="62">
        <v>87054</v>
      </c>
      <c r="O15" s="62">
        <v>36524</v>
      </c>
      <c r="P15" s="62">
        <v>6590</v>
      </c>
      <c r="Q15" s="62">
        <v>26680</v>
      </c>
      <c r="R15" s="62">
        <v>4779597</v>
      </c>
      <c r="S15" s="62">
        <v>4719460</v>
      </c>
      <c r="T15" s="62">
        <v>42135</v>
      </c>
      <c r="U15" s="62">
        <v>18002</v>
      </c>
      <c r="V15" s="63">
        <v>41260</v>
      </c>
      <c r="W15" s="62">
        <v>973905</v>
      </c>
      <c r="X15" s="62">
        <v>2769</v>
      </c>
      <c r="Y15" s="62">
        <v>402773</v>
      </c>
      <c r="Z15" s="62">
        <v>831499</v>
      </c>
      <c r="AA15" s="62">
        <v>114457</v>
      </c>
      <c r="AB15" s="62">
        <v>0</v>
      </c>
      <c r="AC15" s="62">
        <v>717042</v>
      </c>
      <c r="AD15" s="62">
        <v>57882</v>
      </c>
      <c r="AE15" s="62">
        <v>0</v>
      </c>
      <c r="AF15" s="62">
        <v>0</v>
      </c>
      <c r="AG15" s="62">
        <v>0</v>
      </c>
      <c r="AH15" s="62">
        <v>192</v>
      </c>
      <c r="AI15" s="62">
        <v>0</v>
      </c>
      <c r="AJ15" s="62">
        <v>0</v>
      </c>
      <c r="AK15" s="62">
        <v>0</v>
      </c>
      <c r="AL15" s="62">
        <v>0</v>
      </c>
      <c r="AM15" s="62">
        <v>15350</v>
      </c>
      <c r="AN15" s="62">
        <f>'第３７表国保（事業会計）決算（最初のページのみ印刷）'!B15-L15</f>
        <v>301068</v>
      </c>
      <c r="AO15" s="91">
        <v>0</v>
      </c>
      <c r="AP15" s="91">
        <v>0</v>
      </c>
      <c r="AQ15" s="62">
        <f t="shared" si="5"/>
        <v>0</v>
      </c>
      <c r="AR15" s="91">
        <v>0</v>
      </c>
      <c r="AS15" s="62">
        <v>0</v>
      </c>
      <c r="AT15" s="62">
        <v>67390</v>
      </c>
      <c r="AU15" s="62">
        <f t="shared" si="0"/>
        <v>-67390</v>
      </c>
      <c r="AV15" s="91">
        <v>0</v>
      </c>
      <c r="AW15" s="62">
        <v>0</v>
      </c>
      <c r="AX15" s="62">
        <v>1532</v>
      </c>
      <c r="AY15" s="62">
        <f t="shared" si="1"/>
        <v>-1532</v>
      </c>
      <c r="AZ15" s="62">
        <f>BA15+AU15+AY15</f>
        <v>232146</v>
      </c>
      <c r="BA15" s="62">
        <f>AN15-AQ15+AR15+AV15</f>
        <v>301068</v>
      </c>
      <c r="BB15" s="62">
        <f>AZ15-'第３７表国保（事業会計）決算（最初のページのみ印刷）'!K15-E15+AF15</f>
        <v>171758</v>
      </c>
      <c r="BC15" s="62">
        <f>BA15-'第３７表国保（事業会計）決算（最初のページのみ印刷）'!K15-E15+AF15</f>
        <v>240680</v>
      </c>
      <c r="BD15" s="62">
        <v>97552</v>
      </c>
      <c r="BE15" s="62">
        <v>14</v>
      </c>
      <c r="BF15" s="62">
        <v>0</v>
      </c>
      <c r="BG15" s="62">
        <v>10972</v>
      </c>
      <c r="BH15" s="62">
        <v>21174</v>
      </c>
      <c r="BI15" s="62">
        <v>109036</v>
      </c>
      <c r="BJ15" s="60"/>
      <c r="BK15" s="94"/>
      <c r="BL15" s="37"/>
      <c r="BM15" s="94"/>
      <c r="BN15" s="37"/>
      <c r="BO15" s="94"/>
      <c r="BP15" s="37"/>
      <c r="BQ15" s="94"/>
      <c r="BR15" s="37"/>
      <c r="BS15" s="94"/>
      <c r="BT15" s="37"/>
      <c r="BU15" s="94"/>
      <c r="BV15" s="37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</row>
    <row r="16" spans="1:245" ht="32.25" customHeight="1">
      <c r="A16" s="4" t="s">
        <v>124</v>
      </c>
      <c r="B16" s="62">
        <v>36086</v>
      </c>
      <c r="C16" s="62">
        <v>799998</v>
      </c>
      <c r="D16" s="62">
        <v>451315</v>
      </c>
      <c r="E16" s="62">
        <v>26745</v>
      </c>
      <c r="F16" s="62">
        <v>241870</v>
      </c>
      <c r="G16" s="62">
        <v>0</v>
      </c>
      <c r="H16" s="62">
        <v>182700</v>
      </c>
      <c r="I16" s="62">
        <v>0</v>
      </c>
      <c r="J16" s="62">
        <v>482778</v>
      </c>
      <c r="K16" s="62">
        <v>13939</v>
      </c>
      <c r="L16" s="62">
        <f t="shared" si="4"/>
        <v>7058068</v>
      </c>
      <c r="M16" s="62">
        <v>150513</v>
      </c>
      <c r="N16" s="62">
        <v>83117</v>
      </c>
      <c r="O16" s="62">
        <v>60055</v>
      </c>
      <c r="P16" s="62">
        <v>6024</v>
      </c>
      <c r="Q16" s="62">
        <v>1317</v>
      </c>
      <c r="R16" s="62">
        <v>4726496</v>
      </c>
      <c r="S16" s="62">
        <v>4679886</v>
      </c>
      <c r="T16" s="62">
        <v>30210</v>
      </c>
      <c r="U16" s="62">
        <v>16400</v>
      </c>
      <c r="V16" s="63">
        <v>15116</v>
      </c>
      <c r="W16" s="62">
        <v>907515</v>
      </c>
      <c r="X16" s="62">
        <v>2580</v>
      </c>
      <c r="Y16" s="62">
        <v>355990</v>
      </c>
      <c r="Z16" s="62">
        <v>834544</v>
      </c>
      <c r="AA16" s="62">
        <v>834544</v>
      </c>
      <c r="AB16" s="62">
        <v>0</v>
      </c>
      <c r="AC16" s="62">
        <v>0</v>
      </c>
      <c r="AD16" s="62">
        <v>45948</v>
      </c>
      <c r="AE16" s="62">
        <v>3463</v>
      </c>
      <c r="AF16" s="62">
        <v>0</v>
      </c>
      <c r="AG16" s="62">
        <v>3463</v>
      </c>
      <c r="AH16" s="62">
        <v>959</v>
      </c>
      <c r="AI16" s="62">
        <v>0</v>
      </c>
      <c r="AJ16" s="62">
        <v>0</v>
      </c>
      <c r="AK16" s="62">
        <v>0</v>
      </c>
      <c r="AL16" s="62">
        <v>0</v>
      </c>
      <c r="AM16" s="62">
        <v>14944</v>
      </c>
      <c r="AN16" s="62">
        <f>'第３７表国保（事業会計）決算（最初のページのみ印刷）'!B16-L16</f>
        <v>542368</v>
      </c>
      <c r="AO16" s="91">
        <v>0</v>
      </c>
      <c r="AP16" s="91">
        <v>0</v>
      </c>
      <c r="AQ16" s="62">
        <f t="shared" si="5"/>
        <v>0</v>
      </c>
      <c r="AR16" s="91">
        <v>0</v>
      </c>
      <c r="AS16" s="62">
        <v>0</v>
      </c>
      <c r="AT16" s="62">
        <v>47087</v>
      </c>
      <c r="AU16" s="62">
        <f t="shared" si="0"/>
        <v>-47087</v>
      </c>
      <c r="AV16" s="91">
        <v>0</v>
      </c>
      <c r="AW16" s="62">
        <v>0</v>
      </c>
      <c r="AX16" s="62">
        <v>8318</v>
      </c>
      <c r="AY16" s="62">
        <f t="shared" si="1"/>
        <v>-8318</v>
      </c>
      <c r="AZ16" s="62">
        <f t="shared" si="2"/>
        <v>486963</v>
      </c>
      <c r="BA16" s="62">
        <f t="shared" si="3"/>
        <v>542368</v>
      </c>
      <c r="BB16" s="62">
        <f>AZ16-'第３７表国保（事業会計）決算（最初のページのみ印刷）'!K16-E16+AF16</f>
        <v>190938</v>
      </c>
      <c r="BC16" s="62">
        <f>BA16-'第３７表国保（事業会計）決算（最初のページのみ印刷）'!K16-E16+AF16</f>
        <v>246343</v>
      </c>
      <c r="BD16" s="62">
        <v>72357</v>
      </c>
      <c r="BE16" s="62">
        <v>9</v>
      </c>
      <c r="BF16" s="62">
        <v>5676</v>
      </c>
      <c r="BG16" s="62">
        <v>10160</v>
      </c>
      <c r="BH16" s="62">
        <v>19565</v>
      </c>
      <c r="BI16" s="62">
        <v>215661068</v>
      </c>
      <c r="BJ16" s="60"/>
      <c r="BK16" s="94"/>
      <c r="BL16" s="37"/>
      <c r="BM16" s="94"/>
      <c r="BN16" s="37"/>
      <c r="BO16" s="94"/>
      <c r="BP16" s="37"/>
      <c r="BQ16" s="94"/>
      <c r="BR16" s="37"/>
      <c r="BS16" s="94"/>
      <c r="BT16" s="37"/>
      <c r="BU16" s="94"/>
      <c r="BV16" s="37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</row>
    <row r="17" spans="1:245" ht="32.25" customHeight="1" thickBot="1">
      <c r="A17" s="4" t="s">
        <v>127</v>
      </c>
      <c r="B17" s="62">
        <v>133988</v>
      </c>
      <c r="C17" s="62">
        <v>347736</v>
      </c>
      <c r="D17" s="62">
        <v>182462</v>
      </c>
      <c r="E17" s="62">
        <v>5194</v>
      </c>
      <c r="F17" s="62">
        <v>77631</v>
      </c>
      <c r="G17" s="62">
        <v>0</v>
      </c>
      <c r="H17" s="62">
        <v>99637</v>
      </c>
      <c r="I17" s="62">
        <v>0</v>
      </c>
      <c r="J17" s="62">
        <v>145949</v>
      </c>
      <c r="K17" s="62">
        <v>6827</v>
      </c>
      <c r="L17" s="62">
        <f t="shared" si="4"/>
        <v>2828188</v>
      </c>
      <c r="M17" s="62">
        <v>37970</v>
      </c>
      <c r="N17" s="62">
        <v>20670</v>
      </c>
      <c r="O17" s="62">
        <v>11361</v>
      </c>
      <c r="P17" s="62">
        <v>0</v>
      </c>
      <c r="Q17" s="62">
        <v>5939</v>
      </c>
      <c r="R17" s="62">
        <v>1826634</v>
      </c>
      <c r="S17" s="62">
        <v>1804172</v>
      </c>
      <c r="T17" s="62">
        <v>15684</v>
      </c>
      <c r="U17" s="62">
        <v>6778</v>
      </c>
      <c r="V17" s="63">
        <v>40516</v>
      </c>
      <c r="W17" s="62">
        <v>356146</v>
      </c>
      <c r="X17" s="62">
        <v>1013</v>
      </c>
      <c r="Y17" s="62">
        <v>144482</v>
      </c>
      <c r="Z17" s="62">
        <v>335060</v>
      </c>
      <c r="AA17" s="62">
        <v>335060</v>
      </c>
      <c r="AB17" s="62">
        <v>0</v>
      </c>
      <c r="AC17" s="62">
        <v>0</v>
      </c>
      <c r="AD17" s="62">
        <v>20946</v>
      </c>
      <c r="AE17" s="62">
        <v>7697</v>
      </c>
      <c r="AF17" s="62">
        <v>0</v>
      </c>
      <c r="AG17" s="62">
        <v>7697</v>
      </c>
      <c r="AH17" s="62">
        <v>36096</v>
      </c>
      <c r="AI17" s="62">
        <v>0</v>
      </c>
      <c r="AJ17" s="62">
        <v>0</v>
      </c>
      <c r="AK17" s="62">
        <v>0</v>
      </c>
      <c r="AL17" s="62">
        <v>0</v>
      </c>
      <c r="AM17" s="62">
        <v>21628</v>
      </c>
      <c r="AN17" s="62">
        <f>'第３７表国保（事業会計）決算（最初のページのみ印刷）'!B17-L17</f>
        <v>48655</v>
      </c>
      <c r="AO17" s="91">
        <v>0</v>
      </c>
      <c r="AP17" s="91">
        <v>0</v>
      </c>
      <c r="AQ17" s="62">
        <f t="shared" si="5"/>
        <v>0</v>
      </c>
      <c r="AR17" s="91">
        <v>0</v>
      </c>
      <c r="AS17" s="62">
        <v>0</v>
      </c>
      <c r="AT17" s="62">
        <v>0</v>
      </c>
      <c r="AU17" s="62">
        <f t="shared" si="0"/>
        <v>0</v>
      </c>
      <c r="AV17" s="91">
        <v>0</v>
      </c>
      <c r="AW17" s="62">
        <v>0</v>
      </c>
      <c r="AX17" s="62">
        <v>0</v>
      </c>
      <c r="AY17" s="62">
        <f t="shared" si="1"/>
        <v>0</v>
      </c>
      <c r="AZ17" s="62">
        <f>BA17+AU17+AY17</f>
        <v>48655</v>
      </c>
      <c r="BA17" s="62">
        <f>AN17-AQ17+AR17+AV17</f>
        <v>48655</v>
      </c>
      <c r="BB17" s="62">
        <f>AZ17-'第３７表国保（事業会計）決算（最初のページのみ印刷）'!K17-E17+AF17</f>
        <v>43461</v>
      </c>
      <c r="BC17" s="62">
        <f>BA17-'第３７表国保（事業会計）決算（最初のページのみ印刷）'!K17-E17+AF17</f>
        <v>43461</v>
      </c>
      <c r="BD17" s="62">
        <v>20607</v>
      </c>
      <c r="BE17" s="62">
        <v>4</v>
      </c>
      <c r="BF17" s="62">
        <v>864</v>
      </c>
      <c r="BG17" s="62">
        <v>4150</v>
      </c>
      <c r="BH17" s="62">
        <v>8165</v>
      </c>
      <c r="BI17" s="62">
        <v>50425</v>
      </c>
      <c r="BJ17" s="60"/>
      <c r="BK17" s="94"/>
      <c r="BL17" s="37"/>
      <c r="BM17" s="94"/>
      <c r="BN17" s="37"/>
      <c r="BO17" s="94"/>
      <c r="BP17" s="37"/>
      <c r="BQ17" s="94"/>
      <c r="BR17" s="37"/>
      <c r="BS17" s="94"/>
      <c r="BT17" s="37"/>
      <c r="BU17" s="94"/>
      <c r="BV17" s="37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</row>
    <row r="18" spans="1:245" ht="32.25" customHeight="1" thickBot="1" thickTop="1">
      <c r="A18" s="38" t="s">
        <v>90</v>
      </c>
      <c r="B18" s="66">
        <f>SUM(B5:B17)</f>
        <v>5881575</v>
      </c>
      <c r="C18" s="66">
        <f aca="true" t="shared" si="6" ref="C18:BI18">SUM(C5:C17)</f>
        <v>17655031</v>
      </c>
      <c r="D18" s="66">
        <f t="shared" si="6"/>
        <v>9961708</v>
      </c>
      <c r="E18" s="66">
        <f t="shared" si="6"/>
        <v>1178351</v>
      </c>
      <c r="F18" s="66">
        <f t="shared" si="6"/>
        <v>4794247</v>
      </c>
      <c r="G18" s="66">
        <f t="shared" si="6"/>
        <v>0</v>
      </c>
      <c r="H18" s="66">
        <f t="shared" si="6"/>
        <v>3989110</v>
      </c>
      <c r="I18" s="66">
        <f t="shared" si="6"/>
        <v>234334</v>
      </c>
      <c r="J18" s="66">
        <f t="shared" si="6"/>
        <v>6437322</v>
      </c>
      <c r="K18" s="66">
        <f t="shared" si="6"/>
        <v>684910</v>
      </c>
      <c r="L18" s="66">
        <f t="shared" si="6"/>
        <v>154180159</v>
      </c>
      <c r="M18" s="66">
        <f t="shared" si="6"/>
        <v>2655459</v>
      </c>
      <c r="N18" s="66">
        <f t="shared" si="6"/>
        <v>1227716</v>
      </c>
      <c r="O18" s="66">
        <f t="shared" si="6"/>
        <v>991797</v>
      </c>
      <c r="P18" s="66">
        <f t="shared" si="6"/>
        <v>127744</v>
      </c>
      <c r="Q18" s="66">
        <f t="shared" si="6"/>
        <v>308202</v>
      </c>
      <c r="R18" s="66">
        <f t="shared" si="6"/>
        <v>103507778</v>
      </c>
      <c r="S18" s="66">
        <f t="shared" si="6"/>
        <v>102303016</v>
      </c>
      <c r="T18" s="66">
        <f t="shared" si="6"/>
        <v>827470</v>
      </c>
      <c r="U18" s="66">
        <f t="shared" si="6"/>
        <v>377292</v>
      </c>
      <c r="V18" s="66">
        <f t="shared" si="6"/>
        <v>445535</v>
      </c>
      <c r="W18" s="66">
        <f t="shared" si="6"/>
        <v>19396095</v>
      </c>
      <c r="X18" s="66">
        <f t="shared" si="6"/>
        <v>55150</v>
      </c>
      <c r="Y18" s="66">
        <f t="shared" si="6"/>
        <v>7553997</v>
      </c>
      <c r="Z18" s="66">
        <f t="shared" si="6"/>
        <v>17607778</v>
      </c>
      <c r="AA18" s="66">
        <f t="shared" si="6"/>
        <v>11609458</v>
      </c>
      <c r="AB18" s="66">
        <f t="shared" si="6"/>
        <v>0</v>
      </c>
      <c r="AC18" s="66">
        <f t="shared" si="6"/>
        <v>5998320</v>
      </c>
      <c r="AD18" s="66">
        <f t="shared" si="6"/>
        <v>1075645</v>
      </c>
      <c r="AE18" s="66">
        <f t="shared" si="6"/>
        <v>94874</v>
      </c>
      <c r="AF18" s="66">
        <f t="shared" si="6"/>
        <v>0</v>
      </c>
      <c r="AG18" s="66">
        <f t="shared" si="6"/>
        <v>94874</v>
      </c>
      <c r="AH18" s="66">
        <f t="shared" si="6"/>
        <v>165704</v>
      </c>
      <c r="AI18" s="66">
        <f t="shared" si="6"/>
        <v>9819</v>
      </c>
      <c r="AJ18" s="66">
        <f t="shared" si="6"/>
        <v>9334</v>
      </c>
      <c r="AK18" s="66">
        <f t="shared" si="6"/>
        <v>485</v>
      </c>
      <c r="AL18" s="66">
        <f t="shared" si="6"/>
        <v>0</v>
      </c>
      <c r="AM18" s="66">
        <f t="shared" si="6"/>
        <v>1612325</v>
      </c>
      <c r="AN18" s="66">
        <f t="shared" si="6"/>
        <v>5521117</v>
      </c>
      <c r="AO18" s="66">
        <f t="shared" si="6"/>
        <v>0</v>
      </c>
      <c r="AP18" s="66">
        <f t="shared" si="6"/>
        <v>0</v>
      </c>
      <c r="AQ18" s="66">
        <f t="shared" si="6"/>
        <v>0</v>
      </c>
      <c r="AR18" s="66">
        <f t="shared" si="6"/>
        <v>0</v>
      </c>
      <c r="AS18" s="66">
        <f t="shared" si="6"/>
        <v>27635</v>
      </c>
      <c r="AT18" s="66">
        <f t="shared" si="6"/>
        <v>565127</v>
      </c>
      <c r="AU18" s="66">
        <f t="shared" si="6"/>
        <v>-537492</v>
      </c>
      <c r="AV18" s="66">
        <f t="shared" si="6"/>
        <v>0</v>
      </c>
      <c r="AW18" s="66">
        <f t="shared" si="6"/>
        <v>194936</v>
      </c>
      <c r="AX18" s="66">
        <f t="shared" si="6"/>
        <v>274460</v>
      </c>
      <c r="AY18" s="66">
        <f t="shared" si="6"/>
        <v>-79524</v>
      </c>
      <c r="AZ18" s="66">
        <f t="shared" si="6"/>
        <v>4904101</v>
      </c>
      <c r="BA18" s="66">
        <f t="shared" si="6"/>
        <v>5521117</v>
      </c>
      <c r="BB18" s="66">
        <f t="shared" si="6"/>
        <v>2870490</v>
      </c>
      <c r="BC18" s="66">
        <f t="shared" si="6"/>
        <v>3487506</v>
      </c>
      <c r="BD18" s="66">
        <f t="shared" si="6"/>
        <v>1616342</v>
      </c>
      <c r="BE18" s="66">
        <f t="shared" si="6"/>
        <v>251</v>
      </c>
      <c r="BF18" s="66">
        <f t="shared" si="6"/>
        <v>85182</v>
      </c>
      <c r="BG18" s="66">
        <f t="shared" si="6"/>
        <v>238494</v>
      </c>
      <c r="BH18" s="66">
        <f t="shared" si="6"/>
        <v>434099</v>
      </c>
      <c r="BI18" s="66">
        <f t="shared" si="6"/>
        <v>218285277</v>
      </c>
      <c r="BJ18" s="60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</row>
    <row r="19" spans="1:245" ht="32.25" customHeight="1" thickTop="1">
      <c r="A19" s="4" t="s">
        <v>42</v>
      </c>
      <c r="B19" s="67">
        <v>0</v>
      </c>
      <c r="C19" s="67">
        <v>144966</v>
      </c>
      <c r="D19" s="67">
        <v>104009</v>
      </c>
      <c r="E19" s="67">
        <v>6138</v>
      </c>
      <c r="F19" s="67">
        <v>43720</v>
      </c>
      <c r="G19" s="67">
        <v>0</v>
      </c>
      <c r="H19" s="67">
        <v>54151</v>
      </c>
      <c r="I19" s="67">
        <v>15000</v>
      </c>
      <c r="J19" s="67">
        <v>77786</v>
      </c>
      <c r="K19" s="67">
        <v>7079</v>
      </c>
      <c r="L19" s="62">
        <f aca="true" t="shared" si="7" ref="L19:L64">SUM(M19,R19,V19:X19,Y19:Z19,AD19:AE19,AH19:AI19,AL19:AM19)</f>
        <v>1404654</v>
      </c>
      <c r="M19" s="67">
        <v>48998</v>
      </c>
      <c r="N19" s="67">
        <v>36171</v>
      </c>
      <c r="O19" s="67">
        <v>11282</v>
      </c>
      <c r="P19" s="67">
        <v>1263</v>
      </c>
      <c r="Q19" s="67">
        <v>282</v>
      </c>
      <c r="R19" s="67">
        <v>941070</v>
      </c>
      <c r="S19" s="67">
        <v>931967</v>
      </c>
      <c r="T19" s="67">
        <v>5301</v>
      </c>
      <c r="U19" s="67">
        <v>3802</v>
      </c>
      <c r="V19" s="68">
        <v>18049</v>
      </c>
      <c r="W19" s="67">
        <v>172457</v>
      </c>
      <c r="X19" s="67">
        <v>490</v>
      </c>
      <c r="Y19" s="67">
        <v>63300</v>
      </c>
      <c r="Z19" s="67">
        <v>140285</v>
      </c>
      <c r="AA19" s="67">
        <v>19671</v>
      </c>
      <c r="AB19" s="67">
        <v>0</v>
      </c>
      <c r="AC19" s="67">
        <v>120614</v>
      </c>
      <c r="AD19" s="67">
        <v>15774</v>
      </c>
      <c r="AE19" s="67">
        <v>0</v>
      </c>
      <c r="AF19" s="67">
        <v>0</v>
      </c>
      <c r="AG19" s="67">
        <v>0</v>
      </c>
      <c r="AH19" s="67">
        <v>349</v>
      </c>
      <c r="AI19" s="67">
        <v>0</v>
      </c>
      <c r="AJ19" s="67">
        <v>0</v>
      </c>
      <c r="AK19" s="67">
        <v>0</v>
      </c>
      <c r="AL19" s="67">
        <v>0</v>
      </c>
      <c r="AM19" s="67">
        <v>3882</v>
      </c>
      <c r="AN19" s="67">
        <f>'第３７表国保（事業会計）決算（最初のページのみ印刷）'!B19-L19</f>
        <v>98885</v>
      </c>
      <c r="AO19" s="93">
        <v>0</v>
      </c>
      <c r="AP19" s="93">
        <v>0</v>
      </c>
      <c r="AQ19" s="67">
        <f>AO19+AP19</f>
        <v>0</v>
      </c>
      <c r="AR19" s="93">
        <v>0</v>
      </c>
      <c r="AS19" s="67">
        <v>0</v>
      </c>
      <c r="AT19" s="67">
        <v>2233</v>
      </c>
      <c r="AU19" s="67">
        <f aca="true" t="shared" si="8" ref="AU19:AU47">AS19-AT19</f>
        <v>-2233</v>
      </c>
      <c r="AV19" s="93">
        <v>0</v>
      </c>
      <c r="AW19" s="67">
        <v>4774</v>
      </c>
      <c r="AX19" s="67">
        <v>0</v>
      </c>
      <c r="AY19" s="67">
        <f aca="true" t="shared" si="9" ref="AY19:AY47">AW19-AX19</f>
        <v>4774</v>
      </c>
      <c r="AZ19" s="67">
        <f aca="true" t="shared" si="10" ref="AZ19:AZ47">BA19+AU19+AY19</f>
        <v>101426</v>
      </c>
      <c r="BA19" s="67">
        <f aca="true" t="shared" si="11" ref="BA19:BA47">AN19-AQ19+AR19+AV19</f>
        <v>98885</v>
      </c>
      <c r="BB19" s="67">
        <f>AZ19-'第３７表国保（事業会計）決算（最初のページのみ印刷）'!K19-E19+AF19</f>
        <v>34774</v>
      </c>
      <c r="BC19" s="67">
        <f>BA19-'第３７表国保（事業会計）決算（最初のページのみ印刷）'!K19-E19+AF19</f>
        <v>32233</v>
      </c>
      <c r="BD19" s="67">
        <v>31881</v>
      </c>
      <c r="BE19" s="67">
        <v>4</v>
      </c>
      <c r="BF19" s="67">
        <v>0</v>
      </c>
      <c r="BG19" s="67">
        <v>2008</v>
      </c>
      <c r="BH19" s="67">
        <v>3818</v>
      </c>
      <c r="BI19" s="67">
        <v>46875</v>
      </c>
      <c r="BJ19" s="60"/>
      <c r="BK19" s="94"/>
      <c r="BL19" s="37"/>
      <c r="BM19" s="94"/>
      <c r="BN19" s="37"/>
      <c r="BO19" s="94"/>
      <c r="BP19" s="37"/>
      <c r="BQ19" s="37"/>
      <c r="BR19" s="37"/>
      <c r="BS19" s="94"/>
      <c r="BT19" s="37"/>
      <c r="BU19" s="94"/>
      <c r="BV19" s="37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</row>
    <row r="20" spans="1:245" ht="32.25" customHeight="1">
      <c r="A20" s="4" t="s">
        <v>43</v>
      </c>
      <c r="B20" s="62">
        <v>4384</v>
      </c>
      <c r="C20" s="62">
        <v>127617</v>
      </c>
      <c r="D20" s="62">
        <v>88035</v>
      </c>
      <c r="E20" s="62">
        <v>51537</v>
      </c>
      <c r="F20" s="62">
        <v>36498</v>
      </c>
      <c r="G20" s="62">
        <v>0</v>
      </c>
      <c r="H20" s="62">
        <v>0</v>
      </c>
      <c r="I20" s="62">
        <v>0</v>
      </c>
      <c r="J20" s="62">
        <v>82855</v>
      </c>
      <c r="K20" s="62">
        <v>2382</v>
      </c>
      <c r="L20" s="62">
        <f t="shared" si="7"/>
        <v>1222981</v>
      </c>
      <c r="M20" s="62">
        <v>36670</v>
      </c>
      <c r="N20" s="62">
        <v>34279</v>
      </c>
      <c r="O20" s="62">
        <v>1088</v>
      </c>
      <c r="P20" s="62">
        <v>1102</v>
      </c>
      <c r="Q20" s="62">
        <v>201</v>
      </c>
      <c r="R20" s="62">
        <v>772584</v>
      </c>
      <c r="S20" s="62">
        <v>693909</v>
      </c>
      <c r="T20" s="62">
        <v>75732</v>
      </c>
      <c r="U20" s="62">
        <v>2943</v>
      </c>
      <c r="V20" s="63">
        <v>23821</v>
      </c>
      <c r="W20" s="62">
        <v>148651</v>
      </c>
      <c r="X20" s="62">
        <v>423</v>
      </c>
      <c r="Y20" s="62">
        <v>58011</v>
      </c>
      <c r="Z20" s="62">
        <v>121950</v>
      </c>
      <c r="AA20" s="62">
        <v>11880</v>
      </c>
      <c r="AB20" s="62">
        <v>110070</v>
      </c>
      <c r="AC20" s="62">
        <v>0</v>
      </c>
      <c r="AD20" s="62">
        <v>13477</v>
      </c>
      <c r="AE20" s="62">
        <v>9550</v>
      </c>
      <c r="AF20" s="62">
        <v>0</v>
      </c>
      <c r="AG20" s="62">
        <v>9550</v>
      </c>
      <c r="AH20" s="62">
        <v>30091</v>
      </c>
      <c r="AI20" s="62">
        <v>0</v>
      </c>
      <c r="AJ20" s="62">
        <v>0</v>
      </c>
      <c r="AK20" s="62">
        <v>0</v>
      </c>
      <c r="AL20" s="62">
        <v>0</v>
      </c>
      <c r="AM20" s="62">
        <v>7753</v>
      </c>
      <c r="AN20" s="62">
        <f>'第３７表国保（事業会計）決算（最初のページのみ印刷）'!B20-L20</f>
        <v>68114</v>
      </c>
      <c r="AO20" s="91">
        <v>0</v>
      </c>
      <c r="AP20" s="91">
        <v>0</v>
      </c>
      <c r="AQ20" s="62">
        <f aca="true" t="shared" si="12" ref="AQ20:AQ64">AO20+AP20</f>
        <v>0</v>
      </c>
      <c r="AR20" s="91">
        <v>0</v>
      </c>
      <c r="AS20" s="62">
        <v>0</v>
      </c>
      <c r="AT20" s="62">
        <v>6399</v>
      </c>
      <c r="AU20" s="62">
        <f t="shared" si="8"/>
        <v>-6399</v>
      </c>
      <c r="AV20" s="91">
        <v>0</v>
      </c>
      <c r="AW20" s="62">
        <v>0</v>
      </c>
      <c r="AX20" s="62">
        <v>0</v>
      </c>
      <c r="AY20" s="62">
        <f t="shared" si="9"/>
        <v>0</v>
      </c>
      <c r="AZ20" s="62">
        <f t="shared" si="10"/>
        <v>61715</v>
      </c>
      <c r="BA20" s="62">
        <f t="shared" si="11"/>
        <v>68114</v>
      </c>
      <c r="BB20" s="62">
        <f>AZ20-'第３７表国保（事業会計）決算（最初のページのみ印刷）'!K20-E20+AF20</f>
        <v>-35197</v>
      </c>
      <c r="BC20" s="62">
        <f>BA20-'第３７表国保（事業会計）決算（最初のページのみ印刷）'!K20-E20+AF20</f>
        <v>-28798</v>
      </c>
      <c r="BD20" s="62">
        <v>21958</v>
      </c>
      <c r="BE20" s="62">
        <v>4</v>
      </c>
      <c r="BF20" s="62">
        <v>0</v>
      </c>
      <c r="BG20" s="62">
        <v>1680</v>
      </c>
      <c r="BH20" s="62">
        <v>3198</v>
      </c>
      <c r="BI20" s="62">
        <v>85579</v>
      </c>
      <c r="BJ20" s="60"/>
      <c r="BK20" s="94"/>
      <c r="BL20" s="37"/>
      <c r="BM20" s="94"/>
      <c r="BN20" s="37"/>
      <c r="BO20" s="94"/>
      <c r="BP20" s="37"/>
      <c r="BQ20" s="37"/>
      <c r="BR20" s="37"/>
      <c r="BS20" s="94"/>
      <c r="BT20" s="37"/>
      <c r="BU20" s="94"/>
      <c r="BV20" s="37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</row>
    <row r="21" spans="1:245" ht="32.25" customHeight="1">
      <c r="A21" s="4" t="s">
        <v>44</v>
      </c>
      <c r="B21" s="62">
        <v>73589</v>
      </c>
      <c r="C21" s="62">
        <v>222041</v>
      </c>
      <c r="D21" s="62">
        <v>120473</v>
      </c>
      <c r="E21" s="62">
        <v>12534</v>
      </c>
      <c r="F21" s="62">
        <v>57313</v>
      </c>
      <c r="G21" s="62">
        <v>0</v>
      </c>
      <c r="H21" s="62">
        <v>50626</v>
      </c>
      <c r="I21" s="62">
        <v>40506</v>
      </c>
      <c r="J21" s="62">
        <v>78256</v>
      </c>
      <c r="K21" s="62">
        <v>10937</v>
      </c>
      <c r="L21" s="62">
        <f t="shared" si="7"/>
        <v>1740836</v>
      </c>
      <c r="M21" s="62">
        <v>46277</v>
      </c>
      <c r="N21" s="62">
        <v>32101</v>
      </c>
      <c r="O21" s="62">
        <v>10658</v>
      </c>
      <c r="P21" s="62">
        <v>1478</v>
      </c>
      <c r="Q21" s="62">
        <v>2040</v>
      </c>
      <c r="R21" s="62">
        <v>1165010</v>
      </c>
      <c r="S21" s="62">
        <v>1156545</v>
      </c>
      <c r="T21" s="62">
        <v>4741</v>
      </c>
      <c r="U21" s="62">
        <v>3724</v>
      </c>
      <c r="V21" s="63">
        <v>17</v>
      </c>
      <c r="W21" s="62">
        <v>204546</v>
      </c>
      <c r="X21" s="62">
        <v>582</v>
      </c>
      <c r="Y21" s="62">
        <v>82298</v>
      </c>
      <c r="Z21" s="62">
        <v>213927</v>
      </c>
      <c r="AA21" s="62">
        <v>26416</v>
      </c>
      <c r="AB21" s="62">
        <v>0</v>
      </c>
      <c r="AC21" s="62">
        <v>187511</v>
      </c>
      <c r="AD21" s="62">
        <v>16917</v>
      </c>
      <c r="AE21" s="62">
        <v>6476</v>
      </c>
      <c r="AF21" s="62">
        <v>4440</v>
      </c>
      <c r="AG21" s="62">
        <v>2036</v>
      </c>
      <c r="AH21" s="62">
        <v>230</v>
      </c>
      <c r="AI21" s="62">
        <v>0</v>
      </c>
      <c r="AJ21" s="62">
        <v>0</v>
      </c>
      <c r="AK21" s="62">
        <v>0</v>
      </c>
      <c r="AL21" s="62">
        <v>0</v>
      </c>
      <c r="AM21" s="62">
        <v>4556</v>
      </c>
      <c r="AN21" s="62">
        <f>'第３７表国保（事業会計）決算（最初のページのみ印刷）'!B21-L21</f>
        <v>17801</v>
      </c>
      <c r="AO21" s="91">
        <v>0</v>
      </c>
      <c r="AP21" s="91">
        <v>0</v>
      </c>
      <c r="AQ21" s="62">
        <f t="shared" si="12"/>
        <v>0</v>
      </c>
      <c r="AR21" s="91">
        <v>0</v>
      </c>
      <c r="AS21" s="62">
        <v>0</v>
      </c>
      <c r="AT21" s="62">
        <v>0</v>
      </c>
      <c r="AU21" s="62">
        <f t="shared" si="8"/>
        <v>0</v>
      </c>
      <c r="AV21" s="91">
        <v>0</v>
      </c>
      <c r="AW21" s="62">
        <v>0</v>
      </c>
      <c r="AX21" s="62">
        <v>0</v>
      </c>
      <c r="AY21" s="62">
        <f t="shared" si="9"/>
        <v>0</v>
      </c>
      <c r="AZ21" s="62">
        <f t="shared" si="10"/>
        <v>17801</v>
      </c>
      <c r="BA21" s="62">
        <f t="shared" si="11"/>
        <v>17801</v>
      </c>
      <c r="BB21" s="62">
        <f>AZ21-'第３７表国保（事業会計）決算（最初のページのみ印刷）'!K21-E21+AF21</f>
        <v>9707</v>
      </c>
      <c r="BC21" s="62">
        <f>BA21-'第３７表国保（事業会計）決算（最初のページのみ印刷）'!K21-E21+AF21</f>
        <v>9707</v>
      </c>
      <c r="BD21" s="62">
        <v>36171</v>
      </c>
      <c r="BE21" s="62">
        <v>5</v>
      </c>
      <c r="BF21" s="62">
        <v>0</v>
      </c>
      <c r="BG21" s="62">
        <v>2525</v>
      </c>
      <c r="BH21" s="62">
        <v>4583</v>
      </c>
      <c r="BI21" s="62">
        <v>23454</v>
      </c>
      <c r="BJ21" s="60"/>
      <c r="BK21" s="94"/>
      <c r="BL21" s="37"/>
      <c r="BM21" s="94"/>
      <c r="BN21" s="37"/>
      <c r="BO21" s="94"/>
      <c r="BP21" s="37"/>
      <c r="BQ21" s="37"/>
      <c r="BR21" s="37"/>
      <c r="BS21" s="94"/>
      <c r="BT21" s="37"/>
      <c r="BU21" s="94"/>
      <c r="BV21" s="37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</row>
    <row r="22" spans="1:245" ht="32.25" customHeight="1">
      <c r="A22" s="4" t="s">
        <v>45</v>
      </c>
      <c r="B22" s="62">
        <v>29766</v>
      </c>
      <c r="C22" s="62">
        <v>85334</v>
      </c>
      <c r="D22" s="62">
        <v>43078</v>
      </c>
      <c r="E22" s="62">
        <v>1825</v>
      </c>
      <c r="F22" s="62">
        <v>18283</v>
      </c>
      <c r="G22" s="62">
        <v>0</v>
      </c>
      <c r="H22" s="62">
        <v>22970</v>
      </c>
      <c r="I22" s="62">
        <v>10000</v>
      </c>
      <c r="J22" s="62">
        <v>73210</v>
      </c>
      <c r="K22" s="62">
        <v>13883</v>
      </c>
      <c r="L22" s="62">
        <f t="shared" si="7"/>
        <v>715794</v>
      </c>
      <c r="M22" s="62">
        <v>14360</v>
      </c>
      <c r="N22" s="62">
        <v>10619</v>
      </c>
      <c r="O22" s="62">
        <v>2869</v>
      </c>
      <c r="P22" s="62">
        <v>714</v>
      </c>
      <c r="Q22" s="62">
        <v>158</v>
      </c>
      <c r="R22" s="62">
        <v>473485</v>
      </c>
      <c r="S22" s="62">
        <v>469093</v>
      </c>
      <c r="T22" s="62">
        <v>2681</v>
      </c>
      <c r="U22" s="62">
        <v>1711</v>
      </c>
      <c r="V22" s="63">
        <v>7</v>
      </c>
      <c r="W22" s="62">
        <v>89416</v>
      </c>
      <c r="X22" s="62">
        <v>254</v>
      </c>
      <c r="Y22" s="62">
        <v>37842</v>
      </c>
      <c r="Z22" s="62">
        <v>86993</v>
      </c>
      <c r="AA22" s="62">
        <v>14645</v>
      </c>
      <c r="AB22" s="62">
        <v>0</v>
      </c>
      <c r="AC22" s="62">
        <v>72348</v>
      </c>
      <c r="AD22" s="62">
        <v>6512</v>
      </c>
      <c r="AE22" s="62">
        <v>0</v>
      </c>
      <c r="AF22" s="62">
        <v>0</v>
      </c>
      <c r="AG22" s="62">
        <v>0</v>
      </c>
      <c r="AH22" s="62">
        <v>31</v>
      </c>
      <c r="AI22" s="62">
        <v>0</v>
      </c>
      <c r="AJ22" s="62">
        <v>0</v>
      </c>
      <c r="AK22" s="62">
        <v>0</v>
      </c>
      <c r="AL22" s="62">
        <v>0</v>
      </c>
      <c r="AM22" s="62">
        <v>6894</v>
      </c>
      <c r="AN22" s="62">
        <f>'第３７表国保（事業会計）決算（最初のページのみ印刷）'!B22-L22</f>
        <v>58222</v>
      </c>
      <c r="AO22" s="91">
        <v>0</v>
      </c>
      <c r="AP22" s="91">
        <v>0</v>
      </c>
      <c r="AQ22" s="62">
        <f t="shared" si="12"/>
        <v>0</v>
      </c>
      <c r="AR22" s="91">
        <v>0</v>
      </c>
      <c r="AS22" s="62">
        <v>0</v>
      </c>
      <c r="AT22" s="62">
        <v>7776</v>
      </c>
      <c r="AU22" s="62">
        <f t="shared" si="8"/>
        <v>-7776</v>
      </c>
      <c r="AV22" s="91">
        <v>0</v>
      </c>
      <c r="AW22" s="62">
        <v>856</v>
      </c>
      <c r="AX22" s="62">
        <v>0</v>
      </c>
      <c r="AY22" s="62">
        <f t="shared" si="9"/>
        <v>856</v>
      </c>
      <c r="AZ22" s="62">
        <f t="shared" si="10"/>
        <v>51302</v>
      </c>
      <c r="BA22" s="62">
        <f t="shared" si="11"/>
        <v>58222</v>
      </c>
      <c r="BB22" s="62">
        <f>AZ22-'第３７表国保（事業会計）決算（最初のページのみ印刷）'!K22-E22+AF22</f>
        <v>45816</v>
      </c>
      <c r="BC22" s="62">
        <f>BA22-'第３７表国保（事業会計）決算（最初のページのみ印刷）'!K22-E22+AF22</f>
        <v>52736</v>
      </c>
      <c r="BD22" s="62">
        <v>7515</v>
      </c>
      <c r="BE22" s="62">
        <v>1</v>
      </c>
      <c r="BF22" s="62">
        <v>0</v>
      </c>
      <c r="BG22" s="62">
        <v>1043</v>
      </c>
      <c r="BH22" s="62">
        <v>2063</v>
      </c>
      <c r="BI22" s="62">
        <v>13123</v>
      </c>
      <c r="BJ22" s="60"/>
      <c r="BK22" s="94"/>
      <c r="BL22" s="37"/>
      <c r="BM22" s="94"/>
      <c r="BN22" s="37"/>
      <c r="BO22" s="94"/>
      <c r="BP22" s="37"/>
      <c r="BQ22" s="37"/>
      <c r="BR22" s="37"/>
      <c r="BS22" s="94"/>
      <c r="BT22" s="37"/>
      <c r="BU22" s="94"/>
      <c r="BV22" s="37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</row>
    <row r="23" spans="1:245" s="88" customFormat="1" ht="32.25" customHeight="1">
      <c r="A23" s="41" t="s">
        <v>46</v>
      </c>
      <c r="B23" s="64">
        <v>63731</v>
      </c>
      <c r="C23" s="64">
        <v>149607</v>
      </c>
      <c r="D23" s="64">
        <v>81629</v>
      </c>
      <c r="E23" s="64">
        <v>35043</v>
      </c>
      <c r="F23" s="64">
        <v>38056</v>
      </c>
      <c r="G23" s="64">
        <v>0</v>
      </c>
      <c r="H23" s="64">
        <v>8530</v>
      </c>
      <c r="I23" s="64">
        <v>34333</v>
      </c>
      <c r="J23" s="64">
        <v>38671</v>
      </c>
      <c r="K23" s="64">
        <v>20885</v>
      </c>
      <c r="L23" s="64">
        <f t="shared" si="7"/>
        <v>1270660</v>
      </c>
      <c r="M23" s="64">
        <v>25041</v>
      </c>
      <c r="N23" s="64">
        <v>10727</v>
      </c>
      <c r="O23" s="64">
        <v>12441</v>
      </c>
      <c r="P23" s="64">
        <v>1308</v>
      </c>
      <c r="Q23" s="64">
        <v>565</v>
      </c>
      <c r="R23" s="64">
        <v>829836</v>
      </c>
      <c r="S23" s="64">
        <v>816254</v>
      </c>
      <c r="T23" s="64">
        <v>10650</v>
      </c>
      <c r="U23" s="64">
        <v>2932</v>
      </c>
      <c r="V23" s="65">
        <v>13</v>
      </c>
      <c r="W23" s="64">
        <v>180740</v>
      </c>
      <c r="X23" s="64">
        <v>514</v>
      </c>
      <c r="Y23" s="64">
        <v>69289</v>
      </c>
      <c r="Z23" s="64">
        <v>141346</v>
      </c>
      <c r="AA23" s="64">
        <v>17695</v>
      </c>
      <c r="AB23" s="64">
        <v>0</v>
      </c>
      <c r="AC23" s="64">
        <v>123651</v>
      </c>
      <c r="AD23" s="64">
        <v>18322</v>
      </c>
      <c r="AE23" s="64">
        <v>0</v>
      </c>
      <c r="AF23" s="64">
        <v>0</v>
      </c>
      <c r="AG23" s="64">
        <v>0</v>
      </c>
      <c r="AH23" s="64">
        <v>658</v>
      </c>
      <c r="AI23" s="64">
        <v>0</v>
      </c>
      <c r="AJ23" s="64">
        <v>0</v>
      </c>
      <c r="AK23" s="64">
        <v>0</v>
      </c>
      <c r="AL23" s="64">
        <v>0</v>
      </c>
      <c r="AM23" s="64">
        <v>4901</v>
      </c>
      <c r="AN23" s="64">
        <f>'第３７表国保（事業会計）決算（最初のページのみ印刷）'!B23-L23</f>
        <v>39907</v>
      </c>
      <c r="AO23" s="92">
        <v>0</v>
      </c>
      <c r="AP23" s="92">
        <v>0</v>
      </c>
      <c r="AQ23" s="64">
        <f t="shared" si="12"/>
        <v>0</v>
      </c>
      <c r="AR23" s="92">
        <v>0</v>
      </c>
      <c r="AS23" s="64">
        <v>4808</v>
      </c>
      <c r="AT23" s="64">
        <v>0</v>
      </c>
      <c r="AU23" s="64">
        <f t="shared" si="8"/>
        <v>4808</v>
      </c>
      <c r="AV23" s="92">
        <v>0</v>
      </c>
      <c r="AW23" s="64">
        <v>0</v>
      </c>
      <c r="AX23" s="64">
        <v>0</v>
      </c>
      <c r="AY23" s="64">
        <f t="shared" si="9"/>
        <v>0</v>
      </c>
      <c r="AZ23" s="64">
        <f t="shared" si="10"/>
        <v>44715</v>
      </c>
      <c r="BA23" s="64">
        <f t="shared" si="11"/>
        <v>39907</v>
      </c>
      <c r="BB23" s="64">
        <f>AZ23-'第３７表国保（事業会計）決算（最初のページのみ印刷）'!K23-E23+AF23</f>
        <v>9672</v>
      </c>
      <c r="BC23" s="64">
        <f>BA23-'第３７表国保（事業会計）決算（最初のページのみ印刷）'!K23-E23+AF23</f>
        <v>4864</v>
      </c>
      <c r="BD23" s="64">
        <v>15978</v>
      </c>
      <c r="BE23" s="64">
        <v>3</v>
      </c>
      <c r="BF23" s="64">
        <v>0</v>
      </c>
      <c r="BG23" s="64">
        <v>1961</v>
      </c>
      <c r="BH23" s="64">
        <v>4068</v>
      </c>
      <c r="BI23" s="64">
        <v>112120</v>
      </c>
      <c r="BJ23" s="86"/>
      <c r="BK23" s="95"/>
      <c r="BL23" s="87"/>
      <c r="BM23" s="95"/>
      <c r="BN23" s="87"/>
      <c r="BO23" s="95"/>
      <c r="BP23" s="87"/>
      <c r="BQ23" s="87"/>
      <c r="BR23" s="87"/>
      <c r="BS23" s="95"/>
      <c r="BT23" s="87"/>
      <c r="BU23" s="95"/>
      <c r="BV23" s="87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</row>
    <row r="24" spans="1:245" ht="32.25" customHeight="1">
      <c r="A24" s="40" t="s">
        <v>47</v>
      </c>
      <c r="B24" s="62">
        <v>26472</v>
      </c>
      <c r="C24" s="62">
        <v>67078</v>
      </c>
      <c r="D24" s="62">
        <v>33615</v>
      </c>
      <c r="E24" s="62">
        <v>1360</v>
      </c>
      <c r="F24" s="62">
        <v>18329</v>
      </c>
      <c r="G24" s="62">
        <v>0</v>
      </c>
      <c r="H24" s="62">
        <v>13926</v>
      </c>
      <c r="I24" s="62">
        <v>21000</v>
      </c>
      <c r="J24" s="62">
        <v>34219</v>
      </c>
      <c r="K24" s="62">
        <v>3770</v>
      </c>
      <c r="L24" s="62">
        <f t="shared" si="7"/>
        <v>594542</v>
      </c>
      <c r="M24" s="62">
        <v>12113</v>
      </c>
      <c r="N24" s="62">
        <v>10025</v>
      </c>
      <c r="O24" s="62">
        <v>1147</v>
      </c>
      <c r="P24" s="62">
        <v>659</v>
      </c>
      <c r="Q24" s="62">
        <v>282</v>
      </c>
      <c r="R24" s="62">
        <v>391953</v>
      </c>
      <c r="S24" s="62">
        <v>386548</v>
      </c>
      <c r="T24" s="62">
        <v>3990</v>
      </c>
      <c r="U24" s="62">
        <v>1415</v>
      </c>
      <c r="V24" s="63">
        <v>413</v>
      </c>
      <c r="W24" s="62">
        <v>81133</v>
      </c>
      <c r="X24" s="62">
        <v>231</v>
      </c>
      <c r="Y24" s="62">
        <v>35365</v>
      </c>
      <c r="Z24" s="62">
        <v>62549</v>
      </c>
      <c r="AA24" s="62">
        <v>7917</v>
      </c>
      <c r="AB24" s="62">
        <v>0</v>
      </c>
      <c r="AC24" s="62">
        <v>54632</v>
      </c>
      <c r="AD24" s="62">
        <v>7604</v>
      </c>
      <c r="AE24" s="62">
        <v>211</v>
      </c>
      <c r="AF24" s="62">
        <v>0</v>
      </c>
      <c r="AG24" s="62">
        <v>211</v>
      </c>
      <c r="AH24" s="62">
        <v>0</v>
      </c>
      <c r="AI24" s="62">
        <v>0</v>
      </c>
      <c r="AJ24" s="62">
        <v>0</v>
      </c>
      <c r="AK24" s="62">
        <v>0</v>
      </c>
      <c r="AL24" s="62">
        <v>0</v>
      </c>
      <c r="AM24" s="62">
        <v>2970</v>
      </c>
      <c r="AN24" s="62">
        <f>'第３７表国保（事業会計）決算（最初のページのみ印刷）'!B24-L24</f>
        <v>24961</v>
      </c>
      <c r="AO24" s="91">
        <v>0</v>
      </c>
      <c r="AP24" s="91">
        <v>0</v>
      </c>
      <c r="AQ24" s="62">
        <f t="shared" si="12"/>
        <v>0</v>
      </c>
      <c r="AR24" s="91">
        <v>0</v>
      </c>
      <c r="AS24" s="62">
        <v>4022</v>
      </c>
      <c r="AT24" s="62">
        <v>934</v>
      </c>
      <c r="AU24" s="62">
        <f t="shared" si="8"/>
        <v>3088</v>
      </c>
      <c r="AV24" s="91">
        <v>0</v>
      </c>
      <c r="AW24" s="62">
        <v>0</v>
      </c>
      <c r="AX24" s="62">
        <v>1386</v>
      </c>
      <c r="AY24" s="62">
        <f t="shared" si="9"/>
        <v>-1386</v>
      </c>
      <c r="AZ24" s="62">
        <f t="shared" si="10"/>
        <v>26663</v>
      </c>
      <c r="BA24" s="62">
        <f t="shared" si="11"/>
        <v>24961</v>
      </c>
      <c r="BB24" s="62">
        <f>AZ24-'第３７表国保（事業会計）決算（最初のページのみ印刷）'!K24-E24+AF24</f>
        <v>23324</v>
      </c>
      <c r="BC24" s="62">
        <f>BA24-'第３７表国保（事業会計）決算（最初のページのみ印刷）'!K24-E24+AF24</f>
        <v>21622</v>
      </c>
      <c r="BD24" s="62">
        <v>7023</v>
      </c>
      <c r="BE24" s="62">
        <v>1</v>
      </c>
      <c r="BF24" s="62">
        <v>986</v>
      </c>
      <c r="BG24" s="62">
        <v>891</v>
      </c>
      <c r="BH24" s="62">
        <v>1856</v>
      </c>
      <c r="BI24" s="62">
        <v>232333</v>
      </c>
      <c r="BJ24" s="60"/>
      <c r="BK24" s="94"/>
      <c r="BL24" s="37"/>
      <c r="BM24" s="94"/>
      <c r="BN24" s="37"/>
      <c r="BO24" s="94"/>
      <c r="BP24" s="37"/>
      <c r="BQ24" s="37"/>
      <c r="BR24" s="37"/>
      <c r="BS24" s="94"/>
      <c r="BT24" s="37"/>
      <c r="BU24" s="94"/>
      <c r="BV24" s="37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</row>
    <row r="25" spans="1:245" ht="32.25" customHeight="1">
      <c r="A25" s="40" t="s">
        <v>48</v>
      </c>
      <c r="B25" s="62">
        <v>0</v>
      </c>
      <c r="C25" s="62">
        <v>96803</v>
      </c>
      <c r="D25" s="62">
        <v>60713</v>
      </c>
      <c r="E25" s="62">
        <v>10737</v>
      </c>
      <c r="F25" s="62">
        <v>27587</v>
      </c>
      <c r="G25" s="62">
        <v>0</v>
      </c>
      <c r="H25" s="62">
        <v>22389</v>
      </c>
      <c r="I25" s="62">
        <v>77000</v>
      </c>
      <c r="J25" s="62">
        <v>7112</v>
      </c>
      <c r="K25" s="62">
        <v>6993</v>
      </c>
      <c r="L25" s="62">
        <f t="shared" si="7"/>
        <v>901387</v>
      </c>
      <c r="M25" s="62">
        <v>35216</v>
      </c>
      <c r="N25" s="62">
        <v>30809</v>
      </c>
      <c r="O25" s="62">
        <v>1048</v>
      </c>
      <c r="P25" s="62">
        <v>816</v>
      </c>
      <c r="Q25" s="62">
        <v>2543</v>
      </c>
      <c r="R25" s="62">
        <v>571716</v>
      </c>
      <c r="S25" s="62">
        <v>568020</v>
      </c>
      <c r="T25" s="62">
        <v>1850</v>
      </c>
      <c r="U25" s="62">
        <v>1846</v>
      </c>
      <c r="V25" s="63">
        <v>8</v>
      </c>
      <c r="W25" s="62">
        <v>105113</v>
      </c>
      <c r="X25" s="62">
        <v>299</v>
      </c>
      <c r="Y25" s="62">
        <v>43726</v>
      </c>
      <c r="Z25" s="62">
        <v>107210</v>
      </c>
      <c r="AA25" s="62">
        <v>18191</v>
      </c>
      <c r="AB25" s="62">
        <v>89019</v>
      </c>
      <c r="AC25" s="62">
        <v>0</v>
      </c>
      <c r="AD25" s="62">
        <v>9209</v>
      </c>
      <c r="AE25" s="62">
        <v>0</v>
      </c>
      <c r="AF25" s="62">
        <v>0</v>
      </c>
      <c r="AG25" s="62">
        <v>0</v>
      </c>
      <c r="AH25" s="62">
        <v>345</v>
      </c>
      <c r="AI25" s="62">
        <v>0</v>
      </c>
      <c r="AJ25" s="62">
        <v>0</v>
      </c>
      <c r="AK25" s="62">
        <v>0</v>
      </c>
      <c r="AL25" s="62">
        <v>0</v>
      </c>
      <c r="AM25" s="62">
        <v>28545</v>
      </c>
      <c r="AN25" s="62">
        <f>'第３７表国保（事業会計）決算（最初のページのみ印刷）'!B25-L25</f>
        <v>7598</v>
      </c>
      <c r="AO25" s="91">
        <v>0</v>
      </c>
      <c r="AP25" s="91">
        <v>0</v>
      </c>
      <c r="AQ25" s="62">
        <f t="shared" si="12"/>
        <v>0</v>
      </c>
      <c r="AR25" s="91">
        <v>0</v>
      </c>
      <c r="AS25" s="62">
        <v>0</v>
      </c>
      <c r="AT25" s="62">
        <v>19777</v>
      </c>
      <c r="AU25" s="62">
        <f t="shared" si="8"/>
        <v>-19777</v>
      </c>
      <c r="AV25" s="91">
        <v>0</v>
      </c>
      <c r="AW25" s="62">
        <v>60274</v>
      </c>
      <c r="AX25" s="62">
        <v>0</v>
      </c>
      <c r="AY25" s="62">
        <f t="shared" si="9"/>
        <v>60274</v>
      </c>
      <c r="AZ25" s="62">
        <f t="shared" si="10"/>
        <v>48095</v>
      </c>
      <c r="BA25" s="62">
        <f t="shared" si="11"/>
        <v>7598</v>
      </c>
      <c r="BB25" s="62">
        <f>AZ25-'第３７表国保（事業会計）決算（最初のページのみ印刷）'!K25-E25+AF25</f>
        <v>-1022</v>
      </c>
      <c r="BC25" s="62">
        <f>BA25-'第３７表国保（事業会計）決算（最初のページのみ印刷）'!K25-E25+AF25</f>
        <v>-41519</v>
      </c>
      <c r="BD25" s="62">
        <v>30067</v>
      </c>
      <c r="BE25" s="62">
        <v>4</v>
      </c>
      <c r="BF25" s="62">
        <v>847</v>
      </c>
      <c r="BG25" s="62">
        <v>1210</v>
      </c>
      <c r="BH25" s="62">
        <v>2361</v>
      </c>
      <c r="BI25" s="62">
        <v>17912</v>
      </c>
      <c r="BJ25" s="60"/>
      <c r="BK25" s="94"/>
      <c r="BL25" s="37"/>
      <c r="BM25" s="94"/>
      <c r="BN25" s="37"/>
      <c r="BO25" s="94"/>
      <c r="BP25" s="37"/>
      <c r="BQ25" s="37"/>
      <c r="BR25" s="37"/>
      <c r="BS25" s="94"/>
      <c r="BT25" s="37"/>
      <c r="BU25" s="94"/>
      <c r="BV25" s="37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</row>
    <row r="26" spans="1:245" ht="32.25" customHeight="1">
      <c r="A26" s="4" t="s">
        <v>49</v>
      </c>
      <c r="B26" s="62">
        <v>12054</v>
      </c>
      <c r="C26" s="62">
        <v>6125</v>
      </c>
      <c r="D26" s="62">
        <v>10637</v>
      </c>
      <c r="E26" s="62">
        <v>291</v>
      </c>
      <c r="F26" s="62">
        <v>1571</v>
      </c>
      <c r="G26" s="62">
        <v>0</v>
      </c>
      <c r="H26" s="62">
        <v>8775</v>
      </c>
      <c r="I26" s="62">
        <v>0</v>
      </c>
      <c r="J26" s="62">
        <v>3506</v>
      </c>
      <c r="K26" s="62">
        <v>232</v>
      </c>
      <c r="L26" s="62">
        <f t="shared" si="7"/>
        <v>81792</v>
      </c>
      <c r="M26" s="62">
        <v>8184</v>
      </c>
      <c r="N26" s="62">
        <v>7930</v>
      </c>
      <c r="O26" s="62">
        <v>0</v>
      </c>
      <c r="P26" s="62">
        <v>193</v>
      </c>
      <c r="Q26" s="62">
        <v>61</v>
      </c>
      <c r="R26" s="62">
        <v>44547</v>
      </c>
      <c r="S26" s="62">
        <v>44361</v>
      </c>
      <c r="T26" s="62">
        <v>0</v>
      </c>
      <c r="U26" s="62">
        <v>186</v>
      </c>
      <c r="V26" s="63">
        <v>2892</v>
      </c>
      <c r="W26" s="62">
        <v>11014</v>
      </c>
      <c r="X26" s="62">
        <v>31</v>
      </c>
      <c r="Y26" s="62">
        <v>5082</v>
      </c>
      <c r="Z26" s="62">
        <v>8171</v>
      </c>
      <c r="AA26" s="62">
        <v>1163</v>
      </c>
      <c r="AB26" s="62">
        <v>0</v>
      </c>
      <c r="AC26" s="62">
        <v>7008</v>
      </c>
      <c r="AD26" s="62">
        <v>994</v>
      </c>
      <c r="AE26" s="62">
        <v>499</v>
      </c>
      <c r="AF26" s="62">
        <v>499</v>
      </c>
      <c r="AG26" s="62">
        <v>0</v>
      </c>
      <c r="AH26" s="62">
        <v>218</v>
      </c>
      <c r="AI26" s="62">
        <v>0</v>
      </c>
      <c r="AJ26" s="62">
        <v>0</v>
      </c>
      <c r="AK26" s="62">
        <v>0</v>
      </c>
      <c r="AL26" s="62">
        <v>0</v>
      </c>
      <c r="AM26" s="62">
        <v>160</v>
      </c>
      <c r="AN26" s="62">
        <f>'第３７表国保（事業会計）決算（最初のページのみ印刷）'!B26-L26</f>
        <v>7712</v>
      </c>
      <c r="AO26" s="91">
        <v>0</v>
      </c>
      <c r="AP26" s="91">
        <v>0</v>
      </c>
      <c r="AQ26" s="62">
        <f t="shared" si="12"/>
        <v>0</v>
      </c>
      <c r="AR26" s="91">
        <v>0</v>
      </c>
      <c r="AS26" s="62">
        <v>0</v>
      </c>
      <c r="AT26" s="62">
        <v>2802</v>
      </c>
      <c r="AU26" s="62">
        <f t="shared" si="8"/>
        <v>-2802</v>
      </c>
      <c r="AV26" s="91">
        <v>0</v>
      </c>
      <c r="AW26" s="62">
        <v>0</v>
      </c>
      <c r="AX26" s="62">
        <v>44</v>
      </c>
      <c r="AY26" s="62">
        <f t="shared" si="9"/>
        <v>-44</v>
      </c>
      <c r="AZ26" s="62">
        <f t="shared" si="10"/>
        <v>4866</v>
      </c>
      <c r="BA26" s="62">
        <f t="shared" si="11"/>
        <v>7712</v>
      </c>
      <c r="BB26" s="62">
        <f>AZ26-'第３７表国保（事業会計）決算（最初のページのみ印刷）'!K26-E26+AF26</f>
        <v>5074</v>
      </c>
      <c r="BC26" s="62">
        <f>BA26-'第３７表国保（事業会計）決算（最初のページのみ印刷）'!K26-E26+AF26</f>
        <v>7920</v>
      </c>
      <c r="BD26" s="62">
        <v>6808</v>
      </c>
      <c r="BE26" s="62">
        <v>1</v>
      </c>
      <c r="BF26" s="62">
        <v>0</v>
      </c>
      <c r="BG26" s="62">
        <v>108</v>
      </c>
      <c r="BH26" s="62">
        <v>242</v>
      </c>
      <c r="BI26" s="62">
        <v>55641</v>
      </c>
      <c r="BJ26" s="60"/>
      <c r="BK26" s="94"/>
      <c r="BL26" s="37"/>
      <c r="BM26" s="94"/>
      <c r="BN26" s="37"/>
      <c r="BO26" s="94"/>
      <c r="BP26" s="37"/>
      <c r="BQ26" s="37"/>
      <c r="BR26" s="37"/>
      <c r="BS26" s="94"/>
      <c r="BT26" s="37"/>
      <c r="BU26" s="94"/>
      <c r="BV26" s="37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</row>
    <row r="27" spans="1:245" ht="32.25" customHeight="1">
      <c r="A27" s="4" t="s">
        <v>50</v>
      </c>
      <c r="B27" s="62">
        <v>0</v>
      </c>
      <c r="C27" s="62">
        <v>55070</v>
      </c>
      <c r="D27" s="62">
        <v>36624</v>
      </c>
      <c r="E27" s="62">
        <v>0</v>
      </c>
      <c r="F27" s="62">
        <v>15685</v>
      </c>
      <c r="G27" s="62">
        <v>0</v>
      </c>
      <c r="H27" s="62">
        <v>20939</v>
      </c>
      <c r="I27" s="62">
        <v>3075</v>
      </c>
      <c r="J27" s="62">
        <v>42587</v>
      </c>
      <c r="K27" s="62">
        <v>1516</v>
      </c>
      <c r="L27" s="62">
        <f t="shared" si="7"/>
        <v>594751</v>
      </c>
      <c r="M27" s="62">
        <v>11565</v>
      </c>
      <c r="N27" s="62">
        <v>9588</v>
      </c>
      <c r="O27" s="62">
        <v>729</v>
      </c>
      <c r="P27" s="62">
        <v>573</v>
      </c>
      <c r="Q27" s="62">
        <v>675</v>
      </c>
      <c r="R27" s="62">
        <v>399140</v>
      </c>
      <c r="S27" s="62">
        <v>358209</v>
      </c>
      <c r="T27" s="62">
        <v>39552</v>
      </c>
      <c r="U27" s="62">
        <v>1379</v>
      </c>
      <c r="V27" s="63">
        <v>4459</v>
      </c>
      <c r="W27" s="62">
        <v>69902</v>
      </c>
      <c r="X27" s="62">
        <v>199</v>
      </c>
      <c r="Y27" s="62">
        <v>28612</v>
      </c>
      <c r="Z27" s="62">
        <v>63747</v>
      </c>
      <c r="AA27" s="62">
        <v>8246</v>
      </c>
      <c r="AB27" s="62">
        <v>0</v>
      </c>
      <c r="AC27" s="62">
        <v>55501</v>
      </c>
      <c r="AD27" s="62">
        <v>7307</v>
      </c>
      <c r="AE27" s="62">
        <v>0</v>
      </c>
      <c r="AF27" s="62">
        <v>0</v>
      </c>
      <c r="AG27" s="62">
        <v>0</v>
      </c>
      <c r="AH27" s="62">
        <v>551</v>
      </c>
      <c r="AI27" s="62">
        <v>0</v>
      </c>
      <c r="AJ27" s="62">
        <v>0</v>
      </c>
      <c r="AK27" s="62">
        <v>0</v>
      </c>
      <c r="AL27" s="62">
        <v>0</v>
      </c>
      <c r="AM27" s="62">
        <v>9269</v>
      </c>
      <c r="AN27" s="62">
        <f>'第３７表国保（事業会計）決算（最初のページのみ印刷）'!B27-L27</f>
        <v>30378</v>
      </c>
      <c r="AO27" s="91">
        <v>0</v>
      </c>
      <c r="AP27" s="91">
        <v>0</v>
      </c>
      <c r="AQ27" s="62">
        <f t="shared" si="12"/>
        <v>0</v>
      </c>
      <c r="AR27" s="91">
        <v>0</v>
      </c>
      <c r="AS27" s="62">
        <v>0</v>
      </c>
      <c r="AT27" s="62">
        <v>3114</v>
      </c>
      <c r="AU27" s="62">
        <f t="shared" si="8"/>
        <v>-3114</v>
      </c>
      <c r="AV27" s="91">
        <v>0</v>
      </c>
      <c r="AW27" s="62">
        <v>0</v>
      </c>
      <c r="AX27" s="62">
        <v>1709</v>
      </c>
      <c r="AY27" s="62">
        <f t="shared" si="9"/>
        <v>-1709</v>
      </c>
      <c r="AZ27" s="62">
        <f t="shared" si="10"/>
        <v>25555</v>
      </c>
      <c r="BA27" s="62">
        <f t="shared" si="11"/>
        <v>30378</v>
      </c>
      <c r="BB27" s="62">
        <f>AZ27-'第３７表国保（事業会計）決算（最初のページのみ印刷）'!K27-E27+AF27</f>
        <v>-5869</v>
      </c>
      <c r="BC27" s="62">
        <f>BA27-'第３７表国保（事業会計）決算（最初のページのみ印刷）'!K27-E27+AF27</f>
        <v>-1046</v>
      </c>
      <c r="BD27" s="62">
        <v>8483</v>
      </c>
      <c r="BE27" s="62">
        <v>1</v>
      </c>
      <c r="BF27" s="62">
        <v>0</v>
      </c>
      <c r="BG27" s="62">
        <v>891</v>
      </c>
      <c r="BH27" s="62">
        <v>1557</v>
      </c>
      <c r="BI27" s="62">
        <v>155079</v>
      </c>
      <c r="BJ27" s="60"/>
      <c r="BK27" s="94"/>
      <c r="BL27" s="37"/>
      <c r="BM27" s="94"/>
      <c r="BN27" s="37"/>
      <c r="BO27" s="94"/>
      <c r="BP27" s="37"/>
      <c r="BQ27" s="37"/>
      <c r="BR27" s="37"/>
      <c r="BS27" s="94"/>
      <c r="BT27" s="37"/>
      <c r="BU27" s="94"/>
      <c r="BV27" s="37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</row>
    <row r="28" spans="1:245" s="88" customFormat="1" ht="32.25" customHeight="1">
      <c r="A28" s="72" t="s">
        <v>125</v>
      </c>
      <c r="B28" s="64">
        <v>100356</v>
      </c>
      <c r="C28" s="64">
        <v>241551</v>
      </c>
      <c r="D28" s="64">
        <v>214617</v>
      </c>
      <c r="E28" s="64">
        <v>22676</v>
      </c>
      <c r="F28" s="64">
        <v>80028</v>
      </c>
      <c r="G28" s="64">
        <v>0</v>
      </c>
      <c r="H28" s="64">
        <v>111913</v>
      </c>
      <c r="I28" s="64">
        <v>17775</v>
      </c>
      <c r="J28" s="64">
        <v>121224</v>
      </c>
      <c r="K28" s="64">
        <v>6532</v>
      </c>
      <c r="L28" s="64">
        <f t="shared" si="7"/>
        <v>2233344</v>
      </c>
      <c r="M28" s="64">
        <v>54958</v>
      </c>
      <c r="N28" s="64">
        <v>43889</v>
      </c>
      <c r="O28" s="64">
        <v>3679</v>
      </c>
      <c r="P28" s="64">
        <v>1873</v>
      </c>
      <c r="Q28" s="64">
        <v>5517</v>
      </c>
      <c r="R28" s="64">
        <v>1446349</v>
      </c>
      <c r="S28" s="64">
        <v>1435462</v>
      </c>
      <c r="T28" s="64">
        <v>6020</v>
      </c>
      <c r="U28" s="64">
        <v>4867</v>
      </c>
      <c r="V28" s="65">
        <v>17085</v>
      </c>
      <c r="W28" s="64">
        <v>270980</v>
      </c>
      <c r="X28" s="64">
        <v>771</v>
      </c>
      <c r="Y28" s="64">
        <v>103426</v>
      </c>
      <c r="Z28" s="64">
        <v>261977</v>
      </c>
      <c r="AA28" s="64">
        <v>261977</v>
      </c>
      <c r="AB28" s="64">
        <v>0</v>
      </c>
      <c r="AC28" s="64">
        <v>0</v>
      </c>
      <c r="AD28" s="64">
        <v>24184</v>
      </c>
      <c r="AE28" s="64">
        <v>0</v>
      </c>
      <c r="AF28" s="64">
        <v>0</v>
      </c>
      <c r="AG28" s="64">
        <v>0</v>
      </c>
      <c r="AH28" s="64">
        <v>50300</v>
      </c>
      <c r="AI28" s="64">
        <v>0</v>
      </c>
      <c r="AJ28" s="64">
        <v>0</v>
      </c>
      <c r="AK28" s="64">
        <v>0</v>
      </c>
      <c r="AL28" s="64">
        <v>0</v>
      </c>
      <c r="AM28" s="64">
        <v>3314</v>
      </c>
      <c r="AN28" s="64">
        <f>'第３７表国保（事業会計）決算（最初のページのみ印刷）'!B28-L28</f>
        <v>111669</v>
      </c>
      <c r="AO28" s="92">
        <v>0</v>
      </c>
      <c r="AP28" s="92">
        <v>0</v>
      </c>
      <c r="AQ28" s="64">
        <f t="shared" si="12"/>
        <v>0</v>
      </c>
      <c r="AR28" s="92">
        <v>0</v>
      </c>
      <c r="AS28" s="64">
        <v>0</v>
      </c>
      <c r="AT28" s="64">
        <v>3007</v>
      </c>
      <c r="AU28" s="64">
        <f t="shared" si="8"/>
        <v>-3007</v>
      </c>
      <c r="AV28" s="92">
        <v>0</v>
      </c>
      <c r="AW28" s="64">
        <v>14764</v>
      </c>
      <c r="AX28" s="64">
        <v>0</v>
      </c>
      <c r="AY28" s="64">
        <f t="shared" si="9"/>
        <v>14764</v>
      </c>
      <c r="AZ28" s="64">
        <f t="shared" si="10"/>
        <v>123426</v>
      </c>
      <c r="BA28" s="64">
        <f t="shared" si="11"/>
        <v>111669</v>
      </c>
      <c r="BB28" s="64">
        <f>AZ28-'第３７表国保（事業会計）決算（最初のページのみ印刷）'!K28-E28+AF28</f>
        <v>100750</v>
      </c>
      <c r="BC28" s="64">
        <f>BA28-'第３７表国保（事業会計）決算（最初のページのみ印刷）'!K28-E28+AF28</f>
        <v>88993</v>
      </c>
      <c r="BD28" s="64">
        <v>45452</v>
      </c>
      <c r="BE28" s="64">
        <v>4</v>
      </c>
      <c r="BF28" s="64">
        <v>0</v>
      </c>
      <c r="BG28" s="64">
        <v>3171</v>
      </c>
      <c r="BH28" s="64">
        <v>5874</v>
      </c>
      <c r="BI28" s="64">
        <v>167382</v>
      </c>
      <c r="BJ28" s="86"/>
      <c r="BK28" s="95"/>
      <c r="BL28" s="87"/>
      <c r="BM28" s="95"/>
      <c r="BN28" s="87"/>
      <c r="BO28" s="95"/>
      <c r="BP28" s="87"/>
      <c r="BQ28" s="87"/>
      <c r="BR28" s="87"/>
      <c r="BS28" s="95"/>
      <c r="BT28" s="87"/>
      <c r="BU28" s="95"/>
      <c r="BV28" s="87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</row>
    <row r="29" spans="1:245" ht="32.25" customHeight="1">
      <c r="A29" s="4" t="s">
        <v>51</v>
      </c>
      <c r="B29" s="62">
        <v>0</v>
      </c>
      <c r="C29" s="62">
        <v>41762</v>
      </c>
      <c r="D29" s="62">
        <v>39079</v>
      </c>
      <c r="E29" s="62">
        <v>12258</v>
      </c>
      <c r="F29" s="62">
        <v>12963</v>
      </c>
      <c r="G29" s="62">
        <v>0</v>
      </c>
      <c r="H29" s="62">
        <v>13858</v>
      </c>
      <c r="I29" s="62">
        <v>10000</v>
      </c>
      <c r="J29" s="62">
        <v>16719</v>
      </c>
      <c r="K29" s="62">
        <v>1020</v>
      </c>
      <c r="L29" s="62">
        <f t="shared" si="7"/>
        <v>349090</v>
      </c>
      <c r="M29" s="62">
        <v>11307</v>
      </c>
      <c r="N29" s="62">
        <v>9988</v>
      </c>
      <c r="O29" s="62">
        <v>552</v>
      </c>
      <c r="P29" s="62">
        <v>437</v>
      </c>
      <c r="Q29" s="62">
        <v>330</v>
      </c>
      <c r="R29" s="62">
        <v>211745</v>
      </c>
      <c r="S29" s="62">
        <v>208312</v>
      </c>
      <c r="T29" s="62">
        <v>2641</v>
      </c>
      <c r="U29" s="62">
        <v>792</v>
      </c>
      <c r="V29" s="63">
        <v>848</v>
      </c>
      <c r="W29" s="62">
        <v>49131</v>
      </c>
      <c r="X29" s="62">
        <v>140</v>
      </c>
      <c r="Y29" s="62">
        <v>22398</v>
      </c>
      <c r="Z29" s="62">
        <v>41637</v>
      </c>
      <c r="AA29" s="62">
        <v>4771</v>
      </c>
      <c r="AB29" s="62">
        <v>0</v>
      </c>
      <c r="AC29" s="62">
        <v>36866</v>
      </c>
      <c r="AD29" s="62">
        <v>4624</v>
      </c>
      <c r="AE29" s="62">
        <v>0</v>
      </c>
      <c r="AF29" s="62">
        <v>0</v>
      </c>
      <c r="AG29" s="62">
        <v>0</v>
      </c>
      <c r="AH29" s="62">
        <v>0</v>
      </c>
      <c r="AI29" s="62">
        <v>0</v>
      </c>
      <c r="AJ29" s="62">
        <v>0</v>
      </c>
      <c r="AK29" s="62">
        <v>0</v>
      </c>
      <c r="AL29" s="62">
        <v>0</v>
      </c>
      <c r="AM29" s="62">
        <v>7260</v>
      </c>
      <c r="AN29" s="62">
        <f>'第３７表国保（事業会計）決算（最初のページのみ印刷）'!B29-L29</f>
        <v>16887</v>
      </c>
      <c r="AO29" s="91">
        <v>0</v>
      </c>
      <c r="AP29" s="91">
        <v>0</v>
      </c>
      <c r="AQ29" s="62">
        <f t="shared" si="12"/>
        <v>0</v>
      </c>
      <c r="AR29" s="91">
        <v>0</v>
      </c>
      <c r="AS29" s="62">
        <v>1883</v>
      </c>
      <c r="AT29" s="62">
        <v>2</v>
      </c>
      <c r="AU29" s="62">
        <f t="shared" si="8"/>
        <v>1881</v>
      </c>
      <c r="AV29" s="91">
        <v>0</v>
      </c>
      <c r="AW29" s="62">
        <v>561</v>
      </c>
      <c r="AX29" s="62">
        <v>0</v>
      </c>
      <c r="AY29" s="62">
        <f t="shared" si="9"/>
        <v>561</v>
      </c>
      <c r="AZ29" s="62">
        <f t="shared" si="10"/>
        <v>19329</v>
      </c>
      <c r="BA29" s="62">
        <f t="shared" si="11"/>
        <v>16887</v>
      </c>
      <c r="BB29" s="62">
        <f>AZ29-'第３７表国保（事業会計）決算（最初のページのみ印刷）'!K29-E29+AF29</f>
        <v>-9576</v>
      </c>
      <c r="BC29" s="62">
        <f>BA29-'第３７表国保（事業会計）決算（最初のページのみ印刷）'!K29-E29+AF29</f>
        <v>-12018</v>
      </c>
      <c r="BD29" s="62">
        <v>8398</v>
      </c>
      <c r="BE29" s="62">
        <v>1</v>
      </c>
      <c r="BF29" s="62">
        <v>0</v>
      </c>
      <c r="BG29" s="62">
        <v>566</v>
      </c>
      <c r="BH29" s="62">
        <v>1144</v>
      </c>
      <c r="BI29" s="62">
        <v>30315</v>
      </c>
      <c r="BJ29" s="60"/>
      <c r="BK29" s="94"/>
      <c r="BL29" s="37"/>
      <c r="BM29" s="94"/>
      <c r="BN29" s="37"/>
      <c r="BO29" s="94"/>
      <c r="BP29" s="37"/>
      <c r="BQ29" s="37"/>
      <c r="BR29" s="37"/>
      <c r="BS29" s="94"/>
      <c r="BT29" s="37"/>
      <c r="BU29" s="94"/>
      <c r="BV29" s="37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</row>
    <row r="30" spans="1:245" ht="32.25" customHeight="1">
      <c r="A30" s="4" t="s">
        <v>52</v>
      </c>
      <c r="B30" s="62">
        <v>46883</v>
      </c>
      <c r="C30" s="62">
        <v>121082</v>
      </c>
      <c r="D30" s="62">
        <v>54129</v>
      </c>
      <c r="E30" s="62">
        <v>4378</v>
      </c>
      <c r="F30" s="62">
        <v>36858</v>
      </c>
      <c r="G30" s="62">
        <v>0</v>
      </c>
      <c r="H30" s="62">
        <v>12893</v>
      </c>
      <c r="I30" s="62">
        <v>20000</v>
      </c>
      <c r="J30" s="62">
        <v>58518</v>
      </c>
      <c r="K30" s="62">
        <v>12319</v>
      </c>
      <c r="L30" s="62">
        <f t="shared" si="7"/>
        <v>1050737</v>
      </c>
      <c r="M30" s="62">
        <v>22647</v>
      </c>
      <c r="N30" s="62">
        <v>19189</v>
      </c>
      <c r="O30" s="62">
        <v>2181</v>
      </c>
      <c r="P30" s="62">
        <v>944</v>
      </c>
      <c r="Q30" s="62">
        <v>333</v>
      </c>
      <c r="R30" s="62">
        <v>660973</v>
      </c>
      <c r="S30" s="62">
        <v>654780</v>
      </c>
      <c r="T30" s="62">
        <v>4311</v>
      </c>
      <c r="U30" s="62">
        <v>1882</v>
      </c>
      <c r="V30" s="63">
        <v>11</v>
      </c>
      <c r="W30" s="62">
        <v>126709</v>
      </c>
      <c r="X30" s="62">
        <v>360</v>
      </c>
      <c r="Y30" s="62">
        <v>48173</v>
      </c>
      <c r="Z30" s="62">
        <v>129093</v>
      </c>
      <c r="AA30" s="62">
        <v>23912</v>
      </c>
      <c r="AB30" s="62">
        <v>0</v>
      </c>
      <c r="AC30" s="62">
        <v>105181</v>
      </c>
      <c r="AD30" s="62">
        <v>11145</v>
      </c>
      <c r="AE30" s="62">
        <v>11667</v>
      </c>
      <c r="AF30" s="62">
        <v>0</v>
      </c>
      <c r="AG30" s="62">
        <v>11667</v>
      </c>
      <c r="AH30" s="62">
        <v>14723</v>
      </c>
      <c r="AI30" s="62">
        <v>0</v>
      </c>
      <c r="AJ30" s="62">
        <v>0</v>
      </c>
      <c r="AK30" s="62">
        <v>0</v>
      </c>
      <c r="AL30" s="62">
        <v>0</v>
      </c>
      <c r="AM30" s="62">
        <v>25236</v>
      </c>
      <c r="AN30" s="62">
        <f>'第３７表国保（事業会計）決算（最初のページのみ印刷）'!B30-L30</f>
        <v>43799</v>
      </c>
      <c r="AO30" s="91">
        <v>0</v>
      </c>
      <c r="AP30" s="91">
        <v>4599</v>
      </c>
      <c r="AQ30" s="62">
        <f t="shared" si="12"/>
        <v>4599</v>
      </c>
      <c r="AR30" s="91">
        <v>0</v>
      </c>
      <c r="AS30" s="62">
        <v>0</v>
      </c>
      <c r="AT30" s="62">
        <v>12899</v>
      </c>
      <c r="AU30" s="62">
        <f t="shared" si="8"/>
        <v>-12899</v>
      </c>
      <c r="AV30" s="91">
        <v>0</v>
      </c>
      <c r="AW30" s="62">
        <v>0</v>
      </c>
      <c r="AX30" s="62">
        <v>11993</v>
      </c>
      <c r="AY30" s="62">
        <f t="shared" si="9"/>
        <v>-11993</v>
      </c>
      <c r="AZ30" s="62">
        <f t="shared" si="10"/>
        <v>14308</v>
      </c>
      <c r="BA30" s="62">
        <f t="shared" si="11"/>
        <v>39200</v>
      </c>
      <c r="BB30" s="62">
        <f>AZ30-'第３７表国保（事業会計）決算（最初のページのみ印刷）'!K30-E30+AF30</f>
        <v>9930</v>
      </c>
      <c r="BC30" s="62">
        <f>BA30-'第３７表国保（事業会計）決算（最初のページのみ印刷）'!K30-E30+AF30</f>
        <v>34822</v>
      </c>
      <c r="BD30" s="62">
        <v>14160</v>
      </c>
      <c r="BE30" s="62">
        <v>2</v>
      </c>
      <c r="BF30" s="62">
        <v>0</v>
      </c>
      <c r="BG30" s="62">
        <v>1426</v>
      </c>
      <c r="BH30" s="62">
        <v>2627</v>
      </c>
      <c r="BI30" s="62">
        <v>207249</v>
      </c>
      <c r="BJ30" s="60"/>
      <c r="BK30" s="94"/>
      <c r="BL30" s="37"/>
      <c r="BM30" s="94"/>
      <c r="BN30" s="37"/>
      <c r="BO30" s="94"/>
      <c r="BP30" s="37"/>
      <c r="BQ30" s="37"/>
      <c r="BR30" s="37"/>
      <c r="BS30" s="94"/>
      <c r="BT30" s="37"/>
      <c r="BU30" s="94"/>
      <c r="BV30" s="37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</row>
    <row r="31" spans="1:245" ht="32.25" customHeight="1">
      <c r="A31" s="40" t="s">
        <v>53</v>
      </c>
      <c r="B31" s="62">
        <v>17765</v>
      </c>
      <c r="C31" s="62">
        <v>51741</v>
      </c>
      <c r="D31" s="62">
        <v>26901</v>
      </c>
      <c r="E31" s="62">
        <v>1353</v>
      </c>
      <c r="F31" s="62">
        <v>8289</v>
      </c>
      <c r="G31" s="62">
        <v>0</v>
      </c>
      <c r="H31" s="62">
        <v>17259</v>
      </c>
      <c r="I31" s="62">
        <v>0</v>
      </c>
      <c r="J31" s="62">
        <v>77014</v>
      </c>
      <c r="K31" s="62">
        <v>1458</v>
      </c>
      <c r="L31" s="62">
        <f t="shared" si="7"/>
        <v>439204</v>
      </c>
      <c r="M31" s="62">
        <v>17301</v>
      </c>
      <c r="N31" s="62">
        <v>16521</v>
      </c>
      <c r="O31" s="62">
        <v>0</v>
      </c>
      <c r="P31" s="62">
        <v>435</v>
      </c>
      <c r="Q31" s="62">
        <v>345</v>
      </c>
      <c r="R31" s="62">
        <v>304167</v>
      </c>
      <c r="S31" s="62">
        <v>265414</v>
      </c>
      <c r="T31" s="62">
        <v>37817</v>
      </c>
      <c r="U31" s="62">
        <v>936</v>
      </c>
      <c r="V31" s="63">
        <v>4</v>
      </c>
      <c r="W31" s="62">
        <v>49391</v>
      </c>
      <c r="X31" s="62">
        <v>141</v>
      </c>
      <c r="Y31" s="62">
        <v>19131</v>
      </c>
      <c r="Z31" s="62">
        <v>43260</v>
      </c>
      <c r="AA31" s="62">
        <v>0</v>
      </c>
      <c r="AB31" s="62">
        <v>0</v>
      </c>
      <c r="AC31" s="62">
        <v>43260</v>
      </c>
      <c r="AD31" s="62">
        <v>5087</v>
      </c>
      <c r="AE31" s="62">
        <v>0</v>
      </c>
      <c r="AF31" s="62">
        <v>0</v>
      </c>
      <c r="AG31" s="62">
        <v>0</v>
      </c>
      <c r="AH31" s="62">
        <v>202</v>
      </c>
      <c r="AI31" s="62">
        <v>0</v>
      </c>
      <c r="AJ31" s="62">
        <v>0</v>
      </c>
      <c r="AK31" s="62">
        <v>0</v>
      </c>
      <c r="AL31" s="62">
        <v>0</v>
      </c>
      <c r="AM31" s="62">
        <v>520</v>
      </c>
      <c r="AN31" s="62">
        <f>'第３７表国保（事業会計）決算（最初のページのみ印刷）'!B31-L31</f>
        <v>59219</v>
      </c>
      <c r="AO31" s="91">
        <v>0</v>
      </c>
      <c r="AP31" s="91">
        <v>0</v>
      </c>
      <c r="AQ31" s="62">
        <f t="shared" si="12"/>
        <v>0</v>
      </c>
      <c r="AR31" s="91">
        <v>0</v>
      </c>
      <c r="AS31" s="62">
        <v>3663</v>
      </c>
      <c r="AT31" s="62">
        <v>2</v>
      </c>
      <c r="AU31" s="62">
        <f t="shared" si="8"/>
        <v>3661</v>
      </c>
      <c r="AV31" s="91">
        <v>0</v>
      </c>
      <c r="AW31" s="62">
        <v>0</v>
      </c>
      <c r="AX31" s="62">
        <v>5534</v>
      </c>
      <c r="AY31" s="62">
        <f t="shared" si="9"/>
        <v>-5534</v>
      </c>
      <c r="AZ31" s="62">
        <f t="shared" si="10"/>
        <v>57346</v>
      </c>
      <c r="BA31" s="62">
        <f t="shared" si="11"/>
        <v>59219</v>
      </c>
      <c r="BB31" s="62">
        <f>AZ31-'第３７表国保（事業会計）決算（最初のページのみ印刷）'!K31-E31+AF31</f>
        <v>53952</v>
      </c>
      <c r="BC31" s="62">
        <f>BA31-'第３７表国保（事業会計）決算（最初のページのみ印刷）'!K31-E31+AF31</f>
        <v>55825</v>
      </c>
      <c r="BD31" s="62">
        <v>14017</v>
      </c>
      <c r="BE31" s="62">
        <v>2</v>
      </c>
      <c r="BF31" s="62">
        <v>0</v>
      </c>
      <c r="BG31" s="62">
        <v>567</v>
      </c>
      <c r="BH31" s="62">
        <v>1035</v>
      </c>
      <c r="BI31" s="62">
        <v>99867</v>
      </c>
      <c r="BJ31" s="60"/>
      <c r="BK31" s="94"/>
      <c r="BL31" s="37"/>
      <c r="BM31" s="94"/>
      <c r="BN31" s="37"/>
      <c r="BO31" s="94"/>
      <c r="BP31" s="37"/>
      <c r="BQ31" s="37"/>
      <c r="BR31" s="37"/>
      <c r="BS31" s="94"/>
      <c r="BT31" s="37"/>
      <c r="BU31" s="94"/>
      <c r="BV31" s="37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</row>
    <row r="32" spans="1:245" ht="32.25" customHeight="1">
      <c r="A32" s="40" t="s">
        <v>54</v>
      </c>
      <c r="B32" s="62">
        <v>79386</v>
      </c>
      <c r="C32" s="62">
        <v>164769</v>
      </c>
      <c r="D32" s="62">
        <v>133886</v>
      </c>
      <c r="E32" s="62">
        <v>6064</v>
      </c>
      <c r="F32" s="62">
        <v>59985</v>
      </c>
      <c r="G32" s="62">
        <v>0</v>
      </c>
      <c r="H32" s="62">
        <v>67837</v>
      </c>
      <c r="I32" s="62">
        <v>7281</v>
      </c>
      <c r="J32" s="62">
        <v>33793</v>
      </c>
      <c r="K32" s="62">
        <v>5287</v>
      </c>
      <c r="L32" s="62">
        <f t="shared" si="7"/>
        <v>1716522</v>
      </c>
      <c r="M32" s="62">
        <v>66750</v>
      </c>
      <c r="N32" s="62">
        <v>41139</v>
      </c>
      <c r="O32" s="62">
        <v>20481</v>
      </c>
      <c r="P32" s="62">
        <v>1492</v>
      </c>
      <c r="Q32" s="62">
        <v>3638</v>
      </c>
      <c r="R32" s="62">
        <v>1099693</v>
      </c>
      <c r="S32" s="62">
        <v>1087599</v>
      </c>
      <c r="T32" s="62">
        <v>8080</v>
      </c>
      <c r="U32" s="62">
        <v>4014</v>
      </c>
      <c r="V32" s="63">
        <v>14831</v>
      </c>
      <c r="W32" s="62">
        <v>206975</v>
      </c>
      <c r="X32" s="62">
        <v>588</v>
      </c>
      <c r="Y32" s="62">
        <v>80897</v>
      </c>
      <c r="Z32" s="62">
        <v>207117</v>
      </c>
      <c r="AA32" s="62">
        <v>207117</v>
      </c>
      <c r="AB32" s="62">
        <v>0</v>
      </c>
      <c r="AC32" s="62">
        <v>0</v>
      </c>
      <c r="AD32" s="62">
        <v>18904</v>
      </c>
      <c r="AE32" s="62">
        <v>0</v>
      </c>
      <c r="AF32" s="62">
        <v>0</v>
      </c>
      <c r="AG32" s="62">
        <v>0</v>
      </c>
      <c r="AH32" s="62">
        <v>1753</v>
      </c>
      <c r="AI32" s="62">
        <v>0</v>
      </c>
      <c r="AJ32" s="62">
        <v>0</v>
      </c>
      <c r="AK32" s="62">
        <v>0</v>
      </c>
      <c r="AL32" s="62">
        <v>0</v>
      </c>
      <c r="AM32" s="62">
        <v>19014</v>
      </c>
      <c r="AN32" s="62">
        <f>'第３７表国保（事業会計）決算（最初のページのみ印刷）'!B32-L32</f>
        <v>30866</v>
      </c>
      <c r="AO32" s="91">
        <v>0</v>
      </c>
      <c r="AP32" s="91">
        <v>0</v>
      </c>
      <c r="AQ32" s="62">
        <f t="shared" si="12"/>
        <v>0</v>
      </c>
      <c r="AR32" s="91">
        <v>0</v>
      </c>
      <c r="AS32" s="62">
        <v>6244</v>
      </c>
      <c r="AT32" s="62">
        <v>86</v>
      </c>
      <c r="AU32" s="62">
        <f t="shared" si="8"/>
        <v>6158</v>
      </c>
      <c r="AV32" s="91">
        <v>0</v>
      </c>
      <c r="AW32" s="62">
        <v>10107</v>
      </c>
      <c r="AX32" s="62">
        <v>0</v>
      </c>
      <c r="AY32" s="62">
        <f t="shared" si="9"/>
        <v>10107</v>
      </c>
      <c r="AZ32" s="62">
        <f t="shared" si="10"/>
        <v>47131</v>
      </c>
      <c r="BA32" s="62">
        <f t="shared" si="11"/>
        <v>30866</v>
      </c>
      <c r="BB32" s="62">
        <f>AZ32-'第３７表国保（事業会計）決算（最初のページのみ印刷）'!K32-E32+AF32</f>
        <v>29578</v>
      </c>
      <c r="BC32" s="62">
        <f>BA32-'第３７表国保（事業会計）決算（最初のページのみ印刷）'!K32-E32+AF32</f>
        <v>13313</v>
      </c>
      <c r="BD32" s="62">
        <v>50037</v>
      </c>
      <c r="BE32" s="62">
        <v>6</v>
      </c>
      <c r="BF32" s="62">
        <v>0</v>
      </c>
      <c r="BG32" s="62">
        <v>2465</v>
      </c>
      <c r="BH32" s="62">
        <v>4653</v>
      </c>
      <c r="BI32" s="63">
        <v>118009</v>
      </c>
      <c r="BJ32" s="60"/>
      <c r="BK32" s="94"/>
      <c r="BL32" s="37"/>
      <c r="BM32" s="94"/>
      <c r="BN32" s="37"/>
      <c r="BO32" s="94"/>
      <c r="BP32" s="37"/>
      <c r="BQ32" s="37"/>
      <c r="BR32" s="37"/>
      <c r="BS32" s="94"/>
      <c r="BT32" s="37"/>
      <c r="BU32" s="94"/>
      <c r="BV32" s="37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</row>
    <row r="33" spans="1:245" s="88" customFormat="1" ht="32.25" customHeight="1">
      <c r="A33" s="41" t="s">
        <v>55</v>
      </c>
      <c r="B33" s="64">
        <v>95187</v>
      </c>
      <c r="C33" s="64">
        <v>248807</v>
      </c>
      <c r="D33" s="64">
        <v>162587</v>
      </c>
      <c r="E33" s="64">
        <v>19602</v>
      </c>
      <c r="F33" s="64">
        <v>59407</v>
      </c>
      <c r="G33" s="64">
        <v>0</v>
      </c>
      <c r="H33" s="64">
        <v>83578</v>
      </c>
      <c r="I33" s="64">
        <v>8658</v>
      </c>
      <c r="J33" s="64">
        <v>169953</v>
      </c>
      <c r="K33" s="64">
        <v>4803</v>
      </c>
      <c r="L33" s="64">
        <f t="shared" si="7"/>
        <v>1954894</v>
      </c>
      <c r="M33" s="64">
        <v>62666</v>
      </c>
      <c r="N33" s="64">
        <v>55157</v>
      </c>
      <c r="O33" s="64">
        <v>3690</v>
      </c>
      <c r="P33" s="64">
        <v>1674</v>
      </c>
      <c r="Q33" s="64">
        <v>2145</v>
      </c>
      <c r="R33" s="64">
        <v>1261616</v>
      </c>
      <c r="S33" s="64">
        <v>1249455</v>
      </c>
      <c r="T33" s="64">
        <v>8510</v>
      </c>
      <c r="U33" s="64">
        <v>3651</v>
      </c>
      <c r="V33" s="65">
        <v>13734</v>
      </c>
      <c r="W33" s="64">
        <v>233166</v>
      </c>
      <c r="X33" s="64">
        <v>663</v>
      </c>
      <c r="Y33" s="64">
        <v>96987</v>
      </c>
      <c r="Z33" s="64">
        <v>244639</v>
      </c>
      <c r="AA33" s="64">
        <v>244639</v>
      </c>
      <c r="AB33" s="64">
        <v>0</v>
      </c>
      <c r="AC33" s="64">
        <v>0</v>
      </c>
      <c r="AD33" s="64">
        <v>27068</v>
      </c>
      <c r="AE33" s="64">
        <v>0</v>
      </c>
      <c r="AF33" s="64">
        <v>0</v>
      </c>
      <c r="AG33" s="64">
        <v>0</v>
      </c>
      <c r="AH33" s="64">
        <v>0</v>
      </c>
      <c r="AI33" s="64">
        <v>0</v>
      </c>
      <c r="AJ33" s="64">
        <v>0</v>
      </c>
      <c r="AK33" s="64">
        <v>0</v>
      </c>
      <c r="AL33" s="64">
        <v>0</v>
      </c>
      <c r="AM33" s="64">
        <v>14355</v>
      </c>
      <c r="AN33" s="64">
        <f>'第３７表国保（事業会計）決算（最初のページのみ印刷）'!B33-L33</f>
        <v>146374</v>
      </c>
      <c r="AO33" s="92">
        <v>0</v>
      </c>
      <c r="AP33" s="92">
        <v>0</v>
      </c>
      <c r="AQ33" s="64">
        <f t="shared" si="12"/>
        <v>0</v>
      </c>
      <c r="AR33" s="92">
        <v>0</v>
      </c>
      <c r="AS33" s="64">
        <v>0</v>
      </c>
      <c r="AT33" s="64">
        <v>12830</v>
      </c>
      <c r="AU33" s="64">
        <f t="shared" si="8"/>
        <v>-12830</v>
      </c>
      <c r="AV33" s="92">
        <v>0</v>
      </c>
      <c r="AW33" s="64">
        <v>9507</v>
      </c>
      <c r="AX33" s="64">
        <v>0</v>
      </c>
      <c r="AY33" s="64">
        <f t="shared" si="9"/>
        <v>9507</v>
      </c>
      <c r="AZ33" s="64">
        <f t="shared" si="10"/>
        <v>143051</v>
      </c>
      <c r="BA33" s="64">
        <f t="shared" si="11"/>
        <v>146374</v>
      </c>
      <c r="BB33" s="64">
        <f>AZ33-'第３７表国保（事業会計）決算（最初のページのみ印刷）'!K33-E33+AF33</f>
        <v>123449</v>
      </c>
      <c r="BC33" s="64">
        <f>BA33-'第３７表国保（事業会計）決算（最初のページのみ印刷）'!K33-E33+AF33</f>
        <v>126772</v>
      </c>
      <c r="BD33" s="64">
        <v>42099</v>
      </c>
      <c r="BE33" s="64">
        <v>6</v>
      </c>
      <c r="BF33" s="64">
        <v>0</v>
      </c>
      <c r="BG33" s="64">
        <v>2679</v>
      </c>
      <c r="BH33" s="64">
        <v>5247</v>
      </c>
      <c r="BI33" s="65">
        <v>210073</v>
      </c>
      <c r="BJ33" s="86"/>
      <c r="BK33" s="95"/>
      <c r="BL33" s="87"/>
      <c r="BM33" s="95"/>
      <c r="BN33" s="87"/>
      <c r="BO33" s="95"/>
      <c r="BP33" s="87"/>
      <c r="BQ33" s="87"/>
      <c r="BR33" s="87"/>
      <c r="BS33" s="95"/>
      <c r="BT33" s="87"/>
      <c r="BU33" s="95"/>
      <c r="BV33" s="87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</row>
    <row r="34" spans="1:245" ht="32.25" customHeight="1">
      <c r="A34" s="40" t="s">
        <v>56</v>
      </c>
      <c r="B34" s="62">
        <v>20666</v>
      </c>
      <c r="C34" s="62">
        <v>28364</v>
      </c>
      <c r="D34" s="62">
        <v>32325</v>
      </c>
      <c r="E34" s="62">
        <v>3159</v>
      </c>
      <c r="F34" s="62">
        <v>6286</v>
      </c>
      <c r="G34" s="62">
        <v>0</v>
      </c>
      <c r="H34" s="62">
        <v>22880</v>
      </c>
      <c r="I34" s="62">
        <v>0</v>
      </c>
      <c r="J34" s="62">
        <v>14324</v>
      </c>
      <c r="K34" s="62">
        <v>3746</v>
      </c>
      <c r="L34" s="62">
        <f t="shared" si="7"/>
        <v>321225</v>
      </c>
      <c r="M34" s="62">
        <v>18849</v>
      </c>
      <c r="N34" s="62">
        <v>8344</v>
      </c>
      <c r="O34" s="62">
        <v>9478</v>
      </c>
      <c r="P34" s="62">
        <v>369</v>
      </c>
      <c r="Q34" s="62">
        <v>658</v>
      </c>
      <c r="R34" s="62">
        <v>203845</v>
      </c>
      <c r="S34" s="62">
        <v>202289</v>
      </c>
      <c r="T34" s="62">
        <v>870</v>
      </c>
      <c r="U34" s="62">
        <v>686</v>
      </c>
      <c r="V34" s="63">
        <v>3</v>
      </c>
      <c r="W34" s="62">
        <v>37509</v>
      </c>
      <c r="X34" s="62">
        <v>107</v>
      </c>
      <c r="Y34" s="62">
        <v>15184</v>
      </c>
      <c r="Z34" s="62">
        <v>39136</v>
      </c>
      <c r="AA34" s="62">
        <v>6160</v>
      </c>
      <c r="AB34" s="62">
        <v>0</v>
      </c>
      <c r="AC34" s="62">
        <v>32976</v>
      </c>
      <c r="AD34" s="62">
        <v>3701</v>
      </c>
      <c r="AE34" s="62">
        <v>0</v>
      </c>
      <c r="AF34" s="62">
        <v>0</v>
      </c>
      <c r="AG34" s="62">
        <v>0</v>
      </c>
      <c r="AH34" s="62">
        <v>1064</v>
      </c>
      <c r="AI34" s="62">
        <v>0</v>
      </c>
      <c r="AJ34" s="62">
        <v>0</v>
      </c>
      <c r="AK34" s="62">
        <v>0</v>
      </c>
      <c r="AL34" s="62">
        <v>0</v>
      </c>
      <c r="AM34" s="62">
        <v>1827</v>
      </c>
      <c r="AN34" s="62">
        <f>'第３７表国保（事業会計）決算（最初のページのみ印刷）'!B34-L34</f>
        <v>17980</v>
      </c>
      <c r="AO34" s="91">
        <v>0</v>
      </c>
      <c r="AP34" s="91">
        <v>0</v>
      </c>
      <c r="AQ34" s="62">
        <f t="shared" si="12"/>
        <v>0</v>
      </c>
      <c r="AR34" s="91">
        <v>0</v>
      </c>
      <c r="AS34" s="62">
        <v>0</v>
      </c>
      <c r="AT34" s="62">
        <v>896</v>
      </c>
      <c r="AU34" s="62">
        <f t="shared" si="8"/>
        <v>-896</v>
      </c>
      <c r="AV34" s="91">
        <v>0</v>
      </c>
      <c r="AW34" s="62">
        <v>0</v>
      </c>
      <c r="AX34" s="62">
        <v>2985</v>
      </c>
      <c r="AY34" s="62">
        <f t="shared" si="9"/>
        <v>-2985</v>
      </c>
      <c r="AZ34" s="62">
        <f t="shared" si="10"/>
        <v>14099</v>
      </c>
      <c r="BA34" s="62">
        <f t="shared" si="11"/>
        <v>17980</v>
      </c>
      <c r="BB34" s="62">
        <f>AZ34-'第３７表国保（事業会計）決算（最初のページのみ印刷）'!K34-E34+AF34</f>
        <v>10940</v>
      </c>
      <c r="BC34" s="62">
        <f>BA34-'第３７表国保（事業会計）決算（最初のページのみ印刷）'!K34-E34+AF34</f>
        <v>14821</v>
      </c>
      <c r="BD34" s="62">
        <v>17102</v>
      </c>
      <c r="BE34" s="62">
        <v>2</v>
      </c>
      <c r="BF34" s="62">
        <v>0</v>
      </c>
      <c r="BG34" s="62">
        <v>436</v>
      </c>
      <c r="BH34" s="62">
        <v>828</v>
      </c>
      <c r="BI34" s="63">
        <v>25786</v>
      </c>
      <c r="BJ34" s="60"/>
      <c r="BK34" s="94"/>
      <c r="BL34" s="37"/>
      <c r="BM34" s="94"/>
      <c r="BN34" s="37"/>
      <c r="BO34" s="94"/>
      <c r="BP34" s="37"/>
      <c r="BQ34" s="37"/>
      <c r="BR34" s="37"/>
      <c r="BS34" s="94"/>
      <c r="BT34" s="37"/>
      <c r="BU34" s="94"/>
      <c r="BV34" s="37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</row>
    <row r="35" spans="1:245" ht="32.25" customHeight="1">
      <c r="A35" s="40" t="s">
        <v>57</v>
      </c>
      <c r="B35" s="62">
        <v>0</v>
      </c>
      <c r="C35" s="62">
        <v>72820</v>
      </c>
      <c r="D35" s="62">
        <v>52713</v>
      </c>
      <c r="E35" s="62">
        <v>5352</v>
      </c>
      <c r="F35" s="62">
        <v>16850</v>
      </c>
      <c r="G35" s="62">
        <v>0</v>
      </c>
      <c r="H35" s="62">
        <v>30511</v>
      </c>
      <c r="I35" s="62">
        <v>20000</v>
      </c>
      <c r="J35" s="62">
        <v>38380</v>
      </c>
      <c r="K35" s="62">
        <v>1904</v>
      </c>
      <c r="L35" s="62">
        <f t="shared" si="7"/>
        <v>620635</v>
      </c>
      <c r="M35" s="62">
        <v>30770</v>
      </c>
      <c r="N35" s="62">
        <v>19851</v>
      </c>
      <c r="O35" s="62">
        <v>8558</v>
      </c>
      <c r="P35" s="62">
        <v>517</v>
      </c>
      <c r="Q35" s="62">
        <v>1844</v>
      </c>
      <c r="R35" s="62">
        <v>407188</v>
      </c>
      <c r="S35" s="62">
        <v>403582</v>
      </c>
      <c r="T35" s="62">
        <v>2680</v>
      </c>
      <c r="U35" s="62">
        <v>926</v>
      </c>
      <c r="V35" s="63">
        <v>6442</v>
      </c>
      <c r="W35" s="62">
        <v>60102</v>
      </c>
      <c r="X35" s="62">
        <v>171</v>
      </c>
      <c r="Y35" s="62">
        <v>22247</v>
      </c>
      <c r="Z35" s="62">
        <v>70591</v>
      </c>
      <c r="AA35" s="62">
        <v>12768</v>
      </c>
      <c r="AB35" s="62">
        <v>0</v>
      </c>
      <c r="AC35" s="62">
        <v>57823</v>
      </c>
      <c r="AD35" s="62">
        <v>7652</v>
      </c>
      <c r="AE35" s="62">
        <v>6276</v>
      </c>
      <c r="AF35" s="62">
        <v>6276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v>9196</v>
      </c>
      <c r="AN35" s="62">
        <f>'第３７表国保（事業会計）決算（最初のページのみ印刷）'!B35-L35</f>
        <v>51632</v>
      </c>
      <c r="AO35" s="91">
        <v>0</v>
      </c>
      <c r="AP35" s="91">
        <v>0</v>
      </c>
      <c r="AQ35" s="62">
        <f t="shared" si="12"/>
        <v>0</v>
      </c>
      <c r="AR35" s="91">
        <v>0</v>
      </c>
      <c r="AS35" s="62">
        <v>1888</v>
      </c>
      <c r="AT35" s="62">
        <v>7898</v>
      </c>
      <c r="AU35" s="62">
        <f t="shared" si="8"/>
        <v>-6010</v>
      </c>
      <c r="AV35" s="91">
        <v>0</v>
      </c>
      <c r="AW35" s="62">
        <v>0</v>
      </c>
      <c r="AX35" s="62">
        <v>0</v>
      </c>
      <c r="AY35" s="62">
        <f t="shared" si="9"/>
        <v>0</v>
      </c>
      <c r="AZ35" s="62">
        <f t="shared" si="10"/>
        <v>45622</v>
      </c>
      <c r="BA35" s="62">
        <f t="shared" si="11"/>
        <v>51632</v>
      </c>
      <c r="BB35" s="62">
        <f>AZ35-'第３７表国保（事業会計）決算（最初のページのみ印刷）'!K35-E35+AF35</f>
        <v>18166</v>
      </c>
      <c r="BC35" s="62">
        <f>BA35-'第３７表国保（事業会計）決算（最初のページのみ印刷）'!K35-E35+AF35</f>
        <v>24176</v>
      </c>
      <c r="BD35" s="62">
        <v>25649</v>
      </c>
      <c r="BE35" s="62">
        <v>3</v>
      </c>
      <c r="BF35" s="62">
        <v>835</v>
      </c>
      <c r="BG35" s="62">
        <v>687</v>
      </c>
      <c r="BH35" s="62">
        <v>1322</v>
      </c>
      <c r="BI35" s="63">
        <v>115032</v>
      </c>
      <c r="BJ35" s="60"/>
      <c r="BK35" s="94"/>
      <c r="BL35" s="37"/>
      <c r="BM35" s="94"/>
      <c r="BN35" s="37"/>
      <c r="BO35" s="94"/>
      <c r="BP35" s="37"/>
      <c r="BQ35" s="37"/>
      <c r="BR35" s="37"/>
      <c r="BS35" s="94"/>
      <c r="BT35" s="37"/>
      <c r="BU35" s="94"/>
      <c r="BV35" s="37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</row>
    <row r="36" spans="1:245" ht="32.25" customHeight="1">
      <c r="A36" s="4" t="s">
        <v>58</v>
      </c>
      <c r="B36" s="62">
        <v>415</v>
      </c>
      <c r="C36" s="62">
        <v>25072</v>
      </c>
      <c r="D36" s="62">
        <v>28178</v>
      </c>
      <c r="E36" s="62">
        <v>3699</v>
      </c>
      <c r="F36" s="62">
        <v>8695</v>
      </c>
      <c r="G36" s="62">
        <v>0</v>
      </c>
      <c r="H36" s="62">
        <v>15784</v>
      </c>
      <c r="I36" s="62">
        <v>0</v>
      </c>
      <c r="J36" s="62">
        <v>42782</v>
      </c>
      <c r="K36" s="62">
        <v>6365</v>
      </c>
      <c r="L36" s="62">
        <f t="shared" si="7"/>
        <v>295285</v>
      </c>
      <c r="M36" s="62">
        <v>17260</v>
      </c>
      <c r="N36" s="62">
        <v>15799</v>
      </c>
      <c r="O36" s="62">
        <v>1028</v>
      </c>
      <c r="P36" s="62">
        <v>313</v>
      </c>
      <c r="Q36" s="62">
        <v>120</v>
      </c>
      <c r="R36" s="62">
        <v>171319</v>
      </c>
      <c r="S36" s="62">
        <v>151525</v>
      </c>
      <c r="T36" s="62">
        <v>19226</v>
      </c>
      <c r="U36" s="62">
        <v>568</v>
      </c>
      <c r="V36" s="63">
        <v>3</v>
      </c>
      <c r="W36" s="62">
        <v>29401</v>
      </c>
      <c r="X36" s="62">
        <v>84</v>
      </c>
      <c r="Y36" s="62">
        <v>11381</v>
      </c>
      <c r="Z36" s="62">
        <v>32338</v>
      </c>
      <c r="AA36" s="62">
        <v>6022</v>
      </c>
      <c r="AB36" s="62">
        <v>0</v>
      </c>
      <c r="AC36" s="62">
        <v>26316</v>
      </c>
      <c r="AD36" s="62">
        <v>6352</v>
      </c>
      <c r="AE36" s="62">
        <v>0</v>
      </c>
      <c r="AF36" s="62">
        <v>0</v>
      </c>
      <c r="AG36" s="62">
        <v>0</v>
      </c>
      <c r="AH36" s="62">
        <v>11479</v>
      </c>
      <c r="AI36" s="62">
        <v>0</v>
      </c>
      <c r="AJ36" s="62">
        <v>0</v>
      </c>
      <c r="AK36" s="62">
        <v>0</v>
      </c>
      <c r="AL36" s="62">
        <v>0</v>
      </c>
      <c r="AM36" s="62">
        <v>15668</v>
      </c>
      <c r="AN36" s="62">
        <f>'第３７表国保（事業会計）決算（最初のページのみ印刷）'!B36-L36</f>
        <v>13013</v>
      </c>
      <c r="AO36" s="91">
        <v>0</v>
      </c>
      <c r="AP36" s="91">
        <v>0</v>
      </c>
      <c r="AQ36" s="62">
        <f t="shared" si="12"/>
        <v>0</v>
      </c>
      <c r="AR36" s="91">
        <v>0</v>
      </c>
      <c r="AS36" s="62">
        <v>0</v>
      </c>
      <c r="AT36" s="62">
        <v>0</v>
      </c>
      <c r="AU36" s="62">
        <f t="shared" si="8"/>
        <v>0</v>
      </c>
      <c r="AV36" s="91">
        <v>0</v>
      </c>
      <c r="AW36" s="62">
        <v>0</v>
      </c>
      <c r="AX36" s="62">
        <v>0</v>
      </c>
      <c r="AY36" s="62">
        <f t="shared" si="9"/>
        <v>0</v>
      </c>
      <c r="AZ36" s="62">
        <f t="shared" si="10"/>
        <v>13013</v>
      </c>
      <c r="BA36" s="62">
        <f t="shared" si="11"/>
        <v>13013</v>
      </c>
      <c r="BB36" s="62">
        <f>AZ36-'第３７表国保（事業会計）決算（最初のページのみ印刷）'!K36-E36+AF36</f>
        <v>-3906</v>
      </c>
      <c r="BC36" s="62">
        <f>BA36-'第３７表国保（事業会計）決算（最初のページのみ印刷）'!K36-E36+AF36</f>
        <v>-3906</v>
      </c>
      <c r="BD36" s="62">
        <v>14240</v>
      </c>
      <c r="BE36" s="62">
        <v>1</v>
      </c>
      <c r="BF36" s="62">
        <v>0</v>
      </c>
      <c r="BG36" s="62">
        <v>383</v>
      </c>
      <c r="BH36" s="62">
        <v>628</v>
      </c>
      <c r="BI36" s="63">
        <v>21742</v>
      </c>
      <c r="BJ36" s="60"/>
      <c r="BK36" s="94"/>
      <c r="BL36" s="37"/>
      <c r="BM36" s="94"/>
      <c r="BN36" s="37"/>
      <c r="BO36" s="94"/>
      <c r="BP36" s="37"/>
      <c r="BQ36" s="37"/>
      <c r="BR36" s="37"/>
      <c r="BS36" s="94"/>
      <c r="BT36" s="37"/>
      <c r="BU36" s="94"/>
      <c r="BV36" s="37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</row>
    <row r="37" spans="1:245" ht="32.25" customHeight="1">
      <c r="A37" s="4" t="s">
        <v>59</v>
      </c>
      <c r="B37" s="62">
        <v>18382</v>
      </c>
      <c r="C37" s="62">
        <v>27412</v>
      </c>
      <c r="D37" s="62">
        <v>32120</v>
      </c>
      <c r="E37" s="62">
        <v>3241</v>
      </c>
      <c r="F37" s="62">
        <v>9764</v>
      </c>
      <c r="G37" s="62">
        <v>0</v>
      </c>
      <c r="H37" s="62">
        <v>19115</v>
      </c>
      <c r="I37" s="62">
        <v>2538</v>
      </c>
      <c r="J37" s="62">
        <v>66509</v>
      </c>
      <c r="K37" s="62">
        <v>9793</v>
      </c>
      <c r="L37" s="62">
        <f t="shared" si="7"/>
        <v>377321</v>
      </c>
      <c r="M37" s="62">
        <v>18944</v>
      </c>
      <c r="N37" s="62">
        <v>17241</v>
      </c>
      <c r="O37" s="62">
        <v>1083</v>
      </c>
      <c r="P37" s="62">
        <v>423</v>
      </c>
      <c r="Q37" s="62">
        <v>197</v>
      </c>
      <c r="R37" s="62">
        <v>224463</v>
      </c>
      <c r="S37" s="62">
        <v>223219</v>
      </c>
      <c r="T37" s="62">
        <v>350</v>
      </c>
      <c r="U37" s="62">
        <v>894</v>
      </c>
      <c r="V37" s="63">
        <v>5</v>
      </c>
      <c r="W37" s="62">
        <v>46009</v>
      </c>
      <c r="X37" s="62">
        <v>131</v>
      </c>
      <c r="Y37" s="62">
        <v>18309</v>
      </c>
      <c r="Z37" s="62">
        <v>41790</v>
      </c>
      <c r="AA37" s="62">
        <v>41790</v>
      </c>
      <c r="AB37" s="62">
        <v>0</v>
      </c>
      <c r="AC37" s="62">
        <v>0</v>
      </c>
      <c r="AD37" s="62">
        <v>6505</v>
      </c>
      <c r="AE37" s="62">
        <v>0</v>
      </c>
      <c r="AF37" s="62">
        <v>0</v>
      </c>
      <c r="AG37" s="62">
        <v>0</v>
      </c>
      <c r="AH37" s="62">
        <v>139</v>
      </c>
      <c r="AI37" s="62">
        <v>0</v>
      </c>
      <c r="AJ37" s="62">
        <v>0</v>
      </c>
      <c r="AK37" s="62">
        <v>0</v>
      </c>
      <c r="AL37" s="62">
        <v>0</v>
      </c>
      <c r="AM37" s="62">
        <v>21026</v>
      </c>
      <c r="AN37" s="62">
        <f>'第３７表国保（事業会計）決算（最初のページのみ印刷）'!B37-L37</f>
        <v>63496</v>
      </c>
      <c r="AO37" s="91">
        <v>0</v>
      </c>
      <c r="AP37" s="91">
        <v>0</v>
      </c>
      <c r="AQ37" s="62">
        <f t="shared" si="12"/>
        <v>0</v>
      </c>
      <c r="AR37" s="91">
        <v>0</v>
      </c>
      <c r="AS37" s="62">
        <v>0</v>
      </c>
      <c r="AT37" s="62">
        <v>4377</v>
      </c>
      <c r="AU37" s="62">
        <f t="shared" si="8"/>
        <v>-4377</v>
      </c>
      <c r="AV37" s="91">
        <v>0</v>
      </c>
      <c r="AW37" s="62">
        <v>0</v>
      </c>
      <c r="AX37" s="62">
        <v>0</v>
      </c>
      <c r="AY37" s="62">
        <f t="shared" si="9"/>
        <v>0</v>
      </c>
      <c r="AZ37" s="62">
        <f t="shared" si="10"/>
        <v>59119</v>
      </c>
      <c r="BA37" s="62">
        <f t="shared" si="11"/>
        <v>63496</v>
      </c>
      <c r="BB37" s="62">
        <f>AZ37-'第３７表国保（事業会計）決算（最初のページのみ印刷）'!K37-E37+AF37</f>
        <v>52899</v>
      </c>
      <c r="BC37" s="62">
        <f>BA37-'第３７表国保（事業会計）決算（最初のページのみ印刷）'!K37-E37+AF37</f>
        <v>57276</v>
      </c>
      <c r="BD37" s="62">
        <v>16006</v>
      </c>
      <c r="BE37" s="62">
        <v>2</v>
      </c>
      <c r="BF37" s="62">
        <v>0</v>
      </c>
      <c r="BG37" s="62">
        <v>549</v>
      </c>
      <c r="BH37" s="62">
        <v>949</v>
      </c>
      <c r="BI37" s="63">
        <v>93485</v>
      </c>
      <c r="BJ37" s="60"/>
      <c r="BK37" s="94"/>
      <c r="BL37" s="37"/>
      <c r="BM37" s="94"/>
      <c r="BN37" s="37"/>
      <c r="BO37" s="94"/>
      <c r="BP37" s="37"/>
      <c r="BQ37" s="37"/>
      <c r="BR37" s="37"/>
      <c r="BS37" s="94"/>
      <c r="BT37" s="37"/>
      <c r="BU37" s="94"/>
      <c r="BV37" s="37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</row>
    <row r="38" spans="1:245" s="88" customFormat="1" ht="32.25" customHeight="1">
      <c r="A38" s="72" t="s">
        <v>60</v>
      </c>
      <c r="B38" s="64">
        <v>21104</v>
      </c>
      <c r="C38" s="64">
        <v>14188</v>
      </c>
      <c r="D38" s="64">
        <v>17012</v>
      </c>
      <c r="E38" s="64">
        <v>2556</v>
      </c>
      <c r="F38" s="64">
        <v>6151</v>
      </c>
      <c r="G38" s="64">
        <v>0</v>
      </c>
      <c r="H38" s="64">
        <v>8305</v>
      </c>
      <c r="I38" s="64">
        <v>0</v>
      </c>
      <c r="J38" s="64">
        <v>35611</v>
      </c>
      <c r="K38" s="64">
        <v>1436</v>
      </c>
      <c r="L38" s="64">
        <f t="shared" si="7"/>
        <v>225501</v>
      </c>
      <c r="M38" s="64">
        <v>6534</v>
      </c>
      <c r="N38" s="64">
        <v>5986</v>
      </c>
      <c r="O38" s="64">
        <v>207</v>
      </c>
      <c r="P38" s="64">
        <v>292</v>
      </c>
      <c r="Q38" s="64">
        <v>49</v>
      </c>
      <c r="R38" s="64">
        <v>140459</v>
      </c>
      <c r="S38" s="64">
        <v>137888</v>
      </c>
      <c r="T38" s="64">
        <v>2030</v>
      </c>
      <c r="U38" s="64">
        <v>541</v>
      </c>
      <c r="V38" s="65">
        <v>2901</v>
      </c>
      <c r="W38" s="64">
        <v>26408</v>
      </c>
      <c r="X38" s="64">
        <v>75</v>
      </c>
      <c r="Y38" s="64">
        <v>11073</v>
      </c>
      <c r="Z38" s="64">
        <v>26918</v>
      </c>
      <c r="AA38" s="64">
        <v>4670</v>
      </c>
      <c r="AB38" s="64">
        <v>22248</v>
      </c>
      <c r="AC38" s="64">
        <v>0</v>
      </c>
      <c r="AD38" s="64">
        <v>2635</v>
      </c>
      <c r="AE38" s="64">
        <v>6526</v>
      </c>
      <c r="AF38" s="64">
        <v>6526</v>
      </c>
      <c r="AG38" s="64">
        <v>0</v>
      </c>
      <c r="AH38" s="64">
        <v>133</v>
      </c>
      <c r="AI38" s="64">
        <v>0</v>
      </c>
      <c r="AJ38" s="64">
        <v>0</v>
      </c>
      <c r="AK38" s="64">
        <v>0</v>
      </c>
      <c r="AL38" s="64">
        <v>0</v>
      </c>
      <c r="AM38" s="64">
        <v>1839</v>
      </c>
      <c r="AN38" s="64">
        <f>'第３７表国保（事業会計）決算（最初のページのみ印刷）'!B38-L38</f>
        <v>24460</v>
      </c>
      <c r="AO38" s="92">
        <v>0</v>
      </c>
      <c r="AP38" s="92">
        <v>0</v>
      </c>
      <c r="AQ38" s="64">
        <f t="shared" si="12"/>
        <v>0</v>
      </c>
      <c r="AR38" s="92">
        <v>0</v>
      </c>
      <c r="AS38" s="64">
        <v>0</v>
      </c>
      <c r="AT38" s="64">
        <v>0</v>
      </c>
      <c r="AU38" s="64">
        <f t="shared" si="8"/>
        <v>0</v>
      </c>
      <c r="AV38" s="92">
        <v>0</v>
      </c>
      <c r="AW38" s="64">
        <v>0</v>
      </c>
      <c r="AX38" s="64">
        <v>0</v>
      </c>
      <c r="AY38" s="64">
        <f t="shared" si="9"/>
        <v>0</v>
      </c>
      <c r="AZ38" s="64">
        <f t="shared" si="10"/>
        <v>24460</v>
      </c>
      <c r="BA38" s="64">
        <f t="shared" si="11"/>
        <v>24460</v>
      </c>
      <c r="BB38" s="64">
        <f>AZ38-'第３７表国保（事業会計）決算（最初のページのみ印刷）'!K38-E38+AF38</f>
        <v>28430</v>
      </c>
      <c r="BC38" s="64">
        <f>BA38-'第３７表国保（事業会計）決算（最初のページのみ印刷）'!K38-E38+AF38</f>
        <v>28430</v>
      </c>
      <c r="BD38" s="64">
        <v>4288</v>
      </c>
      <c r="BE38" s="64">
        <v>1</v>
      </c>
      <c r="BF38" s="64">
        <v>0</v>
      </c>
      <c r="BG38" s="64">
        <v>338</v>
      </c>
      <c r="BH38" s="64">
        <v>574</v>
      </c>
      <c r="BI38" s="65">
        <v>63925</v>
      </c>
      <c r="BJ38" s="86"/>
      <c r="BK38" s="95"/>
      <c r="BL38" s="87"/>
      <c r="BM38" s="95"/>
      <c r="BN38" s="87"/>
      <c r="BO38" s="95"/>
      <c r="BP38" s="87"/>
      <c r="BQ38" s="87"/>
      <c r="BR38" s="87"/>
      <c r="BS38" s="95"/>
      <c r="BT38" s="87"/>
      <c r="BU38" s="95"/>
      <c r="BV38" s="87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  <c r="IK38" s="86"/>
    </row>
    <row r="39" spans="1:245" ht="32.25" customHeight="1">
      <c r="A39" s="4" t="s">
        <v>126</v>
      </c>
      <c r="B39" s="62">
        <v>0</v>
      </c>
      <c r="C39" s="62">
        <v>267952</v>
      </c>
      <c r="D39" s="62">
        <v>168351</v>
      </c>
      <c r="E39" s="62">
        <v>9576</v>
      </c>
      <c r="F39" s="62">
        <v>68589</v>
      </c>
      <c r="G39" s="62">
        <v>0</v>
      </c>
      <c r="H39" s="62">
        <v>90186</v>
      </c>
      <c r="I39" s="62">
        <v>54000</v>
      </c>
      <c r="J39" s="62">
        <v>200933</v>
      </c>
      <c r="K39" s="62">
        <v>6624</v>
      </c>
      <c r="L39" s="62">
        <f t="shared" si="7"/>
        <v>2427482</v>
      </c>
      <c r="M39" s="62">
        <v>70686</v>
      </c>
      <c r="N39" s="62">
        <v>63685</v>
      </c>
      <c r="O39" s="62">
        <v>4332</v>
      </c>
      <c r="P39" s="62">
        <v>2192</v>
      </c>
      <c r="Q39" s="62">
        <v>477</v>
      </c>
      <c r="R39" s="62">
        <v>1517320</v>
      </c>
      <c r="S39" s="62">
        <v>1498438</v>
      </c>
      <c r="T39" s="62">
        <v>13390</v>
      </c>
      <c r="U39" s="62">
        <v>5492</v>
      </c>
      <c r="V39" s="63">
        <v>22666</v>
      </c>
      <c r="W39" s="62">
        <v>312268</v>
      </c>
      <c r="X39" s="62">
        <v>1143</v>
      </c>
      <c r="Y39" s="62">
        <v>130507</v>
      </c>
      <c r="Z39" s="62">
        <v>305900</v>
      </c>
      <c r="AA39" s="62">
        <v>52974</v>
      </c>
      <c r="AB39" s="62">
        <v>0</v>
      </c>
      <c r="AC39" s="62">
        <v>252926</v>
      </c>
      <c r="AD39" s="62">
        <v>28765</v>
      </c>
      <c r="AE39" s="62">
        <v>5442</v>
      </c>
      <c r="AF39" s="62">
        <v>0</v>
      </c>
      <c r="AG39" s="62">
        <v>5442</v>
      </c>
      <c r="AH39" s="62">
        <v>80</v>
      </c>
      <c r="AI39" s="62">
        <v>0</v>
      </c>
      <c r="AJ39" s="62">
        <v>0</v>
      </c>
      <c r="AK39" s="62">
        <v>0</v>
      </c>
      <c r="AL39" s="62">
        <v>0</v>
      </c>
      <c r="AM39" s="62">
        <v>32705</v>
      </c>
      <c r="AN39" s="62">
        <f>'第３７表国保（事業会計）決算（最初のページのみ印刷）'!B39-L39</f>
        <v>156992</v>
      </c>
      <c r="AO39" s="91">
        <v>0</v>
      </c>
      <c r="AP39" s="91">
        <v>0</v>
      </c>
      <c r="AQ39" s="62">
        <f t="shared" si="12"/>
        <v>0</v>
      </c>
      <c r="AR39" s="91">
        <v>0</v>
      </c>
      <c r="AS39" s="62">
        <v>0</v>
      </c>
      <c r="AT39" s="62">
        <v>7721</v>
      </c>
      <c r="AU39" s="62">
        <f t="shared" si="8"/>
        <v>-7721</v>
      </c>
      <c r="AV39" s="91">
        <v>0</v>
      </c>
      <c r="AW39" s="62">
        <v>0</v>
      </c>
      <c r="AX39" s="62">
        <v>23493</v>
      </c>
      <c r="AY39" s="62">
        <f t="shared" si="9"/>
        <v>-23493</v>
      </c>
      <c r="AZ39" s="62">
        <f t="shared" si="10"/>
        <v>125778</v>
      </c>
      <c r="BA39" s="62">
        <f t="shared" si="11"/>
        <v>156992</v>
      </c>
      <c r="BB39" s="62">
        <f>AZ39-'第３７表国保（事業会計）決算（最初のページのみ印刷）'!K39-E39+AF39</f>
        <v>2902</v>
      </c>
      <c r="BC39" s="62">
        <f>BA39-'第３７表国保（事業会計）決算（最初のページのみ印刷）'!K39-E39+AF39</f>
        <v>34116</v>
      </c>
      <c r="BD39" s="62">
        <v>54576</v>
      </c>
      <c r="BE39" s="62">
        <v>7</v>
      </c>
      <c r="BF39" s="62">
        <v>0</v>
      </c>
      <c r="BG39" s="62">
        <v>3716</v>
      </c>
      <c r="BH39" s="62">
        <v>6597</v>
      </c>
      <c r="BI39" s="63">
        <v>200336</v>
      </c>
      <c r="BJ39" s="60"/>
      <c r="BK39" s="94"/>
      <c r="BL39" s="37"/>
      <c r="BM39" s="94"/>
      <c r="BN39" s="37"/>
      <c r="BO39" s="94"/>
      <c r="BP39" s="37"/>
      <c r="BQ39" s="37"/>
      <c r="BR39" s="37"/>
      <c r="BS39" s="94"/>
      <c r="BT39" s="37"/>
      <c r="BU39" s="94"/>
      <c r="BV39" s="37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</row>
    <row r="40" spans="1:245" ht="32.25" customHeight="1">
      <c r="A40" s="4" t="s">
        <v>61</v>
      </c>
      <c r="B40" s="62">
        <v>80156</v>
      </c>
      <c r="C40" s="62">
        <v>186440</v>
      </c>
      <c r="D40" s="62">
        <v>130947</v>
      </c>
      <c r="E40" s="62">
        <v>12000</v>
      </c>
      <c r="F40" s="62">
        <v>63977</v>
      </c>
      <c r="G40" s="62">
        <v>0</v>
      </c>
      <c r="H40" s="62">
        <v>54970</v>
      </c>
      <c r="I40" s="62">
        <v>0</v>
      </c>
      <c r="J40" s="62">
        <v>215478</v>
      </c>
      <c r="K40" s="62">
        <v>4409</v>
      </c>
      <c r="L40" s="62">
        <f t="shared" si="7"/>
        <v>1592834</v>
      </c>
      <c r="M40" s="62">
        <v>34534</v>
      </c>
      <c r="N40" s="62">
        <v>27095</v>
      </c>
      <c r="O40" s="62">
        <v>5641</v>
      </c>
      <c r="P40" s="62">
        <v>1537</v>
      </c>
      <c r="Q40" s="62">
        <v>261</v>
      </c>
      <c r="R40" s="62">
        <v>1031666</v>
      </c>
      <c r="S40" s="62">
        <v>1014378</v>
      </c>
      <c r="T40" s="62">
        <v>13845</v>
      </c>
      <c r="U40" s="62">
        <v>3443</v>
      </c>
      <c r="V40" s="63">
        <v>3907</v>
      </c>
      <c r="W40" s="62">
        <v>213392</v>
      </c>
      <c r="X40" s="62">
        <v>607</v>
      </c>
      <c r="Y40" s="62">
        <v>91004</v>
      </c>
      <c r="Z40" s="62">
        <v>184213</v>
      </c>
      <c r="AA40" s="62">
        <v>184213</v>
      </c>
      <c r="AB40" s="62">
        <v>0</v>
      </c>
      <c r="AC40" s="62">
        <v>0</v>
      </c>
      <c r="AD40" s="62">
        <v>12787</v>
      </c>
      <c r="AE40" s="62">
        <v>0</v>
      </c>
      <c r="AF40" s="62">
        <v>0</v>
      </c>
      <c r="AG40" s="62">
        <v>0</v>
      </c>
      <c r="AH40" s="62">
        <v>0</v>
      </c>
      <c r="AI40" s="62">
        <v>0</v>
      </c>
      <c r="AJ40" s="62">
        <v>0</v>
      </c>
      <c r="AK40" s="62">
        <v>0</v>
      </c>
      <c r="AL40" s="62">
        <v>0</v>
      </c>
      <c r="AM40" s="62">
        <v>20724</v>
      </c>
      <c r="AN40" s="62">
        <f>'第３７表国保（事業会計）決算（最初のページのみ印刷）'!B40-L40</f>
        <v>208277</v>
      </c>
      <c r="AO40" s="91">
        <v>0</v>
      </c>
      <c r="AP40" s="91">
        <v>0</v>
      </c>
      <c r="AQ40" s="62">
        <f t="shared" si="12"/>
        <v>0</v>
      </c>
      <c r="AR40" s="91">
        <v>0</v>
      </c>
      <c r="AS40" s="62">
        <v>0</v>
      </c>
      <c r="AT40" s="62">
        <v>0</v>
      </c>
      <c r="AU40" s="62">
        <f t="shared" si="8"/>
        <v>0</v>
      </c>
      <c r="AV40" s="91">
        <v>0</v>
      </c>
      <c r="AW40" s="62">
        <v>0</v>
      </c>
      <c r="AX40" s="62">
        <v>17679</v>
      </c>
      <c r="AY40" s="62">
        <f t="shared" si="9"/>
        <v>-17679</v>
      </c>
      <c r="AZ40" s="62">
        <f t="shared" si="10"/>
        <v>190598</v>
      </c>
      <c r="BA40" s="62">
        <f t="shared" si="11"/>
        <v>208277</v>
      </c>
      <c r="BB40" s="62">
        <f>AZ40-'第３７表国保（事業会計）決算（最初のページのみ印刷）'!K40-E40+AF40</f>
        <v>171268</v>
      </c>
      <c r="BC40" s="62">
        <f>BA40-'第３７表国保（事業会計）決算（最初のページのみ印刷）'!K40-E40+AF40</f>
        <v>188947</v>
      </c>
      <c r="BD40" s="62">
        <v>20308</v>
      </c>
      <c r="BE40" s="62">
        <v>3</v>
      </c>
      <c r="BF40" s="62">
        <v>0</v>
      </c>
      <c r="BG40" s="62">
        <v>2729</v>
      </c>
      <c r="BH40" s="62">
        <v>4990</v>
      </c>
      <c r="BI40" s="63">
        <v>86636</v>
      </c>
      <c r="BJ40" s="60"/>
      <c r="BK40" s="94"/>
      <c r="BL40" s="37"/>
      <c r="BM40" s="94"/>
      <c r="BN40" s="37"/>
      <c r="BO40" s="94"/>
      <c r="BP40" s="37"/>
      <c r="BQ40" s="37"/>
      <c r="BR40" s="37"/>
      <c r="BS40" s="94"/>
      <c r="BT40" s="37"/>
      <c r="BU40" s="94"/>
      <c r="BV40" s="37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</row>
    <row r="41" spans="1:245" ht="32.25" customHeight="1">
      <c r="A41" s="40" t="s">
        <v>62</v>
      </c>
      <c r="B41" s="62">
        <v>0</v>
      </c>
      <c r="C41" s="62">
        <v>72958</v>
      </c>
      <c r="D41" s="62">
        <v>59762</v>
      </c>
      <c r="E41" s="62">
        <v>2313</v>
      </c>
      <c r="F41" s="62">
        <v>28601</v>
      </c>
      <c r="G41" s="62">
        <v>0</v>
      </c>
      <c r="H41" s="62">
        <v>28848</v>
      </c>
      <c r="I41" s="62">
        <v>0</v>
      </c>
      <c r="J41" s="62">
        <v>56486</v>
      </c>
      <c r="K41" s="62">
        <v>1913</v>
      </c>
      <c r="L41" s="62">
        <f t="shared" si="7"/>
        <v>696429</v>
      </c>
      <c r="M41" s="62">
        <v>22895</v>
      </c>
      <c r="N41" s="62">
        <v>17351</v>
      </c>
      <c r="O41" s="62">
        <v>4656</v>
      </c>
      <c r="P41" s="62">
        <v>715</v>
      </c>
      <c r="Q41" s="62">
        <v>173</v>
      </c>
      <c r="R41" s="62">
        <v>436304</v>
      </c>
      <c r="S41" s="62">
        <v>430169</v>
      </c>
      <c r="T41" s="62">
        <v>4660</v>
      </c>
      <c r="U41" s="62">
        <v>1475</v>
      </c>
      <c r="V41" s="63">
        <v>8920</v>
      </c>
      <c r="W41" s="62">
        <v>91411</v>
      </c>
      <c r="X41" s="62">
        <v>260</v>
      </c>
      <c r="Y41" s="62">
        <v>38757</v>
      </c>
      <c r="Z41" s="62">
        <v>75705</v>
      </c>
      <c r="AA41" s="62">
        <v>11038</v>
      </c>
      <c r="AB41" s="62">
        <v>64667</v>
      </c>
      <c r="AC41" s="62">
        <v>0</v>
      </c>
      <c r="AD41" s="62">
        <v>19836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K41" s="62">
        <v>0</v>
      </c>
      <c r="AL41" s="62">
        <v>0</v>
      </c>
      <c r="AM41" s="62">
        <v>2341</v>
      </c>
      <c r="AN41" s="62">
        <f>'第３７表国保（事業会計）決算（最初のページのみ印刷）'!B41-L41</f>
        <v>51892</v>
      </c>
      <c r="AO41" s="91">
        <v>0</v>
      </c>
      <c r="AP41" s="91">
        <v>0</v>
      </c>
      <c r="AQ41" s="62">
        <f t="shared" si="12"/>
        <v>0</v>
      </c>
      <c r="AR41" s="91">
        <v>0</v>
      </c>
      <c r="AS41" s="62">
        <v>629</v>
      </c>
      <c r="AT41" s="62">
        <v>0</v>
      </c>
      <c r="AU41" s="62">
        <f t="shared" si="8"/>
        <v>629</v>
      </c>
      <c r="AV41" s="91">
        <v>0</v>
      </c>
      <c r="AW41" s="62">
        <v>0</v>
      </c>
      <c r="AX41" s="62">
        <v>2357</v>
      </c>
      <c r="AY41" s="62">
        <f t="shared" si="9"/>
        <v>-2357</v>
      </c>
      <c r="AZ41" s="62">
        <f t="shared" si="10"/>
        <v>50164</v>
      </c>
      <c r="BA41" s="62">
        <f t="shared" si="11"/>
        <v>51892</v>
      </c>
      <c r="BB41" s="62">
        <f>AZ41-'第３７表国保（事業会計）決算（最初のページのみ印刷）'!K41-E41+AF41</f>
        <v>13359</v>
      </c>
      <c r="BC41" s="62">
        <f>BA41-'第３７表国保（事業会計）決算（最初のページのみ印刷）'!K41-E41+AF41</f>
        <v>15087</v>
      </c>
      <c r="BD41" s="62">
        <v>17925</v>
      </c>
      <c r="BE41" s="62">
        <v>3</v>
      </c>
      <c r="BF41" s="62">
        <v>0</v>
      </c>
      <c r="BG41" s="62">
        <v>986</v>
      </c>
      <c r="BH41" s="62">
        <v>1966</v>
      </c>
      <c r="BI41" s="63">
        <v>8</v>
      </c>
      <c r="BJ41" s="60"/>
      <c r="BK41" s="94"/>
      <c r="BL41" s="37"/>
      <c r="BM41" s="94"/>
      <c r="BN41" s="37"/>
      <c r="BO41" s="94"/>
      <c r="BP41" s="37"/>
      <c r="BQ41" s="37"/>
      <c r="BR41" s="37"/>
      <c r="BS41" s="94"/>
      <c r="BT41" s="37"/>
      <c r="BU41" s="94"/>
      <c r="BV41" s="37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</row>
    <row r="42" spans="1:245" ht="32.25" customHeight="1">
      <c r="A42" s="40" t="s">
        <v>63</v>
      </c>
      <c r="B42" s="62">
        <v>0</v>
      </c>
      <c r="C42" s="62">
        <v>75297</v>
      </c>
      <c r="D42" s="62">
        <v>46972</v>
      </c>
      <c r="E42" s="62">
        <v>0</v>
      </c>
      <c r="F42" s="62">
        <v>15526</v>
      </c>
      <c r="G42" s="62">
        <v>0</v>
      </c>
      <c r="H42" s="62">
        <v>31446</v>
      </c>
      <c r="I42" s="62">
        <v>0</v>
      </c>
      <c r="J42" s="62">
        <v>39322</v>
      </c>
      <c r="K42" s="62">
        <v>15813</v>
      </c>
      <c r="L42" s="62">
        <f t="shared" si="7"/>
        <v>543859</v>
      </c>
      <c r="M42" s="62">
        <v>14788</v>
      </c>
      <c r="N42" s="62">
        <v>12997</v>
      </c>
      <c r="O42" s="62">
        <v>1105</v>
      </c>
      <c r="P42" s="62">
        <v>607</v>
      </c>
      <c r="Q42" s="62">
        <v>79</v>
      </c>
      <c r="R42" s="62">
        <v>336899</v>
      </c>
      <c r="S42" s="62">
        <v>332867</v>
      </c>
      <c r="T42" s="62">
        <v>2800</v>
      </c>
      <c r="U42" s="62">
        <v>1232</v>
      </c>
      <c r="V42" s="63">
        <v>5</v>
      </c>
      <c r="W42" s="62">
        <v>73285</v>
      </c>
      <c r="X42" s="62">
        <v>208</v>
      </c>
      <c r="Y42" s="62">
        <v>32978</v>
      </c>
      <c r="Z42" s="62">
        <v>67973</v>
      </c>
      <c r="AA42" s="62">
        <v>67973</v>
      </c>
      <c r="AB42" s="62">
        <v>0</v>
      </c>
      <c r="AC42" s="62">
        <v>0</v>
      </c>
      <c r="AD42" s="62">
        <v>3689</v>
      </c>
      <c r="AE42" s="62">
        <v>0</v>
      </c>
      <c r="AF42" s="62">
        <v>0</v>
      </c>
      <c r="AG42" s="62">
        <v>0</v>
      </c>
      <c r="AH42" s="62">
        <v>0</v>
      </c>
      <c r="AI42" s="62">
        <v>0</v>
      </c>
      <c r="AJ42" s="62">
        <v>0</v>
      </c>
      <c r="AK42" s="62">
        <v>0</v>
      </c>
      <c r="AL42" s="62">
        <v>0</v>
      </c>
      <c r="AM42" s="62">
        <v>14034</v>
      </c>
      <c r="AN42" s="62">
        <f>'第３７表国保（事業会計）決算（最初のページのみ印刷）'!B42-L42</f>
        <v>41870</v>
      </c>
      <c r="AO42" s="91">
        <v>0</v>
      </c>
      <c r="AP42" s="91">
        <v>0</v>
      </c>
      <c r="AQ42" s="62">
        <f t="shared" si="12"/>
        <v>0</v>
      </c>
      <c r="AR42" s="91">
        <v>0</v>
      </c>
      <c r="AS42" s="62">
        <v>0</v>
      </c>
      <c r="AT42" s="62">
        <v>0</v>
      </c>
      <c r="AU42" s="62">
        <f t="shared" si="8"/>
        <v>0</v>
      </c>
      <c r="AV42" s="91">
        <v>0</v>
      </c>
      <c r="AW42" s="62">
        <v>0</v>
      </c>
      <c r="AX42" s="62">
        <v>3896</v>
      </c>
      <c r="AY42" s="62">
        <f t="shared" si="9"/>
        <v>-3896</v>
      </c>
      <c r="AZ42" s="62">
        <f t="shared" si="10"/>
        <v>37974</v>
      </c>
      <c r="BA42" s="62">
        <f t="shared" si="11"/>
        <v>41870</v>
      </c>
      <c r="BB42" s="62">
        <f>AZ42-'第３７表国保（事業会計）決算（最初のページのみ印刷）'!K42-E42+AF42</f>
        <v>7795</v>
      </c>
      <c r="BC42" s="62">
        <f>BA42-'第３７表国保（事業会計）決算（最初のページのみ印刷）'!K42-E42+AF42</f>
        <v>11691</v>
      </c>
      <c r="BD42" s="62">
        <v>9370</v>
      </c>
      <c r="BE42" s="62">
        <v>2</v>
      </c>
      <c r="BF42" s="62">
        <v>0</v>
      </c>
      <c r="BG42" s="62">
        <v>749</v>
      </c>
      <c r="BH42" s="62">
        <v>1667</v>
      </c>
      <c r="BI42" s="63">
        <v>57597</v>
      </c>
      <c r="BJ42" s="60"/>
      <c r="BK42" s="94"/>
      <c r="BL42" s="37"/>
      <c r="BM42" s="94"/>
      <c r="BN42" s="37"/>
      <c r="BO42" s="94"/>
      <c r="BP42" s="37"/>
      <c r="BQ42" s="37"/>
      <c r="BR42" s="37"/>
      <c r="BS42" s="94"/>
      <c r="BT42" s="37"/>
      <c r="BU42" s="94"/>
      <c r="BV42" s="37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</row>
    <row r="43" spans="1:245" s="88" customFormat="1" ht="32.25" customHeight="1">
      <c r="A43" s="41" t="s">
        <v>64</v>
      </c>
      <c r="B43" s="64">
        <v>11313</v>
      </c>
      <c r="C43" s="64">
        <v>243470</v>
      </c>
      <c r="D43" s="64">
        <v>188029</v>
      </c>
      <c r="E43" s="64">
        <v>77227</v>
      </c>
      <c r="F43" s="64">
        <v>64119</v>
      </c>
      <c r="G43" s="64">
        <v>0</v>
      </c>
      <c r="H43" s="64">
        <v>46683</v>
      </c>
      <c r="I43" s="64">
        <v>0</v>
      </c>
      <c r="J43" s="64">
        <v>17904</v>
      </c>
      <c r="K43" s="64">
        <v>9038</v>
      </c>
      <c r="L43" s="64">
        <f t="shared" si="7"/>
        <v>1944107</v>
      </c>
      <c r="M43" s="64">
        <v>37938</v>
      </c>
      <c r="N43" s="64">
        <v>35329</v>
      </c>
      <c r="O43" s="64">
        <v>632</v>
      </c>
      <c r="P43" s="64">
        <v>1846</v>
      </c>
      <c r="Q43" s="64">
        <v>131</v>
      </c>
      <c r="R43" s="64">
        <v>1262163</v>
      </c>
      <c r="S43" s="64">
        <v>1248975</v>
      </c>
      <c r="T43" s="64">
        <v>8891</v>
      </c>
      <c r="U43" s="64">
        <v>4297</v>
      </c>
      <c r="V43" s="65">
        <v>19</v>
      </c>
      <c r="W43" s="64">
        <v>258751</v>
      </c>
      <c r="X43" s="64">
        <v>736</v>
      </c>
      <c r="Y43" s="64">
        <v>102292</v>
      </c>
      <c r="Z43" s="64">
        <v>238003</v>
      </c>
      <c r="AA43" s="64">
        <v>37443</v>
      </c>
      <c r="AB43" s="64">
        <v>200560</v>
      </c>
      <c r="AC43" s="64">
        <v>0</v>
      </c>
      <c r="AD43" s="64">
        <v>20647</v>
      </c>
      <c r="AE43" s="64">
        <v>0</v>
      </c>
      <c r="AF43" s="64">
        <v>0</v>
      </c>
      <c r="AG43" s="64">
        <v>0</v>
      </c>
      <c r="AH43" s="64">
        <v>251</v>
      </c>
      <c r="AI43" s="64">
        <v>0</v>
      </c>
      <c r="AJ43" s="64">
        <v>0</v>
      </c>
      <c r="AK43" s="64">
        <v>0</v>
      </c>
      <c r="AL43" s="64">
        <v>0</v>
      </c>
      <c r="AM43" s="64">
        <v>23307</v>
      </c>
      <c r="AN43" s="64">
        <f>'第３７表国保（事業会計）決算（最初のページのみ印刷）'!B43-L43</f>
        <v>96902</v>
      </c>
      <c r="AO43" s="92">
        <v>0</v>
      </c>
      <c r="AP43" s="92">
        <v>0</v>
      </c>
      <c r="AQ43" s="64">
        <f t="shared" si="12"/>
        <v>0</v>
      </c>
      <c r="AR43" s="92">
        <v>0</v>
      </c>
      <c r="AS43" s="64">
        <v>0</v>
      </c>
      <c r="AT43" s="64">
        <v>0</v>
      </c>
      <c r="AU43" s="64">
        <f t="shared" si="8"/>
        <v>0</v>
      </c>
      <c r="AV43" s="92">
        <v>0</v>
      </c>
      <c r="AW43" s="64">
        <v>0</v>
      </c>
      <c r="AX43" s="64">
        <v>0</v>
      </c>
      <c r="AY43" s="64">
        <f t="shared" si="9"/>
        <v>0</v>
      </c>
      <c r="AZ43" s="64">
        <f t="shared" si="10"/>
        <v>96902</v>
      </c>
      <c r="BA43" s="64">
        <f t="shared" si="11"/>
        <v>96902</v>
      </c>
      <c r="BB43" s="64">
        <f>AZ43-'第３７表国保（事業会計）決算（最初のページのみ印刷）'!K43-E43+AF43</f>
        <v>-67647</v>
      </c>
      <c r="BC43" s="64">
        <f>BA43-'第３７表国保（事業会計）決算（最初のページのみ印刷）'!K43-E43+AF43</f>
        <v>-67647</v>
      </c>
      <c r="BD43" s="64">
        <v>33517</v>
      </c>
      <c r="BE43" s="64">
        <v>6</v>
      </c>
      <c r="BF43" s="64">
        <v>0</v>
      </c>
      <c r="BG43" s="64">
        <v>2783</v>
      </c>
      <c r="BH43" s="64">
        <v>5755</v>
      </c>
      <c r="BI43" s="65">
        <v>62975</v>
      </c>
      <c r="BJ43" s="86"/>
      <c r="BK43" s="95"/>
      <c r="BL43" s="87"/>
      <c r="BM43" s="95"/>
      <c r="BN43" s="87"/>
      <c r="BO43" s="95"/>
      <c r="BP43" s="87"/>
      <c r="BQ43" s="87"/>
      <c r="BR43" s="87"/>
      <c r="BS43" s="95"/>
      <c r="BT43" s="87"/>
      <c r="BU43" s="95"/>
      <c r="BV43" s="87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  <c r="FV43" s="86"/>
      <c r="FW43" s="86"/>
      <c r="FX43" s="86"/>
      <c r="FY43" s="86"/>
      <c r="FZ43" s="86"/>
      <c r="GA43" s="86"/>
      <c r="GB43" s="86"/>
      <c r="GC43" s="86"/>
      <c r="GD43" s="86"/>
      <c r="GE43" s="86"/>
      <c r="GF43" s="86"/>
      <c r="GG43" s="86"/>
      <c r="GH43" s="86"/>
      <c r="GI43" s="86"/>
      <c r="GJ43" s="86"/>
      <c r="GK43" s="86"/>
      <c r="GL43" s="86"/>
      <c r="GM43" s="86"/>
      <c r="GN43" s="86"/>
      <c r="GO43" s="86"/>
      <c r="GP43" s="86"/>
      <c r="GQ43" s="86"/>
      <c r="GR43" s="86"/>
      <c r="GS43" s="86"/>
      <c r="GT43" s="86"/>
      <c r="GU43" s="86"/>
      <c r="GV43" s="86"/>
      <c r="GW43" s="86"/>
      <c r="GX43" s="86"/>
      <c r="GY43" s="86"/>
      <c r="GZ43" s="86"/>
      <c r="HA43" s="86"/>
      <c r="HB43" s="86"/>
      <c r="HC43" s="86"/>
      <c r="HD43" s="86"/>
      <c r="HE43" s="86"/>
      <c r="HF43" s="86"/>
      <c r="HG43" s="86"/>
      <c r="HH43" s="86"/>
      <c r="HI43" s="86"/>
      <c r="HJ43" s="86"/>
      <c r="HK43" s="86"/>
      <c r="HL43" s="86"/>
      <c r="HM43" s="86"/>
      <c r="HN43" s="86"/>
      <c r="HO43" s="86"/>
      <c r="HP43" s="86"/>
      <c r="HQ43" s="86"/>
      <c r="HR43" s="86"/>
      <c r="HS43" s="86"/>
      <c r="HT43" s="86"/>
      <c r="HU43" s="86"/>
      <c r="HV43" s="86"/>
      <c r="HW43" s="86"/>
      <c r="HX43" s="86"/>
      <c r="HY43" s="86"/>
      <c r="HZ43" s="86"/>
      <c r="IA43" s="86"/>
      <c r="IB43" s="86"/>
      <c r="IC43" s="86"/>
      <c r="ID43" s="86"/>
      <c r="IE43" s="86"/>
      <c r="IF43" s="86"/>
      <c r="IG43" s="86"/>
      <c r="IH43" s="86"/>
      <c r="II43" s="86"/>
      <c r="IJ43" s="86"/>
      <c r="IK43" s="86"/>
    </row>
    <row r="44" spans="1:245" ht="32.25" customHeight="1">
      <c r="A44" s="40" t="s">
        <v>65</v>
      </c>
      <c r="B44" s="62">
        <v>0</v>
      </c>
      <c r="C44" s="62">
        <v>147073</v>
      </c>
      <c r="D44" s="62">
        <v>125673</v>
      </c>
      <c r="E44" s="62">
        <v>4860</v>
      </c>
      <c r="F44" s="62">
        <v>59017</v>
      </c>
      <c r="G44" s="62">
        <v>0</v>
      </c>
      <c r="H44" s="62">
        <v>61796</v>
      </c>
      <c r="I44" s="62">
        <v>0</v>
      </c>
      <c r="J44" s="62">
        <v>93386</v>
      </c>
      <c r="K44" s="62">
        <v>10458</v>
      </c>
      <c r="L44" s="62">
        <f t="shared" si="7"/>
        <v>1432742</v>
      </c>
      <c r="M44" s="62">
        <v>44619</v>
      </c>
      <c r="N44" s="62">
        <v>23976</v>
      </c>
      <c r="O44" s="62">
        <v>19077</v>
      </c>
      <c r="P44" s="62">
        <v>1431</v>
      </c>
      <c r="Q44" s="62">
        <v>135</v>
      </c>
      <c r="R44" s="62">
        <v>875774</v>
      </c>
      <c r="S44" s="62">
        <v>862046</v>
      </c>
      <c r="T44" s="62">
        <v>10972</v>
      </c>
      <c r="U44" s="62">
        <v>2756</v>
      </c>
      <c r="V44" s="63">
        <v>15</v>
      </c>
      <c r="W44" s="62">
        <v>197392</v>
      </c>
      <c r="X44" s="62">
        <v>561</v>
      </c>
      <c r="Y44" s="62">
        <v>77984</v>
      </c>
      <c r="Z44" s="62">
        <v>177482</v>
      </c>
      <c r="AA44" s="62">
        <v>177482</v>
      </c>
      <c r="AB44" s="62">
        <v>0</v>
      </c>
      <c r="AC44" s="62">
        <v>0</v>
      </c>
      <c r="AD44" s="62">
        <v>11754</v>
      </c>
      <c r="AE44" s="62">
        <v>0</v>
      </c>
      <c r="AF44" s="62">
        <v>0</v>
      </c>
      <c r="AG44" s="62">
        <v>0</v>
      </c>
      <c r="AH44" s="62">
        <v>25000</v>
      </c>
      <c r="AI44" s="62">
        <v>0</v>
      </c>
      <c r="AJ44" s="62">
        <v>0</v>
      </c>
      <c r="AK44" s="62">
        <v>0</v>
      </c>
      <c r="AL44" s="62">
        <v>0</v>
      </c>
      <c r="AM44" s="62">
        <v>22161</v>
      </c>
      <c r="AN44" s="62">
        <f>'第３７表国保（事業会計）決算（最初のページのみ印刷）'!B44-L44</f>
        <v>96079</v>
      </c>
      <c r="AO44" s="91">
        <v>0</v>
      </c>
      <c r="AP44" s="91">
        <v>0</v>
      </c>
      <c r="AQ44" s="62">
        <f t="shared" si="12"/>
        <v>0</v>
      </c>
      <c r="AR44" s="91">
        <v>0</v>
      </c>
      <c r="AS44" s="62">
        <v>0</v>
      </c>
      <c r="AT44" s="62">
        <v>7194</v>
      </c>
      <c r="AU44" s="62">
        <f t="shared" si="8"/>
        <v>-7194</v>
      </c>
      <c r="AV44" s="91">
        <v>0</v>
      </c>
      <c r="AW44" s="62">
        <v>1182</v>
      </c>
      <c r="AX44" s="62">
        <v>0</v>
      </c>
      <c r="AY44" s="62">
        <f t="shared" si="9"/>
        <v>1182</v>
      </c>
      <c r="AZ44" s="62">
        <f t="shared" si="10"/>
        <v>90067</v>
      </c>
      <c r="BA44" s="62">
        <f t="shared" si="11"/>
        <v>96079</v>
      </c>
      <c r="BB44" s="62">
        <f>AZ44-'第３７表国保（事業会計）決算（最初のページのみ印刷）'!K44-E44+AF44</f>
        <v>9547</v>
      </c>
      <c r="BC44" s="62">
        <f>BA44-'第３７表国保（事業会計）決算（最初のページのみ印刷）'!K44-E44+AF44</f>
        <v>15559</v>
      </c>
      <c r="BD44" s="62">
        <v>32826</v>
      </c>
      <c r="BE44" s="62">
        <v>4</v>
      </c>
      <c r="BF44" s="62">
        <v>0</v>
      </c>
      <c r="BG44" s="62">
        <v>2181</v>
      </c>
      <c r="BH44" s="62">
        <v>4385</v>
      </c>
      <c r="BI44" s="63">
        <v>70210</v>
      </c>
      <c r="BJ44" s="60"/>
      <c r="BK44" s="94"/>
      <c r="BL44" s="37"/>
      <c r="BM44" s="94"/>
      <c r="BN44" s="37"/>
      <c r="BO44" s="94"/>
      <c r="BP44" s="37"/>
      <c r="BQ44" s="37"/>
      <c r="BR44" s="37"/>
      <c r="BS44" s="94"/>
      <c r="BT44" s="37"/>
      <c r="BU44" s="94"/>
      <c r="BV44" s="37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</row>
    <row r="45" spans="1:245" ht="32.25" customHeight="1">
      <c r="A45" s="40" t="s">
        <v>66</v>
      </c>
      <c r="B45" s="62">
        <v>0</v>
      </c>
      <c r="C45" s="62">
        <v>71330</v>
      </c>
      <c r="D45" s="62">
        <v>75088</v>
      </c>
      <c r="E45" s="62">
        <v>2869</v>
      </c>
      <c r="F45" s="62">
        <v>22567</v>
      </c>
      <c r="G45" s="62">
        <v>0</v>
      </c>
      <c r="H45" s="62">
        <v>49652</v>
      </c>
      <c r="I45" s="62">
        <v>0</v>
      </c>
      <c r="J45" s="62">
        <v>88155</v>
      </c>
      <c r="K45" s="62">
        <v>992</v>
      </c>
      <c r="L45" s="62">
        <f t="shared" si="7"/>
        <v>725847</v>
      </c>
      <c r="M45" s="62">
        <v>29149</v>
      </c>
      <c r="N45" s="62">
        <v>26550</v>
      </c>
      <c r="O45" s="62">
        <v>1793</v>
      </c>
      <c r="P45" s="62">
        <v>762</v>
      </c>
      <c r="Q45" s="62">
        <v>44</v>
      </c>
      <c r="R45" s="62">
        <v>451934</v>
      </c>
      <c r="S45" s="62">
        <v>399719</v>
      </c>
      <c r="T45" s="62">
        <v>51020</v>
      </c>
      <c r="U45" s="62">
        <v>1195</v>
      </c>
      <c r="V45" s="63">
        <v>4598</v>
      </c>
      <c r="W45" s="62">
        <v>96831</v>
      </c>
      <c r="X45" s="62">
        <v>275</v>
      </c>
      <c r="Y45" s="62">
        <v>39455</v>
      </c>
      <c r="Z45" s="62">
        <v>82909</v>
      </c>
      <c r="AA45" s="62">
        <v>82909</v>
      </c>
      <c r="AB45" s="62">
        <v>0</v>
      </c>
      <c r="AC45" s="62">
        <v>0</v>
      </c>
      <c r="AD45" s="62">
        <v>7029</v>
      </c>
      <c r="AE45" s="62">
        <v>0</v>
      </c>
      <c r="AF45" s="62">
        <v>0</v>
      </c>
      <c r="AG45" s="62">
        <v>0</v>
      </c>
      <c r="AH45" s="62">
        <v>2243</v>
      </c>
      <c r="AI45" s="62">
        <v>0</v>
      </c>
      <c r="AJ45" s="62">
        <v>0</v>
      </c>
      <c r="AK45" s="62">
        <v>0</v>
      </c>
      <c r="AL45" s="62">
        <v>0</v>
      </c>
      <c r="AM45" s="62">
        <v>11424</v>
      </c>
      <c r="AN45" s="62">
        <f>'第３７表国保（事業会計）決算（最初のページのみ印刷）'!B45-L45</f>
        <v>63241</v>
      </c>
      <c r="AO45" s="91">
        <v>0</v>
      </c>
      <c r="AP45" s="91">
        <v>0</v>
      </c>
      <c r="AQ45" s="62">
        <f t="shared" si="12"/>
        <v>0</v>
      </c>
      <c r="AR45" s="91">
        <v>0</v>
      </c>
      <c r="AS45" s="62">
        <v>0</v>
      </c>
      <c r="AT45" s="62">
        <v>0</v>
      </c>
      <c r="AU45" s="62">
        <f t="shared" si="8"/>
        <v>0</v>
      </c>
      <c r="AV45" s="91">
        <v>0</v>
      </c>
      <c r="AW45" s="62">
        <v>0</v>
      </c>
      <c r="AX45" s="62">
        <v>0</v>
      </c>
      <c r="AY45" s="62">
        <f t="shared" si="9"/>
        <v>0</v>
      </c>
      <c r="AZ45" s="62">
        <f t="shared" si="10"/>
        <v>63241</v>
      </c>
      <c r="BA45" s="62">
        <f t="shared" si="11"/>
        <v>63241</v>
      </c>
      <c r="BB45" s="62">
        <f>AZ45-'第３７表国保（事業会計）決算（最初のページのみ印刷）'!K45-E45+AF45</f>
        <v>25375</v>
      </c>
      <c r="BC45" s="62">
        <f>BA45-'第３７表国保（事業会計）決算（最初のページのみ印刷）'!K45-E45+AF45</f>
        <v>25375</v>
      </c>
      <c r="BD45" s="62">
        <v>22431</v>
      </c>
      <c r="BE45" s="62">
        <v>3</v>
      </c>
      <c r="BF45" s="62">
        <v>0</v>
      </c>
      <c r="BG45" s="62">
        <v>1084</v>
      </c>
      <c r="BH45" s="62">
        <v>2165</v>
      </c>
      <c r="BI45" s="63">
        <v>4182</v>
      </c>
      <c r="BJ45" s="60"/>
      <c r="BK45" s="94"/>
      <c r="BL45" s="37"/>
      <c r="BM45" s="94"/>
      <c r="BN45" s="37"/>
      <c r="BO45" s="94"/>
      <c r="BP45" s="37"/>
      <c r="BQ45" s="37"/>
      <c r="BR45" s="37"/>
      <c r="BS45" s="94"/>
      <c r="BT45" s="37"/>
      <c r="BU45" s="94"/>
      <c r="BV45" s="37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</row>
    <row r="46" spans="1:245" ht="32.25" customHeight="1">
      <c r="A46" s="4" t="s">
        <v>67</v>
      </c>
      <c r="B46" s="62">
        <v>6286</v>
      </c>
      <c r="C46" s="62">
        <v>123132</v>
      </c>
      <c r="D46" s="62">
        <v>101981</v>
      </c>
      <c r="E46" s="62">
        <v>6181</v>
      </c>
      <c r="F46" s="62">
        <v>41552</v>
      </c>
      <c r="G46" s="62">
        <v>0</v>
      </c>
      <c r="H46" s="62">
        <v>54248</v>
      </c>
      <c r="I46" s="62">
        <v>0</v>
      </c>
      <c r="J46" s="62">
        <v>79795</v>
      </c>
      <c r="K46" s="62">
        <v>2935</v>
      </c>
      <c r="L46" s="62">
        <f t="shared" si="7"/>
        <v>1122936</v>
      </c>
      <c r="M46" s="62">
        <v>46321</v>
      </c>
      <c r="N46" s="62">
        <v>25590</v>
      </c>
      <c r="O46" s="62">
        <v>19301</v>
      </c>
      <c r="P46" s="62">
        <v>1091</v>
      </c>
      <c r="Q46" s="62">
        <v>339</v>
      </c>
      <c r="R46" s="62">
        <v>705467</v>
      </c>
      <c r="S46" s="62">
        <v>698858</v>
      </c>
      <c r="T46" s="62">
        <v>4840</v>
      </c>
      <c r="U46" s="62">
        <v>1769</v>
      </c>
      <c r="V46" s="63">
        <v>8318</v>
      </c>
      <c r="W46" s="62">
        <v>146613</v>
      </c>
      <c r="X46" s="62">
        <v>417</v>
      </c>
      <c r="Y46" s="62">
        <v>57974</v>
      </c>
      <c r="Z46" s="62">
        <v>133687</v>
      </c>
      <c r="AA46" s="62">
        <v>20615</v>
      </c>
      <c r="AB46" s="62">
        <v>113072</v>
      </c>
      <c r="AC46" s="62">
        <v>0</v>
      </c>
      <c r="AD46" s="62">
        <v>10297</v>
      </c>
      <c r="AE46" s="62">
        <v>0</v>
      </c>
      <c r="AF46" s="62">
        <v>0</v>
      </c>
      <c r="AG46" s="62">
        <v>0</v>
      </c>
      <c r="AH46" s="62">
        <v>10663</v>
      </c>
      <c r="AI46" s="62">
        <v>0</v>
      </c>
      <c r="AJ46" s="62">
        <v>0</v>
      </c>
      <c r="AK46" s="62">
        <v>0</v>
      </c>
      <c r="AL46" s="62">
        <v>0</v>
      </c>
      <c r="AM46" s="62">
        <v>3179</v>
      </c>
      <c r="AN46" s="62">
        <f>'第３７表国保（事業会計）決算（最初のページのみ印刷）'!B46-L46</f>
        <v>54090</v>
      </c>
      <c r="AO46" s="91">
        <v>0</v>
      </c>
      <c r="AP46" s="91">
        <v>0</v>
      </c>
      <c r="AQ46" s="62">
        <f t="shared" si="12"/>
        <v>0</v>
      </c>
      <c r="AR46" s="91">
        <v>0</v>
      </c>
      <c r="AS46" s="62">
        <v>0</v>
      </c>
      <c r="AT46" s="62">
        <v>0</v>
      </c>
      <c r="AU46" s="62">
        <f t="shared" si="8"/>
        <v>0</v>
      </c>
      <c r="AV46" s="91">
        <v>0</v>
      </c>
      <c r="AW46" s="62">
        <v>0</v>
      </c>
      <c r="AX46" s="62">
        <v>0</v>
      </c>
      <c r="AY46" s="62">
        <f t="shared" si="9"/>
        <v>0</v>
      </c>
      <c r="AZ46" s="62">
        <f t="shared" si="10"/>
        <v>54090</v>
      </c>
      <c r="BA46" s="62">
        <f t="shared" si="11"/>
        <v>54090</v>
      </c>
      <c r="BB46" s="62">
        <f>AZ46-'第３７表国保（事業会計）決算（最初のページのみ印刷）'!K46-E46+AF46</f>
        <v>2722</v>
      </c>
      <c r="BC46" s="62">
        <f>BA46-'第３７表国保（事業会計）決算（最初のページのみ印刷）'!K46-E46+AF46</f>
        <v>2722</v>
      </c>
      <c r="BD46" s="62">
        <v>37752</v>
      </c>
      <c r="BE46" s="62">
        <v>5</v>
      </c>
      <c r="BF46" s="62">
        <v>0</v>
      </c>
      <c r="BG46" s="62">
        <v>1593</v>
      </c>
      <c r="BH46" s="62">
        <v>3119</v>
      </c>
      <c r="BI46" s="63">
        <v>96410</v>
      </c>
      <c r="BJ46" s="60"/>
      <c r="BK46" s="94"/>
      <c r="BL46" s="37"/>
      <c r="BM46" s="94"/>
      <c r="BN46" s="37"/>
      <c r="BO46" s="94"/>
      <c r="BP46" s="37"/>
      <c r="BQ46" s="37"/>
      <c r="BR46" s="37"/>
      <c r="BS46" s="94"/>
      <c r="BT46" s="37"/>
      <c r="BU46" s="94"/>
      <c r="BV46" s="37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</row>
    <row r="47" spans="1:245" ht="32.25" customHeight="1">
      <c r="A47" s="4" t="s">
        <v>68</v>
      </c>
      <c r="B47" s="62">
        <v>34448</v>
      </c>
      <c r="C47" s="62">
        <v>69876</v>
      </c>
      <c r="D47" s="62">
        <v>37412</v>
      </c>
      <c r="E47" s="62">
        <v>2809</v>
      </c>
      <c r="F47" s="62">
        <v>16060</v>
      </c>
      <c r="G47" s="62">
        <v>0</v>
      </c>
      <c r="H47" s="62">
        <v>18543</v>
      </c>
      <c r="I47" s="62">
        <v>15500</v>
      </c>
      <c r="J47" s="62">
        <v>25521</v>
      </c>
      <c r="K47" s="62">
        <v>3028</v>
      </c>
      <c r="L47" s="62">
        <f t="shared" si="7"/>
        <v>500853</v>
      </c>
      <c r="M47" s="62">
        <v>12899</v>
      </c>
      <c r="N47" s="62">
        <v>10382</v>
      </c>
      <c r="O47" s="62">
        <v>1778</v>
      </c>
      <c r="P47" s="62">
        <v>532</v>
      </c>
      <c r="Q47" s="62">
        <v>207</v>
      </c>
      <c r="R47" s="62">
        <v>318994</v>
      </c>
      <c r="S47" s="62">
        <v>279994</v>
      </c>
      <c r="T47" s="62">
        <v>38206</v>
      </c>
      <c r="U47" s="62">
        <v>794</v>
      </c>
      <c r="V47" s="63">
        <v>5</v>
      </c>
      <c r="W47" s="62">
        <v>61967</v>
      </c>
      <c r="X47" s="62">
        <v>176</v>
      </c>
      <c r="Y47" s="62">
        <v>26370</v>
      </c>
      <c r="Z47" s="62">
        <v>57884</v>
      </c>
      <c r="AA47" s="62">
        <v>7709</v>
      </c>
      <c r="AB47" s="62">
        <v>0</v>
      </c>
      <c r="AC47" s="62">
        <v>50175</v>
      </c>
      <c r="AD47" s="62">
        <v>5971</v>
      </c>
      <c r="AE47" s="62">
        <v>255</v>
      </c>
      <c r="AF47" s="62">
        <v>0</v>
      </c>
      <c r="AG47" s="62">
        <v>255</v>
      </c>
      <c r="AH47" s="62">
        <v>358</v>
      </c>
      <c r="AI47" s="62">
        <v>0</v>
      </c>
      <c r="AJ47" s="62">
        <v>0</v>
      </c>
      <c r="AK47" s="62">
        <v>0</v>
      </c>
      <c r="AL47" s="62">
        <v>0</v>
      </c>
      <c r="AM47" s="62">
        <v>15974</v>
      </c>
      <c r="AN47" s="62">
        <f>'第３７表国保（事業会計）決算（最初のページのみ印刷）'!B47-L47</f>
        <v>30476</v>
      </c>
      <c r="AO47" s="91">
        <v>0</v>
      </c>
      <c r="AP47" s="91">
        <v>2</v>
      </c>
      <c r="AQ47" s="62">
        <f t="shared" si="12"/>
        <v>2</v>
      </c>
      <c r="AR47" s="91">
        <v>0</v>
      </c>
      <c r="AS47" s="62">
        <v>0</v>
      </c>
      <c r="AT47" s="62">
        <v>4055</v>
      </c>
      <c r="AU47" s="62">
        <f t="shared" si="8"/>
        <v>-4055</v>
      </c>
      <c r="AV47" s="91">
        <v>0</v>
      </c>
      <c r="AW47" s="62">
        <v>5979</v>
      </c>
      <c r="AX47" s="62">
        <v>0</v>
      </c>
      <c r="AY47" s="62">
        <f t="shared" si="9"/>
        <v>5979</v>
      </c>
      <c r="AZ47" s="62">
        <f t="shared" si="10"/>
        <v>32398</v>
      </c>
      <c r="BA47" s="62">
        <f t="shared" si="11"/>
        <v>30474</v>
      </c>
      <c r="BB47" s="62">
        <f>AZ47-'第３７表国保（事業会計）決算（最初のページのみ印刷）'!K47-E47+AF47</f>
        <v>29589</v>
      </c>
      <c r="BC47" s="62">
        <f>BA47-'第３７表国保（事業会計）決算（最初のページのみ印刷）'!K47-E47+AF47</f>
        <v>27665</v>
      </c>
      <c r="BD47" s="62">
        <v>7638</v>
      </c>
      <c r="BE47" s="62">
        <v>2</v>
      </c>
      <c r="BF47" s="62">
        <v>0</v>
      </c>
      <c r="BG47" s="62">
        <v>644</v>
      </c>
      <c r="BH47" s="62">
        <v>1288</v>
      </c>
      <c r="BI47" s="63">
        <v>64286</v>
      </c>
      <c r="BJ47" s="60"/>
      <c r="BK47" s="94"/>
      <c r="BL47" s="37"/>
      <c r="BM47" s="94"/>
      <c r="BN47" s="37"/>
      <c r="BO47" s="94"/>
      <c r="BP47" s="37"/>
      <c r="BQ47" s="37"/>
      <c r="BR47" s="37"/>
      <c r="BS47" s="94"/>
      <c r="BT47" s="37"/>
      <c r="BU47" s="94"/>
      <c r="BV47" s="37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</row>
    <row r="48" spans="1:245" s="88" customFormat="1" ht="32.25" customHeight="1">
      <c r="A48" s="72" t="s">
        <v>69</v>
      </c>
      <c r="B48" s="64">
        <v>93319</v>
      </c>
      <c r="C48" s="64">
        <v>213870</v>
      </c>
      <c r="D48" s="64">
        <v>128523</v>
      </c>
      <c r="E48" s="64">
        <v>6382</v>
      </c>
      <c r="F48" s="64">
        <v>55449</v>
      </c>
      <c r="G48" s="64">
        <v>0</v>
      </c>
      <c r="H48" s="64">
        <v>66692</v>
      </c>
      <c r="I48" s="64">
        <v>50000</v>
      </c>
      <c r="J48" s="64">
        <v>119258</v>
      </c>
      <c r="K48" s="64">
        <v>5253</v>
      </c>
      <c r="L48" s="64">
        <f t="shared" si="7"/>
        <v>2012811</v>
      </c>
      <c r="M48" s="64">
        <v>53103</v>
      </c>
      <c r="N48" s="64">
        <v>46675</v>
      </c>
      <c r="O48" s="64">
        <v>4287</v>
      </c>
      <c r="P48" s="64">
        <v>1767</v>
      </c>
      <c r="Q48" s="64">
        <v>374</v>
      </c>
      <c r="R48" s="64">
        <v>1316591</v>
      </c>
      <c r="S48" s="64">
        <v>1170722</v>
      </c>
      <c r="T48" s="64">
        <v>141600</v>
      </c>
      <c r="U48" s="64">
        <v>4269</v>
      </c>
      <c r="V48" s="65">
        <v>8061</v>
      </c>
      <c r="W48" s="64">
        <v>252377</v>
      </c>
      <c r="X48" s="64">
        <v>718</v>
      </c>
      <c r="Y48" s="64">
        <v>106763</v>
      </c>
      <c r="Z48" s="64">
        <v>227322</v>
      </c>
      <c r="AA48" s="64">
        <v>38730</v>
      </c>
      <c r="AB48" s="64">
        <v>0</v>
      </c>
      <c r="AC48" s="64">
        <v>188592</v>
      </c>
      <c r="AD48" s="64">
        <v>13103</v>
      </c>
      <c r="AE48" s="64">
        <v>10531</v>
      </c>
      <c r="AF48" s="64">
        <v>10531</v>
      </c>
      <c r="AG48" s="64">
        <v>0</v>
      </c>
      <c r="AH48" s="64">
        <v>0</v>
      </c>
      <c r="AI48" s="64">
        <v>0</v>
      </c>
      <c r="AJ48" s="64">
        <v>0</v>
      </c>
      <c r="AK48" s="64">
        <v>0</v>
      </c>
      <c r="AL48" s="64">
        <v>0</v>
      </c>
      <c r="AM48" s="64">
        <v>24242</v>
      </c>
      <c r="AN48" s="64">
        <f>'第３７表国保（事業会計）決算（最初のページのみ印刷）'!B48-L48</f>
        <v>67264</v>
      </c>
      <c r="AO48" s="92">
        <v>0</v>
      </c>
      <c r="AP48" s="92">
        <v>0</v>
      </c>
      <c r="AQ48" s="64">
        <f t="shared" si="12"/>
        <v>0</v>
      </c>
      <c r="AR48" s="92">
        <v>0</v>
      </c>
      <c r="AS48" s="64">
        <v>0</v>
      </c>
      <c r="AT48" s="64">
        <v>22962</v>
      </c>
      <c r="AU48" s="64">
        <f aca="true" t="shared" si="13" ref="AU48:AU64">AS48-AT48</f>
        <v>-22962</v>
      </c>
      <c r="AV48" s="92">
        <v>0</v>
      </c>
      <c r="AW48" s="64">
        <v>2120</v>
      </c>
      <c r="AX48" s="64">
        <v>0</v>
      </c>
      <c r="AY48" s="64">
        <f aca="true" t="shared" si="14" ref="AY48:AY64">AW48-AX48</f>
        <v>2120</v>
      </c>
      <c r="AZ48" s="64">
        <f aca="true" t="shared" si="15" ref="AZ48:AZ64">BA48+AU48+AY48</f>
        <v>46422</v>
      </c>
      <c r="BA48" s="64">
        <f aca="true" t="shared" si="16" ref="BA48:BA64">AN48-AQ48+AR48+AV48</f>
        <v>67264</v>
      </c>
      <c r="BB48" s="64">
        <f>AZ48-'第３７表国保（事業会計）決算（最初のページのみ印刷）'!K48-E48+AF48</f>
        <v>50571</v>
      </c>
      <c r="BC48" s="64">
        <f>BA48-'第３７表国保（事業会計）決算（最初のページのみ印刷）'!K48-E48+AF48</f>
        <v>71413</v>
      </c>
      <c r="BD48" s="64">
        <v>40083</v>
      </c>
      <c r="BE48" s="64">
        <v>6</v>
      </c>
      <c r="BF48" s="64">
        <v>0</v>
      </c>
      <c r="BG48" s="64">
        <v>2785</v>
      </c>
      <c r="BH48" s="64">
        <v>5520</v>
      </c>
      <c r="BI48" s="65">
        <v>300000</v>
      </c>
      <c r="BJ48" s="86"/>
      <c r="BK48" s="95"/>
      <c r="BL48" s="87"/>
      <c r="BM48" s="95"/>
      <c r="BN48" s="87"/>
      <c r="BO48" s="95"/>
      <c r="BP48" s="87"/>
      <c r="BQ48" s="87"/>
      <c r="BR48" s="87"/>
      <c r="BS48" s="95"/>
      <c r="BT48" s="87"/>
      <c r="BU48" s="95"/>
      <c r="BV48" s="87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  <c r="GL48" s="86"/>
      <c r="GM48" s="86"/>
      <c r="GN48" s="86"/>
      <c r="GO48" s="86"/>
      <c r="GP48" s="86"/>
      <c r="GQ48" s="86"/>
      <c r="GR48" s="86"/>
      <c r="GS48" s="86"/>
      <c r="GT48" s="86"/>
      <c r="GU48" s="86"/>
      <c r="GV48" s="86"/>
      <c r="GW48" s="86"/>
      <c r="GX48" s="86"/>
      <c r="GY48" s="86"/>
      <c r="GZ48" s="86"/>
      <c r="HA48" s="86"/>
      <c r="HB48" s="86"/>
      <c r="HC48" s="86"/>
      <c r="HD48" s="86"/>
      <c r="HE48" s="86"/>
      <c r="HF48" s="86"/>
      <c r="HG48" s="86"/>
      <c r="HH48" s="86"/>
      <c r="HI48" s="86"/>
      <c r="HJ48" s="86"/>
      <c r="HK48" s="86"/>
      <c r="HL48" s="86"/>
      <c r="HM48" s="86"/>
      <c r="HN48" s="86"/>
      <c r="HO48" s="86"/>
      <c r="HP48" s="86"/>
      <c r="HQ48" s="86"/>
      <c r="HR48" s="86"/>
      <c r="HS48" s="86"/>
      <c r="HT48" s="86"/>
      <c r="HU48" s="86"/>
      <c r="HV48" s="86"/>
      <c r="HW48" s="86"/>
      <c r="HX48" s="86"/>
      <c r="HY48" s="86"/>
      <c r="HZ48" s="86"/>
      <c r="IA48" s="86"/>
      <c r="IB48" s="86"/>
      <c r="IC48" s="86"/>
      <c r="ID48" s="86"/>
      <c r="IE48" s="86"/>
      <c r="IF48" s="86"/>
      <c r="IG48" s="86"/>
      <c r="IH48" s="86"/>
      <c r="II48" s="86"/>
      <c r="IJ48" s="86"/>
      <c r="IK48" s="86"/>
    </row>
    <row r="49" spans="1:245" ht="32.25" customHeight="1">
      <c r="A49" s="4" t="s">
        <v>70</v>
      </c>
      <c r="B49" s="62">
        <v>0</v>
      </c>
      <c r="C49" s="62">
        <v>109081</v>
      </c>
      <c r="D49" s="62">
        <v>68689</v>
      </c>
      <c r="E49" s="62">
        <v>3000</v>
      </c>
      <c r="F49" s="62">
        <v>27767</v>
      </c>
      <c r="G49" s="62">
        <v>0</v>
      </c>
      <c r="H49" s="62">
        <v>37922</v>
      </c>
      <c r="I49" s="62">
        <v>0</v>
      </c>
      <c r="J49" s="62">
        <v>70374</v>
      </c>
      <c r="K49" s="62">
        <v>3010</v>
      </c>
      <c r="L49" s="62">
        <f t="shared" si="7"/>
        <v>827683</v>
      </c>
      <c r="M49" s="62">
        <v>24028</v>
      </c>
      <c r="N49" s="62">
        <v>14524</v>
      </c>
      <c r="O49" s="62">
        <v>8570</v>
      </c>
      <c r="P49" s="62">
        <v>777</v>
      </c>
      <c r="Q49" s="62">
        <v>157</v>
      </c>
      <c r="R49" s="62">
        <v>546883</v>
      </c>
      <c r="S49" s="62">
        <v>537792</v>
      </c>
      <c r="T49" s="62">
        <v>7231</v>
      </c>
      <c r="U49" s="62">
        <v>1860</v>
      </c>
      <c r="V49" s="63">
        <v>7</v>
      </c>
      <c r="W49" s="62">
        <v>100604</v>
      </c>
      <c r="X49" s="62">
        <v>286</v>
      </c>
      <c r="Y49" s="62">
        <v>42064</v>
      </c>
      <c r="Z49" s="62">
        <v>95844</v>
      </c>
      <c r="AA49" s="62">
        <v>16236</v>
      </c>
      <c r="AB49" s="62">
        <v>0</v>
      </c>
      <c r="AC49" s="62">
        <v>79608</v>
      </c>
      <c r="AD49" s="62">
        <v>10934</v>
      </c>
      <c r="AE49" s="62">
        <v>800</v>
      </c>
      <c r="AF49" s="62">
        <v>0</v>
      </c>
      <c r="AG49" s="62">
        <v>800</v>
      </c>
      <c r="AH49" s="62">
        <v>0</v>
      </c>
      <c r="AI49" s="62">
        <v>0</v>
      </c>
      <c r="AJ49" s="62">
        <v>0</v>
      </c>
      <c r="AK49" s="62">
        <v>0</v>
      </c>
      <c r="AL49" s="62">
        <v>0</v>
      </c>
      <c r="AM49" s="62">
        <v>6233</v>
      </c>
      <c r="AN49" s="62">
        <f>'第３７表国保（事業会計）決算（最初のページのみ印刷）'!B49-L49</f>
        <v>44892</v>
      </c>
      <c r="AO49" s="91">
        <v>0</v>
      </c>
      <c r="AP49" s="91">
        <v>0</v>
      </c>
      <c r="AQ49" s="62">
        <f t="shared" si="12"/>
        <v>0</v>
      </c>
      <c r="AR49" s="91">
        <v>0</v>
      </c>
      <c r="AS49" s="62">
        <v>0</v>
      </c>
      <c r="AT49" s="62">
        <v>1912</v>
      </c>
      <c r="AU49" s="62">
        <f t="shared" si="13"/>
        <v>-1912</v>
      </c>
      <c r="AV49" s="91">
        <v>0</v>
      </c>
      <c r="AW49" s="62">
        <v>0</v>
      </c>
      <c r="AX49" s="62">
        <v>3377</v>
      </c>
      <c r="AY49" s="62">
        <f t="shared" si="14"/>
        <v>-3377</v>
      </c>
      <c r="AZ49" s="62">
        <f t="shared" si="15"/>
        <v>39603</v>
      </c>
      <c r="BA49" s="62">
        <f t="shared" si="16"/>
        <v>44892</v>
      </c>
      <c r="BB49" s="62">
        <f>AZ49-'第３７表国保（事業会計）決算（最初のページのみ印刷）'!K49-E49+AF49</f>
        <v>-6763</v>
      </c>
      <c r="BC49" s="62">
        <f>BA49-'第３７表国保（事業会計）決算（最初のページのみ印刷）'!K49-E49+AF49</f>
        <v>-1474</v>
      </c>
      <c r="BD49" s="62">
        <v>17972</v>
      </c>
      <c r="BE49" s="62">
        <v>3</v>
      </c>
      <c r="BF49" s="62">
        <v>0</v>
      </c>
      <c r="BG49" s="62">
        <v>1054</v>
      </c>
      <c r="BH49" s="62">
        <v>2190</v>
      </c>
      <c r="BI49" s="63">
        <v>45312</v>
      </c>
      <c r="BJ49" s="60"/>
      <c r="BK49" s="94"/>
      <c r="BL49" s="37"/>
      <c r="BM49" s="94"/>
      <c r="BN49" s="37"/>
      <c r="BO49" s="94"/>
      <c r="BP49" s="37"/>
      <c r="BQ49" s="37"/>
      <c r="BR49" s="37"/>
      <c r="BS49" s="94"/>
      <c r="BT49" s="37"/>
      <c r="BU49" s="94"/>
      <c r="BV49" s="37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</row>
    <row r="50" spans="1:245" ht="32.25" customHeight="1">
      <c r="A50" s="4" t="s">
        <v>71</v>
      </c>
      <c r="B50" s="62">
        <v>42149</v>
      </c>
      <c r="C50" s="62">
        <v>115400</v>
      </c>
      <c r="D50" s="62">
        <v>81692</v>
      </c>
      <c r="E50" s="62">
        <v>17429</v>
      </c>
      <c r="F50" s="62">
        <v>30119</v>
      </c>
      <c r="G50" s="62">
        <v>0</v>
      </c>
      <c r="H50" s="62">
        <v>34144</v>
      </c>
      <c r="I50" s="62">
        <v>30000</v>
      </c>
      <c r="J50" s="62">
        <v>81501</v>
      </c>
      <c r="K50" s="62">
        <v>4109</v>
      </c>
      <c r="L50" s="62">
        <f t="shared" si="7"/>
        <v>912027</v>
      </c>
      <c r="M50" s="62">
        <v>33179</v>
      </c>
      <c r="N50" s="62">
        <v>29422</v>
      </c>
      <c r="O50" s="62">
        <v>1937</v>
      </c>
      <c r="P50" s="62">
        <v>872</v>
      </c>
      <c r="Q50" s="62">
        <v>948</v>
      </c>
      <c r="R50" s="62">
        <v>557029</v>
      </c>
      <c r="S50" s="62">
        <v>550038</v>
      </c>
      <c r="T50" s="62">
        <v>5370</v>
      </c>
      <c r="U50" s="62">
        <v>1621</v>
      </c>
      <c r="V50" s="63">
        <v>11918</v>
      </c>
      <c r="W50" s="62">
        <v>112529</v>
      </c>
      <c r="X50" s="62">
        <v>320</v>
      </c>
      <c r="Y50" s="62">
        <v>52531</v>
      </c>
      <c r="Z50" s="62">
        <v>112414</v>
      </c>
      <c r="AA50" s="62">
        <v>22398</v>
      </c>
      <c r="AB50" s="62">
        <v>0</v>
      </c>
      <c r="AC50" s="62">
        <v>90016</v>
      </c>
      <c r="AD50" s="62">
        <v>7091</v>
      </c>
      <c r="AE50" s="62">
        <v>0</v>
      </c>
      <c r="AF50" s="62">
        <v>0</v>
      </c>
      <c r="AG50" s="62">
        <v>0</v>
      </c>
      <c r="AH50" s="62">
        <v>30</v>
      </c>
      <c r="AI50" s="62">
        <v>0</v>
      </c>
      <c r="AJ50" s="62">
        <v>0</v>
      </c>
      <c r="AK50" s="62">
        <v>0</v>
      </c>
      <c r="AL50" s="62">
        <v>0</v>
      </c>
      <c r="AM50" s="62">
        <v>24986</v>
      </c>
      <c r="AN50" s="62">
        <f>'第３７表国保（事業会計）決算（最初のページのみ印刷）'!B50-L50</f>
        <v>35597</v>
      </c>
      <c r="AO50" s="91">
        <v>0</v>
      </c>
      <c r="AP50" s="91">
        <v>0</v>
      </c>
      <c r="AQ50" s="62">
        <f t="shared" si="12"/>
        <v>0</v>
      </c>
      <c r="AR50" s="91">
        <v>0</v>
      </c>
      <c r="AS50" s="62">
        <v>3028</v>
      </c>
      <c r="AT50" s="62">
        <v>73</v>
      </c>
      <c r="AU50" s="62">
        <f t="shared" si="13"/>
        <v>2955</v>
      </c>
      <c r="AV50" s="91">
        <v>0</v>
      </c>
      <c r="AW50" s="62">
        <v>0</v>
      </c>
      <c r="AX50" s="62">
        <v>486</v>
      </c>
      <c r="AY50" s="62">
        <f t="shared" si="14"/>
        <v>-486</v>
      </c>
      <c r="AZ50" s="62">
        <f t="shared" si="15"/>
        <v>38066</v>
      </c>
      <c r="BA50" s="62">
        <f t="shared" si="16"/>
        <v>35597</v>
      </c>
      <c r="BB50" s="62">
        <f>AZ50-'第３７表国保（事業会計）決算（最初のページのみ印刷）'!K50-E50+AF50</f>
        <v>15038</v>
      </c>
      <c r="BC50" s="62">
        <f>BA50-'第３７表国保（事業会計）決算（最初のページのみ印刷）'!K50-E50+AF50</f>
        <v>12569</v>
      </c>
      <c r="BD50" s="62">
        <v>23255</v>
      </c>
      <c r="BE50" s="62">
        <v>3</v>
      </c>
      <c r="BF50" s="62">
        <v>25</v>
      </c>
      <c r="BG50" s="62">
        <v>1170</v>
      </c>
      <c r="BH50" s="62">
        <v>2545</v>
      </c>
      <c r="BI50" s="63">
        <v>41771</v>
      </c>
      <c r="BJ50" s="60"/>
      <c r="BK50" s="94"/>
      <c r="BL50" s="37"/>
      <c r="BM50" s="94"/>
      <c r="BN50" s="37"/>
      <c r="BO50" s="94"/>
      <c r="BP50" s="37"/>
      <c r="BQ50" s="37"/>
      <c r="BR50" s="37"/>
      <c r="BS50" s="94"/>
      <c r="BT50" s="37"/>
      <c r="BU50" s="94"/>
      <c r="BV50" s="37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</row>
    <row r="51" spans="1:245" ht="32.25" customHeight="1">
      <c r="A51" s="40" t="s">
        <v>72</v>
      </c>
      <c r="B51" s="62">
        <v>4245</v>
      </c>
      <c r="C51" s="62">
        <v>104551</v>
      </c>
      <c r="D51" s="62">
        <v>73350</v>
      </c>
      <c r="E51" s="62">
        <v>2684</v>
      </c>
      <c r="F51" s="62">
        <v>26700</v>
      </c>
      <c r="G51" s="62">
        <v>0</v>
      </c>
      <c r="H51" s="62">
        <v>43966</v>
      </c>
      <c r="I51" s="62">
        <v>10000</v>
      </c>
      <c r="J51" s="62">
        <v>25535</v>
      </c>
      <c r="K51" s="62">
        <v>3934</v>
      </c>
      <c r="L51" s="62">
        <f t="shared" si="7"/>
        <v>756169</v>
      </c>
      <c r="M51" s="62">
        <v>28001</v>
      </c>
      <c r="N51" s="62">
        <v>3142</v>
      </c>
      <c r="O51" s="62">
        <v>3625</v>
      </c>
      <c r="P51" s="62">
        <v>734</v>
      </c>
      <c r="Q51" s="62">
        <v>20500</v>
      </c>
      <c r="R51" s="62">
        <v>488053</v>
      </c>
      <c r="S51" s="62">
        <v>484535</v>
      </c>
      <c r="T51" s="62">
        <v>1970</v>
      </c>
      <c r="U51" s="62">
        <v>1548</v>
      </c>
      <c r="V51" s="63">
        <v>8135</v>
      </c>
      <c r="W51" s="62">
        <v>89459</v>
      </c>
      <c r="X51" s="62">
        <v>254</v>
      </c>
      <c r="Y51" s="62">
        <v>40513</v>
      </c>
      <c r="Z51" s="62">
        <v>87297</v>
      </c>
      <c r="AA51" s="62">
        <v>13447</v>
      </c>
      <c r="AB51" s="62">
        <v>0</v>
      </c>
      <c r="AC51" s="62">
        <v>73850</v>
      </c>
      <c r="AD51" s="62">
        <v>8583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0</v>
      </c>
      <c r="AK51" s="62">
        <v>0</v>
      </c>
      <c r="AL51" s="62">
        <v>0</v>
      </c>
      <c r="AM51" s="62">
        <v>5874</v>
      </c>
      <c r="AN51" s="62">
        <f>'第３７表国保（事業会計）決算（最初のページのみ印刷）'!B51-L51</f>
        <v>54016</v>
      </c>
      <c r="AO51" s="91">
        <v>0</v>
      </c>
      <c r="AP51" s="91">
        <v>0</v>
      </c>
      <c r="AQ51" s="62">
        <f t="shared" si="12"/>
        <v>0</v>
      </c>
      <c r="AR51" s="91">
        <v>0</v>
      </c>
      <c r="AS51" s="62">
        <v>3383</v>
      </c>
      <c r="AT51" s="62">
        <v>0</v>
      </c>
      <c r="AU51" s="62">
        <f t="shared" si="13"/>
        <v>3383</v>
      </c>
      <c r="AV51" s="91">
        <v>0</v>
      </c>
      <c r="AW51" s="62">
        <v>0</v>
      </c>
      <c r="AX51" s="62">
        <v>5418</v>
      </c>
      <c r="AY51" s="62">
        <f t="shared" si="14"/>
        <v>-5418</v>
      </c>
      <c r="AZ51" s="62">
        <f t="shared" si="15"/>
        <v>51981</v>
      </c>
      <c r="BA51" s="62">
        <f t="shared" si="16"/>
        <v>54016</v>
      </c>
      <c r="BB51" s="62">
        <f>AZ51-'第３７表国保（事業会計）決算（最初のページのみ印刷）'!K51-E51+AF51</f>
        <v>17417</v>
      </c>
      <c r="BC51" s="62">
        <f>BA51-'第３７表国保（事業会計）決算（最初のページのみ印刷）'!K51-E51+AF51</f>
        <v>19452</v>
      </c>
      <c r="BD51" s="62">
        <v>20148</v>
      </c>
      <c r="BE51" s="62">
        <v>3</v>
      </c>
      <c r="BF51" s="62">
        <v>0</v>
      </c>
      <c r="BG51" s="62">
        <v>1057</v>
      </c>
      <c r="BH51" s="62">
        <v>2076</v>
      </c>
      <c r="BI51" s="63">
        <v>31024</v>
      </c>
      <c r="BJ51" s="60"/>
      <c r="BK51" s="94"/>
      <c r="BL51" s="37"/>
      <c r="BM51" s="94"/>
      <c r="BN51" s="37"/>
      <c r="BO51" s="94"/>
      <c r="BP51" s="37"/>
      <c r="BQ51" s="37"/>
      <c r="BR51" s="37"/>
      <c r="BS51" s="94"/>
      <c r="BT51" s="37"/>
      <c r="BU51" s="94"/>
      <c r="BV51" s="37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  <c r="IC51" s="61"/>
      <c r="ID51" s="61"/>
      <c r="IE51" s="61"/>
      <c r="IF51" s="61"/>
      <c r="IG51" s="61"/>
      <c r="IH51" s="61"/>
      <c r="II51" s="61"/>
      <c r="IJ51" s="61"/>
      <c r="IK51" s="61"/>
    </row>
    <row r="52" spans="1:245" ht="32.25" customHeight="1">
      <c r="A52" s="40" t="s">
        <v>73</v>
      </c>
      <c r="B52" s="62">
        <v>36282</v>
      </c>
      <c r="C52" s="62">
        <v>73914</v>
      </c>
      <c r="D52" s="62">
        <v>52168</v>
      </c>
      <c r="E52" s="62">
        <v>94</v>
      </c>
      <c r="F52" s="62">
        <v>20441</v>
      </c>
      <c r="G52" s="62">
        <v>0</v>
      </c>
      <c r="H52" s="62">
        <v>31633</v>
      </c>
      <c r="I52" s="62">
        <v>0</v>
      </c>
      <c r="J52" s="62">
        <v>66825</v>
      </c>
      <c r="K52" s="62">
        <v>1926</v>
      </c>
      <c r="L52" s="62">
        <f t="shared" si="7"/>
        <v>718256</v>
      </c>
      <c r="M52" s="62">
        <v>14841</v>
      </c>
      <c r="N52" s="62">
        <v>12033</v>
      </c>
      <c r="O52" s="62">
        <v>633</v>
      </c>
      <c r="P52" s="62">
        <v>730</v>
      </c>
      <c r="Q52" s="62">
        <v>1445</v>
      </c>
      <c r="R52" s="62">
        <v>438450</v>
      </c>
      <c r="S52" s="62">
        <v>433576</v>
      </c>
      <c r="T52" s="62">
        <v>3369</v>
      </c>
      <c r="U52" s="62">
        <v>1505</v>
      </c>
      <c r="V52" s="63">
        <v>5132</v>
      </c>
      <c r="W52" s="62">
        <v>91714</v>
      </c>
      <c r="X52" s="62">
        <v>261</v>
      </c>
      <c r="Y52" s="62">
        <v>38402</v>
      </c>
      <c r="Z52" s="62">
        <v>82472</v>
      </c>
      <c r="AA52" s="62">
        <v>12467</v>
      </c>
      <c r="AB52" s="62">
        <v>0</v>
      </c>
      <c r="AC52" s="62">
        <v>70005</v>
      </c>
      <c r="AD52" s="62">
        <v>12280</v>
      </c>
      <c r="AE52" s="62">
        <v>94</v>
      </c>
      <c r="AF52" s="62">
        <v>94</v>
      </c>
      <c r="AG52" s="62">
        <v>0</v>
      </c>
      <c r="AH52" s="62">
        <v>19</v>
      </c>
      <c r="AI52" s="62">
        <v>5295</v>
      </c>
      <c r="AJ52" s="62">
        <v>5295</v>
      </c>
      <c r="AK52" s="62">
        <v>0</v>
      </c>
      <c r="AL52" s="62">
        <v>0</v>
      </c>
      <c r="AM52" s="62">
        <v>29296</v>
      </c>
      <c r="AN52" s="62">
        <f>'第３７表国保（事業会計）決算（最初のページのみ印刷）'!B52-L52</f>
        <v>28286</v>
      </c>
      <c r="AO52" s="91">
        <v>0</v>
      </c>
      <c r="AP52" s="91">
        <v>0</v>
      </c>
      <c r="AQ52" s="62">
        <f t="shared" si="12"/>
        <v>0</v>
      </c>
      <c r="AR52" s="91">
        <v>0</v>
      </c>
      <c r="AS52" s="62">
        <v>0</v>
      </c>
      <c r="AT52" s="62">
        <v>4524</v>
      </c>
      <c r="AU52" s="62">
        <f t="shared" si="13"/>
        <v>-4524</v>
      </c>
      <c r="AV52" s="91">
        <v>0</v>
      </c>
      <c r="AW52" s="62">
        <v>1039</v>
      </c>
      <c r="AX52" s="62">
        <v>0</v>
      </c>
      <c r="AY52" s="62">
        <f t="shared" si="14"/>
        <v>1039</v>
      </c>
      <c r="AZ52" s="62">
        <f t="shared" si="15"/>
        <v>24801</v>
      </c>
      <c r="BA52" s="62">
        <f t="shared" si="16"/>
        <v>28286</v>
      </c>
      <c r="BB52" s="62">
        <f>AZ52-'第３７表国保（事業会計）決算（最初のページのみ印刷）'!K52-E52+AF52</f>
        <v>24801</v>
      </c>
      <c r="BC52" s="62">
        <f>BA52-'第３７表国保（事業会計）決算（最初のページのみ印刷）'!K52-E52+AF52</f>
        <v>28286</v>
      </c>
      <c r="BD52" s="62">
        <v>9313</v>
      </c>
      <c r="BE52" s="62">
        <v>1</v>
      </c>
      <c r="BF52" s="62">
        <v>0</v>
      </c>
      <c r="BG52" s="62">
        <v>926</v>
      </c>
      <c r="BH52" s="62">
        <v>1903</v>
      </c>
      <c r="BI52" s="63">
        <v>68335</v>
      </c>
      <c r="BJ52" s="60"/>
      <c r="BK52" s="94"/>
      <c r="BL52" s="37"/>
      <c r="BM52" s="94"/>
      <c r="BN52" s="37"/>
      <c r="BO52" s="94"/>
      <c r="BP52" s="37"/>
      <c r="BQ52" s="37"/>
      <c r="BR52" s="37"/>
      <c r="BS52" s="94"/>
      <c r="BT52" s="37"/>
      <c r="BU52" s="94"/>
      <c r="BV52" s="37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  <c r="IC52" s="61"/>
      <c r="ID52" s="61"/>
      <c r="IE52" s="61"/>
      <c r="IF52" s="61"/>
      <c r="IG52" s="61"/>
      <c r="IH52" s="61"/>
      <c r="II52" s="61"/>
      <c r="IJ52" s="61"/>
      <c r="IK52" s="61"/>
    </row>
    <row r="53" spans="1:245" s="88" customFormat="1" ht="32.25" customHeight="1">
      <c r="A53" s="41" t="s">
        <v>74</v>
      </c>
      <c r="B53" s="64">
        <v>82056</v>
      </c>
      <c r="C53" s="64">
        <v>243995</v>
      </c>
      <c r="D53" s="64">
        <v>120514</v>
      </c>
      <c r="E53" s="64">
        <v>6085</v>
      </c>
      <c r="F53" s="64">
        <v>61014</v>
      </c>
      <c r="G53" s="64">
        <v>0</v>
      </c>
      <c r="H53" s="64">
        <v>53415</v>
      </c>
      <c r="I53" s="64">
        <v>35000</v>
      </c>
      <c r="J53" s="64">
        <v>78643</v>
      </c>
      <c r="K53" s="64">
        <v>2558</v>
      </c>
      <c r="L53" s="64">
        <f t="shared" si="7"/>
        <v>1911308</v>
      </c>
      <c r="M53" s="64">
        <v>41053</v>
      </c>
      <c r="N53" s="64">
        <v>27424</v>
      </c>
      <c r="O53" s="64">
        <v>11131</v>
      </c>
      <c r="P53" s="64">
        <v>1697</v>
      </c>
      <c r="Q53" s="64">
        <v>801</v>
      </c>
      <c r="R53" s="64">
        <v>1277983</v>
      </c>
      <c r="S53" s="64">
        <v>1266591</v>
      </c>
      <c r="T53" s="64">
        <v>7100</v>
      </c>
      <c r="U53" s="64">
        <v>4292</v>
      </c>
      <c r="V53" s="65">
        <v>8921</v>
      </c>
      <c r="W53" s="64">
        <v>236982</v>
      </c>
      <c r="X53" s="64">
        <v>674</v>
      </c>
      <c r="Y53" s="64">
        <v>93224</v>
      </c>
      <c r="Z53" s="64">
        <v>219152</v>
      </c>
      <c r="AA53" s="64">
        <v>36960</v>
      </c>
      <c r="AB53" s="64">
        <v>0</v>
      </c>
      <c r="AC53" s="64">
        <v>182192</v>
      </c>
      <c r="AD53" s="64">
        <v>16913</v>
      </c>
      <c r="AE53" s="64">
        <v>0</v>
      </c>
      <c r="AF53" s="64">
        <v>0</v>
      </c>
      <c r="AG53" s="64">
        <v>0</v>
      </c>
      <c r="AH53" s="64">
        <v>449</v>
      </c>
      <c r="AI53" s="64">
        <v>0</v>
      </c>
      <c r="AJ53" s="64">
        <v>0</v>
      </c>
      <c r="AK53" s="64">
        <v>0</v>
      </c>
      <c r="AL53" s="64">
        <v>0</v>
      </c>
      <c r="AM53" s="64">
        <v>15957</v>
      </c>
      <c r="AN53" s="64">
        <f>'第３７表国保（事業会計）決算（最初のページのみ印刷）'!B53-L53</f>
        <v>66197</v>
      </c>
      <c r="AO53" s="92">
        <v>0</v>
      </c>
      <c r="AP53" s="92">
        <v>0</v>
      </c>
      <c r="AQ53" s="64">
        <f t="shared" si="12"/>
        <v>0</v>
      </c>
      <c r="AR53" s="92">
        <v>0</v>
      </c>
      <c r="AS53" s="64">
        <v>0</v>
      </c>
      <c r="AT53" s="64">
        <v>16198</v>
      </c>
      <c r="AU53" s="64">
        <f t="shared" si="13"/>
        <v>-16198</v>
      </c>
      <c r="AV53" s="92">
        <v>0</v>
      </c>
      <c r="AW53" s="64">
        <v>0</v>
      </c>
      <c r="AX53" s="64">
        <v>0</v>
      </c>
      <c r="AY53" s="64">
        <f t="shared" si="14"/>
        <v>0</v>
      </c>
      <c r="AZ53" s="64">
        <f t="shared" si="15"/>
        <v>49999</v>
      </c>
      <c r="BA53" s="64">
        <f t="shared" si="16"/>
        <v>66197</v>
      </c>
      <c r="BB53" s="64">
        <f>AZ53-'第３７表国保（事業会計）決算（最初のページのみ印刷）'!K53-E53+AF53</f>
        <v>34674</v>
      </c>
      <c r="BC53" s="64">
        <f>BA53-'第３７表国保（事業会計）決算（最初のページのみ印刷）'!K53-E53+AF53</f>
        <v>50872</v>
      </c>
      <c r="BD53" s="64">
        <v>25772</v>
      </c>
      <c r="BE53" s="64">
        <v>4</v>
      </c>
      <c r="BF53" s="64">
        <v>1055</v>
      </c>
      <c r="BG53" s="64">
        <v>2865</v>
      </c>
      <c r="BH53" s="64">
        <v>5353</v>
      </c>
      <c r="BI53" s="65">
        <v>123091</v>
      </c>
      <c r="BJ53" s="86"/>
      <c r="BK53" s="95"/>
      <c r="BL53" s="87"/>
      <c r="BM53" s="95"/>
      <c r="BN53" s="87"/>
      <c r="BO53" s="95"/>
      <c r="BP53" s="87"/>
      <c r="BQ53" s="87"/>
      <c r="BR53" s="87"/>
      <c r="BS53" s="95"/>
      <c r="BT53" s="87"/>
      <c r="BU53" s="95"/>
      <c r="BV53" s="87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  <c r="GL53" s="86"/>
      <c r="GM53" s="86"/>
      <c r="GN53" s="86"/>
      <c r="GO53" s="86"/>
      <c r="GP53" s="86"/>
      <c r="GQ53" s="86"/>
      <c r="GR53" s="86"/>
      <c r="GS53" s="86"/>
      <c r="GT53" s="86"/>
      <c r="GU53" s="86"/>
      <c r="GV53" s="86"/>
      <c r="GW53" s="86"/>
      <c r="GX53" s="86"/>
      <c r="GY53" s="86"/>
      <c r="GZ53" s="86"/>
      <c r="HA53" s="86"/>
      <c r="HB53" s="86"/>
      <c r="HC53" s="86"/>
      <c r="HD53" s="86"/>
      <c r="HE53" s="86"/>
      <c r="HF53" s="86"/>
      <c r="HG53" s="86"/>
      <c r="HH53" s="86"/>
      <c r="HI53" s="86"/>
      <c r="HJ53" s="86"/>
      <c r="HK53" s="86"/>
      <c r="HL53" s="86"/>
      <c r="HM53" s="86"/>
      <c r="HN53" s="86"/>
      <c r="HO53" s="86"/>
      <c r="HP53" s="86"/>
      <c r="HQ53" s="86"/>
      <c r="HR53" s="86"/>
      <c r="HS53" s="86"/>
      <c r="HT53" s="86"/>
      <c r="HU53" s="86"/>
      <c r="HV53" s="86"/>
      <c r="HW53" s="86"/>
      <c r="HX53" s="86"/>
      <c r="HY53" s="86"/>
      <c r="HZ53" s="86"/>
      <c r="IA53" s="86"/>
      <c r="IB53" s="86"/>
      <c r="IC53" s="86"/>
      <c r="ID53" s="86"/>
      <c r="IE53" s="86"/>
      <c r="IF53" s="86"/>
      <c r="IG53" s="86"/>
      <c r="IH53" s="86"/>
      <c r="II53" s="86"/>
      <c r="IJ53" s="86"/>
      <c r="IK53" s="86"/>
    </row>
    <row r="54" spans="1:245" ht="32.25" customHeight="1">
      <c r="A54" s="40" t="s">
        <v>75</v>
      </c>
      <c r="B54" s="62">
        <v>62594</v>
      </c>
      <c r="C54" s="62">
        <v>181763</v>
      </c>
      <c r="D54" s="62">
        <v>74072</v>
      </c>
      <c r="E54" s="62">
        <v>3838</v>
      </c>
      <c r="F54" s="62">
        <v>37240</v>
      </c>
      <c r="G54" s="62">
        <v>0</v>
      </c>
      <c r="H54" s="62">
        <v>32994</v>
      </c>
      <c r="I54" s="62">
        <v>55668</v>
      </c>
      <c r="J54" s="62">
        <v>5427</v>
      </c>
      <c r="K54" s="62">
        <v>19361</v>
      </c>
      <c r="L54" s="62">
        <f t="shared" si="7"/>
        <v>1285527</v>
      </c>
      <c r="M54" s="62">
        <v>26110</v>
      </c>
      <c r="N54" s="62">
        <v>16105</v>
      </c>
      <c r="O54" s="62">
        <v>4002</v>
      </c>
      <c r="P54" s="62">
        <v>1237</v>
      </c>
      <c r="Q54" s="62">
        <v>4766</v>
      </c>
      <c r="R54" s="62">
        <v>813186</v>
      </c>
      <c r="S54" s="62">
        <v>803133</v>
      </c>
      <c r="T54" s="62">
        <v>7457</v>
      </c>
      <c r="U54" s="62">
        <v>2596</v>
      </c>
      <c r="V54" s="63">
        <v>13</v>
      </c>
      <c r="W54" s="62">
        <v>169986</v>
      </c>
      <c r="X54" s="62">
        <v>483</v>
      </c>
      <c r="Y54" s="62">
        <v>73727</v>
      </c>
      <c r="Z54" s="62">
        <v>158645</v>
      </c>
      <c r="AA54" s="62">
        <v>22497</v>
      </c>
      <c r="AB54" s="62">
        <v>0</v>
      </c>
      <c r="AC54" s="62">
        <v>136148</v>
      </c>
      <c r="AD54" s="62">
        <v>11399</v>
      </c>
      <c r="AE54" s="62">
        <v>6017</v>
      </c>
      <c r="AF54" s="62">
        <v>6017</v>
      </c>
      <c r="AG54" s="62">
        <v>0</v>
      </c>
      <c r="AH54" s="62">
        <v>272</v>
      </c>
      <c r="AI54" s="62">
        <v>0</v>
      </c>
      <c r="AJ54" s="62">
        <v>0</v>
      </c>
      <c r="AK54" s="62">
        <v>0</v>
      </c>
      <c r="AL54" s="62">
        <v>0</v>
      </c>
      <c r="AM54" s="62">
        <v>25689</v>
      </c>
      <c r="AN54" s="62">
        <f>'第３７表国保（事業会計）決算（最初のページのみ印刷）'!B54-L54</f>
        <v>30329</v>
      </c>
      <c r="AO54" s="91">
        <v>0</v>
      </c>
      <c r="AP54" s="91">
        <v>0</v>
      </c>
      <c r="AQ54" s="62">
        <f t="shared" si="12"/>
        <v>0</v>
      </c>
      <c r="AR54" s="91">
        <v>0</v>
      </c>
      <c r="AS54" s="62">
        <v>0</v>
      </c>
      <c r="AT54" s="62">
        <v>0</v>
      </c>
      <c r="AU54" s="62">
        <f t="shared" si="13"/>
        <v>0</v>
      </c>
      <c r="AV54" s="91">
        <v>0</v>
      </c>
      <c r="AW54" s="62">
        <v>0</v>
      </c>
      <c r="AX54" s="62">
        <v>0</v>
      </c>
      <c r="AY54" s="62">
        <f t="shared" si="14"/>
        <v>0</v>
      </c>
      <c r="AZ54" s="62">
        <f t="shared" si="15"/>
        <v>30329</v>
      </c>
      <c r="BA54" s="62">
        <f t="shared" si="16"/>
        <v>30329</v>
      </c>
      <c r="BB54" s="62">
        <f>AZ54-'第３７表国保（事業会計）決算（最初のページのみ印刷）'!K54-E54+AF54</f>
        <v>32508</v>
      </c>
      <c r="BC54" s="62">
        <f>BA54-'第３７表国保（事業会計）決算（最初のページのみ印刷）'!K54-E54+AF54</f>
        <v>32508</v>
      </c>
      <c r="BD54" s="62">
        <v>15269</v>
      </c>
      <c r="BE54" s="62">
        <v>4</v>
      </c>
      <c r="BF54" s="62">
        <v>0</v>
      </c>
      <c r="BG54" s="62">
        <v>1890</v>
      </c>
      <c r="BH54" s="62">
        <v>3846</v>
      </c>
      <c r="BI54" s="63">
        <v>156780</v>
      </c>
      <c r="BJ54" s="60"/>
      <c r="BK54" s="94"/>
      <c r="BL54" s="37"/>
      <c r="BM54" s="94"/>
      <c r="BN54" s="37"/>
      <c r="BO54" s="94"/>
      <c r="BP54" s="37"/>
      <c r="BQ54" s="37"/>
      <c r="BR54" s="37"/>
      <c r="BS54" s="94"/>
      <c r="BT54" s="37"/>
      <c r="BU54" s="94"/>
      <c r="BV54" s="37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  <c r="HW54" s="61"/>
      <c r="HX54" s="61"/>
      <c r="HY54" s="61"/>
      <c r="HZ54" s="61"/>
      <c r="IA54" s="61"/>
      <c r="IB54" s="61"/>
      <c r="IC54" s="61"/>
      <c r="ID54" s="61"/>
      <c r="IE54" s="61"/>
      <c r="IF54" s="61"/>
      <c r="IG54" s="61"/>
      <c r="IH54" s="61"/>
      <c r="II54" s="61"/>
      <c r="IJ54" s="61"/>
      <c r="IK54" s="61"/>
    </row>
    <row r="55" spans="1:245" ht="32.25" customHeight="1">
      <c r="A55" s="40" t="s">
        <v>76</v>
      </c>
      <c r="B55" s="62">
        <v>25528</v>
      </c>
      <c r="C55" s="62">
        <v>71539</v>
      </c>
      <c r="D55" s="62">
        <v>50743</v>
      </c>
      <c r="E55" s="62">
        <v>6955</v>
      </c>
      <c r="F55" s="62">
        <v>17117</v>
      </c>
      <c r="G55" s="62">
        <v>4652</v>
      </c>
      <c r="H55" s="62">
        <v>22019</v>
      </c>
      <c r="I55" s="62">
        <v>20000</v>
      </c>
      <c r="J55" s="62">
        <v>24738</v>
      </c>
      <c r="K55" s="62">
        <v>620</v>
      </c>
      <c r="L55" s="62">
        <f t="shared" si="7"/>
        <v>547787</v>
      </c>
      <c r="M55" s="62">
        <v>21069</v>
      </c>
      <c r="N55" s="62">
        <v>14786</v>
      </c>
      <c r="O55" s="62">
        <v>445</v>
      </c>
      <c r="P55" s="62">
        <v>505</v>
      </c>
      <c r="Q55" s="62">
        <v>5333</v>
      </c>
      <c r="R55" s="62">
        <v>364784</v>
      </c>
      <c r="S55" s="62">
        <v>361197</v>
      </c>
      <c r="T55" s="62">
        <v>2380</v>
      </c>
      <c r="U55" s="62">
        <v>1207</v>
      </c>
      <c r="V55" s="63">
        <v>9666</v>
      </c>
      <c r="W55" s="62">
        <v>59148</v>
      </c>
      <c r="X55" s="62">
        <v>168</v>
      </c>
      <c r="Y55" s="62">
        <v>24409</v>
      </c>
      <c r="Z55" s="62">
        <v>62926</v>
      </c>
      <c r="AA55" s="62">
        <v>10906</v>
      </c>
      <c r="AB55" s="62">
        <v>0</v>
      </c>
      <c r="AC55" s="62">
        <v>52020</v>
      </c>
      <c r="AD55" s="62">
        <v>3529</v>
      </c>
      <c r="AE55" s="62">
        <v>0</v>
      </c>
      <c r="AF55" s="62">
        <v>0</v>
      </c>
      <c r="AG55" s="62">
        <v>0</v>
      </c>
      <c r="AH55" s="62">
        <v>153</v>
      </c>
      <c r="AI55" s="62">
        <v>0</v>
      </c>
      <c r="AJ55" s="62">
        <v>0</v>
      </c>
      <c r="AK55" s="62">
        <v>0</v>
      </c>
      <c r="AL55" s="62">
        <v>0</v>
      </c>
      <c r="AM55" s="62">
        <v>1935</v>
      </c>
      <c r="AN55" s="62">
        <f>'第３７表国保（事業会計）決算（最初のページのみ印刷）'!B55-L55</f>
        <v>36081</v>
      </c>
      <c r="AO55" s="91">
        <v>0</v>
      </c>
      <c r="AP55" s="91">
        <v>0</v>
      </c>
      <c r="AQ55" s="62">
        <f t="shared" si="12"/>
        <v>0</v>
      </c>
      <c r="AR55" s="91">
        <v>0</v>
      </c>
      <c r="AS55" s="62">
        <v>0</v>
      </c>
      <c r="AT55" s="62">
        <v>0</v>
      </c>
      <c r="AU55" s="62">
        <f t="shared" si="13"/>
        <v>0</v>
      </c>
      <c r="AV55" s="91">
        <v>0</v>
      </c>
      <c r="AW55" s="62">
        <v>0</v>
      </c>
      <c r="AX55" s="62">
        <v>0</v>
      </c>
      <c r="AY55" s="62">
        <f t="shared" si="14"/>
        <v>0</v>
      </c>
      <c r="AZ55" s="62">
        <f t="shared" si="15"/>
        <v>36081</v>
      </c>
      <c r="BA55" s="62">
        <f t="shared" si="16"/>
        <v>36081</v>
      </c>
      <c r="BB55" s="62">
        <f>AZ55-'第３７表国保（事業会計）決算（最初のページのみ印刷）'!K55-E55+AF55</f>
        <v>26399</v>
      </c>
      <c r="BC55" s="62">
        <f>BA55-'第３７表国保（事業会計）決算（最初のページのみ印刷）'!K55-E55+AF55</f>
        <v>26399</v>
      </c>
      <c r="BD55" s="62">
        <v>17652</v>
      </c>
      <c r="BE55" s="62">
        <v>4</v>
      </c>
      <c r="BF55" s="62">
        <v>3762</v>
      </c>
      <c r="BG55" s="62">
        <v>742</v>
      </c>
      <c r="BH55" s="62">
        <v>1312</v>
      </c>
      <c r="BI55" s="63">
        <v>21250</v>
      </c>
      <c r="BJ55" s="60"/>
      <c r="BK55" s="94"/>
      <c r="BL55" s="37"/>
      <c r="BM55" s="94"/>
      <c r="BN55" s="37"/>
      <c r="BO55" s="94"/>
      <c r="BP55" s="37"/>
      <c r="BQ55" s="37"/>
      <c r="BR55" s="37"/>
      <c r="BS55" s="94"/>
      <c r="BT55" s="37"/>
      <c r="BU55" s="94"/>
      <c r="BV55" s="37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1"/>
      <c r="GY55" s="61"/>
      <c r="GZ55" s="61"/>
      <c r="HA55" s="61"/>
      <c r="HB55" s="61"/>
      <c r="HC55" s="61"/>
      <c r="HD55" s="61"/>
      <c r="HE55" s="61"/>
      <c r="HF55" s="61"/>
      <c r="HG55" s="61"/>
      <c r="HH55" s="61"/>
      <c r="HI55" s="61"/>
      <c r="HJ55" s="61"/>
      <c r="HK55" s="61"/>
      <c r="HL55" s="61"/>
      <c r="HM55" s="61"/>
      <c r="HN55" s="61"/>
      <c r="HO55" s="61"/>
      <c r="HP55" s="61"/>
      <c r="HQ55" s="61"/>
      <c r="HR55" s="61"/>
      <c r="HS55" s="61"/>
      <c r="HT55" s="61"/>
      <c r="HU55" s="61"/>
      <c r="HV55" s="61"/>
      <c r="HW55" s="61"/>
      <c r="HX55" s="61"/>
      <c r="HY55" s="61"/>
      <c r="HZ55" s="61"/>
      <c r="IA55" s="61"/>
      <c r="IB55" s="61"/>
      <c r="IC55" s="61"/>
      <c r="ID55" s="61"/>
      <c r="IE55" s="61"/>
      <c r="IF55" s="61"/>
      <c r="IG55" s="61"/>
      <c r="IH55" s="61"/>
      <c r="II55" s="61"/>
      <c r="IJ55" s="61"/>
      <c r="IK55" s="61"/>
    </row>
    <row r="56" spans="1:245" ht="32.25" customHeight="1">
      <c r="A56" s="4" t="s">
        <v>77</v>
      </c>
      <c r="B56" s="62">
        <v>3956</v>
      </c>
      <c r="C56" s="62">
        <v>96676</v>
      </c>
      <c r="D56" s="62">
        <v>99094</v>
      </c>
      <c r="E56" s="62">
        <v>35000</v>
      </c>
      <c r="F56" s="62">
        <v>28714</v>
      </c>
      <c r="G56" s="62">
        <v>0</v>
      </c>
      <c r="H56" s="62">
        <v>35380</v>
      </c>
      <c r="I56" s="62">
        <v>0</v>
      </c>
      <c r="J56" s="62">
        <v>69473</v>
      </c>
      <c r="K56" s="62">
        <v>1873</v>
      </c>
      <c r="L56" s="62">
        <f t="shared" si="7"/>
        <v>864635</v>
      </c>
      <c r="M56" s="62">
        <v>28292</v>
      </c>
      <c r="N56" s="62">
        <v>20393</v>
      </c>
      <c r="O56" s="62">
        <v>3606</v>
      </c>
      <c r="P56" s="62">
        <v>743</v>
      </c>
      <c r="Q56" s="62">
        <v>3550</v>
      </c>
      <c r="R56" s="62">
        <v>599448</v>
      </c>
      <c r="S56" s="62">
        <v>594291</v>
      </c>
      <c r="T56" s="62">
        <v>3160</v>
      </c>
      <c r="U56" s="62">
        <v>1997</v>
      </c>
      <c r="V56" s="63">
        <v>8</v>
      </c>
      <c r="W56" s="62">
        <v>94142</v>
      </c>
      <c r="X56" s="62">
        <v>268</v>
      </c>
      <c r="Y56" s="62">
        <v>35778</v>
      </c>
      <c r="Z56" s="62">
        <v>96802</v>
      </c>
      <c r="AA56" s="62">
        <v>12984</v>
      </c>
      <c r="AB56" s="62">
        <v>0</v>
      </c>
      <c r="AC56" s="62">
        <v>83818</v>
      </c>
      <c r="AD56" s="62">
        <v>8261</v>
      </c>
      <c r="AE56" s="62">
        <v>0</v>
      </c>
      <c r="AF56" s="62">
        <v>0</v>
      </c>
      <c r="AG56" s="62">
        <v>0</v>
      </c>
      <c r="AH56" s="62">
        <v>0</v>
      </c>
      <c r="AI56" s="62">
        <v>0</v>
      </c>
      <c r="AJ56" s="62">
        <v>0</v>
      </c>
      <c r="AK56" s="62">
        <v>0</v>
      </c>
      <c r="AL56" s="62">
        <v>0</v>
      </c>
      <c r="AM56" s="62">
        <v>1636</v>
      </c>
      <c r="AN56" s="62">
        <f>'第３７表国保（事業会計）決算（最初のページのみ印刷）'!B56-L56</f>
        <v>51570</v>
      </c>
      <c r="AO56" s="91">
        <v>0</v>
      </c>
      <c r="AP56" s="91">
        <v>0</v>
      </c>
      <c r="AQ56" s="62">
        <f t="shared" si="12"/>
        <v>0</v>
      </c>
      <c r="AR56" s="91">
        <v>0</v>
      </c>
      <c r="AS56" s="62">
        <v>0</v>
      </c>
      <c r="AT56" s="62">
        <v>9474</v>
      </c>
      <c r="AU56" s="62">
        <f t="shared" si="13"/>
        <v>-9474</v>
      </c>
      <c r="AV56" s="91">
        <v>0</v>
      </c>
      <c r="AW56" s="62">
        <v>0</v>
      </c>
      <c r="AX56" s="62">
        <v>2217</v>
      </c>
      <c r="AY56" s="62">
        <f t="shared" si="14"/>
        <v>-2217</v>
      </c>
      <c r="AZ56" s="62">
        <f t="shared" si="15"/>
        <v>39879</v>
      </c>
      <c r="BA56" s="62">
        <f t="shared" si="16"/>
        <v>51570</v>
      </c>
      <c r="BB56" s="62">
        <f>AZ56-'第３７表国保（事業会計）決算（最初のページのみ印刷）'!K56-E56+AF56</f>
        <v>-33028</v>
      </c>
      <c r="BC56" s="62">
        <f>BA56-'第３７表国保（事業会計）決算（最初のページのみ印刷）'!K56-E56+AF56</f>
        <v>-21337</v>
      </c>
      <c r="BD56" s="62">
        <v>18712</v>
      </c>
      <c r="BE56" s="62">
        <v>3</v>
      </c>
      <c r="BF56" s="62">
        <v>0</v>
      </c>
      <c r="BG56" s="62">
        <v>1205</v>
      </c>
      <c r="BH56" s="62">
        <v>2091</v>
      </c>
      <c r="BI56" s="63">
        <v>33823</v>
      </c>
      <c r="BJ56" s="60"/>
      <c r="BK56" s="94"/>
      <c r="BL56" s="37"/>
      <c r="BM56" s="94"/>
      <c r="BN56" s="37"/>
      <c r="BO56" s="94"/>
      <c r="BP56" s="37"/>
      <c r="BQ56" s="37"/>
      <c r="BR56" s="37"/>
      <c r="BS56" s="94"/>
      <c r="BT56" s="37"/>
      <c r="BU56" s="94"/>
      <c r="BV56" s="37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61"/>
      <c r="HG56" s="61"/>
      <c r="HH56" s="61"/>
      <c r="HI56" s="61"/>
      <c r="HJ56" s="61"/>
      <c r="HK56" s="61"/>
      <c r="HL56" s="61"/>
      <c r="HM56" s="61"/>
      <c r="HN56" s="61"/>
      <c r="HO56" s="61"/>
      <c r="HP56" s="61"/>
      <c r="HQ56" s="61"/>
      <c r="HR56" s="61"/>
      <c r="HS56" s="61"/>
      <c r="HT56" s="61"/>
      <c r="HU56" s="61"/>
      <c r="HV56" s="61"/>
      <c r="HW56" s="61"/>
      <c r="HX56" s="61"/>
      <c r="HY56" s="61"/>
      <c r="HZ56" s="61"/>
      <c r="IA56" s="61"/>
      <c r="IB56" s="61"/>
      <c r="IC56" s="61"/>
      <c r="ID56" s="61"/>
      <c r="IE56" s="61"/>
      <c r="IF56" s="61"/>
      <c r="IG56" s="61"/>
      <c r="IH56" s="61"/>
      <c r="II56" s="61"/>
      <c r="IJ56" s="61"/>
      <c r="IK56" s="61"/>
    </row>
    <row r="57" spans="1:245" ht="32.25" customHeight="1">
      <c r="A57" s="4" t="s">
        <v>78</v>
      </c>
      <c r="B57" s="62">
        <v>69280</v>
      </c>
      <c r="C57" s="62">
        <v>146322</v>
      </c>
      <c r="D57" s="62">
        <v>230374</v>
      </c>
      <c r="E57" s="62">
        <v>126853</v>
      </c>
      <c r="F57" s="62">
        <v>39875</v>
      </c>
      <c r="G57" s="62">
        <v>0</v>
      </c>
      <c r="H57" s="62">
        <v>63646</v>
      </c>
      <c r="I57" s="62">
        <v>0</v>
      </c>
      <c r="J57" s="62">
        <v>73658</v>
      </c>
      <c r="K57" s="62">
        <v>7071</v>
      </c>
      <c r="L57" s="62">
        <f t="shared" si="7"/>
        <v>1436495</v>
      </c>
      <c r="M57" s="62">
        <v>33230</v>
      </c>
      <c r="N57" s="62">
        <v>27165</v>
      </c>
      <c r="O57" s="62">
        <v>3992</v>
      </c>
      <c r="P57" s="62">
        <v>1312</v>
      </c>
      <c r="Q57" s="62">
        <v>761</v>
      </c>
      <c r="R57" s="62">
        <v>942075</v>
      </c>
      <c r="S57" s="62">
        <v>929708</v>
      </c>
      <c r="T57" s="62">
        <v>8962</v>
      </c>
      <c r="U57" s="62">
        <v>3405</v>
      </c>
      <c r="V57" s="63">
        <v>10845</v>
      </c>
      <c r="W57" s="62">
        <v>181910</v>
      </c>
      <c r="X57" s="62">
        <v>517</v>
      </c>
      <c r="Y57" s="62">
        <v>77245</v>
      </c>
      <c r="Z57" s="62">
        <v>147471</v>
      </c>
      <c r="AA57" s="62">
        <v>17977</v>
      </c>
      <c r="AB57" s="62">
        <v>0</v>
      </c>
      <c r="AC57" s="62">
        <v>129494</v>
      </c>
      <c r="AD57" s="62">
        <v>14664</v>
      </c>
      <c r="AE57" s="62">
        <v>0</v>
      </c>
      <c r="AF57" s="62">
        <v>0</v>
      </c>
      <c r="AG57" s="62">
        <v>0</v>
      </c>
      <c r="AH57" s="62">
        <v>20526</v>
      </c>
      <c r="AI57" s="62">
        <v>0</v>
      </c>
      <c r="AJ57" s="62">
        <v>0</v>
      </c>
      <c r="AK57" s="62">
        <v>0</v>
      </c>
      <c r="AL57" s="62">
        <v>0</v>
      </c>
      <c r="AM57" s="62">
        <v>8012</v>
      </c>
      <c r="AN57" s="62">
        <f>'第３７表国保（事業会計）決算（最初のページのみ印刷）'!B57-L57</f>
        <v>61426</v>
      </c>
      <c r="AO57" s="91">
        <v>0</v>
      </c>
      <c r="AP57" s="91">
        <v>0</v>
      </c>
      <c r="AQ57" s="62">
        <f t="shared" si="12"/>
        <v>0</v>
      </c>
      <c r="AR57" s="91">
        <v>0</v>
      </c>
      <c r="AS57" s="62">
        <v>12259</v>
      </c>
      <c r="AT57" s="62">
        <v>70</v>
      </c>
      <c r="AU57" s="62">
        <f t="shared" si="13"/>
        <v>12189</v>
      </c>
      <c r="AV57" s="91">
        <v>0</v>
      </c>
      <c r="AW57" s="62">
        <v>0</v>
      </c>
      <c r="AX57" s="62">
        <v>1186</v>
      </c>
      <c r="AY57" s="62">
        <f t="shared" si="14"/>
        <v>-1186</v>
      </c>
      <c r="AZ57" s="62">
        <f t="shared" si="15"/>
        <v>72429</v>
      </c>
      <c r="BA57" s="62">
        <f t="shared" si="16"/>
        <v>61426</v>
      </c>
      <c r="BB57" s="62">
        <f>AZ57-'第３７表国保（事業会計）決算（最初のページのみ印刷）'!K57-E57+AF57</f>
        <v>-54424</v>
      </c>
      <c r="BC57" s="62">
        <f>BA57-'第３７表国保（事業会計）決算（最初のページのみ印刷）'!K57-E57+AF57</f>
        <v>-65427</v>
      </c>
      <c r="BD57" s="62">
        <v>23411</v>
      </c>
      <c r="BE57" s="62">
        <v>3</v>
      </c>
      <c r="BF57" s="62">
        <v>0</v>
      </c>
      <c r="BG57" s="62">
        <v>2225</v>
      </c>
      <c r="BH57" s="62">
        <v>3939</v>
      </c>
      <c r="BI57" s="63">
        <v>41950</v>
      </c>
      <c r="BJ57" s="60"/>
      <c r="BK57" s="94"/>
      <c r="BL57" s="37"/>
      <c r="BM57" s="94"/>
      <c r="BN57" s="37"/>
      <c r="BO57" s="94"/>
      <c r="BP57" s="37"/>
      <c r="BQ57" s="37"/>
      <c r="BR57" s="37"/>
      <c r="BS57" s="94"/>
      <c r="BT57" s="37"/>
      <c r="BU57" s="94"/>
      <c r="BV57" s="37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  <c r="GS57" s="61"/>
      <c r="GT57" s="61"/>
      <c r="GU57" s="61"/>
      <c r="GV57" s="61"/>
      <c r="GW57" s="61"/>
      <c r="GX57" s="61"/>
      <c r="GY57" s="61"/>
      <c r="GZ57" s="61"/>
      <c r="HA57" s="61"/>
      <c r="HB57" s="61"/>
      <c r="HC57" s="61"/>
      <c r="HD57" s="61"/>
      <c r="HE57" s="61"/>
      <c r="HF57" s="61"/>
      <c r="HG57" s="61"/>
      <c r="HH57" s="61"/>
      <c r="HI57" s="61"/>
      <c r="HJ57" s="61"/>
      <c r="HK57" s="61"/>
      <c r="HL57" s="61"/>
      <c r="HM57" s="61"/>
      <c r="HN57" s="61"/>
      <c r="HO57" s="61"/>
      <c r="HP57" s="61"/>
      <c r="HQ57" s="61"/>
      <c r="HR57" s="61"/>
      <c r="HS57" s="61"/>
      <c r="HT57" s="61"/>
      <c r="HU57" s="61"/>
      <c r="HV57" s="61"/>
      <c r="HW57" s="61"/>
      <c r="HX57" s="61"/>
      <c r="HY57" s="61"/>
      <c r="HZ57" s="61"/>
      <c r="IA57" s="61"/>
      <c r="IB57" s="61"/>
      <c r="IC57" s="61"/>
      <c r="ID57" s="61"/>
      <c r="IE57" s="61"/>
      <c r="IF57" s="61"/>
      <c r="IG57" s="61"/>
      <c r="IH57" s="61"/>
      <c r="II57" s="61"/>
      <c r="IJ57" s="61"/>
      <c r="IK57" s="61"/>
    </row>
    <row r="58" spans="1:245" s="88" customFormat="1" ht="32.25" customHeight="1">
      <c r="A58" s="72" t="s">
        <v>79</v>
      </c>
      <c r="B58" s="64">
        <v>0</v>
      </c>
      <c r="C58" s="64">
        <v>45379</v>
      </c>
      <c r="D58" s="64">
        <v>37080</v>
      </c>
      <c r="E58" s="64">
        <v>4459</v>
      </c>
      <c r="F58" s="64">
        <v>16073</v>
      </c>
      <c r="G58" s="64">
        <v>0</v>
      </c>
      <c r="H58" s="64">
        <v>16548</v>
      </c>
      <c r="I58" s="64">
        <v>0</v>
      </c>
      <c r="J58" s="64">
        <v>28494</v>
      </c>
      <c r="K58" s="64">
        <v>1135</v>
      </c>
      <c r="L58" s="64">
        <f t="shared" si="7"/>
        <v>373571</v>
      </c>
      <c r="M58" s="64">
        <v>11293</v>
      </c>
      <c r="N58" s="64">
        <v>8041</v>
      </c>
      <c r="O58" s="64">
        <v>2673</v>
      </c>
      <c r="P58" s="64">
        <v>424</v>
      </c>
      <c r="Q58" s="64">
        <v>155</v>
      </c>
      <c r="R58" s="64">
        <v>236478</v>
      </c>
      <c r="S58" s="64">
        <v>233710</v>
      </c>
      <c r="T58" s="64">
        <v>1990</v>
      </c>
      <c r="U58" s="64">
        <v>778</v>
      </c>
      <c r="V58" s="65">
        <v>984</v>
      </c>
      <c r="W58" s="64">
        <v>45142</v>
      </c>
      <c r="X58" s="64">
        <v>128</v>
      </c>
      <c r="Y58" s="64">
        <v>20613</v>
      </c>
      <c r="Z58" s="64">
        <v>42834</v>
      </c>
      <c r="AA58" s="64">
        <v>5754</v>
      </c>
      <c r="AB58" s="64">
        <v>0</v>
      </c>
      <c r="AC58" s="64">
        <v>37080</v>
      </c>
      <c r="AD58" s="64">
        <v>6780</v>
      </c>
      <c r="AE58" s="64">
        <v>6316</v>
      </c>
      <c r="AF58" s="64">
        <v>6316</v>
      </c>
      <c r="AG58" s="64">
        <v>0</v>
      </c>
      <c r="AH58" s="64">
        <v>207</v>
      </c>
      <c r="AI58" s="64">
        <v>0</v>
      </c>
      <c r="AJ58" s="64">
        <v>0</v>
      </c>
      <c r="AK58" s="64">
        <v>0</v>
      </c>
      <c r="AL58" s="64">
        <v>0</v>
      </c>
      <c r="AM58" s="64">
        <v>2796</v>
      </c>
      <c r="AN58" s="64">
        <f>'第３７表国保（事業会計）決算（最初のページのみ印刷）'!B58-L58</f>
        <v>35620</v>
      </c>
      <c r="AO58" s="92">
        <v>0</v>
      </c>
      <c r="AP58" s="92">
        <v>0</v>
      </c>
      <c r="AQ58" s="64">
        <f t="shared" si="12"/>
        <v>0</v>
      </c>
      <c r="AR58" s="92">
        <v>0</v>
      </c>
      <c r="AS58" s="64">
        <v>0</v>
      </c>
      <c r="AT58" s="64">
        <v>0</v>
      </c>
      <c r="AU58" s="64">
        <f t="shared" si="13"/>
        <v>0</v>
      </c>
      <c r="AV58" s="92">
        <v>0</v>
      </c>
      <c r="AW58" s="64">
        <v>0</v>
      </c>
      <c r="AX58" s="64">
        <v>0</v>
      </c>
      <c r="AY58" s="64">
        <f t="shared" si="14"/>
        <v>0</v>
      </c>
      <c r="AZ58" s="64">
        <f t="shared" si="15"/>
        <v>35620</v>
      </c>
      <c r="BA58" s="64">
        <f t="shared" si="16"/>
        <v>35620</v>
      </c>
      <c r="BB58" s="64">
        <f>AZ58-'第３７表国保（事業会計）決算（最初のページのみ印刷）'!K58-E58+AF58</f>
        <v>19704</v>
      </c>
      <c r="BC58" s="64">
        <f>BA58-'第３７表国保（事業会計）決算（最初のページのみ印刷）'!K58-E58+AF58</f>
        <v>19704</v>
      </c>
      <c r="BD58" s="64">
        <v>6790</v>
      </c>
      <c r="BE58" s="64">
        <v>8</v>
      </c>
      <c r="BF58" s="64">
        <v>0</v>
      </c>
      <c r="BG58" s="64">
        <v>525</v>
      </c>
      <c r="BH58" s="64">
        <v>976</v>
      </c>
      <c r="BI58" s="65">
        <v>479247</v>
      </c>
      <c r="BJ58" s="86"/>
      <c r="BK58" s="95"/>
      <c r="BL58" s="87"/>
      <c r="BM58" s="95"/>
      <c r="BN58" s="87"/>
      <c r="BO58" s="95"/>
      <c r="BP58" s="87"/>
      <c r="BQ58" s="87"/>
      <c r="BR58" s="87"/>
      <c r="BS58" s="95"/>
      <c r="BT58" s="87"/>
      <c r="BU58" s="95"/>
      <c r="BV58" s="87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86"/>
      <c r="GH58" s="86"/>
      <c r="GI58" s="86"/>
      <c r="GJ58" s="86"/>
      <c r="GK58" s="86"/>
      <c r="GL58" s="86"/>
      <c r="GM58" s="86"/>
      <c r="GN58" s="86"/>
      <c r="GO58" s="86"/>
      <c r="GP58" s="86"/>
      <c r="GQ58" s="86"/>
      <c r="GR58" s="86"/>
      <c r="GS58" s="86"/>
      <c r="GT58" s="86"/>
      <c r="GU58" s="86"/>
      <c r="GV58" s="86"/>
      <c r="GW58" s="86"/>
      <c r="GX58" s="86"/>
      <c r="GY58" s="86"/>
      <c r="GZ58" s="86"/>
      <c r="HA58" s="86"/>
      <c r="HB58" s="86"/>
      <c r="HC58" s="86"/>
      <c r="HD58" s="86"/>
      <c r="HE58" s="86"/>
      <c r="HF58" s="86"/>
      <c r="HG58" s="86"/>
      <c r="HH58" s="86"/>
      <c r="HI58" s="86"/>
      <c r="HJ58" s="86"/>
      <c r="HK58" s="86"/>
      <c r="HL58" s="86"/>
      <c r="HM58" s="86"/>
      <c r="HN58" s="86"/>
      <c r="HO58" s="86"/>
      <c r="HP58" s="86"/>
      <c r="HQ58" s="86"/>
      <c r="HR58" s="86"/>
      <c r="HS58" s="86"/>
      <c r="HT58" s="86"/>
      <c r="HU58" s="86"/>
      <c r="HV58" s="86"/>
      <c r="HW58" s="86"/>
      <c r="HX58" s="86"/>
      <c r="HY58" s="86"/>
      <c r="HZ58" s="86"/>
      <c r="IA58" s="86"/>
      <c r="IB58" s="86"/>
      <c r="IC58" s="86"/>
      <c r="ID58" s="86"/>
      <c r="IE58" s="86"/>
      <c r="IF58" s="86"/>
      <c r="IG58" s="86"/>
      <c r="IH58" s="86"/>
      <c r="II58" s="86"/>
      <c r="IJ58" s="86"/>
      <c r="IK58" s="86"/>
    </row>
    <row r="59" spans="1:245" ht="32.25" customHeight="1">
      <c r="A59" s="4" t="s">
        <v>80</v>
      </c>
      <c r="B59" s="62">
        <v>0</v>
      </c>
      <c r="C59" s="62">
        <v>150509</v>
      </c>
      <c r="D59" s="62">
        <v>169962</v>
      </c>
      <c r="E59" s="62">
        <v>4281</v>
      </c>
      <c r="F59" s="62">
        <v>30708</v>
      </c>
      <c r="G59" s="62">
        <v>0</v>
      </c>
      <c r="H59" s="62">
        <v>134973</v>
      </c>
      <c r="I59" s="62">
        <v>8062</v>
      </c>
      <c r="J59" s="62">
        <v>96143</v>
      </c>
      <c r="K59" s="62">
        <v>2638</v>
      </c>
      <c r="L59" s="62">
        <f t="shared" si="7"/>
        <v>1130619</v>
      </c>
      <c r="M59" s="62">
        <v>26624</v>
      </c>
      <c r="N59" s="62">
        <v>23512</v>
      </c>
      <c r="O59" s="62">
        <v>1728</v>
      </c>
      <c r="P59" s="62">
        <v>942</v>
      </c>
      <c r="Q59" s="62">
        <v>442</v>
      </c>
      <c r="R59" s="62">
        <v>707447</v>
      </c>
      <c r="S59" s="62">
        <v>697668</v>
      </c>
      <c r="T59" s="62">
        <v>7301</v>
      </c>
      <c r="U59" s="62">
        <v>2478</v>
      </c>
      <c r="V59" s="63">
        <v>10008</v>
      </c>
      <c r="W59" s="62">
        <v>123326</v>
      </c>
      <c r="X59" s="62">
        <v>351</v>
      </c>
      <c r="Y59" s="62">
        <v>51831</v>
      </c>
      <c r="Z59" s="62">
        <v>130887</v>
      </c>
      <c r="AA59" s="62">
        <v>130887</v>
      </c>
      <c r="AB59" s="62">
        <v>0</v>
      </c>
      <c r="AC59" s="62">
        <v>0</v>
      </c>
      <c r="AD59" s="62">
        <v>13628</v>
      </c>
      <c r="AE59" s="62">
        <v>0</v>
      </c>
      <c r="AF59" s="62">
        <v>0</v>
      </c>
      <c r="AG59" s="62">
        <v>0</v>
      </c>
      <c r="AH59" s="62">
        <v>44421</v>
      </c>
      <c r="AI59" s="62">
        <v>0</v>
      </c>
      <c r="AJ59" s="62">
        <v>0</v>
      </c>
      <c r="AK59" s="62">
        <v>0</v>
      </c>
      <c r="AL59" s="62">
        <v>0</v>
      </c>
      <c r="AM59" s="62">
        <v>22096</v>
      </c>
      <c r="AN59" s="62">
        <f>'第３７表国保（事業会計）決算（最初のページのみ印刷）'!B59-L59</f>
        <v>64414</v>
      </c>
      <c r="AO59" s="91">
        <v>0</v>
      </c>
      <c r="AP59" s="91">
        <v>0</v>
      </c>
      <c r="AQ59" s="62">
        <f t="shared" si="12"/>
        <v>0</v>
      </c>
      <c r="AR59" s="91">
        <v>0</v>
      </c>
      <c r="AS59" s="62">
        <v>0</v>
      </c>
      <c r="AT59" s="62">
        <v>0</v>
      </c>
      <c r="AU59" s="62">
        <f t="shared" si="13"/>
        <v>0</v>
      </c>
      <c r="AV59" s="91">
        <v>0</v>
      </c>
      <c r="AW59" s="62">
        <v>0</v>
      </c>
      <c r="AX59" s="62">
        <v>21469</v>
      </c>
      <c r="AY59" s="62">
        <f t="shared" si="14"/>
        <v>-21469</v>
      </c>
      <c r="AZ59" s="62">
        <f t="shared" si="15"/>
        <v>42945</v>
      </c>
      <c r="BA59" s="62">
        <f t="shared" si="16"/>
        <v>64414</v>
      </c>
      <c r="BB59" s="62">
        <f>AZ59-'第３７表国保（事業会計）決算（最初のページのみ印刷）'!K59-E59+AF59</f>
        <v>-14639</v>
      </c>
      <c r="BC59" s="62">
        <f>BA59-'第３７表国保（事業会計）決算（最初のページのみ印刷）'!K59-E59+AF59</f>
        <v>6830</v>
      </c>
      <c r="BD59" s="62">
        <v>18284</v>
      </c>
      <c r="BE59" s="62">
        <v>3</v>
      </c>
      <c r="BF59" s="62">
        <v>0</v>
      </c>
      <c r="BG59" s="62">
        <v>1509</v>
      </c>
      <c r="BH59" s="62">
        <v>2763</v>
      </c>
      <c r="BI59" s="63">
        <v>276550</v>
      </c>
      <c r="BJ59" s="60"/>
      <c r="BK59" s="94"/>
      <c r="BL59" s="37"/>
      <c r="BM59" s="94"/>
      <c r="BN59" s="37"/>
      <c r="BO59" s="94"/>
      <c r="BP59" s="37"/>
      <c r="BQ59" s="37"/>
      <c r="BR59" s="37"/>
      <c r="BS59" s="94"/>
      <c r="BT59" s="37"/>
      <c r="BU59" s="94"/>
      <c r="BV59" s="37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  <c r="HQ59" s="61"/>
      <c r="HR59" s="61"/>
      <c r="HS59" s="61"/>
      <c r="HT59" s="61"/>
      <c r="HU59" s="61"/>
      <c r="HV59" s="61"/>
      <c r="HW59" s="61"/>
      <c r="HX59" s="61"/>
      <c r="HY59" s="61"/>
      <c r="HZ59" s="61"/>
      <c r="IA59" s="61"/>
      <c r="IB59" s="61"/>
      <c r="IC59" s="61"/>
      <c r="ID59" s="61"/>
      <c r="IE59" s="61"/>
      <c r="IF59" s="61"/>
      <c r="IG59" s="61"/>
      <c r="IH59" s="61"/>
      <c r="II59" s="61"/>
      <c r="IJ59" s="61"/>
      <c r="IK59" s="61"/>
    </row>
    <row r="60" spans="1:245" ht="32.25" customHeight="1">
      <c r="A60" s="4" t="s">
        <v>81</v>
      </c>
      <c r="B60" s="62">
        <v>33835</v>
      </c>
      <c r="C60" s="62">
        <v>112622</v>
      </c>
      <c r="D60" s="62">
        <v>60252</v>
      </c>
      <c r="E60" s="62">
        <v>3976</v>
      </c>
      <c r="F60" s="62">
        <v>29562</v>
      </c>
      <c r="G60" s="62">
        <v>0</v>
      </c>
      <c r="H60" s="62">
        <v>26714</v>
      </c>
      <c r="I60" s="62">
        <v>25000</v>
      </c>
      <c r="J60" s="62">
        <v>40949</v>
      </c>
      <c r="K60" s="62">
        <v>678</v>
      </c>
      <c r="L60" s="62">
        <f t="shared" si="7"/>
        <v>760428</v>
      </c>
      <c r="M60" s="62">
        <v>17266</v>
      </c>
      <c r="N60" s="62">
        <v>14005</v>
      </c>
      <c r="O60" s="62">
        <v>2429</v>
      </c>
      <c r="P60" s="62">
        <v>680</v>
      </c>
      <c r="Q60" s="62">
        <v>152</v>
      </c>
      <c r="R60" s="62">
        <v>529661</v>
      </c>
      <c r="S60" s="62">
        <v>523843</v>
      </c>
      <c r="T60" s="62">
        <v>4281</v>
      </c>
      <c r="U60" s="62">
        <v>1537</v>
      </c>
      <c r="V60" s="63">
        <v>4932</v>
      </c>
      <c r="W60" s="62">
        <v>85253</v>
      </c>
      <c r="X60" s="62">
        <v>242</v>
      </c>
      <c r="Y60" s="62">
        <v>35765</v>
      </c>
      <c r="Z60" s="62">
        <v>81500</v>
      </c>
      <c r="AA60" s="62">
        <v>81500</v>
      </c>
      <c r="AB60" s="62">
        <v>0</v>
      </c>
      <c r="AC60" s="62">
        <v>0</v>
      </c>
      <c r="AD60" s="62">
        <v>5408</v>
      </c>
      <c r="AE60" s="62">
        <v>0</v>
      </c>
      <c r="AF60" s="62">
        <v>0</v>
      </c>
      <c r="AG60" s="62">
        <v>0</v>
      </c>
      <c r="AH60" s="62">
        <v>0</v>
      </c>
      <c r="AI60" s="62">
        <v>0</v>
      </c>
      <c r="AJ60" s="62">
        <v>0</v>
      </c>
      <c r="AK60" s="62">
        <v>0</v>
      </c>
      <c r="AL60" s="62">
        <v>0</v>
      </c>
      <c r="AM60" s="62">
        <v>401</v>
      </c>
      <c r="AN60" s="62">
        <f>'第３７表国保（事業会計）決算（最初のページのみ印刷）'!B60-L60</f>
        <v>63461</v>
      </c>
      <c r="AO60" s="91">
        <v>0</v>
      </c>
      <c r="AP60" s="91">
        <v>0</v>
      </c>
      <c r="AQ60" s="62">
        <f t="shared" si="12"/>
        <v>0</v>
      </c>
      <c r="AR60" s="91">
        <v>0</v>
      </c>
      <c r="AS60" s="62">
        <v>0</v>
      </c>
      <c r="AT60" s="62">
        <v>3812</v>
      </c>
      <c r="AU60" s="62">
        <f t="shared" si="13"/>
        <v>-3812</v>
      </c>
      <c r="AV60" s="91">
        <v>0</v>
      </c>
      <c r="AW60" s="62">
        <v>979</v>
      </c>
      <c r="AX60" s="62">
        <v>0</v>
      </c>
      <c r="AY60" s="62">
        <f t="shared" si="14"/>
        <v>979</v>
      </c>
      <c r="AZ60" s="62">
        <f t="shared" si="15"/>
        <v>60628</v>
      </c>
      <c r="BA60" s="62">
        <f t="shared" si="16"/>
        <v>63461</v>
      </c>
      <c r="BB60" s="62">
        <f>AZ60-'第３７表国保（事業会計）決算（最初のページのみ印刷）'!K60-E60+AF60</f>
        <v>53647</v>
      </c>
      <c r="BC60" s="62">
        <f>BA60-'第３７表国保（事業会計）決算（最初のページのみ印刷）'!K60-E60+AF60</f>
        <v>56480</v>
      </c>
      <c r="BD60" s="62">
        <v>10750</v>
      </c>
      <c r="BE60" s="62">
        <v>2</v>
      </c>
      <c r="BF60" s="62">
        <v>0</v>
      </c>
      <c r="BG60" s="62">
        <v>1034</v>
      </c>
      <c r="BH60" s="62">
        <v>1912</v>
      </c>
      <c r="BI60" s="63">
        <v>47251</v>
      </c>
      <c r="BJ60" s="60"/>
      <c r="BK60" s="94"/>
      <c r="BL60" s="37"/>
      <c r="BM60" s="94"/>
      <c r="BN60" s="37"/>
      <c r="BO60" s="94"/>
      <c r="BP60" s="37"/>
      <c r="BQ60" s="37"/>
      <c r="BR60" s="37"/>
      <c r="BS60" s="94"/>
      <c r="BT60" s="37"/>
      <c r="BU60" s="94"/>
      <c r="BV60" s="37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61"/>
      <c r="FN60" s="61"/>
      <c r="FO60" s="61"/>
      <c r="FP60" s="61"/>
      <c r="FQ60" s="61"/>
      <c r="FR60" s="61"/>
      <c r="FS60" s="61"/>
      <c r="FT60" s="61"/>
      <c r="FU60" s="61"/>
      <c r="FV60" s="61"/>
      <c r="FW60" s="61"/>
      <c r="FX60" s="61"/>
      <c r="FY60" s="61"/>
      <c r="FZ60" s="61"/>
      <c r="GA60" s="61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1"/>
      <c r="GO60" s="61"/>
      <c r="GP60" s="61"/>
      <c r="GQ60" s="61"/>
      <c r="GR60" s="61"/>
      <c r="GS60" s="61"/>
      <c r="GT60" s="61"/>
      <c r="GU60" s="61"/>
      <c r="GV60" s="61"/>
      <c r="GW60" s="61"/>
      <c r="GX60" s="61"/>
      <c r="GY60" s="61"/>
      <c r="GZ60" s="61"/>
      <c r="HA60" s="61"/>
      <c r="HB60" s="61"/>
      <c r="HC60" s="61"/>
      <c r="HD60" s="61"/>
      <c r="HE60" s="61"/>
      <c r="HF60" s="61"/>
      <c r="HG60" s="61"/>
      <c r="HH60" s="61"/>
      <c r="HI60" s="61"/>
      <c r="HJ60" s="61"/>
      <c r="HK60" s="61"/>
      <c r="HL60" s="61"/>
      <c r="HM60" s="61"/>
      <c r="HN60" s="61"/>
      <c r="HO60" s="61"/>
      <c r="HP60" s="61"/>
      <c r="HQ60" s="61"/>
      <c r="HR60" s="61"/>
      <c r="HS60" s="61"/>
      <c r="HT60" s="61"/>
      <c r="HU60" s="61"/>
      <c r="HV60" s="61"/>
      <c r="HW60" s="61"/>
      <c r="HX60" s="61"/>
      <c r="HY60" s="61"/>
      <c r="HZ60" s="61"/>
      <c r="IA60" s="61"/>
      <c r="IB60" s="61"/>
      <c r="IC60" s="61"/>
      <c r="ID60" s="61"/>
      <c r="IE60" s="61"/>
      <c r="IF60" s="61"/>
      <c r="IG60" s="61"/>
      <c r="IH60" s="61"/>
      <c r="II60" s="61"/>
      <c r="IJ60" s="61"/>
      <c r="IK60" s="61"/>
    </row>
    <row r="61" spans="1:245" ht="32.25" customHeight="1">
      <c r="A61" s="40" t="s">
        <v>82</v>
      </c>
      <c r="B61" s="62">
        <v>9779</v>
      </c>
      <c r="C61" s="62">
        <v>280232</v>
      </c>
      <c r="D61" s="62">
        <v>167689</v>
      </c>
      <c r="E61" s="62">
        <v>75434</v>
      </c>
      <c r="F61" s="62">
        <v>78938</v>
      </c>
      <c r="G61" s="62">
        <v>0</v>
      </c>
      <c r="H61" s="62">
        <v>13317</v>
      </c>
      <c r="I61" s="62">
        <v>0</v>
      </c>
      <c r="J61" s="62">
        <v>85100</v>
      </c>
      <c r="K61" s="62">
        <v>3162</v>
      </c>
      <c r="L61" s="62">
        <f t="shared" si="7"/>
        <v>2201505</v>
      </c>
      <c r="M61" s="62">
        <v>48130</v>
      </c>
      <c r="N61" s="62">
        <v>33450</v>
      </c>
      <c r="O61" s="62">
        <v>11604</v>
      </c>
      <c r="P61" s="62">
        <v>2146</v>
      </c>
      <c r="Q61" s="62">
        <v>930</v>
      </c>
      <c r="R61" s="62">
        <v>1429061</v>
      </c>
      <c r="S61" s="62">
        <v>1411301</v>
      </c>
      <c r="T61" s="62">
        <v>12690</v>
      </c>
      <c r="U61" s="62">
        <v>5070</v>
      </c>
      <c r="V61" s="63">
        <v>2668</v>
      </c>
      <c r="W61" s="62">
        <v>303719</v>
      </c>
      <c r="X61" s="62">
        <v>864</v>
      </c>
      <c r="Y61" s="62">
        <v>127398</v>
      </c>
      <c r="Z61" s="62">
        <v>258368</v>
      </c>
      <c r="AA61" s="62">
        <v>258368</v>
      </c>
      <c r="AB61" s="62">
        <v>0</v>
      </c>
      <c r="AC61" s="62">
        <v>0</v>
      </c>
      <c r="AD61" s="62">
        <v>13110</v>
      </c>
      <c r="AE61" s="62">
        <v>8103</v>
      </c>
      <c r="AF61" s="62">
        <v>8103</v>
      </c>
      <c r="AG61" s="62">
        <v>0</v>
      </c>
      <c r="AH61" s="62">
        <v>7</v>
      </c>
      <c r="AI61" s="62">
        <v>0</v>
      </c>
      <c r="AJ61" s="62">
        <v>0</v>
      </c>
      <c r="AK61" s="62">
        <v>0</v>
      </c>
      <c r="AL61" s="62">
        <v>0</v>
      </c>
      <c r="AM61" s="62">
        <v>10077</v>
      </c>
      <c r="AN61" s="62">
        <f>'第３７表国保（事業会計）決算（最初のページのみ印刷）'!B61-L61</f>
        <v>106680</v>
      </c>
      <c r="AO61" s="91">
        <v>0</v>
      </c>
      <c r="AP61" s="91">
        <v>0</v>
      </c>
      <c r="AQ61" s="62">
        <f t="shared" si="12"/>
        <v>0</v>
      </c>
      <c r="AR61" s="91">
        <v>0</v>
      </c>
      <c r="AS61" s="62">
        <v>0</v>
      </c>
      <c r="AT61" s="62">
        <v>5155</v>
      </c>
      <c r="AU61" s="62">
        <f t="shared" si="13"/>
        <v>-5155</v>
      </c>
      <c r="AV61" s="91">
        <v>0</v>
      </c>
      <c r="AW61" s="62">
        <v>1648</v>
      </c>
      <c r="AX61" s="62">
        <v>0</v>
      </c>
      <c r="AY61" s="62">
        <f t="shared" si="14"/>
        <v>1648</v>
      </c>
      <c r="AZ61" s="62">
        <f t="shared" si="15"/>
        <v>103173</v>
      </c>
      <c r="BA61" s="62">
        <f t="shared" si="16"/>
        <v>106680</v>
      </c>
      <c r="BB61" s="62">
        <f>AZ61-'第３７表国保（事業会計）決算（最初のページのみ印刷）'!K61-E61+AF61</f>
        <v>-60817</v>
      </c>
      <c r="BC61" s="62">
        <f>BA61-'第３７表国保（事業会計）決算（最初のページのみ印刷）'!K61-E61+AF61</f>
        <v>-57310</v>
      </c>
      <c r="BD61" s="62">
        <v>27540</v>
      </c>
      <c r="BE61" s="62">
        <v>3</v>
      </c>
      <c r="BF61" s="62">
        <v>0</v>
      </c>
      <c r="BG61" s="62">
        <v>3421</v>
      </c>
      <c r="BH61" s="62">
        <v>6576</v>
      </c>
      <c r="BI61" s="63">
        <v>26688</v>
      </c>
      <c r="BJ61" s="60"/>
      <c r="BK61" s="94"/>
      <c r="BL61" s="37"/>
      <c r="BM61" s="94"/>
      <c r="BN61" s="37"/>
      <c r="BO61" s="94"/>
      <c r="BP61" s="37"/>
      <c r="BQ61" s="37"/>
      <c r="BR61" s="37"/>
      <c r="BS61" s="94"/>
      <c r="BT61" s="37"/>
      <c r="BU61" s="94"/>
      <c r="BV61" s="37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1"/>
      <c r="FK61" s="61"/>
      <c r="FL61" s="61"/>
      <c r="FM61" s="61"/>
      <c r="FN61" s="61"/>
      <c r="FO61" s="61"/>
      <c r="FP61" s="61"/>
      <c r="FQ61" s="61"/>
      <c r="FR61" s="61"/>
      <c r="FS61" s="61"/>
      <c r="FT61" s="61"/>
      <c r="FU61" s="61"/>
      <c r="FV61" s="61"/>
      <c r="FW61" s="61"/>
      <c r="FX61" s="61"/>
      <c r="FY61" s="61"/>
      <c r="FZ61" s="61"/>
      <c r="GA61" s="61"/>
      <c r="GB61" s="61"/>
      <c r="GC61" s="61"/>
      <c r="GD61" s="61"/>
      <c r="GE61" s="61"/>
      <c r="GF61" s="61"/>
      <c r="GG61" s="61"/>
      <c r="GH61" s="61"/>
      <c r="GI61" s="61"/>
      <c r="GJ61" s="61"/>
      <c r="GK61" s="61"/>
      <c r="GL61" s="61"/>
      <c r="GM61" s="61"/>
      <c r="GN61" s="61"/>
      <c r="GO61" s="61"/>
      <c r="GP61" s="61"/>
      <c r="GQ61" s="61"/>
      <c r="GR61" s="61"/>
      <c r="GS61" s="61"/>
      <c r="GT61" s="61"/>
      <c r="GU61" s="61"/>
      <c r="GV61" s="61"/>
      <c r="GW61" s="61"/>
      <c r="GX61" s="61"/>
      <c r="GY61" s="61"/>
      <c r="GZ61" s="61"/>
      <c r="HA61" s="61"/>
      <c r="HB61" s="61"/>
      <c r="HC61" s="61"/>
      <c r="HD61" s="61"/>
      <c r="HE61" s="61"/>
      <c r="HF61" s="61"/>
      <c r="HG61" s="61"/>
      <c r="HH61" s="61"/>
      <c r="HI61" s="61"/>
      <c r="HJ61" s="61"/>
      <c r="HK61" s="61"/>
      <c r="HL61" s="61"/>
      <c r="HM61" s="61"/>
      <c r="HN61" s="61"/>
      <c r="HO61" s="61"/>
      <c r="HP61" s="61"/>
      <c r="HQ61" s="61"/>
      <c r="HR61" s="61"/>
      <c r="HS61" s="61"/>
      <c r="HT61" s="61"/>
      <c r="HU61" s="61"/>
      <c r="HV61" s="61"/>
      <c r="HW61" s="61"/>
      <c r="HX61" s="61"/>
      <c r="HY61" s="61"/>
      <c r="HZ61" s="61"/>
      <c r="IA61" s="61"/>
      <c r="IB61" s="61"/>
      <c r="IC61" s="61"/>
      <c r="ID61" s="61"/>
      <c r="IE61" s="61"/>
      <c r="IF61" s="61"/>
      <c r="IG61" s="61"/>
      <c r="IH61" s="61"/>
      <c r="II61" s="61"/>
      <c r="IJ61" s="61"/>
      <c r="IK61" s="61"/>
    </row>
    <row r="62" spans="1:245" ht="32.25" customHeight="1">
      <c r="A62" s="40" t="s">
        <v>83</v>
      </c>
      <c r="B62" s="62">
        <v>0</v>
      </c>
      <c r="C62" s="62">
        <v>17849</v>
      </c>
      <c r="D62" s="62">
        <v>31005</v>
      </c>
      <c r="E62" s="62">
        <v>490</v>
      </c>
      <c r="F62" s="62">
        <v>6530</v>
      </c>
      <c r="G62" s="62">
        <v>0</v>
      </c>
      <c r="H62" s="62">
        <v>23985</v>
      </c>
      <c r="I62" s="62">
        <v>12800</v>
      </c>
      <c r="J62" s="62">
        <v>32387</v>
      </c>
      <c r="K62" s="62">
        <v>2509</v>
      </c>
      <c r="L62" s="62">
        <f t="shared" si="7"/>
        <v>262975</v>
      </c>
      <c r="M62" s="62">
        <v>17944</v>
      </c>
      <c r="N62" s="62">
        <v>16906</v>
      </c>
      <c r="O62" s="62">
        <v>651</v>
      </c>
      <c r="P62" s="62">
        <v>333</v>
      </c>
      <c r="Q62" s="62">
        <v>54</v>
      </c>
      <c r="R62" s="62">
        <v>131361</v>
      </c>
      <c r="S62" s="62">
        <v>129944</v>
      </c>
      <c r="T62" s="62">
        <v>910</v>
      </c>
      <c r="U62" s="62">
        <v>507</v>
      </c>
      <c r="V62" s="63">
        <v>2</v>
      </c>
      <c r="W62" s="62">
        <v>32046</v>
      </c>
      <c r="X62" s="62">
        <v>91</v>
      </c>
      <c r="Y62" s="62">
        <v>14116</v>
      </c>
      <c r="Z62" s="62">
        <v>30483</v>
      </c>
      <c r="AA62" s="62">
        <v>30483</v>
      </c>
      <c r="AB62" s="62">
        <v>0</v>
      </c>
      <c r="AC62" s="62">
        <v>0</v>
      </c>
      <c r="AD62" s="62">
        <v>3736</v>
      </c>
      <c r="AE62" s="62">
        <v>0</v>
      </c>
      <c r="AF62" s="62">
        <v>0</v>
      </c>
      <c r="AG62" s="62">
        <v>0</v>
      </c>
      <c r="AH62" s="62">
        <v>20179</v>
      </c>
      <c r="AI62" s="62">
        <v>0</v>
      </c>
      <c r="AJ62" s="62">
        <v>0</v>
      </c>
      <c r="AK62" s="62">
        <v>0</v>
      </c>
      <c r="AL62" s="62">
        <v>0</v>
      </c>
      <c r="AM62" s="62">
        <v>13017</v>
      </c>
      <c r="AN62" s="62">
        <f>'第３７表国保（事業会計）決算（最初のページのみ印刷）'!B62-L62</f>
        <v>25712</v>
      </c>
      <c r="AO62" s="91">
        <v>0</v>
      </c>
      <c r="AP62" s="91">
        <v>0</v>
      </c>
      <c r="AQ62" s="62">
        <f t="shared" si="12"/>
        <v>0</v>
      </c>
      <c r="AR62" s="91">
        <v>0</v>
      </c>
      <c r="AS62" s="62">
        <v>0</v>
      </c>
      <c r="AT62" s="62">
        <v>11219</v>
      </c>
      <c r="AU62" s="62">
        <f t="shared" si="13"/>
        <v>-11219</v>
      </c>
      <c r="AV62" s="91">
        <v>0</v>
      </c>
      <c r="AW62" s="62">
        <v>849</v>
      </c>
      <c r="AX62" s="62">
        <v>0</v>
      </c>
      <c r="AY62" s="62">
        <f t="shared" si="14"/>
        <v>849</v>
      </c>
      <c r="AZ62" s="62">
        <f t="shared" si="15"/>
        <v>15342</v>
      </c>
      <c r="BA62" s="62">
        <f t="shared" si="16"/>
        <v>25712</v>
      </c>
      <c r="BB62" s="62">
        <f>AZ62-'第３７表国保（事業会計）決算（最初のページのみ印刷）'!K62-E62+AF62</f>
        <v>-6013</v>
      </c>
      <c r="BC62" s="62">
        <f>BA62-'第３７表国保（事業会計）決算（最初のページのみ印刷）'!K62-E62+AF62</f>
        <v>4357</v>
      </c>
      <c r="BD62" s="62">
        <v>12873</v>
      </c>
      <c r="BE62" s="62">
        <v>2</v>
      </c>
      <c r="BF62" s="62">
        <v>0</v>
      </c>
      <c r="BG62" s="62">
        <v>303</v>
      </c>
      <c r="BH62" s="62">
        <v>660</v>
      </c>
      <c r="BI62" s="63">
        <v>48980</v>
      </c>
      <c r="BJ62" s="60"/>
      <c r="BK62" s="94"/>
      <c r="BL62" s="37"/>
      <c r="BM62" s="94"/>
      <c r="BN62" s="37"/>
      <c r="BO62" s="94"/>
      <c r="BP62" s="37"/>
      <c r="BQ62" s="37"/>
      <c r="BR62" s="37"/>
      <c r="BS62" s="94"/>
      <c r="BT62" s="37"/>
      <c r="BU62" s="94"/>
      <c r="BV62" s="37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  <c r="FG62" s="61"/>
      <c r="FH62" s="61"/>
      <c r="FI62" s="61"/>
      <c r="FJ62" s="61"/>
      <c r="FK62" s="61"/>
      <c r="FL62" s="61"/>
      <c r="FM62" s="61"/>
      <c r="FN62" s="61"/>
      <c r="FO62" s="61"/>
      <c r="FP62" s="61"/>
      <c r="FQ62" s="61"/>
      <c r="FR62" s="61"/>
      <c r="FS62" s="61"/>
      <c r="FT62" s="61"/>
      <c r="FU62" s="61"/>
      <c r="FV62" s="61"/>
      <c r="FW62" s="61"/>
      <c r="FX62" s="61"/>
      <c r="FY62" s="61"/>
      <c r="FZ62" s="61"/>
      <c r="GA62" s="61"/>
      <c r="GB62" s="61"/>
      <c r="GC62" s="61"/>
      <c r="GD62" s="61"/>
      <c r="GE62" s="61"/>
      <c r="GF62" s="61"/>
      <c r="GG62" s="61"/>
      <c r="GH62" s="61"/>
      <c r="GI62" s="61"/>
      <c r="GJ62" s="61"/>
      <c r="GK62" s="61"/>
      <c r="GL62" s="61"/>
      <c r="GM62" s="61"/>
      <c r="GN62" s="61"/>
      <c r="GO62" s="61"/>
      <c r="GP62" s="61"/>
      <c r="GQ62" s="61"/>
      <c r="GR62" s="61"/>
      <c r="GS62" s="61"/>
      <c r="GT62" s="61"/>
      <c r="GU62" s="61"/>
      <c r="GV62" s="61"/>
      <c r="GW62" s="61"/>
      <c r="GX62" s="61"/>
      <c r="GY62" s="61"/>
      <c r="GZ62" s="61"/>
      <c r="HA62" s="61"/>
      <c r="HB62" s="61"/>
      <c r="HC62" s="61"/>
      <c r="HD62" s="61"/>
      <c r="HE62" s="61"/>
      <c r="HF62" s="61"/>
      <c r="HG62" s="61"/>
      <c r="HH62" s="61"/>
      <c r="HI62" s="61"/>
      <c r="HJ62" s="61"/>
      <c r="HK62" s="61"/>
      <c r="HL62" s="61"/>
      <c r="HM62" s="61"/>
      <c r="HN62" s="61"/>
      <c r="HO62" s="61"/>
      <c r="HP62" s="61"/>
      <c r="HQ62" s="61"/>
      <c r="HR62" s="61"/>
      <c r="HS62" s="61"/>
      <c r="HT62" s="61"/>
      <c r="HU62" s="61"/>
      <c r="HV62" s="61"/>
      <c r="HW62" s="61"/>
      <c r="HX62" s="61"/>
      <c r="HY62" s="61"/>
      <c r="HZ62" s="61"/>
      <c r="IA62" s="61"/>
      <c r="IB62" s="61"/>
      <c r="IC62" s="61"/>
      <c r="ID62" s="61"/>
      <c r="IE62" s="61"/>
      <c r="IF62" s="61"/>
      <c r="IG62" s="61"/>
      <c r="IH62" s="61"/>
      <c r="II62" s="61"/>
      <c r="IJ62" s="61"/>
      <c r="IK62" s="61"/>
    </row>
    <row r="63" spans="1:245" s="88" customFormat="1" ht="32.25" customHeight="1">
      <c r="A63" s="41" t="s">
        <v>84</v>
      </c>
      <c r="B63" s="64">
        <v>4947</v>
      </c>
      <c r="C63" s="64">
        <v>101402</v>
      </c>
      <c r="D63" s="64">
        <v>67478</v>
      </c>
      <c r="E63" s="64">
        <v>2892</v>
      </c>
      <c r="F63" s="64">
        <v>29190</v>
      </c>
      <c r="G63" s="64">
        <v>0</v>
      </c>
      <c r="H63" s="64">
        <v>35396</v>
      </c>
      <c r="I63" s="64">
        <v>12486</v>
      </c>
      <c r="J63" s="64">
        <v>155659</v>
      </c>
      <c r="K63" s="64">
        <v>11947</v>
      </c>
      <c r="L63" s="64">
        <f t="shared" si="7"/>
        <v>966206</v>
      </c>
      <c r="M63" s="64">
        <v>37612</v>
      </c>
      <c r="N63" s="64">
        <v>33509</v>
      </c>
      <c r="O63" s="64">
        <v>2543</v>
      </c>
      <c r="P63" s="64">
        <v>865</v>
      </c>
      <c r="Q63" s="64">
        <v>695</v>
      </c>
      <c r="R63" s="64">
        <v>549314</v>
      </c>
      <c r="S63" s="64">
        <v>543549</v>
      </c>
      <c r="T63" s="64">
        <v>3790</v>
      </c>
      <c r="U63" s="64">
        <v>1975</v>
      </c>
      <c r="V63" s="65">
        <v>9</v>
      </c>
      <c r="W63" s="64">
        <v>113613</v>
      </c>
      <c r="X63" s="64">
        <v>323</v>
      </c>
      <c r="Y63" s="64">
        <v>45726</v>
      </c>
      <c r="Z63" s="64">
        <v>100973</v>
      </c>
      <c r="AA63" s="64">
        <v>15316</v>
      </c>
      <c r="AB63" s="64">
        <v>0</v>
      </c>
      <c r="AC63" s="64">
        <v>85657</v>
      </c>
      <c r="AD63" s="64">
        <v>8743</v>
      </c>
      <c r="AE63" s="64">
        <v>0</v>
      </c>
      <c r="AF63" s="64">
        <v>0</v>
      </c>
      <c r="AG63" s="64">
        <v>0</v>
      </c>
      <c r="AH63" s="64">
        <v>90168</v>
      </c>
      <c r="AI63" s="64">
        <v>0</v>
      </c>
      <c r="AJ63" s="64">
        <v>0</v>
      </c>
      <c r="AK63" s="64">
        <v>0</v>
      </c>
      <c r="AL63" s="64">
        <v>0</v>
      </c>
      <c r="AM63" s="64">
        <v>19725</v>
      </c>
      <c r="AN63" s="64">
        <f>'第３７表国保（事業会計）決算（最初のページのみ印刷）'!B63-L63</f>
        <v>60884</v>
      </c>
      <c r="AO63" s="92">
        <v>0</v>
      </c>
      <c r="AP63" s="92">
        <v>0</v>
      </c>
      <c r="AQ63" s="64">
        <f t="shared" si="12"/>
        <v>0</v>
      </c>
      <c r="AR63" s="92">
        <v>0</v>
      </c>
      <c r="AS63" s="64">
        <v>0</v>
      </c>
      <c r="AT63" s="64">
        <v>0</v>
      </c>
      <c r="AU63" s="64">
        <f t="shared" si="13"/>
        <v>0</v>
      </c>
      <c r="AV63" s="92">
        <v>0</v>
      </c>
      <c r="AW63" s="64">
        <v>755</v>
      </c>
      <c r="AX63" s="64">
        <v>0</v>
      </c>
      <c r="AY63" s="64">
        <f t="shared" si="14"/>
        <v>755</v>
      </c>
      <c r="AZ63" s="64">
        <f t="shared" si="15"/>
        <v>61639</v>
      </c>
      <c r="BA63" s="64">
        <f t="shared" si="16"/>
        <v>60884</v>
      </c>
      <c r="BB63" s="64">
        <f>AZ63-'第３７表国保（事業会計）決算（最初のページのみ印刷）'!K63-E63+AF63</f>
        <v>21310</v>
      </c>
      <c r="BC63" s="64">
        <f>BA63-'第３７表国保（事業会計）決算（最初のページのみ印刷）'!K63-E63+AF63</f>
        <v>20555</v>
      </c>
      <c r="BD63" s="64">
        <v>25228</v>
      </c>
      <c r="BE63" s="64">
        <v>4</v>
      </c>
      <c r="BF63" s="64">
        <v>1152</v>
      </c>
      <c r="BG63" s="64">
        <v>1292</v>
      </c>
      <c r="BH63" s="64">
        <v>2587</v>
      </c>
      <c r="BI63" s="65">
        <v>161919</v>
      </c>
      <c r="BJ63" s="86"/>
      <c r="BK63" s="95"/>
      <c r="BL63" s="87"/>
      <c r="BM63" s="95"/>
      <c r="BN63" s="87"/>
      <c r="BO63" s="95"/>
      <c r="BP63" s="87"/>
      <c r="BQ63" s="87"/>
      <c r="BR63" s="87"/>
      <c r="BS63" s="95"/>
      <c r="BT63" s="87"/>
      <c r="BU63" s="95"/>
      <c r="BV63" s="87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86"/>
      <c r="GK63" s="86"/>
      <c r="GL63" s="86"/>
      <c r="GM63" s="86"/>
      <c r="GN63" s="86"/>
      <c r="GO63" s="86"/>
      <c r="GP63" s="86"/>
      <c r="GQ63" s="86"/>
      <c r="GR63" s="86"/>
      <c r="GS63" s="86"/>
      <c r="GT63" s="86"/>
      <c r="GU63" s="86"/>
      <c r="GV63" s="86"/>
      <c r="GW63" s="86"/>
      <c r="GX63" s="86"/>
      <c r="GY63" s="86"/>
      <c r="GZ63" s="86"/>
      <c r="HA63" s="86"/>
      <c r="HB63" s="86"/>
      <c r="HC63" s="86"/>
      <c r="HD63" s="86"/>
      <c r="HE63" s="86"/>
      <c r="HF63" s="86"/>
      <c r="HG63" s="86"/>
      <c r="HH63" s="86"/>
      <c r="HI63" s="86"/>
      <c r="HJ63" s="86"/>
      <c r="HK63" s="86"/>
      <c r="HL63" s="86"/>
      <c r="HM63" s="86"/>
      <c r="HN63" s="86"/>
      <c r="HO63" s="86"/>
      <c r="HP63" s="86"/>
      <c r="HQ63" s="86"/>
      <c r="HR63" s="86"/>
      <c r="HS63" s="86"/>
      <c r="HT63" s="86"/>
      <c r="HU63" s="86"/>
      <c r="HV63" s="86"/>
      <c r="HW63" s="86"/>
      <c r="HX63" s="86"/>
      <c r="HY63" s="86"/>
      <c r="HZ63" s="86"/>
      <c r="IA63" s="86"/>
      <c r="IB63" s="86"/>
      <c r="IC63" s="86"/>
      <c r="ID63" s="86"/>
      <c r="IE63" s="86"/>
      <c r="IF63" s="86"/>
      <c r="IG63" s="86"/>
      <c r="IH63" s="86"/>
      <c r="II63" s="86"/>
      <c r="IJ63" s="86"/>
      <c r="IK63" s="86"/>
    </row>
    <row r="64" spans="1:245" ht="32.25" customHeight="1" thickBot="1">
      <c r="A64" s="40" t="s">
        <v>89</v>
      </c>
      <c r="B64" s="62">
        <v>43326</v>
      </c>
      <c r="C64" s="62">
        <v>110594</v>
      </c>
      <c r="D64" s="62">
        <v>74816</v>
      </c>
      <c r="E64" s="62">
        <v>3545</v>
      </c>
      <c r="F64" s="62">
        <v>28427</v>
      </c>
      <c r="G64" s="62">
        <v>0</v>
      </c>
      <c r="H64" s="62">
        <v>42844</v>
      </c>
      <c r="I64" s="62">
        <v>20333</v>
      </c>
      <c r="J64" s="62">
        <v>58211</v>
      </c>
      <c r="K64" s="62">
        <v>5387</v>
      </c>
      <c r="L64" s="62">
        <f t="shared" si="7"/>
        <v>864473</v>
      </c>
      <c r="M64" s="62">
        <v>32510</v>
      </c>
      <c r="N64" s="62">
        <v>26460</v>
      </c>
      <c r="O64" s="62">
        <v>4051</v>
      </c>
      <c r="P64" s="62">
        <v>909</v>
      </c>
      <c r="Q64" s="62">
        <v>1090</v>
      </c>
      <c r="R64" s="62">
        <v>512137</v>
      </c>
      <c r="S64" s="62">
        <v>507216</v>
      </c>
      <c r="T64" s="62">
        <v>3058</v>
      </c>
      <c r="U64" s="62">
        <v>1863</v>
      </c>
      <c r="V64" s="63">
        <v>9</v>
      </c>
      <c r="W64" s="62">
        <v>118600</v>
      </c>
      <c r="X64" s="62">
        <v>337</v>
      </c>
      <c r="Y64" s="62">
        <v>51341</v>
      </c>
      <c r="Z64" s="62">
        <v>107488</v>
      </c>
      <c r="AA64" s="62">
        <v>15050</v>
      </c>
      <c r="AB64" s="62">
        <v>0</v>
      </c>
      <c r="AC64" s="62">
        <v>92438</v>
      </c>
      <c r="AD64" s="62">
        <v>11296</v>
      </c>
      <c r="AE64" s="62">
        <v>2415</v>
      </c>
      <c r="AF64" s="62">
        <v>2415</v>
      </c>
      <c r="AG64" s="62">
        <v>0</v>
      </c>
      <c r="AH64" s="62">
        <v>316</v>
      </c>
      <c r="AI64" s="62">
        <v>0</v>
      </c>
      <c r="AJ64" s="62">
        <v>0</v>
      </c>
      <c r="AK64" s="62">
        <v>0</v>
      </c>
      <c r="AL64" s="62">
        <v>0</v>
      </c>
      <c r="AM64" s="62">
        <v>28024</v>
      </c>
      <c r="AN64" s="62">
        <f>'第３７表国保（事業会計）決算（最初のページのみ印刷）'!B64-L64</f>
        <v>62263</v>
      </c>
      <c r="AO64" s="91">
        <v>0</v>
      </c>
      <c r="AP64" s="91">
        <v>0</v>
      </c>
      <c r="AQ64" s="62">
        <f t="shared" si="12"/>
        <v>0</v>
      </c>
      <c r="AR64" s="91">
        <v>0</v>
      </c>
      <c r="AS64" s="62">
        <v>0</v>
      </c>
      <c r="AT64" s="62">
        <v>10632</v>
      </c>
      <c r="AU64" s="62">
        <f t="shared" si="13"/>
        <v>-10632</v>
      </c>
      <c r="AV64" s="91">
        <v>0</v>
      </c>
      <c r="AW64" s="62">
        <v>0</v>
      </c>
      <c r="AX64" s="62">
        <v>1582</v>
      </c>
      <c r="AY64" s="62">
        <f t="shared" si="14"/>
        <v>-1582</v>
      </c>
      <c r="AZ64" s="62">
        <f t="shared" si="15"/>
        <v>50049</v>
      </c>
      <c r="BA64" s="62">
        <f t="shared" si="16"/>
        <v>62263</v>
      </c>
      <c r="BB64" s="62">
        <f>AZ64-'第３７表国保（事業会計）決算（最初のページのみ印刷）'!K64-E64+AF64</f>
        <v>45157</v>
      </c>
      <c r="BC64" s="62">
        <f>BA64-'第３７表国保（事業会計）決算（最初のページのみ印刷）'!K64-E64+AF64</f>
        <v>57371</v>
      </c>
      <c r="BD64" s="62">
        <v>24962</v>
      </c>
      <c r="BE64" s="62">
        <v>6</v>
      </c>
      <c r="BF64" s="62">
        <v>0</v>
      </c>
      <c r="BG64" s="62">
        <v>1146</v>
      </c>
      <c r="BH64" s="62">
        <v>2530</v>
      </c>
      <c r="BI64" s="63">
        <v>50754</v>
      </c>
      <c r="BJ64" s="60"/>
      <c r="BK64" s="94"/>
      <c r="BL64" s="37"/>
      <c r="BM64" s="94"/>
      <c r="BN64" s="37"/>
      <c r="BO64" s="94"/>
      <c r="BP64" s="37"/>
      <c r="BQ64" s="37"/>
      <c r="BR64" s="37"/>
      <c r="BS64" s="94"/>
      <c r="BT64" s="37"/>
      <c r="BU64" s="94"/>
      <c r="BV64" s="37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/>
      <c r="GJ64" s="61"/>
      <c r="GK64" s="61"/>
      <c r="GL64" s="61"/>
      <c r="GM64" s="61"/>
      <c r="GN64" s="61"/>
      <c r="GO64" s="61"/>
      <c r="GP64" s="61"/>
      <c r="GQ64" s="61"/>
      <c r="GR64" s="61"/>
      <c r="GS64" s="61"/>
      <c r="GT64" s="61"/>
      <c r="GU64" s="61"/>
      <c r="GV64" s="61"/>
      <c r="GW64" s="61"/>
      <c r="GX64" s="61"/>
      <c r="GY64" s="61"/>
      <c r="GZ64" s="61"/>
      <c r="HA64" s="61"/>
      <c r="HB64" s="61"/>
      <c r="HC64" s="61"/>
      <c r="HD64" s="61"/>
      <c r="HE64" s="61"/>
      <c r="HF64" s="61"/>
      <c r="HG64" s="61"/>
      <c r="HH64" s="61"/>
      <c r="HI64" s="61"/>
      <c r="HJ64" s="61"/>
      <c r="HK64" s="61"/>
      <c r="HL64" s="61"/>
      <c r="HM64" s="61"/>
      <c r="HN64" s="61"/>
      <c r="HO64" s="61"/>
      <c r="HP64" s="61"/>
      <c r="HQ64" s="61"/>
      <c r="HR64" s="61"/>
      <c r="HS64" s="61"/>
      <c r="HT64" s="61"/>
      <c r="HU64" s="61"/>
      <c r="HV64" s="61"/>
      <c r="HW64" s="61"/>
      <c r="HX64" s="61"/>
      <c r="HY64" s="61"/>
      <c r="HZ64" s="61"/>
      <c r="IA64" s="61"/>
      <c r="IB64" s="61"/>
      <c r="IC64" s="61"/>
      <c r="ID64" s="61"/>
      <c r="IE64" s="61"/>
      <c r="IF64" s="61"/>
      <c r="IG64" s="61"/>
      <c r="IH64" s="61"/>
      <c r="II64" s="61"/>
      <c r="IJ64" s="61"/>
      <c r="IK64" s="61"/>
    </row>
    <row r="65" spans="1:245" ht="32.25" customHeight="1" thickBot="1" thickTop="1">
      <c r="A65" s="38" t="s">
        <v>85</v>
      </c>
      <c r="B65" s="66">
        <f aca="true" t="shared" si="17" ref="B65:W65">SUM(B19:B64)</f>
        <v>1253639</v>
      </c>
      <c r="C65" s="66">
        <f t="shared" si="17"/>
        <v>5425435</v>
      </c>
      <c r="D65" s="66">
        <f t="shared" si="17"/>
        <v>3894076</v>
      </c>
      <c r="E65" s="66">
        <f t="shared" si="17"/>
        <v>625035</v>
      </c>
      <c r="F65" s="66">
        <f t="shared" si="17"/>
        <v>1506190</v>
      </c>
      <c r="G65" s="66">
        <f t="shared" si="17"/>
        <v>4652</v>
      </c>
      <c r="H65" s="66">
        <f t="shared" si="17"/>
        <v>1758199</v>
      </c>
      <c r="I65" s="66">
        <f t="shared" si="17"/>
        <v>636015</v>
      </c>
      <c r="J65" s="66">
        <f t="shared" si="17"/>
        <v>3042384</v>
      </c>
      <c r="K65" s="66">
        <f t="shared" si="17"/>
        <v>254721</v>
      </c>
      <c r="L65" s="66">
        <f t="shared" si="17"/>
        <v>46930719</v>
      </c>
      <c r="M65" s="66">
        <f t="shared" si="17"/>
        <v>1374524</v>
      </c>
      <c r="N65" s="66">
        <f t="shared" si="17"/>
        <v>1045860</v>
      </c>
      <c r="O65" s="66">
        <f t="shared" si="17"/>
        <v>218421</v>
      </c>
      <c r="P65" s="66">
        <f t="shared" si="17"/>
        <v>44261</v>
      </c>
      <c r="Q65" s="66">
        <f t="shared" si="17"/>
        <v>65982</v>
      </c>
      <c r="R65" s="66">
        <f t="shared" si="17"/>
        <v>30097620</v>
      </c>
      <c r="S65" s="66">
        <f t="shared" si="17"/>
        <v>29388689</v>
      </c>
      <c r="T65" s="66">
        <f t="shared" si="17"/>
        <v>608275</v>
      </c>
      <c r="U65" s="66">
        <f t="shared" si="17"/>
        <v>100656</v>
      </c>
      <c r="V65" s="66">
        <f t="shared" si="17"/>
        <v>235317</v>
      </c>
      <c r="W65" s="66">
        <f t="shared" si="17"/>
        <v>5861213</v>
      </c>
      <c r="X65" s="66">
        <f aca="true" t="shared" si="18" ref="X65:BC65">SUM(X19:X64)</f>
        <v>16922</v>
      </c>
      <c r="Y65" s="66">
        <f t="shared" si="18"/>
        <v>2401498</v>
      </c>
      <c r="Z65" s="66">
        <f t="shared" si="18"/>
        <v>5451308</v>
      </c>
      <c r="AA65" s="66">
        <f t="shared" si="18"/>
        <v>2323966</v>
      </c>
      <c r="AB65" s="66">
        <f t="shared" si="18"/>
        <v>599636</v>
      </c>
      <c r="AC65" s="66">
        <f t="shared" si="18"/>
        <v>2527706</v>
      </c>
      <c r="AD65" s="66">
        <f t="shared" si="18"/>
        <v>504206</v>
      </c>
      <c r="AE65" s="66">
        <f t="shared" si="18"/>
        <v>81178</v>
      </c>
      <c r="AF65" s="66">
        <f t="shared" si="18"/>
        <v>51217</v>
      </c>
      <c r="AG65" s="66">
        <f t="shared" si="18"/>
        <v>29961</v>
      </c>
      <c r="AH65" s="66">
        <f t="shared" si="18"/>
        <v>327608</v>
      </c>
      <c r="AI65" s="66">
        <f t="shared" si="18"/>
        <v>5295</v>
      </c>
      <c r="AJ65" s="66">
        <f t="shared" si="18"/>
        <v>5295</v>
      </c>
      <c r="AK65" s="66">
        <f t="shared" si="18"/>
        <v>0</v>
      </c>
      <c r="AL65" s="66">
        <f t="shared" si="18"/>
        <v>0</v>
      </c>
      <c r="AM65" s="66">
        <f t="shared" si="18"/>
        <v>574030</v>
      </c>
      <c r="AN65" s="66">
        <f t="shared" si="18"/>
        <v>2627484</v>
      </c>
      <c r="AO65" s="66">
        <f t="shared" si="18"/>
        <v>0</v>
      </c>
      <c r="AP65" s="66">
        <f t="shared" si="18"/>
        <v>4601</v>
      </c>
      <c r="AQ65" s="66">
        <f t="shared" si="18"/>
        <v>4601</v>
      </c>
      <c r="AR65" s="66">
        <f t="shared" si="18"/>
        <v>0</v>
      </c>
      <c r="AS65" s="66">
        <f t="shared" si="18"/>
        <v>41807</v>
      </c>
      <c r="AT65" s="66">
        <f t="shared" si="18"/>
        <v>190033</v>
      </c>
      <c r="AU65" s="66">
        <f t="shared" si="18"/>
        <v>-148226</v>
      </c>
      <c r="AV65" s="66">
        <f t="shared" si="18"/>
        <v>0</v>
      </c>
      <c r="AW65" s="66">
        <f t="shared" si="18"/>
        <v>115394</v>
      </c>
      <c r="AX65" s="66">
        <f t="shared" si="18"/>
        <v>106811</v>
      </c>
      <c r="AY65" s="66">
        <f t="shared" si="18"/>
        <v>8583</v>
      </c>
      <c r="AZ65" s="66">
        <f t="shared" si="18"/>
        <v>2483240</v>
      </c>
      <c r="BA65" s="66">
        <f t="shared" si="18"/>
        <v>2622883</v>
      </c>
      <c r="BB65" s="66">
        <f t="shared" si="18"/>
        <v>861343</v>
      </c>
      <c r="BC65" s="66">
        <f t="shared" si="18"/>
        <v>1000986</v>
      </c>
      <c r="BD65" s="66">
        <f aca="true" t="shared" si="19" ref="BD65:BI65">SUM(BD19:BD64)</f>
        <v>991689</v>
      </c>
      <c r="BE65" s="66">
        <f t="shared" si="19"/>
        <v>151</v>
      </c>
      <c r="BF65" s="66">
        <f t="shared" si="19"/>
        <v>8662</v>
      </c>
      <c r="BG65" s="66">
        <f t="shared" si="19"/>
        <v>67198</v>
      </c>
      <c r="BH65" s="66">
        <f t="shared" si="19"/>
        <v>129338</v>
      </c>
      <c r="BI65" s="66">
        <f t="shared" si="19"/>
        <v>4492346</v>
      </c>
      <c r="BJ65" s="60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  <c r="GS65" s="61"/>
      <c r="GT65" s="61"/>
      <c r="GU65" s="61"/>
      <c r="GV65" s="61"/>
      <c r="GW65" s="61"/>
      <c r="GX65" s="61"/>
      <c r="GY65" s="61"/>
      <c r="GZ65" s="61"/>
      <c r="HA65" s="61"/>
      <c r="HB65" s="61"/>
      <c r="HC65" s="61"/>
      <c r="HD65" s="61"/>
      <c r="HE65" s="61"/>
      <c r="HF65" s="61"/>
      <c r="HG65" s="61"/>
      <c r="HH65" s="61"/>
      <c r="HI65" s="61"/>
      <c r="HJ65" s="61"/>
      <c r="HK65" s="61"/>
      <c r="HL65" s="61"/>
      <c r="HM65" s="61"/>
      <c r="HN65" s="61"/>
      <c r="HO65" s="61"/>
      <c r="HP65" s="61"/>
      <c r="HQ65" s="61"/>
      <c r="HR65" s="61"/>
      <c r="HS65" s="61"/>
      <c r="HT65" s="61"/>
      <c r="HU65" s="61"/>
      <c r="HV65" s="61"/>
      <c r="HW65" s="61"/>
      <c r="HX65" s="61"/>
      <c r="HY65" s="61"/>
      <c r="HZ65" s="61"/>
      <c r="IA65" s="61"/>
      <c r="IB65" s="61"/>
      <c r="IC65" s="61"/>
      <c r="ID65" s="61"/>
      <c r="IE65" s="61"/>
      <c r="IF65" s="61"/>
      <c r="IG65" s="61"/>
      <c r="IH65" s="61"/>
      <c r="II65" s="61"/>
      <c r="IJ65" s="61"/>
      <c r="IK65" s="61"/>
    </row>
    <row r="66" spans="1:245" ht="32.25" customHeight="1" thickTop="1">
      <c r="A66" s="69" t="s">
        <v>86</v>
      </c>
      <c r="B66" s="70">
        <f aca="true" t="shared" si="20" ref="B66:AG66">SUM(B65,B18)</f>
        <v>7135214</v>
      </c>
      <c r="C66" s="70">
        <f t="shared" si="20"/>
        <v>23080466</v>
      </c>
      <c r="D66" s="70">
        <f t="shared" si="20"/>
        <v>13855784</v>
      </c>
      <c r="E66" s="70">
        <f t="shared" si="20"/>
        <v>1803386</v>
      </c>
      <c r="F66" s="70">
        <f t="shared" si="20"/>
        <v>6300437</v>
      </c>
      <c r="G66" s="70">
        <f t="shared" si="20"/>
        <v>4652</v>
      </c>
      <c r="H66" s="70">
        <f t="shared" si="20"/>
        <v>5747309</v>
      </c>
      <c r="I66" s="70">
        <f t="shared" si="20"/>
        <v>870349</v>
      </c>
      <c r="J66" s="70">
        <f t="shared" si="20"/>
        <v>9479706</v>
      </c>
      <c r="K66" s="70">
        <f t="shared" si="20"/>
        <v>939631</v>
      </c>
      <c r="L66" s="70">
        <f>SUM(L65,L18)</f>
        <v>201110878</v>
      </c>
      <c r="M66" s="70">
        <f t="shared" si="20"/>
        <v>4029983</v>
      </c>
      <c r="N66" s="70">
        <f t="shared" si="20"/>
        <v>2273576</v>
      </c>
      <c r="O66" s="70">
        <f t="shared" si="20"/>
        <v>1210218</v>
      </c>
      <c r="P66" s="70">
        <f t="shared" si="20"/>
        <v>172005</v>
      </c>
      <c r="Q66" s="70">
        <f t="shared" si="20"/>
        <v>374184</v>
      </c>
      <c r="R66" s="70">
        <f t="shared" si="20"/>
        <v>133605398</v>
      </c>
      <c r="S66" s="70">
        <f t="shared" si="20"/>
        <v>131691705</v>
      </c>
      <c r="T66" s="70">
        <f t="shared" si="20"/>
        <v>1435745</v>
      </c>
      <c r="U66" s="70">
        <f t="shared" si="20"/>
        <v>477948</v>
      </c>
      <c r="V66" s="70">
        <f t="shared" si="20"/>
        <v>680852</v>
      </c>
      <c r="W66" s="70">
        <f t="shared" si="20"/>
        <v>25257308</v>
      </c>
      <c r="X66" s="70">
        <f t="shared" si="20"/>
        <v>72072</v>
      </c>
      <c r="Y66" s="70">
        <f t="shared" si="20"/>
        <v>9955495</v>
      </c>
      <c r="Z66" s="70">
        <f t="shared" si="20"/>
        <v>23059086</v>
      </c>
      <c r="AA66" s="70">
        <f t="shared" si="20"/>
        <v>13933424</v>
      </c>
      <c r="AB66" s="70">
        <f t="shared" si="20"/>
        <v>599636</v>
      </c>
      <c r="AC66" s="70">
        <f t="shared" si="20"/>
        <v>8526026</v>
      </c>
      <c r="AD66" s="70">
        <f t="shared" si="20"/>
        <v>1579851</v>
      </c>
      <c r="AE66" s="70">
        <f t="shared" si="20"/>
        <v>176052</v>
      </c>
      <c r="AF66" s="70">
        <f t="shared" si="20"/>
        <v>51217</v>
      </c>
      <c r="AG66" s="70">
        <f t="shared" si="20"/>
        <v>124835</v>
      </c>
      <c r="AH66" s="70">
        <f aca="true" t="shared" si="21" ref="AH66:BI66">SUM(AH65,AH18)</f>
        <v>493312</v>
      </c>
      <c r="AI66" s="70">
        <f t="shared" si="21"/>
        <v>15114</v>
      </c>
      <c r="AJ66" s="70">
        <f t="shared" si="21"/>
        <v>14629</v>
      </c>
      <c r="AK66" s="70">
        <f t="shared" si="21"/>
        <v>485</v>
      </c>
      <c r="AL66" s="70">
        <f t="shared" si="21"/>
        <v>0</v>
      </c>
      <c r="AM66" s="70">
        <f t="shared" si="21"/>
        <v>2186355</v>
      </c>
      <c r="AN66" s="71">
        <f t="shared" si="21"/>
        <v>8148601</v>
      </c>
      <c r="AO66" s="70">
        <f t="shared" si="21"/>
        <v>0</v>
      </c>
      <c r="AP66" s="70">
        <f t="shared" si="21"/>
        <v>4601</v>
      </c>
      <c r="AQ66" s="70">
        <f t="shared" si="21"/>
        <v>4601</v>
      </c>
      <c r="AR66" s="70">
        <f t="shared" si="21"/>
        <v>0</v>
      </c>
      <c r="AS66" s="70">
        <f t="shared" si="21"/>
        <v>69442</v>
      </c>
      <c r="AT66" s="70">
        <f t="shared" si="21"/>
        <v>755160</v>
      </c>
      <c r="AU66" s="70">
        <f t="shared" si="21"/>
        <v>-685718</v>
      </c>
      <c r="AV66" s="70">
        <f t="shared" si="21"/>
        <v>0</v>
      </c>
      <c r="AW66" s="70">
        <f t="shared" si="21"/>
        <v>310330</v>
      </c>
      <c r="AX66" s="70">
        <f t="shared" si="21"/>
        <v>381271</v>
      </c>
      <c r="AY66" s="70">
        <f t="shared" si="21"/>
        <v>-70941</v>
      </c>
      <c r="AZ66" s="70">
        <f t="shared" si="21"/>
        <v>7387341</v>
      </c>
      <c r="BA66" s="70">
        <f t="shared" si="21"/>
        <v>8144000</v>
      </c>
      <c r="BB66" s="70">
        <f t="shared" si="21"/>
        <v>3731833</v>
      </c>
      <c r="BC66" s="70">
        <f t="shared" si="21"/>
        <v>4488492</v>
      </c>
      <c r="BD66" s="70">
        <f t="shared" si="21"/>
        <v>2608031</v>
      </c>
      <c r="BE66" s="70">
        <f t="shared" si="21"/>
        <v>402</v>
      </c>
      <c r="BF66" s="70">
        <f t="shared" si="21"/>
        <v>93844</v>
      </c>
      <c r="BG66" s="70">
        <f t="shared" si="21"/>
        <v>305692</v>
      </c>
      <c r="BH66" s="70">
        <f t="shared" si="21"/>
        <v>563437</v>
      </c>
      <c r="BI66" s="70">
        <f t="shared" si="21"/>
        <v>222777623</v>
      </c>
      <c r="BJ66" s="60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61"/>
      <c r="FM66" s="61"/>
      <c r="FN66" s="61"/>
      <c r="FO66" s="61"/>
      <c r="FP66" s="61"/>
      <c r="FQ66" s="61"/>
      <c r="FR66" s="61"/>
      <c r="FS66" s="61"/>
      <c r="FT66" s="61"/>
      <c r="FU66" s="61"/>
      <c r="FV66" s="61"/>
      <c r="FW66" s="61"/>
      <c r="FX66" s="61"/>
      <c r="FY66" s="61"/>
      <c r="FZ66" s="61"/>
      <c r="GA66" s="61"/>
      <c r="GB66" s="61"/>
      <c r="GC66" s="61"/>
      <c r="GD66" s="61"/>
      <c r="GE66" s="61"/>
      <c r="GF66" s="61"/>
      <c r="GG66" s="61"/>
      <c r="GH66" s="61"/>
      <c r="GI66" s="61"/>
      <c r="GJ66" s="61"/>
      <c r="GK66" s="61"/>
      <c r="GL66" s="61"/>
      <c r="GM66" s="61"/>
      <c r="GN66" s="61"/>
      <c r="GO66" s="61"/>
      <c r="GP66" s="61"/>
      <c r="GQ66" s="61"/>
      <c r="GR66" s="61"/>
      <c r="GS66" s="61"/>
      <c r="GT66" s="61"/>
      <c r="GU66" s="61"/>
      <c r="GV66" s="61"/>
      <c r="GW66" s="61"/>
      <c r="GX66" s="61"/>
      <c r="GY66" s="61"/>
      <c r="GZ66" s="61"/>
      <c r="HA66" s="61"/>
      <c r="HB66" s="61"/>
      <c r="HC66" s="61"/>
      <c r="HD66" s="61"/>
      <c r="HE66" s="61"/>
      <c r="HF66" s="61"/>
      <c r="HG66" s="61"/>
      <c r="HH66" s="61"/>
      <c r="HI66" s="61"/>
      <c r="HJ66" s="61"/>
      <c r="HK66" s="61"/>
      <c r="HL66" s="61"/>
      <c r="HM66" s="61"/>
      <c r="HN66" s="61"/>
      <c r="HO66" s="61"/>
      <c r="HP66" s="61"/>
      <c r="HQ66" s="61"/>
      <c r="HR66" s="61"/>
      <c r="HS66" s="61"/>
      <c r="HT66" s="61"/>
      <c r="HU66" s="61"/>
      <c r="HV66" s="61"/>
      <c r="HW66" s="61"/>
      <c r="HX66" s="61"/>
      <c r="HY66" s="61"/>
      <c r="HZ66" s="61"/>
      <c r="IA66" s="61"/>
      <c r="IB66" s="61"/>
      <c r="IC66" s="61"/>
      <c r="ID66" s="61"/>
      <c r="IE66" s="61"/>
      <c r="IF66" s="61"/>
      <c r="IG66" s="61"/>
      <c r="IH66" s="61"/>
      <c r="II66" s="61"/>
      <c r="IJ66" s="61"/>
      <c r="IK66" s="61"/>
    </row>
    <row r="67" spans="1:65" s="61" customFormat="1" ht="36.75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4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M67" s="89"/>
    </row>
    <row r="68" spans="22:65" s="61" customFormat="1" ht="36.75" customHeight="1">
      <c r="V68" s="75"/>
      <c r="BM68" s="60"/>
    </row>
    <row r="69" spans="22:65" s="61" customFormat="1" ht="36.75" customHeight="1">
      <c r="V69" s="75"/>
      <c r="BM69" s="60"/>
    </row>
  </sheetData>
  <sheetProtection/>
  <mergeCells count="46">
    <mergeCell ref="BF1:BI1"/>
    <mergeCell ref="T3:T4"/>
    <mergeCell ref="AK3:AK4"/>
    <mergeCell ref="AJ3:AJ4"/>
    <mergeCell ref="AA3:AA4"/>
    <mergeCell ref="AB3:AB4"/>
    <mergeCell ref="AC3:AC4"/>
    <mergeCell ref="AF3:AF4"/>
    <mergeCell ref="V2:V3"/>
    <mergeCell ref="AP3:AP4"/>
    <mergeCell ref="W2:W3"/>
    <mergeCell ref="X2:X3"/>
    <mergeCell ref="P3:P4"/>
    <mergeCell ref="S3:S4"/>
    <mergeCell ref="AX3:AX4"/>
    <mergeCell ref="AS3:AS4"/>
    <mergeCell ref="AT3:AT4"/>
    <mergeCell ref="AU3:AU4"/>
    <mergeCell ref="AW3:AW4"/>
    <mergeCell ref="AV2:AV4"/>
    <mergeCell ref="H3:H4"/>
    <mergeCell ref="Q3:Q4"/>
    <mergeCell ref="N3:N4"/>
    <mergeCell ref="B3:B4"/>
    <mergeCell ref="E3:E4"/>
    <mergeCell ref="G3:G4"/>
    <mergeCell ref="O3:O4"/>
    <mergeCell ref="F3:F4"/>
    <mergeCell ref="C2:C3"/>
    <mergeCell ref="AY3:AY4"/>
    <mergeCell ref="AZ3:AZ4"/>
    <mergeCell ref="U3:U4"/>
    <mergeCell ref="AG3:AG4"/>
    <mergeCell ref="AO3:AO4"/>
    <mergeCell ref="AQ3:AQ4"/>
    <mergeCell ref="AL2:AL3"/>
    <mergeCell ref="AM2:AM3"/>
    <mergeCell ref="Y2:Y3"/>
    <mergeCell ref="AR2:AR4"/>
    <mergeCell ref="BG2:BG4"/>
    <mergeCell ref="BI2:BI3"/>
    <mergeCell ref="BA3:BA4"/>
    <mergeCell ref="BB3:BB4"/>
    <mergeCell ref="BC3:BC4"/>
    <mergeCell ref="BH2:BH3"/>
    <mergeCell ref="BD2:BD3"/>
  </mergeCells>
  <printOptions/>
  <pageMargins left="0.7874015748031497" right="0.7874015748031497" top="0.7874015748031497" bottom="0.3937007874015748" header="0.4330708661417323" footer="0.2755905511811024"/>
  <pageSetup firstPageNumber="267" useFirstPageNumber="1" fitToHeight="10" horizontalDpi="600" verticalDpi="600" orientation="portrait" paperSize="9" scale="35" r:id="rId1"/>
  <headerFooter alignWithMargins="0">
    <oddHeader>&amp;L&amp;24
　　第３７表　国民健康保険事業会計（事業勘定）決算の状況</oddHeader>
    <oddFooter>&amp;C&amp;28&amp;P</oddFooter>
  </headerFooter>
  <colBreaks count="5" manualBreakCount="5">
    <brk id="11" max="96" man="1"/>
    <brk id="21" max="96" man="1"/>
    <brk id="31" max="91" man="1"/>
    <brk id="40" max="91" man="1"/>
    <brk id="51" max="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G0114554</cp:lastModifiedBy>
  <cp:lastPrinted>2011-03-03T04:45:06Z</cp:lastPrinted>
  <dcterms:created xsi:type="dcterms:W3CDTF">2011-03-24T01:03:11Z</dcterms:created>
  <dcterms:modified xsi:type="dcterms:W3CDTF">2011-03-24T01:05:13Z</dcterms:modified>
  <cp:category/>
  <cp:version/>
  <cp:contentType/>
  <cp:contentStatus/>
</cp:coreProperties>
</file>