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3675" activeTab="0"/>
  </bookViews>
  <sheets>
    <sheet name="第３８表国保（直診）決算" sheetId="1" r:id="rId1"/>
  </sheets>
  <definedNames>
    <definedName name="_xlnm.Print_Area" localSheetId="0">'第３８表国保（直診）決算'!$A$1:$AM$66</definedName>
    <definedName name="_xlnm.Print_Area">'第３８表国保（直診）決算'!$A$1:$AK$66</definedName>
    <definedName name="_xlnm.Print_Titles" localSheetId="0">'第３８表国保（直診）決算'!$A:$A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<sst xmlns="http://schemas.openxmlformats.org/spreadsheetml/2006/main" count="128" uniqueCount="122">
  <si>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</si>
  <si>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</si>
  <si>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</si>
  <si>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</si>
  <si>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</si>
  <si>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</si>
  <si>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</si>
  <si>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</si>
  <si>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</si>
  <si>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</si>
  <si>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</si>
  <si>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</si>
  <si>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</si>
  <si>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</si>
  <si>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</si>
  <si>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</si>
  <si>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</si>
  <si>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</si>
  <si>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</si>
  <si>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</si>
  <si>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</si>
  <si>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</si>
  <si>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</si>
  <si>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</si>
  <si>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</si>
  <si>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</si>
  <si>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</si>
  <si>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</si>
  <si>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</si>
  <si>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</si>
  <si>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</si>
  <si>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</si>
  <si>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</si>
  <si>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</si>
  <si>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</si>
  <si>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</si>
  <si>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</si>
  <si>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</si>
  <si>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</si>
  <si>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</si>
  <si>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</si>
  <si>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</si>
  <si>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</si>
  <si>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</si>
  <si>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</si>
  <si>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</si>
  <si>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</si>
  <si>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</si>
  <si>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</si>
  <si>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</si>
  <si>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</si>
  <si>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</si>
  <si>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</si>
  <si>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</si>
  <si>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</si>
  <si>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</si>
  <si>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</si>
  <si>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</si>
  <si>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</si>
  <si>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</si>
  <si>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</si>
  <si>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</si>
  <si>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</si>
  <si>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</si>
  <si>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</si>
  <si>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</si>
  <si>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</si>
  <si>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</si>
  <si>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</si>
  <si>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</si>
  <si>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</si>
  <si>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</si>
  <si>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</si>
  <si>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</si>
  <si>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</si>
  <si>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</si>
  <si>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</si>
  <si>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</si>
  <si>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</si>
  <si>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</si>
  <si>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</si>
  <si>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</si>
  <si>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</si>
  <si>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</si>
  <si>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</si>
  <si>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</si>
  <si>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</si>
  <si>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</si>
  <si>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</si>
  <si>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</si>
  <si>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</si>
  <si>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</si>
  <si>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</si>
  <si>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</si>
  <si>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</si>
  <si>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</si>
  <si>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</si>
  <si>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</si>
  <si>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</si>
  <si>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</si>
  <si>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</si>
  <si>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</si>
  <si>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</si>
  <si>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</si>
  <si>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</si>
  <si>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</si>
  <si>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</si>
  <si>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</si>
  <si>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</si>
  <si>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</si>
  <si>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</si>
  <si>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</si>
  <si>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</si>
  <si>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</si>
  <si>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</si>
  <si>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</si>
  <si>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</si>
  <si>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</si>
  <si>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</si>
  <si>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H22.4.1現在</t>
  </si>
  <si>
    <t>歳入の内訳</t>
  </si>
  <si>
    <t>歳出の内訳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</si>
</sst>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5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16" xfId="0" applyFont="1" applyBorder="1" applyAlignment="1">
      <alignment horizontal="center" vertical="center" wrapText="1"/>
    </xf>
    <xf numFmtId="3" fontId="7" fillId="0" borderId="12" xfId="0" applyFont="1" applyBorder="1" applyAlignment="1">
      <alignment horizontal="center" vertical="center" wrapText="1"/>
    </xf>
    <xf numFmtId="3" fontId="7" fillId="0" borderId="17" xfId="0" applyFont="1" applyBorder="1" applyAlignment="1">
      <alignment horizontal="center" vertical="center" wrapText="1"/>
    </xf>
    <xf numFmtId="3" fontId="7" fillId="0" borderId="10" xfId="0" applyFont="1" applyBorder="1" applyAlignment="1">
      <alignment/>
    </xf>
    <xf numFmtId="3" fontId="7" fillId="0" borderId="0" xfId="0" applyFont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Font="1" applyBorder="1" applyAlignment="1">
      <alignment horizontal="center" vertical="top" wrapText="1"/>
    </xf>
    <xf numFmtId="3" fontId="7" fillId="0" borderId="10" xfId="0" applyFont="1" applyBorder="1" applyAlignment="1">
      <alignment vertical="top" wrapText="1"/>
    </xf>
    <xf numFmtId="3" fontId="7" fillId="0" borderId="12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shrinkToFit="1"/>
    </xf>
    <xf numFmtId="3" fontId="7" fillId="0" borderId="15" xfId="0" applyNumberFormat="1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vertical="top"/>
    </xf>
    <xf numFmtId="176" fontId="5" fillId="0" borderId="23" xfId="0" applyNumberFormat="1" applyFont="1" applyBorder="1" applyAlignment="1">
      <alignment vertical="center"/>
    </xf>
    <xf numFmtId="3" fontId="5" fillId="0" borderId="13" xfId="0" applyFont="1" applyBorder="1" applyAlignment="1">
      <alignment/>
    </xf>
    <xf numFmtId="3" fontId="5" fillId="0" borderId="0" xfId="0" applyFont="1" applyAlignment="1">
      <alignment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horizontal="centerContinuous" vertical="center" wrapText="1"/>
    </xf>
    <xf numFmtId="3" fontId="7" fillId="0" borderId="14" xfId="0" applyNumberFormat="1" applyFont="1" applyBorder="1" applyAlignment="1">
      <alignment horizontal="centerContinuous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showOutlineSymbols="0" view="pageBreakPreview" zoomScale="50" zoomScaleNormal="87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  <col min="41" max="41" width="12.625" style="20" bestFit="1" customWidth="1"/>
    <col min="42" max="42" width="4.375" style="20" bestFit="1" customWidth="1"/>
    <col min="43" max="43" width="12.625" style="20" bestFit="1" customWidth="1"/>
    <col min="44" max="44" width="4.375" style="20" bestFit="1" customWidth="1"/>
    <col min="45" max="45" width="10.875" style="20" bestFit="1" customWidth="1"/>
    <col min="46" max="46" width="4.375" style="20" bestFit="1" customWidth="1"/>
    <col min="47" max="47" width="12.625" style="20" bestFit="1" customWidth="1"/>
    <col min="48" max="48" width="4.375" style="20" bestFit="1" customWidth="1"/>
  </cols>
  <sheetData>
    <row r="1" spans="1:244" ht="36" customHeight="1">
      <c r="A1" s="33" t="s">
        <v>0</v>
      </c>
      <c r="B1" s="7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53" t="s">
        <v>120</v>
      </c>
      <c r="M1" s="54"/>
      <c r="N1" s="54"/>
      <c r="O1" s="55"/>
      <c r="P1" s="10" t="s">
        <v>2</v>
      </c>
      <c r="Q1" s="10"/>
      <c r="R1" s="10"/>
      <c r="S1" s="10"/>
      <c r="T1" s="10"/>
      <c r="U1" s="11"/>
      <c r="V1" s="53" t="s">
        <v>121</v>
      </c>
      <c r="W1" s="54"/>
      <c r="X1" s="54"/>
      <c r="Y1" s="54"/>
      <c r="Z1" s="54"/>
      <c r="AA1" s="54"/>
      <c r="AB1" s="54"/>
      <c r="AC1" s="56"/>
      <c r="AD1" s="57" t="s">
        <v>107</v>
      </c>
      <c r="AE1" s="58"/>
      <c r="AF1" s="58"/>
      <c r="AG1" s="58"/>
      <c r="AH1" s="58"/>
      <c r="AI1" s="58"/>
      <c r="AJ1" s="59"/>
      <c r="AK1" s="13" t="s">
        <v>110</v>
      </c>
      <c r="AL1" s="13" t="s">
        <v>119</v>
      </c>
      <c r="AM1" s="47" t="s">
        <v>116</v>
      </c>
      <c r="AN1" s="19"/>
      <c r="AW1" s="20"/>
      <c r="AX1" s="20"/>
      <c r="AY1" s="20"/>
      <c r="AZ1" s="20"/>
      <c r="BA1" s="20"/>
      <c r="BB1" s="20"/>
      <c r="BC1" s="20"/>
      <c r="BD1" s="20"/>
      <c r="BE1" s="20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244" ht="25.5" customHeight="1">
      <c r="A2" s="2"/>
      <c r="B2" s="8"/>
      <c r="C2" s="38" t="s">
        <v>9</v>
      </c>
      <c r="D2" s="38" t="s">
        <v>10</v>
      </c>
      <c r="E2" s="10"/>
      <c r="F2" s="10"/>
      <c r="G2" s="38" t="s">
        <v>11</v>
      </c>
      <c r="H2" s="38" t="s">
        <v>12</v>
      </c>
      <c r="I2" s="10"/>
      <c r="J2" s="10"/>
      <c r="K2" s="11"/>
      <c r="L2" s="38" t="s">
        <v>13</v>
      </c>
      <c r="M2" s="38" t="s">
        <v>14</v>
      </c>
      <c r="N2" s="38" t="s">
        <v>15</v>
      </c>
      <c r="O2" s="41" t="s">
        <v>16</v>
      </c>
      <c r="P2" s="12"/>
      <c r="Q2" s="38" t="s">
        <v>18</v>
      </c>
      <c r="R2" s="38" t="s">
        <v>19</v>
      </c>
      <c r="S2" s="38" t="s">
        <v>20</v>
      </c>
      <c r="T2" s="38" t="s">
        <v>21</v>
      </c>
      <c r="U2" s="11"/>
      <c r="V2" s="38" t="s">
        <v>21</v>
      </c>
      <c r="W2" s="10"/>
      <c r="X2" s="38" t="s">
        <v>22</v>
      </c>
      <c r="Y2" s="38" t="s">
        <v>23</v>
      </c>
      <c r="Z2" s="10"/>
      <c r="AA2" s="10"/>
      <c r="AB2" s="42" t="s">
        <v>97</v>
      </c>
      <c r="AC2" s="40" t="s">
        <v>24</v>
      </c>
      <c r="AD2" s="38" t="s">
        <v>3</v>
      </c>
      <c r="AE2" s="39" t="s">
        <v>103</v>
      </c>
      <c r="AF2" s="38" t="s">
        <v>98</v>
      </c>
      <c r="AG2" s="38" t="s">
        <v>4</v>
      </c>
      <c r="AH2" s="38" t="s">
        <v>5</v>
      </c>
      <c r="AI2" s="38" t="s">
        <v>6</v>
      </c>
      <c r="AJ2" s="38" t="s">
        <v>7</v>
      </c>
      <c r="AK2" s="9"/>
      <c r="AL2" s="9" t="s">
        <v>118</v>
      </c>
      <c r="AM2" s="48" t="s">
        <v>117</v>
      </c>
      <c r="AN2" s="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25.5" customHeight="1">
      <c r="A3" s="2"/>
      <c r="B3" s="14"/>
      <c r="C3" s="14"/>
      <c r="D3" s="8"/>
      <c r="E3" s="38" t="s">
        <v>105</v>
      </c>
      <c r="F3" s="38" t="s">
        <v>31</v>
      </c>
      <c r="G3" s="14"/>
      <c r="H3" s="14"/>
      <c r="I3" s="38" t="s">
        <v>89</v>
      </c>
      <c r="J3" s="38" t="s">
        <v>91</v>
      </c>
      <c r="K3" s="40" t="s">
        <v>92</v>
      </c>
      <c r="L3" s="14"/>
      <c r="M3" s="14"/>
      <c r="N3" s="8"/>
      <c r="O3" s="16"/>
      <c r="P3" s="12"/>
      <c r="Q3" s="14"/>
      <c r="R3" s="14"/>
      <c r="S3" s="14"/>
      <c r="T3" s="14"/>
      <c r="U3" s="40" t="s">
        <v>89</v>
      </c>
      <c r="V3" s="38" t="s">
        <v>91</v>
      </c>
      <c r="W3" s="38" t="s">
        <v>92</v>
      </c>
      <c r="X3" s="8"/>
      <c r="Y3" s="14"/>
      <c r="Z3" s="38" t="s">
        <v>32</v>
      </c>
      <c r="AA3" s="38" t="s">
        <v>96</v>
      </c>
      <c r="AB3" s="43" t="s">
        <v>108</v>
      </c>
      <c r="AC3" s="17"/>
      <c r="AD3" s="8"/>
      <c r="AE3" s="34" t="s">
        <v>104</v>
      </c>
      <c r="AF3" s="34" t="s">
        <v>99</v>
      </c>
      <c r="AG3" s="8" t="s">
        <v>87</v>
      </c>
      <c r="AH3" s="8"/>
      <c r="AI3" s="8"/>
      <c r="AJ3" s="8"/>
      <c r="AK3" s="15"/>
      <c r="AL3" s="15"/>
      <c r="AM3" s="15"/>
      <c r="AN3" s="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25.5" customHeight="1">
      <c r="A4" s="1"/>
      <c r="B4" s="14" t="s">
        <v>8</v>
      </c>
      <c r="C4" s="14"/>
      <c r="D4" s="14"/>
      <c r="E4" s="36" t="s">
        <v>106</v>
      </c>
      <c r="F4" s="14"/>
      <c r="G4" s="14"/>
      <c r="H4" s="14"/>
      <c r="I4" s="35" t="s">
        <v>90</v>
      </c>
      <c r="J4" s="35" t="s">
        <v>90</v>
      </c>
      <c r="K4" s="37" t="s">
        <v>93</v>
      </c>
      <c r="L4" s="14"/>
      <c r="M4" s="14"/>
      <c r="N4" s="14"/>
      <c r="O4" s="18"/>
      <c r="P4" s="12" t="s">
        <v>17</v>
      </c>
      <c r="Q4" s="14"/>
      <c r="R4" s="14"/>
      <c r="S4" s="14"/>
      <c r="T4" s="14"/>
      <c r="U4" s="37" t="s">
        <v>94</v>
      </c>
      <c r="V4" s="35" t="s">
        <v>94</v>
      </c>
      <c r="W4" s="35" t="s">
        <v>95</v>
      </c>
      <c r="X4" s="14"/>
      <c r="Y4" s="14"/>
      <c r="Z4" s="14"/>
      <c r="AA4" s="36" t="s">
        <v>109</v>
      </c>
      <c r="AB4" s="14"/>
      <c r="AC4" s="17"/>
      <c r="AD4" s="14" t="s">
        <v>25</v>
      </c>
      <c r="AE4" s="14" t="s">
        <v>26</v>
      </c>
      <c r="AF4" s="14" t="s">
        <v>27</v>
      </c>
      <c r="AG4" s="14" t="s">
        <v>88</v>
      </c>
      <c r="AH4" s="14" t="s">
        <v>28</v>
      </c>
      <c r="AI4" s="14" t="s">
        <v>29</v>
      </c>
      <c r="AJ4" s="14" t="s">
        <v>30</v>
      </c>
      <c r="AK4" s="17"/>
      <c r="AL4" s="17"/>
      <c r="AM4" s="17"/>
      <c r="AN4" s="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33" customHeight="1">
      <c r="A5" s="29" t="s">
        <v>33</v>
      </c>
      <c r="B5" s="23">
        <f>SUM(C5:D5,G5:H5,L5:O5)</f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f>SUM(Q5:T5,X5:Y5,AB5:AC5)</f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f aca="true" t="shared" si="0" ref="AD5:AD17">B5-P5</f>
        <v>0</v>
      </c>
      <c r="AE5" s="51">
        <v>0</v>
      </c>
      <c r="AF5" s="51">
        <v>0</v>
      </c>
      <c r="AG5" s="23">
        <f>AD5-AE5+AF5</f>
        <v>0</v>
      </c>
      <c r="AH5" s="23">
        <f aca="true" t="shared" si="1" ref="AH5:AH17">H5</f>
        <v>0</v>
      </c>
      <c r="AI5" s="23">
        <f aca="true" t="shared" si="2" ref="AI5:AI17">T5</f>
        <v>0</v>
      </c>
      <c r="AJ5" s="23">
        <f>AG5-AH5+AI5</f>
        <v>0</v>
      </c>
      <c r="AK5" s="23">
        <v>0</v>
      </c>
      <c r="AL5" s="23">
        <v>0</v>
      </c>
      <c r="AM5" s="23">
        <v>0</v>
      </c>
      <c r="AN5" s="6"/>
      <c r="AO5" s="52"/>
      <c r="AS5" s="52"/>
      <c r="AU5" s="52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ht="33" customHeight="1">
      <c r="A6" s="30" t="s">
        <v>34</v>
      </c>
      <c r="B6" s="24">
        <f>SUM(C6:D6,G6:H6,L6:O6)</f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f>SUM(Q6:T6,X6:Y6,AB6:AC6)</f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f t="shared" si="0"/>
        <v>0</v>
      </c>
      <c r="AE6" s="49">
        <v>0</v>
      </c>
      <c r="AF6" s="49">
        <v>0</v>
      </c>
      <c r="AG6" s="24">
        <f>AD6-AE6+AF6</f>
        <v>0</v>
      </c>
      <c r="AH6" s="24">
        <f t="shared" si="1"/>
        <v>0</v>
      </c>
      <c r="AI6" s="24">
        <f t="shared" si="2"/>
        <v>0</v>
      </c>
      <c r="AJ6" s="24">
        <f aca="true" t="shared" si="3" ref="AJ6:AJ17">AG6-AH6+AI6</f>
        <v>0</v>
      </c>
      <c r="AK6" s="24">
        <v>0</v>
      </c>
      <c r="AL6" s="24">
        <v>0</v>
      </c>
      <c r="AM6" s="24">
        <v>0</v>
      </c>
      <c r="AN6" s="6"/>
      <c r="AO6" s="52"/>
      <c r="AS6" s="52"/>
      <c r="AU6" s="52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ht="33" customHeight="1">
      <c r="A7" s="30" t="s">
        <v>35</v>
      </c>
      <c r="B7" s="24">
        <f aca="true" t="shared" si="4" ref="B7:B64">SUM(C7:D7,G7:H7,L7:O7)</f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f aca="true" t="shared" si="5" ref="P7:P64">SUM(Q7:T7,X7:Y7,AB7:AC7)</f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f t="shared" si="0"/>
        <v>0</v>
      </c>
      <c r="AE7" s="49">
        <v>0</v>
      </c>
      <c r="AF7" s="49">
        <v>0</v>
      </c>
      <c r="AG7" s="24">
        <f aca="true" t="shared" si="6" ref="AG7:AG64">AD7-AE7+AF7</f>
        <v>0</v>
      </c>
      <c r="AH7" s="24">
        <f t="shared" si="1"/>
        <v>0</v>
      </c>
      <c r="AI7" s="24">
        <f t="shared" si="2"/>
        <v>0</v>
      </c>
      <c r="AJ7" s="24">
        <f t="shared" si="3"/>
        <v>0</v>
      </c>
      <c r="AK7" s="24">
        <v>0</v>
      </c>
      <c r="AL7" s="24">
        <v>0</v>
      </c>
      <c r="AM7" s="24">
        <v>0</v>
      </c>
      <c r="AN7" s="6"/>
      <c r="AO7" s="52"/>
      <c r="AS7" s="52"/>
      <c r="AU7" s="52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ht="33" customHeight="1">
      <c r="A8" s="30" t="s">
        <v>36</v>
      </c>
      <c r="B8" s="24">
        <f t="shared" si="4"/>
        <v>64258</v>
      </c>
      <c r="C8" s="24">
        <v>42445</v>
      </c>
      <c r="D8" s="24">
        <v>5766</v>
      </c>
      <c r="E8" s="24">
        <v>5766</v>
      </c>
      <c r="F8" s="24">
        <v>0</v>
      </c>
      <c r="G8" s="24">
        <v>0</v>
      </c>
      <c r="H8" s="24">
        <v>15845</v>
      </c>
      <c r="I8" s="24">
        <v>15845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202</v>
      </c>
      <c r="P8" s="24">
        <f t="shared" si="5"/>
        <v>64258</v>
      </c>
      <c r="Q8" s="24">
        <v>40648</v>
      </c>
      <c r="R8" s="24">
        <v>22697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913</v>
      </c>
      <c r="Z8" s="24">
        <v>913</v>
      </c>
      <c r="AA8" s="24">
        <v>0</v>
      </c>
      <c r="AB8" s="24">
        <v>0</v>
      </c>
      <c r="AC8" s="24">
        <v>0</v>
      </c>
      <c r="AD8" s="24">
        <f t="shared" si="0"/>
        <v>0</v>
      </c>
      <c r="AE8" s="49">
        <v>0</v>
      </c>
      <c r="AF8" s="49">
        <v>0</v>
      </c>
      <c r="AG8" s="24">
        <f t="shared" si="6"/>
        <v>0</v>
      </c>
      <c r="AH8" s="24">
        <f t="shared" si="1"/>
        <v>15845</v>
      </c>
      <c r="AI8" s="24">
        <f t="shared" si="2"/>
        <v>0</v>
      </c>
      <c r="AJ8" s="24">
        <f t="shared" si="3"/>
        <v>-15845</v>
      </c>
      <c r="AK8" s="24">
        <v>27504</v>
      </c>
      <c r="AL8" s="24">
        <v>3</v>
      </c>
      <c r="AM8" s="24">
        <v>3643</v>
      </c>
      <c r="AN8" s="6"/>
      <c r="AO8" s="52"/>
      <c r="AS8" s="52"/>
      <c r="AU8" s="52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ht="33" customHeight="1">
      <c r="A9" s="30" t="s">
        <v>37</v>
      </c>
      <c r="B9" s="24">
        <f t="shared" si="4"/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f t="shared" si="5"/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f t="shared" si="0"/>
        <v>0</v>
      </c>
      <c r="AE9" s="49">
        <v>0</v>
      </c>
      <c r="AF9" s="49">
        <v>0</v>
      </c>
      <c r="AG9" s="24">
        <f t="shared" si="6"/>
        <v>0</v>
      </c>
      <c r="AH9" s="24">
        <f t="shared" si="1"/>
        <v>0</v>
      </c>
      <c r="AI9" s="24">
        <f t="shared" si="2"/>
        <v>0</v>
      </c>
      <c r="AJ9" s="24">
        <f t="shared" si="3"/>
        <v>0</v>
      </c>
      <c r="AK9" s="24">
        <v>0</v>
      </c>
      <c r="AL9" s="24">
        <v>0</v>
      </c>
      <c r="AM9" s="27">
        <v>0</v>
      </c>
      <c r="AN9" s="6"/>
      <c r="AO9" s="52"/>
      <c r="AS9" s="52"/>
      <c r="AU9" s="52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ht="33" customHeight="1">
      <c r="A10" s="29" t="s">
        <v>38</v>
      </c>
      <c r="B10" s="23">
        <f t="shared" si="4"/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5"/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f t="shared" si="0"/>
        <v>0</v>
      </c>
      <c r="AE10" s="51">
        <v>0</v>
      </c>
      <c r="AF10" s="51">
        <v>0</v>
      </c>
      <c r="AG10" s="23">
        <f t="shared" si="6"/>
        <v>0</v>
      </c>
      <c r="AH10" s="23">
        <f t="shared" si="1"/>
        <v>0</v>
      </c>
      <c r="AI10" s="23">
        <f t="shared" si="2"/>
        <v>0</v>
      </c>
      <c r="AJ10" s="23">
        <f t="shared" si="3"/>
        <v>0</v>
      </c>
      <c r="AK10" s="23">
        <v>0</v>
      </c>
      <c r="AL10" s="23">
        <v>0</v>
      </c>
      <c r="AM10" s="24">
        <v>0</v>
      </c>
      <c r="AN10" s="6"/>
      <c r="AO10" s="52"/>
      <c r="AS10" s="52"/>
      <c r="AU10" s="52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</row>
    <row r="11" spans="1:244" ht="33" customHeight="1">
      <c r="A11" s="30" t="s">
        <v>39</v>
      </c>
      <c r="B11" s="24">
        <f t="shared" si="4"/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f t="shared" si="5"/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f t="shared" si="0"/>
        <v>0</v>
      </c>
      <c r="AE11" s="49">
        <v>0</v>
      </c>
      <c r="AF11" s="49">
        <v>0</v>
      </c>
      <c r="AG11" s="24">
        <f t="shared" si="6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v>0</v>
      </c>
      <c r="AL11" s="24">
        <v>0</v>
      </c>
      <c r="AM11" s="24">
        <v>0</v>
      </c>
      <c r="AN11" s="6"/>
      <c r="AO11" s="52"/>
      <c r="AS11" s="52"/>
      <c r="AU11" s="52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ht="33" customHeight="1">
      <c r="A12" s="30" t="s">
        <v>40</v>
      </c>
      <c r="B12" s="24">
        <f t="shared" si="4"/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f t="shared" si="5"/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f t="shared" si="0"/>
        <v>0</v>
      </c>
      <c r="AE12" s="49">
        <v>0</v>
      </c>
      <c r="AF12" s="49">
        <v>0</v>
      </c>
      <c r="AG12" s="24">
        <f t="shared" si="6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v>0</v>
      </c>
      <c r="AL12" s="24">
        <v>0</v>
      </c>
      <c r="AM12" s="24">
        <v>0</v>
      </c>
      <c r="AN12" s="6"/>
      <c r="AO12" s="52"/>
      <c r="AS12" s="52"/>
      <c r="AU12" s="52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ht="33" customHeight="1">
      <c r="A13" s="30" t="s">
        <v>41</v>
      </c>
      <c r="B13" s="24">
        <f>SUM(C13:D13,G13:H13,L13:O13)</f>
        <v>139309</v>
      </c>
      <c r="C13" s="24">
        <v>99428</v>
      </c>
      <c r="D13" s="24">
        <v>6360</v>
      </c>
      <c r="E13" s="24">
        <v>6360</v>
      </c>
      <c r="F13" s="24">
        <v>0</v>
      </c>
      <c r="G13" s="24">
        <v>0</v>
      </c>
      <c r="H13" s="24">
        <v>11207</v>
      </c>
      <c r="I13" s="24">
        <v>11207</v>
      </c>
      <c r="J13" s="24">
        <v>0</v>
      </c>
      <c r="K13" s="24">
        <v>0</v>
      </c>
      <c r="L13" s="24">
        <v>0</v>
      </c>
      <c r="M13" s="24">
        <v>1306</v>
      </c>
      <c r="N13" s="24">
        <v>20000</v>
      </c>
      <c r="O13" s="24">
        <v>1008</v>
      </c>
      <c r="P13" s="24">
        <f t="shared" si="5"/>
        <v>137901</v>
      </c>
      <c r="Q13" s="24">
        <v>58027</v>
      </c>
      <c r="R13" s="24">
        <v>57346</v>
      </c>
      <c r="S13" s="24">
        <v>20024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2504</v>
      </c>
      <c r="Z13" s="24">
        <v>2504</v>
      </c>
      <c r="AA13" s="24">
        <v>0</v>
      </c>
      <c r="AB13" s="24">
        <v>0</v>
      </c>
      <c r="AC13" s="24">
        <v>0</v>
      </c>
      <c r="AD13" s="24">
        <f t="shared" si="0"/>
        <v>1408</v>
      </c>
      <c r="AE13" s="49">
        <v>0</v>
      </c>
      <c r="AF13" s="49">
        <v>0</v>
      </c>
      <c r="AG13" s="24">
        <f t="shared" si="6"/>
        <v>1408</v>
      </c>
      <c r="AH13" s="24">
        <f t="shared" si="1"/>
        <v>11207</v>
      </c>
      <c r="AI13" s="24">
        <f t="shared" si="2"/>
        <v>0</v>
      </c>
      <c r="AJ13" s="24">
        <f t="shared" si="3"/>
        <v>-9799</v>
      </c>
      <c r="AK13" s="24">
        <v>51913</v>
      </c>
      <c r="AL13" s="24">
        <v>4</v>
      </c>
      <c r="AM13" s="24">
        <v>0</v>
      </c>
      <c r="AN13" s="6"/>
      <c r="AO13" s="52"/>
      <c r="AS13" s="52"/>
      <c r="AU13" s="52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ht="33" customHeight="1">
      <c r="A14" s="31" t="s">
        <v>100</v>
      </c>
      <c r="B14" s="27">
        <f t="shared" si="4"/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f t="shared" si="5"/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f t="shared" si="0"/>
        <v>0</v>
      </c>
      <c r="AE14" s="50">
        <v>0</v>
      </c>
      <c r="AF14" s="50">
        <v>0</v>
      </c>
      <c r="AG14" s="27">
        <f t="shared" si="6"/>
        <v>0</v>
      </c>
      <c r="AH14" s="27">
        <f t="shared" si="1"/>
        <v>0</v>
      </c>
      <c r="AI14" s="27">
        <f t="shared" si="2"/>
        <v>0</v>
      </c>
      <c r="AJ14" s="27">
        <f t="shared" si="3"/>
        <v>0</v>
      </c>
      <c r="AK14" s="27">
        <v>0</v>
      </c>
      <c r="AL14" s="27">
        <v>0</v>
      </c>
      <c r="AM14" s="24">
        <v>0</v>
      </c>
      <c r="AN14" s="6"/>
      <c r="AO14" s="52"/>
      <c r="AS14" s="52"/>
      <c r="AU14" s="52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ht="33" customHeight="1">
      <c r="A15" s="30" t="s">
        <v>111</v>
      </c>
      <c r="B15" s="24">
        <f t="shared" si="4"/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f t="shared" si="5"/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f t="shared" si="0"/>
        <v>0</v>
      </c>
      <c r="AE15" s="49">
        <v>0</v>
      </c>
      <c r="AF15" s="49">
        <v>0</v>
      </c>
      <c r="AG15" s="24">
        <f t="shared" si="6"/>
        <v>0</v>
      </c>
      <c r="AH15" s="24">
        <f>H15</f>
        <v>0</v>
      </c>
      <c r="AI15" s="24">
        <f>T15</f>
        <v>0</v>
      </c>
      <c r="AJ15" s="24">
        <f t="shared" si="3"/>
        <v>0</v>
      </c>
      <c r="AK15" s="24">
        <v>0</v>
      </c>
      <c r="AL15" s="24">
        <v>0</v>
      </c>
      <c r="AM15" s="23">
        <v>0</v>
      </c>
      <c r="AN15" s="6"/>
      <c r="AO15" s="52"/>
      <c r="AS15" s="52"/>
      <c r="AU15" s="52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ht="33" customHeight="1">
      <c r="A16" s="30" t="s">
        <v>112</v>
      </c>
      <c r="B16" s="24">
        <f t="shared" si="4"/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f t="shared" si="5"/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f t="shared" si="0"/>
        <v>0</v>
      </c>
      <c r="AE16" s="49">
        <v>0</v>
      </c>
      <c r="AF16" s="49">
        <v>0</v>
      </c>
      <c r="AG16" s="24">
        <f t="shared" si="6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v>0</v>
      </c>
      <c r="AL16" s="24">
        <v>0</v>
      </c>
      <c r="AM16" s="24">
        <v>0</v>
      </c>
      <c r="AN16" s="6"/>
      <c r="AO16" s="52"/>
      <c r="AS16" s="52"/>
      <c r="AU16" s="52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ht="33" customHeight="1" thickBot="1">
      <c r="A17" s="30" t="s">
        <v>115</v>
      </c>
      <c r="B17" s="24">
        <f t="shared" si="4"/>
        <v>118785</v>
      </c>
      <c r="C17" s="24">
        <v>93240</v>
      </c>
      <c r="D17" s="24">
        <v>0</v>
      </c>
      <c r="E17" s="24">
        <v>0</v>
      </c>
      <c r="F17" s="24">
        <v>0</v>
      </c>
      <c r="G17" s="24">
        <v>0</v>
      </c>
      <c r="H17" s="24">
        <v>6687</v>
      </c>
      <c r="I17" s="24">
        <v>3904</v>
      </c>
      <c r="J17" s="24">
        <v>2783</v>
      </c>
      <c r="K17" s="24">
        <v>0</v>
      </c>
      <c r="L17" s="24">
        <v>11000</v>
      </c>
      <c r="M17" s="24">
        <v>7411</v>
      </c>
      <c r="N17" s="24">
        <v>0</v>
      </c>
      <c r="O17" s="24">
        <v>447</v>
      </c>
      <c r="P17" s="24">
        <f t="shared" si="5"/>
        <v>112994</v>
      </c>
      <c r="Q17" s="24">
        <v>54182</v>
      </c>
      <c r="R17" s="24">
        <v>48065</v>
      </c>
      <c r="S17" s="24">
        <v>5670</v>
      </c>
      <c r="T17" s="24">
        <v>0</v>
      </c>
      <c r="U17" s="24">
        <v>0</v>
      </c>
      <c r="V17" s="24">
        <v>0</v>
      </c>
      <c r="W17" s="24">
        <v>0</v>
      </c>
      <c r="X17" s="24">
        <v>5077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f t="shared" si="0"/>
        <v>5791</v>
      </c>
      <c r="AE17" s="49">
        <v>0</v>
      </c>
      <c r="AF17" s="49">
        <v>0</v>
      </c>
      <c r="AG17" s="24">
        <f t="shared" si="6"/>
        <v>5791</v>
      </c>
      <c r="AH17" s="24">
        <f t="shared" si="1"/>
        <v>6687</v>
      </c>
      <c r="AI17" s="24">
        <f t="shared" si="2"/>
        <v>0</v>
      </c>
      <c r="AJ17" s="24">
        <f t="shared" si="3"/>
        <v>-896</v>
      </c>
      <c r="AK17" s="24">
        <v>45586</v>
      </c>
      <c r="AL17" s="24">
        <v>6</v>
      </c>
      <c r="AM17" s="44">
        <v>1738</v>
      </c>
      <c r="AN17" s="6"/>
      <c r="AO17" s="52"/>
      <c r="AS17" s="52"/>
      <c r="AU17" s="52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ht="33" customHeight="1" thickBot="1" thickTop="1">
      <c r="A18" s="21" t="s">
        <v>102</v>
      </c>
      <c r="B18" s="25">
        <f>SUM(B5:B17)</f>
        <v>322352</v>
      </c>
      <c r="C18" s="25">
        <f aca="true" t="shared" si="7" ref="C18:AM18">SUM(C5:C17)</f>
        <v>235113</v>
      </c>
      <c r="D18" s="25">
        <f t="shared" si="7"/>
        <v>12126</v>
      </c>
      <c r="E18" s="25">
        <f t="shared" si="7"/>
        <v>12126</v>
      </c>
      <c r="F18" s="25">
        <f t="shared" si="7"/>
        <v>0</v>
      </c>
      <c r="G18" s="25">
        <f t="shared" si="7"/>
        <v>0</v>
      </c>
      <c r="H18" s="25">
        <f t="shared" si="7"/>
        <v>33739</v>
      </c>
      <c r="I18" s="25">
        <f t="shared" si="7"/>
        <v>30956</v>
      </c>
      <c r="J18" s="25">
        <f t="shared" si="7"/>
        <v>2783</v>
      </c>
      <c r="K18" s="25">
        <f t="shared" si="7"/>
        <v>0</v>
      </c>
      <c r="L18" s="25">
        <f t="shared" si="7"/>
        <v>11000</v>
      </c>
      <c r="M18" s="25">
        <f t="shared" si="7"/>
        <v>8717</v>
      </c>
      <c r="N18" s="25">
        <f t="shared" si="7"/>
        <v>20000</v>
      </c>
      <c r="O18" s="25">
        <f t="shared" si="7"/>
        <v>1657</v>
      </c>
      <c r="P18" s="25">
        <f t="shared" si="7"/>
        <v>315153</v>
      </c>
      <c r="Q18" s="25">
        <f t="shared" si="7"/>
        <v>152857</v>
      </c>
      <c r="R18" s="25">
        <f t="shared" si="7"/>
        <v>128108</v>
      </c>
      <c r="S18" s="25">
        <f t="shared" si="7"/>
        <v>25694</v>
      </c>
      <c r="T18" s="25">
        <f t="shared" si="7"/>
        <v>0</v>
      </c>
      <c r="U18" s="25">
        <f t="shared" si="7"/>
        <v>0</v>
      </c>
      <c r="V18" s="25">
        <f t="shared" si="7"/>
        <v>0</v>
      </c>
      <c r="W18" s="25">
        <f t="shared" si="7"/>
        <v>0</v>
      </c>
      <c r="X18" s="25">
        <f t="shared" si="7"/>
        <v>5077</v>
      </c>
      <c r="Y18" s="25">
        <f t="shared" si="7"/>
        <v>3417</v>
      </c>
      <c r="Z18" s="25">
        <f t="shared" si="7"/>
        <v>3417</v>
      </c>
      <c r="AA18" s="25">
        <f t="shared" si="7"/>
        <v>0</v>
      </c>
      <c r="AB18" s="25">
        <f t="shared" si="7"/>
        <v>0</v>
      </c>
      <c r="AC18" s="25">
        <f t="shared" si="7"/>
        <v>0</v>
      </c>
      <c r="AD18" s="25">
        <f t="shared" si="7"/>
        <v>7199</v>
      </c>
      <c r="AE18" s="25">
        <f t="shared" si="7"/>
        <v>0</v>
      </c>
      <c r="AF18" s="25">
        <f t="shared" si="7"/>
        <v>0</v>
      </c>
      <c r="AG18" s="25">
        <f t="shared" si="7"/>
        <v>7199</v>
      </c>
      <c r="AH18" s="25">
        <f t="shared" si="7"/>
        <v>33739</v>
      </c>
      <c r="AI18" s="25">
        <f t="shared" si="7"/>
        <v>0</v>
      </c>
      <c r="AJ18" s="25">
        <f t="shared" si="7"/>
        <v>-26540</v>
      </c>
      <c r="AK18" s="25">
        <f t="shared" si="7"/>
        <v>125003</v>
      </c>
      <c r="AL18" s="25">
        <f t="shared" si="7"/>
        <v>13</v>
      </c>
      <c r="AM18" s="25">
        <f t="shared" si="7"/>
        <v>5381</v>
      </c>
      <c r="AN18" s="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ht="33" customHeight="1" thickTop="1">
      <c r="A19" s="30" t="s">
        <v>42</v>
      </c>
      <c r="B19" s="24">
        <f t="shared" si="4"/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4">
        <f t="shared" si="5"/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4">
        <f aca="true" t="shared" si="8" ref="AD19:AD47">B19-P19</f>
        <v>0</v>
      </c>
      <c r="AE19" s="26">
        <v>0</v>
      </c>
      <c r="AF19" s="26">
        <v>0</v>
      </c>
      <c r="AG19" s="24">
        <f t="shared" si="6"/>
        <v>0</v>
      </c>
      <c r="AH19" s="24">
        <f aca="true" t="shared" si="9" ref="AH19:AH47">H19</f>
        <v>0</v>
      </c>
      <c r="AI19" s="24">
        <f aca="true" t="shared" si="10" ref="AI19:AI47">T19</f>
        <v>0</v>
      </c>
      <c r="AJ19" s="26">
        <f aca="true" t="shared" si="11" ref="AJ19:AJ64">AG19-AH19+AI19</f>
        <v>0</v>
      </c>
      <c r="AK19" s="26">
        <v>0</v>
      </c>
      <c r="AL19" s="24">
        <v>0</v>
      </c>
      <c r="AM19" s="24">
        <v>0</v>
      </c>
      <c r="AN19" s="6"/>
      <c r="AQ19" s="52"/>
      <c r="AS19" s="52"/>
      <c r="AU19" s="5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ht="33" customHeight="1">
      <c r="A20" s="30" t="s">
        <v>43</v>
      </c>
      <c r="B20" s="24">
        <f t="shared" si="4"/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f t="shared" si="5"/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f t="shared" si="8"/>
        <v>0</v>
      </c>
      <c r="AE20" s="24">
        <v>0</v>
      </c>
      <c r="AF20" s="24">
        <v>0</v>
      </c>
      <c r="AG20" s="24">
        <f t="shared" si="6"/>
        <v>0</v>
      </c>
      <c r="AH20" s="24">
        <f t="shared" si="9"/>
        <v>0</v>
      </c>
      <c r="AI20" s="24">
        <f t="shared" si="10"/>
        <v>0</v>
      </c>
      <c r="AJ20" s="24">
        <f t="shared" si="11"/>
        <v>0</v>
      </c>
      <c r="AK20" s="24">
        <v>0</v>
      </c>
      <c r="AL20" s="24">
        <v>0</v>
      </c>
      <c r="AM20" s="24">
        <v>0</v>
      </c>
      <c r="AN20" s="6"/>
      <c r="AQ20" s="52"/>
      <c r="AS20" s="52"/>
      <c r="AU20" s="52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ht="33" customHeight="1">
      <c r="A21" s="30" t="s">
        <v>44</v>
      </c>
      <c r="B21" s="24">
        <f t="shared" si="4"/>
        <v>4440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4440</v>
      </c>
      <c r="I21" s="24">
        <v>0</v>
      </c>
      <c r="J21" s="24">
        <v>4440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f t="shared" si="5"/>
        <v>4440</v>
      </c>
      <c r="Q21" s="24">
        <v>4440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f t="shared" si="8"/>
        <v>0</v>
      </c>
      <c r="AE21" s="24">
        <v>0</v>
      </c>
      <c r="AF21" s="24">
        <v>0</v>
      </c>
      <c r="AG21" s="24">
        <f t="shared" si="6"/>
        <v>0</v>
      </c>
      <c r="AH21" s="24">
        <f t="shared" si="9"/>
        <v>4440</v>
      </c>
      <c r="AI21" s="24">
        <f t="shared" si="10"/>
        <v>0</v>
      </c>
      <c r="AJ21" s="24">
        <f t="shared" si="11"/>
        <v>-4440</v>
      </c>
      <c r="AK21" s="24">
        <v>0</v>
      </c>
      <c r="AL21" s="24">
        <v>0</v>
      </c>
      <c r="AM21" s="24">
        <v>0</v>
      </c>
      <c r="AN21" s="6"/>
      <c r="AQ21" s="52"/>
      <c r="AS21" s="52"/>
      <c r="AU21" s="52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ht="33" customHeight="1">
      <c r="A22" s="30" t="s">
        <v>45</v>
      </c>
      <c r="B22" s="24">
        <f t="shared" si="4"/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f t="shared" si="5"/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f t="shared" si="8"/>
        <v>0</v>
      </c>
      <c r="AE22" s="24">
        <v>0</v>
      </c>
      <c r="AF22" s="24">
        <v>0</v>
      </c>
      <c r="AG22" s="24">
        <f t="shared" si="6"/>
        <v>0</v>
      </c>
      <c r="AH22" s="24">
        <f t="shared" si="9"/>
        <v>0</v>
      </c>
      <c r="AI22" s="24">
        <f t="shared" si="10"/>
        <v>0</v>
      </c>
      <c r="AJ22" s="24">
        <f t="shared" si="11"/>
        <v>0</v>
      </c>
      <c r="AK22" s="24">
        <v>0</v>
      </c>
      <c r="AL22" s="24">
        <v>0</v>
      </c>
      <c r="AM22" s="24">
        <v>0</v>
      </c>
      <c r="AN22" s="6"/>
      <c r="AQ22" s="52"/>
      <c r="AS22" s="52"/>
      <c r="AU22" s="5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ht="33" customHeight="1">
      <c r="A23" s="31" t="s">
        <v>46</v>
      </c>
      <c r="B23" s="27">
        <f t="shared" si="4"/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f t="shared" si="5"/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f t="shared" si="8"/>
        <v>0</v>
      </c>
      <c r="AE23" s="27">
        <v>0</v>
      </c>
      <c r="AF23" s="27">
        <v>0</v>
      </c>
      <c r="AG23" s="27">
        <f t="shared" si="6"/>
        <v>0</v>
      </c>
      <c r="AH23" s="27">
        <f t="shared" si="9"/>
        <v>0</v>
      </c>
      <c r="AI23" s="27">
        <f t="shared" si="10"/>
        <v>0</v>
      </c>
      <c r="AJ23" s="27">
        <f t="shared" si="11"/>
        <v>0</v>
      </c>
      <c r="AK23" s="27">
        <v>0</v>
      </c>
      <c r="AL23" s="27">
        <v>0</v>
      </c>
      <c r="AM23" s="27">
        <v>0</v>
      </c>
      <c r="AN23" s="6"/>
      <c r="AQ23" s="52"/>
      <c r="AS23" s="52"/>
      <c r="AU23" s="5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ht="33" customHeight="1">
      <c r="A24" s="30" t="s">
        <v>47</v>
      </c>
      <c r="B24" s="24">
        <f t="shared" si="4"/>
        <v>68177</v>
      </c>
      <c r="C24" s="24">
        <v>52530</v>
      </c>
      <c r="D24" s="24">
        <v>5667</v>
      </c>
      <c r="E24" s="24">
        <v>5667</v>
      </c>
      <c r="F24" s="24">
        <v>0</v>
      </c>
      <c r="G24" s="24">
        <v>0</v>
      </c>
      <c r="H24" s="24">
        <v>7675</v>
      </c>
      <c r="I24" s="24">
        <v>7663</v>
      </c>
      <c r="J24" s="24">
        <v>0</v>
      </c>
      <c r="K24" s="24">
        <v>12</v>
      </c>
      <c r="L24" s="24">
        <v>0</v>
      </c>
      <c r="M24" s="24">
        <v>261</v>
      </c>
      <c r="N24" s="24">
        <v>0</v>
      </c>
      <c r="O24" s="24">
        <v>2044</v>
      </c>
      <c r="P24" s="24">
        <f t="shared" si="5"/>
        <v>67274</v>
      </c>
      <c r="Q24" s="24">
        <v>36721</v>
      </c>
      <c r="R24" s="24">
        <v>30553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f t="shared" si="8"/>
        <v>903</v>
      </c>
      <c r="AE24" s="24">
        <v>0</v>
      </c>
      <c r="AF24" s="24">
        <v>0</v>
      </c>
      <c r="AG24" s="24">
        <f t="shared" si="6"/>
        <v>903</v>
      </c>
      <c r="AH24" s="24">
        <f t="shared" si="9"/>
        <v>7675</v>
      </c>
      <c r="AI24" s="24">
        <f t="shared" si="10"/>
        <v>0</v>
      </c>
      <c r="AJ24" s="24">
        <f t="shared" si="11"/>
        <v>-6772</v>
      </c>
      <c r="AK24" s="24">
        <v>32986</v>
      </c>
      <c r="AL24" s="24">
        <v>0</v>
      </c>
      <c r="AM24" s="24">
        <v>0</v>
      </c>
      <c r="AN24" s="6"/>
      <c r="AQ24" s="52"/>
      <c r="AS24" s="52"/>
      <c r="AU24" s="52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ht="33" customHeight="1">
      <c r="A25" s="30" t="s">
        <v>48</v>
      </c>
      <c r="B25" s="24">
        <f t="shared" si="4"/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f t="shared" si="5"/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f t="shared" si="8"/>
        <v>0</v>
      </c>
      <c r="AE25" s="24">
        <v>0</v>
      </c>
      <c r="AF25" s="24">
        <v>0</v>
      </c>
      <c r="AG25" s="24">
        <f t="shared" si="6"/>
        <v>0</v>
      </c>
      <c r="AH25" s="24">
        <f t="shared" si="9"/>
        <v>0</v>
      </c>
      <c r="AI25" s="24">
        <f t="shared" si="10"/>
        <v>0</v>
      </c>
      <c r="AJ25" s="24">
        <f t="shared" si="11"/>
        <v>0</v>
      </c>
      <c r="AK25" s="24">
        <v>0</v>
      </c>
      <c r="AL25" s="24">
        <v>0</v>
      </c>
      <c r="AM25" s="24">
        <v>0</v>
      </c>
      <c r="AN25" s="6"/>
      <c r="AQ25" s="52"/>
      <c r="AS25" s="52"/>
      <c r="AU25" s="52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ht="33" customHeight="1">
      <c r="A26" s="30" t="s">
        <v>49</v>
      </c>
      <c r="B26" s="24">
        <f t="shared" si="4"/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f t="shared" si="5"/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f t="shared" si="8"/>
        <v>0</v>
      </c>
      <c r="AE26" s="24">
        <v>0</v>
      </c>
      <c r="AF26" s="24">
        <v>0</v>
      </c>
      <c r="AG26" s="24">
        <f t="shared" si="6"/>
        <v>0</v>
      </c>
      <c r="AH26" s="24">
        <f t="shared" si="9"/>
        <v>0</v>
      </c>
      <c r="AI26" s="24">
        <f t="shared" si="10"/>
        <v>0</v>
      </c>
      <c r="AJ26" s="24">
        <f t="shared" si="11"/>
        <v>0</v>
      </c>
      <c r="AK26" s="24">
        <v>0</v>
      </c>
      <c r="AL26" s="24">
        <v>0</v>
      </c>
      <c r="AM26" s="24">
        <v>0</v>
      </c>
      <c r="AN26" s="6"/>
      <c r="AQ26" s="52"/>
      <c r="AS26" s="52"/>
      <c r="AU26" s="52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ht="33" customHeight="1">
      <c r="A27" s="30" t="s">
        <v>50</v>
      </c>
      <c r="B27" s="24">
        <f t="shared" si="4"/>
        <v>372692</v>
      </c>
      <c r="C27" s="24">
        <v>285097</v>
      </c>
      <c r="D27" s="24">
        <v>0</v>
      </c>
      <c r="E27" s="24">
        <v>0</v>
      </c>
      <c r="F27" s="24">
        <v>0</v>
      </c>
      <c r="G27" s="24">
        <v>0</v>
      </c>
      <c r="H27" s="24">
        <v>60468</v>
      </c>
      <c r="I27" s="24">
        <v>60468</v>
      </c>
      <c r="J27" s="24">
        <v>0</v>
      </c>
      <c r="K27" s="24">
        <v>0</v>
      </c>
      <c r="L27" s="24">
        <v>0</v>
      </c>
      <c r="M27" s="24">
        <v>5502</v>
      </c>
      <c r="N27" s="24">
        <v>0</v>
      </c>
      <c r="O27" s="24">
        <v>21625</v>
      </c>
      <c r="P27" s="24">
        <f t="shared" si="5"/>
        <v>367170</v>
      </c>
      <c r="Q27" s="24">
        <v>28206</v>
      </c>
      <c r="R27" s="24">
        <v>276425</v>
      </c>
      <c r="S27" s="24">
        <v>1575</v>
      </c>
      <c r="T27" s="24">
        <v>0</v>
      </c>
      <c r="U27" s="24">
        <v>0</v>
      </c>
      <c r="V27" s="24">
        <v>0</v>
      </c>
      <c r="W27" s="24">
        <v>0</v>
      </c>
      <c r="X27" s="24">
        <v>10303</v>
      </c>
      <c r="Y27" s="24">
        <v>50661</v>
      </c>
      <c r="Z27" s="24">
        <v>50661</v>
      </c>
      <c r="AA27" s="24">
        <v>0</v>
      </c>
      <c r="AB27" s="24">
        <v>0</v>
      </c>
      <c r="AC27" s="24">
        <v>0</v>
      </c>
      <c r="AD27" s="24">
        <f t="shared" si="8"/>
        <v>5522</v>
      </c>
      <c r="AE27" s="24">
        <v>0</v>
      </c>
      <c r="AF27" s="24">
        <v>0</v>
      </c>
      <c r="AG27" s="24">
        <f t="shared" si="6"/>
        <v>5522</v>
      </c>
      <c r="AH27" s="24">
        <f t="shared" si="9"/>
        <v>60468</v>
      </c>
      <c r="AI27" s="24">
        <f t="shared" si="10"/>
        <v>0</v>
      </c>
      <c r="AJ27" s="24">
        <f t="shared" si="11"/>
        <v>-54946</v>
      </c>
      <c r="AK27" s="24">
        <v>136541</v>
      </c>
      <c r="AL27" s="24">
        <v>13</v>
      </c>
      <c r="AM27" s="24">
        <v>0</v>
      </c>
      <c r="AN27" s="6"/>
      <c r="AQ27" s="52"/>
      <c r="AS27" s="52"/>
      <c r="AU27" s="52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ht="33" customHeight="1">
      <c r="A28" s="31" t="s">
        <v>113</v>
      </c>
      <c r="B28" s="27">
        <f t="shared" si="4"/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f t="shared" si="5"/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f t="shared" si="8"/>
        <v>0</v>
      </c>
      <c r="AE28" s="27">
        <v>0</v>
      </c>
      <c r="AF28" s="27">
        <v>0</v>
      </c>
      <c r="AG28" s="27">
        <f t="shared" si="6"/>
        <v>0</v>
      </c>
      <c r="AH28" s="27">
        <f t="shared" si="9"/>
        <v>0</v>
      </c>
      <c r="AI28" s="27">
        <f t="shared" si="10"/>
        <v>0</v>
      </c>
      <c r="AJ28" s="27">
        <f t="shared" si="11"/>
        <v>0</v>
      </c>
      <c r="AK28" s="27">
        <v>0</v>
      </c>
      <c r="AL28" s="27">
        <v>0</v>
      </c>
      <c r="AM28" s="27">
        <v>0</v>
      </c>
      <c r="AN28" s="6"/>
      <c r="AQ28" s="52"/>
      <c r="AS28" s="52"/>
      <c r="AU28" s="52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ht="33" customHeight="1">
      <c r="A29" s="30" t="s">
        <v>51</v>
      </c>
      <c r="B29" s="24">
        <f t="shared" si="4"/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f t="shared" si="5"/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f t="shared" si="8"/>
        <v>0</v>
      </c>
      <c r="AE29" s="24">
        <v>0</v>
      </c>
      <c r="AF29" s="24">
        <v>0</v>
      </c>
      <c r="AG29" s="24">
        <f t="shared" si="6"/>
        <v>0</v>
      </c>
      <c r="AH29" s="24">
        <f t="shared" si="9"/>
        <v>0</v>
      </c>
      <c r="AI29" s="24">
        <f t="shared" si="10"/>
        <v>0</v>
      </c>
      <c r="AJ29" s="24">
        <f t="shared" si="11"/>
        <v>0</v>
      </c>
      <c r="AK29" s="24">
        <v>0</v>
      </c>
      <c r="AL29" s="24">
        <v>0</v>
      </c>
      <c r="AM29" s="24">
        <v>0</v>
      </c>
      <c r="AN29" s="6"/>
      <c r="AQ29" s="52"/>
      <c r="AS29" s="52"/>
      <c r="AU29" s="52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ht="33" customHeight="1">
      <c r="A30" s="30" t="s">
        <v>52</v>
      </c>
      <c r="B30" s="24">
        <f t="shared" si="4"/>
        <v>515753</v>
      </c>
      <c r="C30" s="24">
        <v>396268</v>
      </c>
      <c r="D30" s="24">
        <v>0</v>
      </c>
      <c r="E30" s="24">
        <v>0</v>
      </c>
      <c r="F30" s="24">
        <v>0</v>
      </c>
      <c r="G30" s="24">
        <v>0</v>
      </c>
      <c r="H30" s="24">
        <v>72057</v>
      </c>
      <c r="I30" s="24">
        <v>61258</v>
      </c>
      <c r="J30" s="24">
        <v>10799</v>
      </c>
      <c r="K30" s="24">
        <v>0</v>
      </c>
      <c r="L30" s="24">
        <v>0</v>
      </c>
      <c r="M30" s="24">
        <v>10079</v>
      </c>
      <c r="N30" s="24">
        <v>27400</v>
      </c>
      <c r="O30" s="24">
        <v>9949</v>
      </c>
      <c r="P30" s="24">
        <f t="shared" si="5"/>
        <v>515363</v>
      </c>
      <c r="Q30" s="24">
        <v>189522</v>
      </c>
      <c r="R30" s="24">
        <v>313959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11882</v>
      </c>
      <c r="Z30" s="24">
        <v>11882</v>
      </c>
      <c r="AA30" s="24">
        <v>0</v>
      </c>
      <c r="AB30" s="24">
        <v>0</v>
      </c>
      <c r="AC30" s="24">
        <v>0</v>
      </c>
      <c r="AD30" s="24">
        <f t="shared" si="8"/>
        <v>390</v>
      </c>
      <c r="AE30" s="24">
        <v>19196</v>
      </c>
      <c r="AF30" s="24">
        <v>19196</v>
      </c>
      <c r="AG30" s="24">
        <f t="shared" si="6"/>
        <v>390</v>
      </c>
      <c r="AH30" s="24">
        <f t="shared" si="9"/>
        <v>72057</v>
      </c>
      <c r="AI30" s="24">
        <f t="shared" si="10"/>
        <v>0</v>
      </c>
      <c r="AJ30" s="24">
        <f t="shared" si="11"/>
        <v>-71667</v>
      </c>
      <c r="AK30" s="24">
        <v>127461</v>
      </c>
      <c r="AL30" s="24">
        <v>13</v>
      </c>
      <c r="AM30" s="24">
        <v>8</v>
      </c>
      <c r="AN30" s="6"/>
      <c r="AQ30" s="52"/>
      <c r="AS30" s="52"/>
      <c r="AU30" s="52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ht="33" customHeight="1">
      <c r="A31" s="30" t="s">
        <v>53</v>
      </c>
      <c r="B31" s="24">
        <f t="shared" si="4"/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f t="shared" si="5"/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f t="shared" si="8"/>
        <v>0</v>
      </c>
      <c r="AE31" s="24">
        <v>0</v>
      </c>
      <c r="AF31" s="24">
        <v>0</v>
      </c>
      <c r="AG31" s="24">
        <f t="shared" si="6"/>
        <v>0</v>
      </c>
      <c r="AH31" s="24">
        <f t="shared" si="9"/>
        <v>0</v>
      </c>
      <c r="AI31" s="24">
        <f t="shared" si="10"/>
        <v>0</v>
      </c>
      <c r="AJ31" s="24">
        <f t="shared" si="11"/>
        <v>0</v>
      </c>
      <c r="AK31" s="24">
        <v>0</v>
      </c>
      <c r="AL31" s="24">
        <v>0</v>
      </c>
      <c r="AM31" s="24">
        <v>0</v>
      </c>
      <c r="AN31" s="6"/>
      <c r="AQ31" s="52"/>
      <c r="AS31" s="52"/>
      <c r="AU31" s="52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1:244" ht="33" customHeight="1">
      <c r="A32" s="30" t="s">
        <v>54</v>
      </c>
      <c r="B32" s="24">
        <f t="shared" si="4"/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f t="shared" si="5"/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f t="shared" si="8"/>
        <v>0</v>
      </c>
      <c r="AE32" s="24">
        <v>0</v>
      </c>
      <c r="AF32" s="24">
        <v>0</v>
      </c>
      <c r="AG32" s="24">
        <f t="shared" si="6"/>
        <v>0</v>
      </c>
      <c r="AH32" s="24">
        <f t="shared" si="9"/>
        <v>0</v>
      </c>
      <c r="AI32" s="24">
        <f t="shared" si="10"/>
        <v>0</v>
      </c>
      <c r="AJ32" s="24">
        <f t="shared" si="11"/>
        <v>0</v>
      </c>
      <c r="AK32" s="24">
        <v>0</v>
      </c>
      <c r="AL32" s="24">
        <v>0</v>
      </c>
      <c r="AM32" s="24">
        <v>0</v>
      </c>
      <c r="AN32" s="6"/>
      <c r="AQ32" s="52"/>
      <c r="AS32" s="52"/>
      <c r="AU32" s="52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</row>
    <row r="33" spans="1:244" ht="33" customHeight="1">
      <c r="A33" s="31" t="s">
        <v>55</v>
      </c>
      <c r="B33" s="27">
        <f t="shared" si="4"/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f t="shared" si="5"/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f t="shared" si="8"/>
        <v>0</v>
      </c>
      <c r="AE33" s="27">
        <v>0</v>
      </c>
      <c r="AF33" s="27">
        <v>0</v>
      </c>
      <c r="AG33" s="27">
        <f t="shared" si="6"/>
        <v>0</v>
      </c>
      <c r="AH33" s="27">
        <f t="shared" si="9"/>
        <v>0</v>
      </c>
      <c r="AI33" s="27">
        <f t="shared" si="10"/>
        <v>0</v>
      </c>
      <c r="AJ33" s="27">
        <f t="shared" si="11"/>
        <v>0</v>
      </c>
      <c r="AK33" s="27">
        <v>0</v>
      </c>
      <c r="AL33" s="27">
        <v>0</v>
      </c>
      <c r="AM33" s="27">
        <v>0</v>
      </c>
      <c r="AN33" s="6"/>
      <c r="AQ33" s="52"/>
      <c r="AS33" s="52"/>
      <c r="AU33" s="52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</row>
    <row r="34" spans="1:244" ht="33" customHeight="1">
      <c r="A34" s="30" t="s">
        <v>56</v>
      </c>
      <c r="B34" s="24">
        <f t="shared" si="4"/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f t="shared" si="5"/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f t="shared" si="8"/>
        <v>0</v>
      </c>
      <c r="AE34" s="24">
        <v>0</v>
      </c>
      <c r="AF34" s="24">
        <v>0</v>
      </c>
      <c r="AG34" s="24">
        <f t="shared" si="6"/>
        <v>0</v>
      </c>
      <c r="AH34" s="24">
        <f t="shared" si="9"/>
        <v>0</v>
      </c>
      <c r="AI34" s="24">
        <f t="shared" si="10"/>
        <v>0</v>
      </c>
      <c r="AJ34" s="24">
        <f t="shared" si="11"/>
        <v>0</v>
      </c>
      <c r="AK34" s="24">
        <v>0</v>
      </c>
      <c r="AL34" s="24">
        <v>0</v>
      </c>
      <c r="AM34" s="24">
        <v>0</v>
      </c>
      <c r="AN34" s="6"/>
      <c r="AQ34" s="52"/>
      <c r="AS34" s="52"/>
      <c r="AU34" s="52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</row>
    <row r="35" spans="1:244" ht="33" customHeight="1">
      <c r="A35" s="30" t="s">
        <v>57</v>
      </c>
      <c r="B35" s="24">
        <f t="shared" si="4"/>
        <v>84127</v>
      </c>
      <c r="C35" s="24">
        <v>62200</v>
      </c>
      <c r="D35" s="24">
        <v>0</v>
      </c>
      <c r="E35" s="24">
        <v>0</v>
      </c>
      <c r="F35" s="24">
        <v>0</v>
      </c>
      <c r="G35" s="24">
        <v>0</v>
      </c>
      <c r="H35" s="24">
        <v>18309</v>
      </c>
      <c r="I35" s="24">
        <v>12033</v>
      </c>
      <c r="J35" s="24">
        <v>6276</v>
      </c>
      <c r="K35" s="24">
        <v>0</v>
      </c>
      <c r="L35" s="24">
        <v>0</v>
      </c>
      <c r="M35" s="24">
        <v>3609</v>
      </c>
      <c r="N35" s="24">
        <v>0</v>
      </c>
      <c r="O35" s="24">
        <v>9</v>
      </c>
      <c r="P35" s="24">
        <f t="shared" si="5"/>
        <v>79937</v>
      </c>
      <c r="Q35" s="24">
        <v>48321</v>
      </c>
      <c r="R35" s="24">
        <v>31616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f t="shared" si="8"/>
        <v>4190</v>
      </c>
      <c r="AE35" s="24">
        <v>0</v>
      </c>
      <c r="AF35" s="24">
        <v>0</v>
      </c>
      <c r="AG35" s="24">
        <f t="shared" si="6"/>
        <v>4190</v>
      </c>
      <c r="AH35" s="24">
        <f t="shared" si="9"/>
        <v>18309</v>
      </c>
      <c r="AI35" s="24">
        <f t="shared" si="10"/>
        <v>0</v>
      </c>
      <c r="AJ35" s="24">
        <f t="shared" si="11"/>
        <v>-14119</v>
      </c>
      <c r="AK35" s="24">
        <v>27724</v>
      </c>
      <c r="AL35" s="24">
        <v>0</v>
      </c>
      <c r="AM35" s="24">
        <v>0</v>
      </c>
      <c r="AN35" s="6"/>
      <c r="AQ35" s="52"/>
      <c r="AS35" s="52"/>
      <c r="AU35" s="52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</row>
    <row r="36" spans="1:244" ht="33" customHeight="1">
      <c r="A36" s="30" t="s">
        <v>58</v>
      </c>
      <c r="B36" s="24">
        <f t="shared" si="4"/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f t="shared" si="5"/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f t="shared" si="8"/>
        <v>0</v>
      </c>
      <c r="AE36" s="24">
        <v>0</v>
      </c>
      <c r="AF36" s="24">
        <v>0</v>
      </c>
      <c r="AG36" s="24">
        <f t="shared" si="6"/>
        <v>0</v>
      </c>
      <c r="AH36" s="24">
        <f t="shared" si="9"/>
        <v>0</v>
      </c>
      <c r="AI36" s="24">
        <f t="shared" si="10"/>
        <v>0</v>
      </c>
      <c r="AJ36" s="24">
        <f t="shared" si="11"/>
        <v>0</v>
      </c>
      <c r="AK36" s="24">
        <v>0</v>
      </c>
      <c r="AL36" s="24">
        <v>0</v>
      </c>
      <c r="AM36" s="24">
        <v>0</v>
      </c>
      <c r="AN36" s="6"/>
      <c r="AQ36" s="52"/>
      <c r="AS36" s="52"/>
      <c r="AU36" s="52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</row>
    <row r="37" spans="1:244" ht="33" customHeight="1">
      <c r="A37" s="30" t="s">
        <v>59</v>
      </c>
      <c r="B37" s="24">
        <f t="shared" si="4"/>
        <v>138899</v>
      </c>
      <c r="C37" s="24">
        <v>80829</v>
      </c>
      <c r="D37" s="24">
        <v>10960</v>
      </c>
      <c r="E37" s="24">
        <v>10960</v>
      </c>
      <c r="F37" s="24">
        <v>0</v>
      </c>
      <c r="G37" s="24">
        <v>0</v>
      </c>
      <c r="H37" s="24">
        <v>46368</v>
      </c>
      <c r="I37" s="24">
        <v>46368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742</v>
      </c>
      <c r="P37" s="24">
        <f t="shared" si="5"/>
        <v>138899</v>
      </c>
      <c r="Q37" s="24">
        <v>112041</v>
      </c>
      <c r="R37" s="24">
        <v>24579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2279</v>
      </c>
      <c r="Z37" s="24">
        <v>2279</v>
      </c>
      <c r="AA37" s="24">
        <v>0</v>
      </c>
      <c r="AB37" s="24">
        <v>0</v>
      </c>
      <c r="AC37" s="24">
        <v>0</v>
      </c>
      <c r="AD37" s="24">
        <f t="shared" si="8"/>
        <v>0</v>
      </c>
      <c r="AE37" s="24">
        <v>0</v>
      </c>
      <c r="AF37" s="24">
        <v>0</v>
      </c>
      <c r="AG37" s="24">
        <f t="shared" si="6"/>
        <v>0</v>
      </c>
      <c r="AH37" s="24">
        <f t="shared" si="9"/>
        <v>46368</v>
      </c>
      <c r="AI37" s="24">
        <f t="shared" si="10"/>
        <v>0</v>
      </c>
      <c r="AJ37" s="24">
        <f t="shared" si="11"/>
        <v>-46368</v>
      </c>
      <c r="AK37" s="24">
        <v>28388</v>
      </c>
      <c r="AL37" s="24">
        <v>6</v>
      </c>
      <c r="AM37" s="24">
        <v>7346</v>
      </c>
      <c r="AN37" s="6"/>
      <c r="AQ37" s="52"/>
      <c r="AS37" s="52"/>
      <c r="AU37" s="52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</row>
    <row r="38" spans="1:244" ht="33" customHeight="1">
      <c r="A38" s="31" t="s">
        <v>60</v>
      </c>
      <c r="B38" s="27">
        <f t="shared" si="4"/>
        <v>165923</v>
      </c>
      <c r="C38" s="27">
        <v>108125</v>
      </c>
      <c r="D38" s="27">
        <v>0</v>
      </c>
      <c r="E38" s="27">
        <v>0</v>
      </c>
      <c r="F38" s="27">
        <v>0</v>
      </c>
      <c r="G38" s="27">
        <v>0</v>
      </c>
      <c r="H38" s="27">
        <v>46699</v>
      </c>
      <c r="I38" s="27">
        <v>40173</v>
      </c>
      <c r="J38" s="27">
        <v>6526</v>
      </c>
      <c r="K38" s="27">
        <v>0</v>
      </c>
      <c r="L38" s="27">
        <v>0</v>
      </c>
      <c r="M38" s="27">
        <v>10209</v>
      </c>
      <c r="N38" s="27">
        <v>0</v>
      </c>
      <c r="O38" s="27">
        <v>890</v>
      </c>
      <c r="P38" s="27">
        <f t="shared" si="5"/>
        <v>147088</v>
      </c>
      <c r="Q38" s="27">
        <v>81746</v>
      </c>
      <c r="R38" s="27">
        <v>61324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4018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f t="shared" si="8"/>
        <v>18835</v>
      </c>
      <c r="AE38" s="27">
        <v>0</v>
      </c>
      <c r="AF38" s="27">
        <v>0</v>
      </c>
      <c r="AG38" s="27">
        <f t="shared" si="6"/>
        <v>18835</v>
      </c>
      <c r="AH38" s="27">
        <f t="shared" si="9"/>
        <v>46699</v>
      </c>
      <c r="AI38" s="27">
        <f t="shared" si="10"/>
        <v>0</v>
      </c>
      <c r="AJ38" s="27">
        <f t="shared" si="11"/>
        <v>-27864</v>
      </c>
      <c r="AK38" s="27">
        <v>51428</v>
      </c>
      <c r="AL38" s="27">
        <v>8</v>
      </c>
      <c r="AM38" s="27">
        <v>33</v>
      </c>
      <c r="AN38" s="6"/>
      <c r="AQ38" s="52"/>
      <c r="AS38" s="52"/>
      <c r="AU38" s="5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</row>
    <row r="39" spans="1:244" ht="33" customHeight="1">
      <c r="A39" s="30" t="s">
        <v>114</v>
      </c>
      <c r="B39" s="24">
        <f t="shared" si="4"/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f t="shared" si="5"/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f t="shared" si="8"/>
        <v>0</v>
      </c>
      <c r="AE39" s="24">
        <v>0</v>
      </c>
      <c r="AF39" s="24">
        <v>0</v>
      </c>
      <c r="AG39" s="24">
        <f t="shared" si="6"/>
        <v>0</v>
      </c>
      <c r="AH39" s="24">
        <f t="shared" si="9"/>
        <v>0</v>
      </c>
      <c r="AI39" s="24">
        <f t="shared" si="10"/>
        <v>0</v>
      </c>
      <c r="AJ39" s="24">
        <f t="shared" si="11"/>
        <v>0</v>
      </c>
      <c r="AK39" s="24">
        <v>0</v>
      </c>
      <c r="AL39" s="24">
        <v>0</v>
      </c>
      <c r="AM39" s="24">
        <v>0</v>
      </c>
      <c r="AN39" s="6"/>
      <c r="AQ39" s="52"/>
      <c r="AS39" s="52"/>
      <c r="AU39" s="52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</row>
    <row r="40" spans="1:244" ht="33" customHeight="1">
      <c r="A40" s="30" t="s">
        <v>61</v>
      </c>
      <c r="B40" s="24">
        <f t="shared" si="4"/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5"/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f t="shared" si="8"/>
        <v>0</v>
      </c>
      <c r="AE40" s="24">
        <v>0</v>
      </c>
      <c r="AF40" s="24">
        <v>0</v>
      </c>
      <c r="AG40" s="24">
        <f t="shared" si="6"/>
        <v>0</v>
      </c>
      <c r="AH40" s="24">
        <f t="shared" si="9"/>
        <v>0</v>
      </c>
      <c r="AI40" s="24">
        <f t="shared" si="10"/>
        <v>0</v>
      </c>
      <c r="AJ40" s="24">
        <f t="shared" si="11"/>
        <v>0</v>
      </c>
      <c r="AK40" s="24">
        <v>0</v>
      </c>
      <c r="AL40" s="24">
        <v>0</v>
      </c>
      <c r="AM40" s="24">
        <v>0</v>
      </c>
      <c r="AN40" s="6"/>
      <c r="AQ40" s="52"/>
      <c r="AS40" s="52"/>
      <c r="AU40" s="52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</row>
    <row r="41" spans="1:244" ht="33" customHeight="1">
      <c r="A41" s="30" t="s">
        <v>62</v>
      </c>
      <c r="B41" s="24">
        <f t="shared" si="4"/>
        <v>11986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8694</v>
      </c>
      <c r="I41" s="24">
        <v>8694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3292</v>
      </c>
      <c r="P41" s="24">
        <f t="shared" si="5"/>
        <v>8286</v>
      </c>
      <c r="Q41" s="24">
        <v>3912</v>
      </c>
      <c r="R41" s="24">
        <v>4374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f t="shared" si="8"/>
        <v>3700</v>
      </c>
      <c r="AE41" s="24">
        <v>3370</v>
      </c>
      <c r="AF41" s="24">
        <v>0</v>
      </c>
      <c r="AG41" s="24">
        <f t="shared" si="6"/>
        <v>330</v>
      </c>
      <c r="AH41" s="24">
        <f t="shared" si="9"/>
        <v>8694</v>
      </c>
      <c r="AI41" s="24">
        <f t="shared" si="10"/>
        <v>0</v>
      </c>
      <c r="AJ41" s="24">
        <f t="shared" si="11"/>
        <v>-8364</v>
      </c>
      <c r="AK41" s="24">
        <v>0</v>
      </c>
      <c r="AL41" s="24">
        <v>0</v>
      </c>
      <c r="AM41" s="24">
        <v>0</v>
      </c>
      <c r="AN41" s="6"/>
      <c r="AQ41" s="52"/>
      <c r="AS41" s="52"/>
      <c r="AU41" s="52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</row>
    <row r="42" spans="1:244" ht="33" customHeight="1">
      <c r="A42" s="30" t="s">
        <v>63</v>
      </c>
      <c r="B42" s="24">
        <f t="shared" si="4"/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f t="shared" si="5"/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f t="shared" si="8"/>
        <v>0</v>
      </c>
      <c r="AE42" s="24">
        <v>0</v>
      </c>
      <c r="AF42" s="24">
        <v>0</v>
      </c>
      <c r="AG42" s="24">
        <f t="shared" si="6"/>
        <v>0</v>
      </c>
      <c r="AH42" s="24">
        <f t="shared" si="9"/>
        <v>0</v>
      </c>
      <c r="AI42" s="24">
        <f t="shared" si="10"/>
        <v>0</v>
      </c>
      <c r="AJ42" s="24">
        <f t="shared" si="11"/>
        <v>0</v>
      </c>
      <c r="AK42" s="24">
        <v>0</v>
      </c>
      <c r="AL42" s="24">
        <v>0</v>
      </c>
      <c r="AM42" s="24">
        <v>0</v>
      </c>
      <c r="AN42" s="6"/>
      <c r="AQ42" s="52"/>
      <c r="AS42" s="52"/>
      <c r="AU42" s="52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</row>
    <row r="43" spans="1:244" ht="33" customHeight="1">
      <c r="A43" s="31" t="s">
        <v>64</v>
      </c>
      <c r="B43" s="27">
        <f t="shared" si="4"/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f t="shared" si="5"/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f t="shared" si="8"/>
        <v>0</v>
      </c>
      <c r="AE43" s="27">
        <v>0</v>
      </c>
      <c r="AF43" s="27">
        <v>0</v>
      </c>
      <c r="AG43" s="27">
        <f t="shared" si="6"/>
        <v>0</v>
      </c>
      <c r="AH43" s="27">
        <f t="shared" si="9"/>
        <v>0</v>
      </c>
      <c r="AI43" s="27">
        <f t="shared" si="10"/>
        <v>0</v>
      </c>
      <c r="AJ43" s="27">
        <f t="shared" si="11"/>
        <v>0</v>
      </c>
      <c r="AK43" s="27">
        <v>0</v>
      </c>
      <c r="AL43" s="27">
        <v>0</v>
      </c>
      <c r="AM43" s="27">
        <v>0</v>
      </c>
      <c r="AN43" s="6"/>
      <c r="AQ43" s="52"/>
      <c r="AS43" s="52"/>
      <c r="AU43" s="52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</row>
    <row r="44" spans="1:244" ht="33" customHeight="1">
      <c r="A44" s="30" t="s">
        <v>65</v>
      </c>
      <c r="B44" s="24">
        <f t="shared" si="4"/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f t="shared" si="5"/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f t="shared" si="8"/>
        <v>0</v>
      </c>
      <c r="AE44" s="24">
        <v>0</v>
      </c>
      <c r="AF44" s="24">
        <v>0</v>
      </c>
      <c r="AG44" s="24">
        <f t="shared" si="6"/>
        <v>0</v>
      </c>
      <c r="AH44" s="24">
        <f t="shared" si="9"/>
        <v>0</v>
      </c>
      <c r="AI44" s="24">
        <f t="shared" si="10"/>
        <v>0</v>
      </c>
      <c r="AJ44" s="24">
        <f t="shared" si="11"/>
        <v>0</v>
      </c>
      <c r="AK44" s="24">
        <v>0</v>
      </c>
      <c r="AL44" s="24">
        <v>0</v>
      </c>
      <c r="AM44" s="24">
        <v>0</v>
      </c>
      <c r="AN44" s="6"/>
      <c r="AQ44" s="52"/>
      <c r="AS44" s="52"/>
      <c r="AU44" s="52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</row>
    <row r="45" spans="1:244" ht="33" customHeight="1">
      <c r="A45" s="30" t="s">
        <v>66</v>
      </c>
      <c r="B45" s="24">
        <f t="shared" si="4"/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f t="shared" si="5"/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f t="shared" si="8"/>
        <v>0</v>
      </c>
      <c r="AE45" s="24">
        <v>0</v>
      </c>
      <c r="AF45" s="24">
        <v>0</v>
      </c>
      <c r="AG45" s="24">
        <f t="shared" si="6"/>
        <v>0</v>
      </c>
      <c r="AH45" s="24">
        <f t="shared" si="9"/>
        <v>0</v>
      </c>
      <c r="AI45" s="24">
        <f t="shared" si="10"/>
        <v>0</v>
      </c>
      <c r="AJ45" s="24">
        <f t="shared" si="11"/>
        <v>0</v>
      </c>
      <c r="AK45" s="24">
        <v>0</v>
      </c>
      <c r="AL45" s="24">
        <v>0</v>
      </c>
      <c r="AM45" s="24">
        <v>0</v>
      </c>
      <c r="AN45" s="6"/>
      <c r="AQ45" s="52"/>
      <c r="AS45" s="52"/>
      <c r="AU45" s="52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</row>
    <row r="46" spans="1:244" ht="33" customHeight="1">
      <c r="A46" s="30" t="s">
        <v>67</v>
      </c>
      <c r="B46" s="24">
        <f t="shared" si="4"/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f t="shared" si="5"/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f t="shared" si="8"/>
        <v>0</v>
      </c>
      <c r="AE46" s="24">
        <v>0</v>
      </c>
      <c r="AF46" s="24">
        <v>0</v>
      </c>
      <c r="AG46" s="24">
        <f t="shared" si="6"/>
        <v>0</v>
      </c>
      <c r="AH46" s="24">
        <f t="shared" si="9"/>
        <v>0</v>
      </c>
      <c r="AI46" s="24">
        <f t="shared" si="10"/>
        <v>0</v>
      </c>
      <c r="AJ46" s="24">
        <f t="shared" si="11"/>
        <v>0</v>
      </c>
      <c r="AK46" s="24">
        <v>0</v>
      </c>
      <c r="AL46" s="24">
        <v>0</v>
      </c>
      <c r="AM46" s="24">
        <v>0</v>
      </c>
      <c r="AN46" s="6"/>
      <c r="AQ46" s="52"/>
      <c r="AS46" s="52"/>
      <c r="AU46" s="52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</row>
    <row r="47" spans="1:244" ht="33" customHeight="1">
      <c r="A47" s="30" t="s">
        <v>68</v>
      </c>
      <c r="B47" s="24">
        <f t="shared" si="4"/>
        <v>99389</v>
      </c>
      <c r="C47" s="24">
        <v>74575</v>
      </c>
      <c r="D47" s="24">
        <v>6756</v>
      </c>
      <c r="E47" s="24">
        <v>6756</v>
      </c>
      <c r="F47" s="24">
        <v>0</v>
      </c>
      <c r="G47" s="24">
        <v>0</v>
      </c>
      <c r="H47" s="24">
        <v>13000</v>
      </c>
      <c r="I47" s="24">
        <v>13000</v>
      </c>
      <c r="J47" s="24">
        <v>0</v>
      </c>
      <c r="K47" s="24">
        <v>0</v>
      </c>
      <c r="L47" s="24">
        <v>0</v>
      </c>
      <c r="M47" s="24">
        <v>4430</v>
      </c>
      <c r="N47" s="24">
        <v>0</v>
      </c>
      <c r="O47" s="24">
        <v>628</v>
      </c>
      <c r="P47" s="24">
        <f t="shared" si="5"/>
        <v>92374</v>
      </c>
      <c r="Q47" s="24">
        <v>45158</v>
      </c>
      <c r="R47" s="24">
        <v>40950</v>
      </c>
      <c r="S47" s="24">
        <v>179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6087</v>
      </c>
      <c r="Z47" s="24">
        <v>6087</v>
      </c>
      <c r="AA47" s="24">
        <v>0</v>
      </c>
      <c r="AB47" s="24">
        <v>0</v>
      </c>
      <c r="AC47" s="24">
        <v>0</v>
      </c>
      <c r="AD47" s="24">
        <f t="shared" si="8"/>
        <v>7015</v>
      </c>
      <c r="AE47" s="24">
        <v>0</v>
      </c>
      <c r="AF47" s="24">
        <v>0</v>
      </c>
      <c r="AG47" s="24">
        <f t="shared" si="6"/>
        <v>7015</v>
      </c>
      <c r="AH47" s="24">
        <f t="shared" si="9"/>
        <v>13000</v>
      </c>
      <c r="AI47" s="24">
        <f t="shared" si="10"/>
        <v>0</v>
      </c>
      <c r="AJ47" s="24">
        <f t="shared" si="11"/>
        <v>-5985</v>
      </c>
      <c r="AK47" s="24">
        <v>42600</v>
      </c>
      <c r="AL47" s="24">
        <v>4</v>
      </c>
      <c r="AM47" s="24">
        <v>0</v>
      </c>
      <c r="AN47" s="6"/>
      <c r="AQ47" s="52"/>
      <c r="AS47" s="52"/>
      <c r="AU47" s="52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</row>
    <row r="48" spans="1:244" ht="33" customHeight="1">
      <c r="A48" s="31" t="s">
        <v>69</v>
      </c>
      <c r="B48" s="27">
        <f t="shared" si="4"/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f t="shared" si="5"/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f aca="true" t="shared" si="12" ref="AD48:AD64">B48-P48</f>
        <v>0</v>
      </c>
      <c r="AE48" s="27">
        <v>0</v>
      </c>
      <c r="AF48" s="27">
        <v>0</v>
      </c>
      <c r="AG48" s="27">
        <f t="shared" si="6"/>
        <v>0</v>
      </c>
      <c r="AH48" s="27">
        <f aca="true" t="shared" si="13" ref="AH48:AH64">H48</f>
        <v>0</v>
      </c>
      <c r="AI48" s="27">
        <f aca="true" t="shared" si="14" ref="AI48:AI64">T48</f>
        <v>0</v>
      </c>
      <c r="AJ48" s="27">
        <f t="shared" si="11"/>
        <v>0</v>
      </c>
      <c r="AK48" s="27">
        <v>0</v>
      </c>
      <c r="AL48" s="27">
        <v>0</v>
      </c>
      <c r="AM48" s="27">
        <v>0</v>
      </c>
      <c r="AN48" s="6"/>
      <c r="AQ48" s="52"/>
      <c r="AS48" s="52"/>
      <c r="AU48" s="52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</row>
    <row r="49" spans="1:244" ht="33" customHeight="1">
      <c r="A49" s="30" t="s">
        <v>70</v>
      </c>
      <c r="B49" s="24">
        <f t="shared" si="4"/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f t="shared" si="5"/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f t="shared" si="12"/>
        <v>0</v>
      </c>
      <c r="AE49" s="24">
        <v>0</v>
      </c>
      <c r="AF49" s="24">
        <v>0</v>
      </c>
      <c r="AG49" s="24">
        <f t="shared" si="6"/>
        <v>0</v>
      </c>
      <c r="AH49" s="24">
        <f t="shared" si="13"/>
        <v>0</v>
      </c>
      <c r="AI49" s="24">
        <f t="shared" si="14"/>
        <v>0</v>
      </c>
      <c r="AJ49" s="24">
        <f t="shared" si="11"/>
        <v>0</v>
      </c>
      <c r="AK49" s="24">
        <v>0</v>
      </c>
      <c r="AL49" s="24">
        <v>0</v>
      </c>
      <c r="AM49" s="24">
        <v>0</v>
      </c>
      <c r="AN49" s="6"/>
      <c r="AQ49" s="52"/>
      <c r="AS49" s="52"/>
      <c r="AU49" s="52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</row>
    <row r="50" spans="1:244" ht="33" customHeight="1">
      <c r="A50" s="30" t="s">
        <v>71</v>
      </c>
      <c r="B50" s="24">
        <f t="shared" si="4"/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f t="shared" si="5"/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f t="shared" si="12"/>
        <v>0</v>
      </c>
      <c r="AE50" s="24">
        <v>0</v>
      </c>
      <c r="AF50" s="24">
        <v>0</v>
      </c>
      <c r="AG50" s="24">
        <f t="shared" si="6"/>
        <v>0</v>
      </c>
      <c r="AH50" s="24">
        <f t="shared" si="13"/>
        <v>0</v>
      </c>
      <c r="AI50" s="24">
        <f t="shared" si="14"/>
        <v>0</v>
      </c>
      <c r="AJ50" s="24">
        <f t="shared" si="11"/>
        <v>0</v>
      </c>
      <c r="AK50" s="24">
        <v>0</v>
      </c>
      <c r="AL50" s="24">
        <v>0</v>
      </c>
      <c r="AM50" s="24">
        <v>0</v>
      </c>
      <c r="AN50" s="6"/>
      <c r="AQ50" s="52"/>
      <c r="AS50" s="52"/>
      <c r="AU50" s="52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</row>
    <row r="51" spans="1:244" ht="33" customHeight="1">
      <c r="A51" s="30" t="s">
        <v>72</v>
      </c>
      <c r="B51" s="24">
        <f t="shared" si="4"/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f t="shared" si="5"/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f t="shared" si="12"/>
        <v>0</v>
      </c>
      <c r="AE51" s="24">
        <v>0</v>
      </c>
      <c r="AF51" s="24">
        <v>0</v>
      </c>
      <c r="AG51" s="24">
        <f t="shared" si="6"/>
        <v>0</v>
      </c>
      <c r="AH51" s="24">
        <f t="shared" si="13"/>
        <v>0</v>
      </c>
      <c r="AI51" s="24">
        <f t="shared" si="14"/>
        <v>0</v>
      </c>
      <c r="AJ51" s="24">
        <f t="shared" si="11"/>
        <v>0</v>
      </c>
      <c r="AK51" s="24">
        <v>0</v>
      </c>
      <c r="AL51" s="24">
        <v>0</v>
      </c>
      <c r="AM51" s="24">
        <v>0</v>
      </c>
      <c r="AN51" s="6"/>
      <c r="AQ51" s="52"/>
      <c r="AS51" s="52"/>
      <c r="AU51" s="52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</row>
    <row r="52" spans="1:244" ht="33" customHeight="1">
      <c r="A52" s="30" t="s">
        <v>73</v>
      </c>
      <c r="B52" s="24">
        <f t="shared" si="4"/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f t="shared" si="5"/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f t="shared" si="12"/>
        <v>0</v>
      </c>
      <c r="AE52" s="24">
        <v>0</v>
      </c>
      <c r="AF52" s="24">
        <v>0</v>
      </c>
      <c r="AG52" s="24">
        <f t="shared" si="6"/>
        <v>0</v>
      </c>
      <c r="AH52" s="24">
        <f t="shared" si="13"/>
        <v>0</v>
      </c>
      <c r="AI52" s="24">
        <f t="shared" si="14"/>
        <v>0</v>
      </c>
      <c r="AJ52" s="24">
        <f t="shared" si="11"/>
        <v>0</v>
      </c>
      <c r="AK52" s="24">
        <v>0</v>
      </c>
      <c r="AL52" s="24">
        <v>0</v>
      </c>
      <c r="AM52" s="24">
        <v>0</v>
      </c>
      <c r="AN52" s="6"/>
      <c r="AQ52" s="52"/>
      <c r="AS52" s="52"/>
      <c r="AU52" s="52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</row>
    <row r="53" spans="1:244" ht="33" customHeight="1">
      <c r="A53" s="31" t="s">
        <v>74</v>
      </c>
      <c r="B53" s="27">
        <f t="shared" si="4"/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f t="shared" si="5"/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f t="shared" si="12"/>
        <v>0</v>
      </c>
      <c r="AE53" s="27">
        <v>0</v>
      </c>
      <c r="AF53" s="27">
        <v>0</v>
      </c>
      <c r="AG53" s="27">
        <f t="shared" si="6"/>
        <v>0</v>
      </c>
      <c r="AH53" s="27">
        <f t="shared" si="13"/>
        <v>0</v>
      </c>
      <c r="AI53" s="27">
        <f t="shared" si="14"/>
        <v>0</v>
      </c>
      <c r="AJ53" s="27">
        <f t="shared" si="11"/>
        <v>0</v>
      </c>
      <c r="AK53" s="27">
        <v>0</v>
      </c>
      <c r="AL53" s="27">
        <v>0</v>
      </c>
      <c r="AM53" s="27">
        <v>0</v>
      </c>
      <c r="AN53" s="6"/>
      <c r="AQ53" s="52"/>
      <c r="AS53" s="52"/>
      <c r="AU53" s="52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</row>
    <row r="54" spans="1:244" ht="33" customHeight="1">
      <c r="A54" s="30" t="s">
        <v>75</v>
      </c>
      <c r="B54" s="24">
        <f t="shared" si="4"/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f t="shared" si="5"/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f t="shared" si="12"/>
        <v>0</v>
      </c>
      <c r="AE54" s="24">
        <v>0</v>
      </c>
      <c r="AF54" s="24">
        <v>0</v>
      </c>
      <c r="AG54" s="24">
        <f t="shared" si="6"/>
        <v>0</v>
      </c>
      <c r="AH54" s="24">
        <f t="shared" si="13"/>
        <v>0</v>
      </c>
      <c r="AI54" s="24">
        <f t="shared" si="14"/>
        <v>0</v>
      </c>
      <c r="AJ54" s="24">
        <f t="shared" si="11"/>
        <v>0</v>
      </c>
      <c r="AK54" s="24">
        <v>0</v>
      </c>
      <c r="AL54" s="24">
        <v>0</v>
      </c>
      <c r="AM54" s="24">
        <v>0</v>
      </c>
      <c r="AN54" s="6"/>
      <c r="AQ54" s="52"/>
      <c r="AS54" s="52"/>
      <c r="AU54" s="52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</row>
    <row r="55" spans="1:244" ht="33" customHeight="1">
      <c r="A55" s="30" t="s">
        <v>76</v>
      </c>
      <c r="B55" s="24">
        <f t="shared" si="4"/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f t="shared" si="5"/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f t="shared" si="12"/>
        <v>0</v>
      </c>
      <c r="AE55" s="24">
        <v>0</v>
      </c>
      <c r="AF55" s="24">
        <v>0</v>
      </c>
      <c r="AG55" s="24">
        <f t="shared" si="6"/>
        <v>0</v>
      </c>
      <c r="AH55" s="24">
        <f t="shared" si="13"/>
        <v>0</v>
      </c>
      <c r="AI55" s="24">
        <f t="shared" si="14"/>
        <v>0</v>
      </c>
      <c r="AJ55" s="24">
        <f t="shared" si="11"/>
        <v>0</v>
      </c>
      <c r="AK55" s="24">
        <v>0</v>
      </c>
      <c r="AL55" s="24">
        <v>0</v>
      </c>
      <c r="AM55" s="24">
        <v>0</v>
      </c>
      <c r="AN55" s="6"/>
      <c r="AQ55" s="52"/>
      <c r="AS55" s="52"/>
      <c r="AU55" s="5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</row>
    <row r="56" spans="1:244" ht="33" customHeight="1">
      <c r="A56" s="30" t="s">
        <v>77</v>
      </c>
      <c r="B56" s="24">
        <f t="shared" si="4"/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f t="shared" si="5"/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f t="shared" si="12"/>
        <v>0</v>
      </c>
      <c r="AE56" s="24">
        <v>0</v>
      </c>
      <c r="AF56" s="24">
        <v>0</v>
      </c>
      <c r="AG56" s="24">
        <f t="shared" si="6"/>
        <v>0</v>
      </c>
      <c r="AH56" s="24">
        <f t="shared" si="13"/>
        <v>0</v>
      </c>
      <c r="AI56" s="24">
        <f t="shared" si="14"/>
        <v>0</v>
      </c>
      <c r="AJ56" s="24">
        <f t="shared" si="11"/>
        <v>0</v>
      </c>
      <c r="AK56" s="24">
        <v>0</v>
      </c>
      <c r="AL56" s="24">
        <v>0</v>
      </c>
      <c r="AM56" s="24">
        <v>0</v>
      </c>
      <c r="AN56" s="6"/>
      <c r="AQ56" s="52"/>
      <c r="AS56" s="52"/>
      <c r="AU56" s="52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</row>
    <row r="57" spans="1:244" ht="33" customHeight="1">
      <c r="A57" s="30" t="s">
        <v>78</v>
      </c>
      <c r="B57" s="24">
        <f t="shared" si="4"/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f t="shared" si="5"/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f t="shared" si="12"/>
        <v>0</v>
      </c>
      <c r="AE57" s="24">
        <v>0</v>
      </c>
      <c r="AF57" s="24">
        <v>0</v>
      </c>
      <c r="AG57" s="24">
        <f t="shared" si="6"/>
        <v>0</v>
      </c>
      <c r="AH57" s="24">
        <f t="shared" si="13"/>
        <v>0</v>
      </c>
      <c r="AI57" s="24">
        <f t="shared" si="14"/>
        <v>0</v>
      </c>
      <c r="AJ57" s="24">
        <f t="shared" si="11"/>
        <v>0</v>
      </c>
      <c r="AK57" s="24">
        <v>0</v>
      </c>
      <c r="AL57" s="24">
        <v>0</v>
      </c>
      <c r="AM57" s="24">
        <v>0</v>
      </c>
      <c r="AN57" s="6"/>
      <c r="AQ57" s="52"/>
      <c r="AS57" s="52"/>
      <c r="AU57" s="52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</row>
    <row r="58" spans="1:244" ht="33" customHeight="1">
      <c r="A58" s="31" t="s">
        <v>79</v>
      </c>
      <c r="B58" s="27">
        <f t="shared" si="4"/>
        <v>199830</v>
      </c>
      <c r="C58" s="27">
        <v>162260</v>
      </c>
      <c r="D58" s="27">
        <v>6316</v>
      </c>
      <c r="E58" s="27">
        <v>6316</v>
      </c>
      <c r="F58" s="27">
        <v>0</v>
      </c>
      <c r="G58" s="27">
        <v>0</v>
      </c>
      <c r="H58" s="27">
        <v>20000</v>
      </c>
      <c r="I58" s="27">
        <v>20000</v>
      </c>
      <c r="J58" s="27">
        <v>0</v>
      </c>
      <c r="K58" s="27">
        <v>0</v>
      </c>
      <c r="L58" s="27">
        <v>0</v>
      </c>
      <c r="M58" s="27">
        <v>11226</v>
      </c>
      <c r="N58" s="27">
        <v>0</v>
      </c>
      <c r="O58" s="27">
        <v>28</v>
      </c>
      <c r="P58" s="27">
        <f t="shared" si="5"/>
        <v>188944</v>
      </c>
      <c r="Q58" s="27">
        <v>79777</v>
      </c>
      <c r="R58" s="27">
        <v>109167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f t="shared" si="12"/>
        <v>10886</v>
      </c>
      <c r="AE58" s="27">
        <v>0</v>
      </c>
      <c r="AF58" s="27">
        <v>0</v>
      </c>
      <c r="AG58" s="27">
        <f t="shared" si="6"/>
        <v>10886</v>
      </c>
      <c r="AH58" s="27">
        <f t="shared" si="13"/>
        <v>20000</v>
      </c>
      <c r="AI58" s="27">
        <f t="shared" si="14"/>
        <v>0</v>
      </c>
      <c r="AJ58" s="27">
        <f t="shared" si="11"/>
        <v>-9114</v>
      </c>
      <c r="AK58" s="27">
        <v>74163</v>
      </c>
      <c r="AL58" s="27">
        <v>10</v>
      </c>
      <c r="AM58" s="27">
        <v>10</v>
      </c>
      <c r="AN58" s="6"/>
      <c r="AQ58" s="52"/>
      <c r="AS58" s="52"/>
      <c r="AU58" s="52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</row>
    <row r="59" spans="1:244" ht="33" customHeight="1">
      <c r="A59" s="30" t="s">
        <v>80</v>
      </c>
      <c r="B59" s="24">
        <f t="shared" si="4"/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f t="shared" si="5"/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f t="shared" si="12"/>
        <v>0</v>
      </c>
      <c r="AE59" s="24">
        <v>0</v>
      </c>
      <c r="AF59" s="24">
        <v>0</v>
      </c>
      <c r="AG59" s="24">
        <f t="shared" si="6"/>
        <v>0</v>
      </c>
      <c r="AH59" s="24">
        <f t="shared" si="13"/>
        <v>0</v>
      </c>
      <c r="AI59" s="24">
        <f t="shared" si="14"/>
        <v>0</v>
      </c>
      <c r="AJ59" s="24">
        <f t="shared" si="11"/>
        <v>0</v>
      </c>
      <c r="AK59" s="24">
        <v>0</v>
      </c>
      <c r="AL59" s="24">
        <v>0</v>
      </c>
      <c r="AM59" s="24">
        <v>0</v>
      </c>
      <c r="AN59" s="6"/>
      <c r="AQ59" s="52"/>
      <c r="AS59" s="52"/>
      <c r="AU59" s="52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</row>
    <row r="60" spans="1:244" ht="33" customHeight="1">
      <c r="A60" s="30" t="s">
        <v>81</v>
      </c>
      <c r="B60" s="24">
        <f t="shared" si="4"/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f t="shared" si="5"/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f t="shared" si="12"/>
        <v>0</v>
      </c>
      <c r="AE60" s="24">
        <v>0</v>
      </c>
      <c r="AF60" s="24">
        <v>0</v>
      </c>
      <c r="AG60" s="24">
        <f t="shared" si="6"/>
        <v>0</v>
      </c>
      <c r="AH60" s="24">
        <f t="shared" si="13"/>
        <v>0</v>
      </c>
      <c r="AI60" s="24">
        <f t="shared" si="14"/>
        <v>0</v>
      </c>
      <c r="AJ60" s="24">
        <f t="shared" si="11"/>
        <v>0</v>
      </c>
      <c r="AK60" s="24">
        <v>0</v>
      </c>
      <c r="AL60" s="24">
        <v>0</v>
      </c>
      <c r="AM60" s="24">
        <v>0</v>
      </c>
      <c r="AN60" s="6"/>
      <c r="AQ60" s="52"/>
      <c r="AS60" s="52"/>
      <c r="AU60" s="52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</row>
    <row r="61" spans="1:244" ht="33" customHeight="1">
      <c r="A61" s="30" t="s">
        <v>82</v>
      </c>
      <c r="B61" s="24">
        <f t="shared" si="4"/>
        <v>128349</v>
      </c>
      <c r="C61" s="24">
        <v>88196</v>
      </c>
      <c r="D61" s="24">
        <v>0</v>
      </c>
      <c r="E61" s="24">
        <v>0</v>
      </c>
      <c r="F61" s="24">
        <v>0</v>
      </c>
      <c r="G61" s="24">
        <v>0</v>
      </c>
      <c r="H61" s="24">
        <v>29877</v>
      </c>
      <c r="I61" s="24">
        <v>22700</v>
      </c>
      <c r="J61" s="24">
        <v>7177</v>
      </c>
      <c r="K61" s="24">
        <v>0</v>
      </c>
      <c r="L61" s="24">
        <v>0</v>
      </c>
      <c r="M61" s="24">
        <v>8863</v>
      </c>
      <c r="N61" s="24">
        <v>0</v>
      </c>
      <c r="O61" s="24">
        <v>1413</v>
      </c>
      <c r="P61" s="24">
        <f t="shared" si="5"/>
        <v>118210</v>
      </c>
      <c r="Q61" s="24">
        <v>73282</v>
      </c>
      <c r="R61" s="24">
        <v>44928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f t="shared" si="12"/>
        <v>10139</v>
      </c>
      <c r="AE61" s="24">
        <v>0</v>
      </c>
      <c r="AF61" s="24">
        <v>0</v>
      </c>
      <c r="AG61" s="24">
        <f t="shared" si="6"/>
        <v>10139</v>
      </c>
      <c r="AH61" s="24">
        <f t="shared" si="13"/>
        <v>29877</v>
      </c>
      <c r="AI61" s="24">
        <f t="shared" si="14"/>
        <v>0</v>
      </c>
      <c r="AJ61" s="24">
        <f t="shared" si="11"/>
        <v>-19738</v>
      </c>
      <c r="AK61" s="24">
        <v>61834</v>
      </c>
      <c r="AL61" s="24">
        <v>7</v>
      </c>
      <c r="AM61" s="24">
        <v>6863</v>
      </c>
      <c r="AN61" s="6"/>
      <c r="AQ61" s="52"/>
      <c r="AS61" s="52"/>
      <c r="AU61" s="52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</row>
    <row r="62" spans="1:244" ht="33" customHeight="1">
      <c r="A62" s="30" t="s">
        <v>83</v>
      </c>
      <c r="B62" s="24">
        <f t="shared" si="4"/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f t="shared" si="5"/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f t="shared" si="12"/>
        <v>0</v>
      </c>
      <c r="AE62" s="24">
        <v>0</v>
      </c>
      <c r="AF62" s="24">
        <v>0</v>
      </c>
      <c r="AG62" s="24">
        <f t="shared" si="6"/>
        <v>0</v>
      </c>
      <c r="AH62" s="24">
        <f t="shared" si="13"/>
        <v>0</v>
      </c>
      <c r="AI62" s="24">
        <f t="shared" si="14"/>
        <v>0</v>
      </c>
      <c r="AJ62" s="24">
        <f t="shared" si="11"/>
        <v>0</v>
      </c>
      <c r="AK62" s="24">
        <v>0</v>
      </c>
      <c r="AL62" s="24">
        <v>0</v>
      </c>
      <c r="AM62" s="24">
        <v>0</v>
      </c>
      <c r="AN62" s="6"/>
      <c r="AQ62" s="52"/>
      <c r="AS62" s="52"/>
      <c r="AU62" s="52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</row>
    <row r="63" spans="1:244" ht="33" customHeight="1">
      <c r="A63" s="31" t="s">
        <v>84</v>
      </c>
      <c r="B63" s="27">
        <f t="shared" si="4"/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f t="shared" si="5"/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f t="shared" si="12"/>
        <v>0</v>
      </c>
      <c r="AE63" s="27">
        <v>0</v>
      </c>
      <c r="AF63" s="27">
        <v>0</v>
      </c>
      <c r="AG63" s="27">
        <f t="shared" si="6"/>
        <v>0</v>
      </c>
      <c r="AH63" s="27">
        <f t="shared" si="13"/>
        <v>0</v>
      </c>
      <c r="AI63" s="27">
        <f t="shared" si="14"/>
        <v>0</v>
      </c>
      <c r="AJ63" s="27">
        <f t="shared" si="11"/>
        <v>0</v>
      </c>
      <c r="AK63" s="27">
        <v>0</v>
      </c>
      <c r="AL63" s="27">
        <v>0</v>
      </c>
      <c r="AM63" s="27">
        <v>0</v>
      </c>
      <c r="AN63" s="6"/>
      <c r="AQ63" s="52"/>
      <c r="AS63" s="52"/>
      <c r="AU63" s="52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</row>
    <row r="64" spans="1:244" ht="33" customHeight="1" thickBot="1">
      <c r="A64" s="30" t="s">
        <v>101</v>
      </c>
      <c r="B64" s="24">
        <f t="shared" si="4"/>
        <v>30189</v>
      </c>
      <c r="C64" s="24">
        <v>19303</v>
      </c>
      <c r="D64" s="24">
        <v>2415</v>
      </c>
      <c r="E64" s="24">
        <v>2415</v>
      </c>
      <c r="F64" s="24">
        <v>0</v>
      </c>
      <c r="G64" s="24">
        <v>0</v>
      </c>
      <c r="H64" s="24">
        <v>7200</v>
      </c>
      <c r="I64" s="24">
        <v>7200</v>
      </c>
      <c r="J64" s="24">
        <v>0</v>
      </c>
      <c r="K64" s="24">
        <v>0</v>
      </c>
      <c r="L64" s="24">
        <v>0</v>
      </c>
      <c r="M64" s="24">
        <v>321</v>
      </c>
      <c r="N64" s="24">
        <v>0</v>
      </c>
      <c r="O64" s="24">
        <v>950</v>
      </c>
      <c r="P64" s="24">
        <f t="shared" si="5"/>
        <v>29781</v>
      </c>
      <c r="Q64" s="24">
        <v>21736</v>
      </c>
      <c r="R64" s="24">
        <v>7973</v>
      </c>
      <c r="S64" s="24">
        <v>72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f t="shared" si="12"/>
        <v>408</v>
      </c>
      <c r="AE64" s="24">
        <v>0</v>
      </c>
      <c r="AF64" s="24">
        <v>0</v>
      </c>
      <c r="AG64" s="24">
        <f t="shared" si="6"/>
        <v>408</v>
      </c>
      <c r="AH64" s="24">
        <f t="shared" si="13"/>
        <v>7200</v>
      </c>
      <c r="AI64" s="24">
        <f t="shared" si="14"/>
        <v>0</v>
      </c>
      <c r="AJ64" s="24">
        <f t="shared" si="11"/>
        <v>-6792</v>
      </c>
      <c r="AK64" s="24">
        <v>0</v>
      </c>
      <c r="AL64" s="24">
        <v>0</v>
      </c>
      <c r="AM64" s="24">
        <v>6151</v>
      </c>
      <c r="AN64" s="6"/>
      <c r="AQ64" s="52"/>
      <c r="AS64" s="52"/>
      <c r="AU64" s="52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</row>
    <row r="65" spans="1:244" ht="33" customHeight="1" thickBot="1" thickTop="1">
      <c r="A65" s="22" t="s">
        <v>85</v>
      </c>
      <c r="B65" s="25">
        <f aca="true" t="shared" si="15" ref="B65:AM65">SUM(B19:B64)</f>
        <v>1819754</v>
      </c>
      <c r="C65" s="25">
        <f t="shared" si="15"/>
        <v>1329383</v>
      </c>
      <c r="D65" s="25">
        <f t="shared" si="15"/>
        <v>32114</v>
      </c>
      <c r="E65" s="25">
        <f t="shared" si="15"/>
        <v>32114</v>
      </c>
      <c r="F65" s="25">
        <f t="shared" si="15"/>
        <v>0</v>
      </c>
      <c r="G65" s="25">
        <f t="shared" si="15"/>
        <v>0</v>
      </c>
      <c r="H65" s="25">
        <f t="shared" si="15"/>
        <v>334787</v>
      </c>
      <c r="I65" s="25">
        <f t="shared" si="15"/>
        <v>299557</v>
      </c>
      <c r="J65" s="25">
        <f>SUM(J19:J64)</f>
        <v>35218</v>
      </c>
      <c r="K65" s="25">
        <f t="shared" si="15"/>
        <v>12</v>
      </c>
      <c r="L65" s="25">
        <f t="shared" si="15"/>
        <v>0</v>
      </c>
      <c r="M65" s="25">
        <f t="shared" si="15"/>
        <v>54500</v>
      </c>
      <c r="N65" s="25">
        <f t="shared" si="15"/>
        <v>27400</v>
      </c>
      <c r="O65" s="25">
        <f t="shared" si="15"/>
        <v>41570</v>
      </c>
      <c r="P65" s="25">
        <f t="shared" si="15"/>
        <v>1757766</v>
      </c>
      <c r="Q65" s="25">
        <f t="shared" si="15"/>
        <v>724862</v>
      </c>
      <c r="R65" s="25">
        <f t="shared" si="15"/>
        <v>945848</v>
      </c>
      <c r="S65" s="25">
        <f t="shared" si="15"/>
        <v>1826</v>
      </c>
      <c r="T65" s="25">
        <f t="shared" si="15"/>
        <v>0</v>
      </c>
      <c r="U65" s="25">
        <f t="shared" si="15"/>
        <v>0</v>
      </c>
      <c r="V65" s="25">
        <f t="shared" si="15"/>
        <v>0</v>
      </c>
      <c r="W65" s="25">
        <f t="shared" si="15"/>
        <v>0</v>
      </c>
      <c r="X65" s="25">
        <f t="shared" si="15"/>
        <v>14321</v>
      </c>
      <c r="Y65" s="25">
        <f t="shared" si="15"/>
        <v>70909</v>
      </c>
      <c r="Z65" s="25">
        <f t="shared" si="15"/>
        <v>70909</v>
      </c>
      <c r="AA65" s="25">
        <f t="shared" si="15"/>
        <v>0</v>
      </c>
      <c r="AB65" s="25">
        <f t="shared" si="15"/>
        <v>0</v>
      </c>
      <c r="AC65" s="25">
        <f t="shared" si="15"/>
        <v>0</v>
      </c>
      <c r="AD65" s="25">
        <f t="shared" si="15"/>
        <v>61988</v>
      </c>
      <c r="AE65" s="25">
        <f>SUM(AE19:AE64)</f>
        <v>22566</v>
      </c>
      <c r="AF65" s="25">
        <f>SUM(AF19:AF64)</f>
        <v>19196</v>
      </c>
      <c r="AG65" s="25">
        <f t="shared" si="15"/>
        <v>58618</v>
      </c>
      <c r="AH65" s="25">
        <f t="shared" si="15"/>
        <v>334787</v>
      </c>
      <c r="AI65" s="25">
        <f t="shared" si="15"/>
        <v>0</v>
      </c>
      <c r="AJ65" s="25">
        <f t="shared" si="15"/>
        <v>-276169</v>
      </c>
      <c r="AK65" s="25">
        <f t="shared" si="15"/>
        <v>583125</v>
      </c>
      <c r="AL65" s="25">
        <f t="shared" si="15"/>
        <v>61</v>
      </c>
      <c r="AM65" s="25">
        <f t="shared" si="15"/>
        <v>20411</v>
      </c>
      <c r="AN65" s="6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</row>
    <row r="66" spans="1:244" ht="33" customHeight="1" thickTop="1">
      <c r="A66" s="32" t="s">
        <v>86</v>
      </c>
      <c r="B66" s="28">
        <f aca="true" t="shared" si="16" ref="B66:AM66">SUM(B65,B18)</f>
        <v>2142106</v>
      </c>
      <c r="C66" s="28">
        <f t="shared" si="16"/>
        <v>1564496</v>
      </c>
      <c r="D66" s="28">
        <f t="shared" si="16"/>
        <v>44240</v>
      </c>
      <c r="E66" s="28">
        <f t="shared" si="16"/>
        <v>44240</v>
      </c>
      <c r="F66" s="28">
        <f t="shared" si="16"/>
        <v>0</v>
      </c>
      <c r="G66" s="28">
        <f t="shared" si="16"/>
        <v>0</v>
      </c>
      <c r="H66" s="28">
        <f t="shared" si="16"/>
        <v>368526</v>
      </c>
      <c r="I66" s="28">
        <f t="shared" si="16"/>
        <v>330513</v>
      </c>
      <c r="J66" s="28">
        <f t="shared" si="16"/>
        <v>38001</v>
      </c>
      <c r="K66" s="28">
        <f t="shared" si="16"/>
        <v>12</v>
      </c>
      <c r="L66" s="28">
        <f t="shared" si="16"/>
        <v>11000</v>
      </c>
      <c r="M66" s="28">
        <f t="shared" si="16"/>
        <v>63217</v>
      </c>
      <c r="N66" s="28">
        <f t="shared" si="16"/>
        <v>47400</v>
      </c>
      <c r="O66" s="28">
        <f t="shared" si="16"/>
        <v>43227</v>
      </c>
      <c r="P66" s="28">
        <f t="shared" si="16"/>
        <v>2072919</v>
      </c>
      <c r="Q66" s="28">
        <f t="shared" si="16"/>
        <v>877719</v>
      </c>
      <c r="R66" s="28">
        <f t="shared" si="16"/>
        <v>1073956</v>
      </c>
      <c r="S66" s="28">
        <f t="shared" si="16"/>
        <v>27520</v>
      </c>
      <c r="T66" s="28">
        <f t="shared" si="16"/>
        <v>0</v>
      </c>
      <c r="U66" s="28">
        <f t="shared" si="16"/>
        <v>0</v>
      </c>
      <c r="V66" s="28">
        <f t="shared" si="16"/>
        <v>0</v>
      </c>
      <c r="W66" s="28">
        <f t="shared" si="16"/>
        <v>0</v>
      </c>
      <c r="X66" s="28">
        <f t="shared" si="16"/>
        <v>19398</v>
      </c>
      <c r="Y66" s="28">
        <f t="shared" si="16"/>
        <v>74326</v>
      </c>
      <c r="Z66" s="28">
        <f t="shared" si="16"/>
        <v>74326</v>
      </c>
      <c r="AA66" s="28">
        <f t="shared" si="16"/>
        <v>0</v>
      </c>
      <c r="AB66" s="28">
        <f t="shared" si="16"/>
        <v>0</v>
      </c>
      <c r="AC66" s="28">
        <f t="shared" si="16"/>
        <v>0</v>
      </c>
      <c r="AD66" s="28">
        <f t="shared" si="16"/>
        <v>69187</v>
      </c>
      <c r="AE66" s="28">
        <f t="shared" si="16"/>
        <v>22566</v>
      </c>
      <c r="AF66" s="28">
        <f t="shared" si="16"/>
        <v>19196</v>
      </c>
      <c r="AG66" s="28">
        <f t="shared" si="16"/>
        <v>65817</v>
      </c>
      <c r="AH66" s="28">
        <f t="shared" si="16"/>
        <v>368526</v>
      </c>
      <c r="AI66" s="28">
        <f t="shared" si="16"/>
        <v>0</v>
      </c>
      <c r="AJ66" s="28">
        <f t="shared" si="16"/>
        <v>-302709</v>
      </c>
      <c r="AK66" s="28">
        <f t="shared" si="16"/>
        <v>708128</v>
      </c>
      <c r="AL66" s="28">
        <f t="shared" si="16"/>
        <v>74</v>
      </c>
      <c r="AM66" s="28">
        <f t="shared" si="16"/>
        <v>25792</v>
      </c>
      <c r="AN66" s="6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</row>
    <row r="67" spans="1:48" s="46" customFormat="1" ht="26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O67" s="20"/>
      <c r="AP67" s="20"/>
      <c r="AQ67" s="20"/>
      <c r="AR67" s="20"/>
      <c r="AS67" s="20"/>
      <c r="AT67" s="20"/>
      <c r="AU67" s="20"/>
      <c r="AV67" s="20"/>
    </row>
    <row r="68" spans="41:48" s="46" customFormat="1" ht="26.25" customHeight="1">
      <c r="AO68" s="20"/>
      <c r="AP68" s="20"/>
      <c r="AQ68" s="20"/>
      <c r="AR68" s="20"/>
      <c r="AS68" s="20"/>
      <c r="AT68" s="20"/>
      <c r="AU68" s="20"/>
      <c r="AV68" s="20"/>
    </row>
    <row r="69" spans="41:48" s="46" customFormat="1" ht="26.25" customHeight="1">
      <c r="AO69" s="20"/>
      <c r="AP69" s="20"/>
      <c r="AQ69" s="20"/>
      <c r="AR69" s="20"/>
      <c r="AS69" s="20"/>
      <c r="AT69" s="20"/>
      <c r="AU69" s="20"/>
      <c r="AV69" s="20"/>
    </row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73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2011-03-03T04:45:26Z</cp:lastPrinted>
  <dcterms:created xsi:type="dcterms:W3CDTF">2011-03-24T01:05:39Z</dcterms:created>
  <dcterms:modified xsi:type="dcterms:W3CDTF">2011-03-24T01:06:15Z</dcterms:modified>
  <cp:category/>
  <cp:version/>
  <cp:contentType/>
  <cp:contentStatus/>
</cp:coreProperties>
</file>