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375" windowHeight="4710" tabRatio="710" activeTab="0"/>
  </bookViews>
  <sheets>
    <sheet name="第４０表介護保険事業会計（最初のページのみ印刷）" sheetId="1" r:id="rId1"/>
    <sheet name="第４０表介護保険事業会計 (次ページ以降印刷)" sheetId="2" r:id="rId2"/>
  </sheets>
  <definedNames>
    <definedName name="_xlnm.Print_Area" localSheetId="1">'第４０表介護保険事業会計 (次ページ以降印刷)'!$A$1:$BN$66</definedName>
    <definedName name="_xlnm.Print_Area" localSheetId="0">'第４０表介護保険事業会計（最初のページのみ印刷）'!$A$1:$L$66</definedName>
    <definedName name="_xlnm.Print_Titles" localSheetId="1">'第４０表介護保険事業会計 (次ページ以降印刷)'!$A:$A</definedName>
    <definedName name="_xlnm.Print_Titles" localSheetId="0">'第４０表介護保険事業会計（最初のページのみ印刷）'!$A:$A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<sst xmlns="http://schemas.openxmlformats.org/spreadsheetml/2006/main" count="273" uniqueCount="195">
  <si>
    <t>市町村名</t>
  </si>
  <si>
    <t>歳入合計</t>
  </si>
  <si>
    <t>歳出合計</t>
  </si>
  <si>
    <t>(a)</t>
  </si>
  <si>
    <t>２国庫支出金</t>
  </si>
  <si>
    <t>(b)</t>
  </si>
  <si>
    <t>１総務費</t>
  </si>
  <si>
    <t>歳入歳出差引額</t>
  </si>
  <si>
    <t>実質収支額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</si>
  <si>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</si>
  <si>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</si>
  <si>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</si>
  <si>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</si>
  <si>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</si>
  <si>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</si>
  <si>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</si>
  <si>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</si>
  <si>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</si>
  <si>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</si>
  <si>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</si>
  <si>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</si>
  <si>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</si>
  <si>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</si>
  <si>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</si>
  <si>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</si>
  <si>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</si>
  <si>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</si>
  <si>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</si>
  <si>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</si>
  <si>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</si>
  <si>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</si>
  <si>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</si>
  <si>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</si>
  <si>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</si>
  <si>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</si>
  <si>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</si>
  <si>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</si>
  <si>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</si>
  <si>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</si>
  <si>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</si>
  <si>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</si>
  <si>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</si>
  <si>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</si>
  <si>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</si>
  <si>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</si>
  <si>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</si>
  <si>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</si>
  <si>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</si>
  <si>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</si>
  <si>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</si>
  <si>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</si>
  <si>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</si>
  <si>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</si>
  <si>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</si>
  <si>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</si>
  <si>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</si>
  <si>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</si>
  <si>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</si>
  <si>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</si>
  <si>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</si>
  <si>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</si>
  <si>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</si>
  <si>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</si>
  <si>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１保険料</t>
  </si>
  <si>
    <t>４県支出金</t>
  </si>
  <si>
    <t>６他会計繰入金</t>
  </si>
  <si>
    <t>２保険給付費</t>
  </si>
  <si>
    <t>(1)介護諸費等</t>
  </si>
  <si>
    <t>介護諸費等</t>
  </si>
  <si>
    <t>その他の経費</t>
  </si>
  <si>
    <t>計</t>
  </si>
  <si>
    <t>精算交付額</t>
  </si>
  <si>
    <t>精算還付額</t>
  </si>
  <si>
    <t>７基金繰入金</t>
  </si>
  <si>
    <t>８繰越金</t>
  </si>
  <si>
    <t>　　　　　　　支払基金交付金精算額</t>
  </si>
  <si>
    <t>人件費</t>
  </si>
  <si>
    <t>９地方債</t>
  </si>
  <si>
    <t>再差引収支額</t>
  </si>
  <si>
    <t>田村市</t>
  </si>
  <si>
    <t>飯舘村</t>
  </si>
  <si>
    <t>市計</t>
  </si>
  <si>
    <t>　　費負担金</t>
  </si>
  <si>
    <t>（１）介護給付</t>
  </si>
  <si>
    <t>交付金</t>
  </si>
  <si>
    <t>（３）その他の</t>
  </si>
  <si>
    <t>３支払基金</t>
  </si>
  <si>
    <t>（１）財源補てん</t>
  </si>
  <si>
    <t>５相互財政安定</t>
  </si>
  <si>
    <t>うち財政安定化</t>
  </si>
  <si>
    <t>（３）審査支払</t>
  </si>
  <si>
    <t>３財政安定化</t>
  </si>
  <si>
    <t>（２）一時借入金</t>
  </si>
  <si>
    <t>財源補てん的な</t>
  </si>
  <si>
    <t>うち財政安定化基金支出金</t>
  </si>
  <si>
    <t>（２）一般会計か</t>
  </si>
  <si>
    <t>（２）その他の</t>
  </si>
  <si>
    <t>４相互財政安定</t>
  </si>
  <si>
    <t>１０その他の</t>
  </si>
  <si>
    <t xml:space="preserve">        補助金</t>
  </si>
  <si>
    <t>（２）調整交付金</t>
  </si>
  <si>
    <t xml:space="preserve"> 的なもの  （ｃ）</t>
  </si>
  <si>
    <t>（１）元利償還金</t>
  </si>
  <si>
    <t>収　  支</t>
  </si>
  <si>
    <t>繰越又は支払繰延等</t>
  </si>
  <si>
    <t>　化事業交付金</t>
  </si>
  <si>
    <t>収入</t>
  </si>
  <si>
    <t>（２）その他の</t>
  </si>
  <si>
    <t>　基金拠出金</t>
  </si>
  <si>
    <t>化事業負担金</t>
  </si>
  <si>
    <t>事業費</t>
  </si>
  <si>
    <t>　  充用金</t>
  </si>
  <si>
    <t>支出</t>
  </si>
  <si>
    <t xml:space="preserve">(a)-(b)     </t>
  </si>
  <si>
    <t xml:space="preserve">差引 (ｊ)-(k)     </t>
  </si>
  <si>
    <t xml:space="preserve">差引 (n)-(o)     </t>
  </si>
  <si>
    <t xml:space="preserve">(r)+(ｌ)＋(p)   </t>
  </si>
  <si>
    <t>(ｆ)-(h)+(ｉ)+(m)</t>
  </si>
  <si>
    <t>県支出金</t>
  </si>
  <si>
    <t>他会計繰入金</t>
  </si>
  <si>
    <t>繰出金</t>
  </si>
  <si>
    <t>(q)-(a)-(b)+(d)</t>
  </si>
  <si>
    <t>(r)-(a)-(b)+(d)</t>
  </si>
  <si>
    <t>もの</t>
  </si>
  <si>
    <t xml:space="preserve"> 的なもの  (d)</t>
  </si>
  <si>
    <t>基金貸付金</t>
  </si>
  <si>
    <t>　　 給付費</t>
  </si>
  <si>
    <t>　　    手数料</t>
  </si>
  <si>
    <t>　的なもの  (e)</t>
  </si>
  <si>
    <t xml:space="preserve">       利子</t>
  </si>
  <si>
    <t>(f)</t>
  </si>
  <si>
    <t>(g)</t>
  </si>
  <si>
    <t>(h)</t>
  </si>
  <si>
    <t>(I)</t>
  </si>
  <si>
    <t>(j)</t>
  </si>
  <si>
    <t>(k)</t>
  </si>
  <si>
    <t>(ｌ）</t>
  </si>
  <si>
    <t>(m)</t>
  </si>
  <si>
    <t>(n)</t>
  </si>
  <si>
    <t>(o)</t>
  </si>
  <si>
    <t>(p）</t>
  </si>
  <si>
    <t>(q)</t>
  </si>
  <si>
    <t>（ｒ）</t>
  </si>
  <si>
    <t>(a)</t>
  </si>
  <si>
    <t>(b)</t>
  </si>
  <si>
    <t>（ｄ）</t>
  </si>
  <si>
    <t>(s)</t>
  </si>
  <si>
    <t>(t)</t>
  </si>
  <si>
    <t>南相馬市</t>
  </si>
  <si>
    <t>伊達市</t>
  </si>
  <si>
    <t>南会津町</t>
  </si>
  <si>
    <t>会津美里町</t>
  </si>
  <si>
    <t>本宮市</t>
  </si>
  <si>
    <t>gに対する支払
基金交付金</t>
  </si>
  <si>
    <t>（５）その他の</t>
  </si>
  <si>
    <t>（３）地域支援</t>
  </si>
  <si>
    <r>
      <t>事業交付金　　</t>
    </r>
    <r>
      <rPr>
        <sz val="12"/>
        <rFont val="ＭＳ Ｐゴシック"/>
        <family val="3"/>
      </rPr>
      <t>（介護予防事業）</t>
    </r>
  </si>
  <si>
    <t>（４）地域支援</t>
  </si>
  <si>
    <r>
      <t>事業交付金　　　</t>
    </r>
    <r>
      <rPr>
        <sz val="8"/>
        <rFont val="ＭＳ Ｐゴシック"/>
        <family val="3"/>
      </rPr>
      <t>（包括的支援事業・任意事業）</t>
    </r>
  </si>
  <si>
    <t>（１）介護給付費</t>
  </si>
  <si>
    <t>交付金</t>
  </si>
  <si>
    <t>（２）地域支援事業</t>
  </si>
  <si>
    <t>支援交付金</t>
  </si>
  <si>
    <t>（４）その他の</t>
  </si>
  <si>
    <t>（２）介護給付費</t>
  </si>
  <si>
    <t>負担金</t>
  </si>
  <si>
    <t>事業負担金</t>
  </si>
  <si>
    <t>①介護給付費繰入金</t>
  </si>
  <si>
    <t>②地域支援事業繰入金</t>
  </si>
  <si>
    <t>③その他一般会計繰入金</t>
  </si>
  <si>
    <t>６保健福祉</t>
  </si>
  <si>
    <t>７繰出金</t>
  </si>
  <si>
    <t>５地域支援事業</t>
  </si>
  <si>
    <t>（１）介護予防</t>
  </si>
  <si>
    <t>うち地域支援事業にかかるもの</t>
  </si>
  <si>
    <t>うち地域支援事業にかかるもの</t>
  </si>
  <si>
    <t>らのもの</t>
  </si>
  <si>
    <t>事業費</t>
  </si>
  <si>
    <t>　業・任意事業費</t>
  </si>
  <si>
    <r>
      <t>（２）</t>
    </r>
    <r>
      <rPr>
        <sz val="15"/>
        <rFont val="ＭＳ Ｐゴシック"/>
        <family val="3"/>
      </rPr>
      <t>包括支援事</t>
    </r>
  </si>
  <si>
    <t>８基金積立金</t>
  </si>
  <si>
    <t>９公債費</t>
  </si>
  <si>
    <t>１０前年度繰上</t>
  </si>
  <si>
    <t>１１その他の</t>
  </si>
  <si>
    <t>介護給付費負担金、事務費及び地域支援事業交付金精算額</t>
  </si>
  <si>
    <t>職員数</t>
  </si>
  <si>
    <t>参考</t>
  </si>
  <si>
    <t>賃金</t>
  </si>
  <si>
    <t>収　　支</t>
  </si>
  <si>
    <t>H22.4.1現在</t>
  </si>
  <si>
    <t>（２）一般会計からのもの</t>
  </si>
  <si>
    <t>gに対する
介護給付費
負担金等</t>
  </si>
  <si>
    <t>歳入の内訳</t>
  </si>
  <si>
    <t>歳出の内訳</t>
  </si>
  <si>
    <t>　６他会計繰入金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</si>
</sst>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2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4" fillId="0" borderId="0" xfId="0" applyFont="1" applyAlignment="1">
      <alignment/>
    </xf>
    <xf numFmtId="3" fontId="7" fillId="0" borderId="10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0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wrapText="1"/>
    </xf>
    <xf numFmtId="3" fontId="7" fillId="0" borderId="10" xfId="0" applyFont="1" applyBorder="1" applyAlignment="1">
      <alignment horizontal="center" vertical="top" wrapText="1"/>
    </xf>
    <xf numFmtId="3" fontId="7" fillId="0" borderId="11" xfId="0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3" fontId="7" fillId="0" borderId="14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 wrapText="1"/>
    </xf>
    <xf numFmtId="3" fontId="7" fillId="0" borderId="10" xfId="0" applyFont="1" applyBorder="1" applyAlignment="1">
      <alignment vertical="top" wrapText="1"/>
    </xf>
    <xf numFmtId="3" fontId="7" fillId="0" borderId="15" xfId="0" applyNumberFormat="1" applyFont="1" applyBorder="1" applyAlignment="1">
      <alignment horizontal="center" wrapText="1"/>
    </xf>
    <xf numFmtId="176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 wrapText="1"/>
    </xf>
    <xf numFmtId="3" fontId="7" fillId="0" borderId="18" xfId="0" applyNumberFormat="1" applyFont="1" applyFill="1" applyBorder="1" applyAlignment="1">
      <alignment horizontal="centerContinuous" vertical="center"/>
    </xf>
    <xf numFmtId="3" fontId="7" fillId="0" borderId="13" xfId="0" applyNumberFormat="1" applyFont="1" applyFill="1" applyBorder="1" applyAlignment="1">
      <alignment horizontal="centerContinuous" vertical="center" wrapText="1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Continuous" vertical="center" wrapText="1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1" xfId="0" applyFont="1" applyFill="1" applyBorder="1" applyAlignment="1">
      <alignment horizontal="center" vertical="center" wrapText="1"/>
    </xf>
    <xf numFmtId="3" fontId="7" fillId="0" borderId="10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7" fillId="0" borderId="13" xfId="0" applyNumberFormat="1" applyFont="1" applyFill="1" applyBorder="1" applyAlignment="1">
      <alignment horizontal="centerContinuous" vertical="center"/>
    </xf>
    <xf numFmtId="3" fontId="7" fillId="0" borderId="22" xfId="0" applyNumberFormat="1" applyFont="1" applyFill="1" applyBorder="1" applyAlignment="1">
      <alignment horizontal="center" shrinkToFi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Continuous" vertical="center" wrapText="1"/>
    </xf>
    <xf numFmtId="3" fontId="7" fillId="0" borderId="25" xfId="0" applyNumberFormat="1" applyFont="1" applyFill="1" applyBorder="1" applyAlignment="1">
      <alignment horizontal="centerContinuous" vertical="center" wrapText="1"/>
    </xf>
    <xf numFmtId="3" fontId="7" fillId="0" borderId="14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26" xfId="0" applyNumberFormat="1" applyFont="1" applyFill="1" applyBorder="1" applyAlignment="1">
      <alignment horizontal="center" wrapText="1"/>
    </xf>
    <xf numFmtId="3" fontId="7" fillId="0" borderId="27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Continuous" vertical="center"/>
    </xf>
    <xf numFmtId="3" fontId="4" fillId="0" borderId="0" xfId="0" applyFont="1" applyFill="1" applyAlignment="1">
      <alignment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center" wrapText="1"/>
    </xf>
    <xf numFmtId="3" fontId="7" fillId="0" borderId="30" xfId="0" applyNumberFormat="1" applyFont="1" applyFill="1" applyBorder="1" applyAlignment="1">
      <alignment horizontal="center" wrapText="1"/>
    </xf>
    <xf numFmtId="3" fontId="7" fillId="0" borderId="31" xfId="0" applyNumberFormat="1" applyFont="1" applyFill="1" applyBorder="1" applyAlignment="1">
      <alignment horizontal="centerContinuous" vertical="center"/>
    </xf>
    <xf numFmtId="3" fontId="7" fillId="0" borderId="31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4" xfId="0" applyFont="1" applyFill="1" applyBorder="1" applyAlignment="1">
      <alignment horizontal="center" wrapText="1"/>
    </xf>
    <xf numFmtId="3" fontId="7" fillId="0" borderId="32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top" wrapText="1"/>
    </xf>
    <xf numFmtId="3" fontId="7" fillId="0" borderId="27" xfId="0" applyFont="1" applyFill="1" applyBorder="1" applyAlignment="1">
      <alignment horizontal="center" vertical="top" wrapText="1"/>
    </xf>
    <xf numFmtId="3" fontId="7" fillId="0" borderId="22" xfId="0" applyNumberFormat="1" applyFont="1" applyFill="1" applyBorder="1" applyAlignment="1">
      <alignment horizontal="center" wrapText="1"/>
    </xf>
    <xf numFmtId="3" fontId="7" fillId="0" borderId="10" xfId="0" applyFont="1" applyFill="1" applyBorder="1" applyAlignment="1">
      <alignment horizontal="center" vertical="top" wrapText="1"/>
    </xf>
    <xf numFmtId="3" fontId="7" fillId="0" borderId="10" xfId="0" applyFont="1" applyFill="1" applyBorder="1" applyAlignment="1">
      <alignment vertical="top" wrapText="1"/>
    </xf>
    <xf numFmtId="3" fontId="7" fillId="0" borderId="34" xfId="0" applyFont="1" applyFill="1" applyBorder="1" applyAlignment="1">
      <alignment horizontal="center" vertical="top" wrapText="1"/>
    </xf>
    <xf numFmtId="3" fontId="7" fillId="0" borderId="33" xfId="0" applyFont="1" applyFill="1" applyBorder="1" applyAlignment="1">
      <alignment horizontal="center" vertical="center" wrapText="1"/>
    </xf>
    <xf numFmtId="3" fontId="7" fillId="0" borderId="16" xfId="0" applyFont="1" applyFill="1" applyBorder="1" applyAlignment="1">
      <alignment horizontal="center" vertical="center" wrapText="1"/>
    </xf>
    <xf numFmtId="3" fontId="7" fillId="0" borderId="35" xfId="0" applyFont="1" applyFill="1" applyBorder="1" applyAlignment="1">
      <alignment horizontal="center" vertical="center" wrapText="1"/>
    </xf>
    <xf numFmtId="3" fontId="7" fillId="0" borderId="23" xfId="0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vertical="center"/>
    </xf>
    <xf numFmtId="3" fontId="5" fillId="0" borderId="0" xfId="0" applyFont="1" applyFill="1" applyAlignment="1">
      <alignment/>
    </xf>
    <xf numFmtId="3" fontId="7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3" xfId="0" applyFont="1" applyBorder="1" applyAlignment="1">
      <alignment/>
    </xf>
    <xf numFmtId="3" fontId="5" fillId="0" borderId="0" xfId="0" applyFont="1" applyAlignment="1">
      <alignment/>
    </xf>
    <xf numFmtId="3" fontId="5" fillId="0" borderId="13" xfId="0" applyFont="1" applyFill="1" applyBorder="1" applyAlignment="1">
      <alignment/>
    </xf>
    <xf numFmtId="176" fontId="5" fillId="0" borderId="21" xfId="0" applyNumberFormat="1" applyFont="1" applyFill="1" applyBorder="1" applyAlignment="1">
      <alignment vertical="center" shrinkToFit="1"/>
    </xf>
    <xf numFmtId="3" fontId="7" fillId="0" borderId="16" xfId="0" applyFont="1" applyBorder="1" applyAlignment="1">
      <alignment horizontal="center" vertical="top" wrapText="1"/>
    </xf>
    <xf numFmtId="3" fontId="7" fillId="0" borderId="18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shrinkToFit="1"/>
    </xf>
    <xf numFmtId="3" fontId="7" fillId="0" borderId="11" xfId="0" applyNumberFormat="1" applyFont="1" applyBorder="1" applyAlignment="1">
      <alignment horizontal="center" shrinkToFit="1"/>
    </xf>
    <xf numFmtId="3" fontId="9" fillId="0" borderId="16" xfId="0" applyFont="1" applyBorder="1" applyAlignment="1">
      <alignment horizontal="center" vertical="top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36" xfId="0" applyFont="1" applyBorder="1" applyAlignment="1">
      <alignment horizontal="center" vertical="center" wrapText="1"/>
    </xf>
    <xf numFmtId="3" fontId="7" fillId="0" borderId="15" xfId="0" applyFont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wrapText="1"/>
    </xf>
    <xf numFmtId="3" fontId="7" fillId="0" borderId="16" xfId="0" applyFont="1" applyFill="1" applyBorder="1" applyAlignment="1">
      <alignment horizontal="center" vertical="top" wrapText="1"/>
    </xf>
    <xf numFmtId="3" fontId="7" fillId="0" borderId="14" xfId="0" applyFont="1" applyBorder="1" applyAlignment="1">
      <alignment horizontal="center" shrinkToFit="1"/>
    </xf>
    <xf numFmtId="3" fontId="7" fillId="0" borderId="16" xfId="0" applyNumberFormat="1" applyFont="1" applyBorder="1" applyAlignment="1">
      <alignment horizontal="center" vertical="top" wrapText="1" shrinkToFit="1"/>
    </xf>
    <xf numFmtId="3" fontId="7" fillId="0" borderId="37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 horizontal="center" vertical="center" wrapText="1"/>
    </xf>
    <xf numFmtId="3" fontId="0" fillId="0" borderId="37" xfId="0" applyFont="1" applyFill="1" applyBorder="1" applyAlignment="1">
      <alignment horizontal="left" vertical="center" wrapText="1"/>
    </xf>
    <xf numFmtId="176" fontId="5" fillId="0" borderId="39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center" shrinkToFit="1"/>
    </xf>
    <xf numFmtId="3" fontId="7" fillId="0" borderId="10" xfId="0" applyNumberFormat="1" applyFont="1" applyFill="1" applyBorder="1" applyAlignment="1">
      <alignment horizontal="center" vertical="top" shrinkToFit="1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6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left" wrapText="1"/>
    </xf>
    <xf numFmtId="3" fontId="10" fillId="0" borderId="16" xfId="0" applyFont="1" applyFill="1" applyBorder="1" applyAlignment="1">
      <alignment horizontal="left" vertical="top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5" fillId="0" borderId="40" xfId="0" applyFont="1" applyFill="1" applyBorder="1" applyAlignment="1">
      <alignment/>
    </xf>
    <xf numFmtId="3" fontId="7" fillId="0" borderId="40" xfId="0" applyFont="1" applyFill="1" applyBorder="1" applyAlignment="1">
      <alignment/>
    </xf>
    <xf numFmtId="3" fontId="0" fillId="0" borderId="40" xfId="0" applyFill="1" applyBorder="1" applyAlignment="1">
      <alignment/>
    </xf>
    <xf numFmtId="3" fontId="7" fillId="0" borderId="13" xfId="0" applyFont="1" applyFill="1" applyBorder="1" applyAlignment="1">
      <alignment horizontal="center" wrapText="1"/>
    </xf>
    <xf numFmtId="3" fontId="7" fillId="0" borderId="41" xfId="0" applyNumberFormat="1" applyFont="1" applyFill="1" applyBorder="1" applyAlignment="1">
      <alignment horizontal="center" vertical="top" wrapText="1"/>
    </xf>
    <xf numFmtId="3" fontId="7" fillId="0" borderId="14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18" xfId="0" applyNumberFormat="1" applyFont="1" applyFill="1" applyBorder="1" applyAlignment="1">
      <alignment horizontal="centerContinuous" vertical="center" wrapText="1"/>
    </xf>
    <xf numFmtId="3" fontId="7" fillId="0" borderId="42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Alignment="1">
      <alignment/>
    </xf>
    <xf numFmtId="0" fontId="7" fillId="0" borderId="40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 horizontal="center" wrapText="1"/>
    </xf>
    <xf numFmtId="176" fontId="5" fillId="0" borderId="11" xfId="0" applyNumberFormat="1" applyFont="1" applyFill="1" applyBorder="1" applyAlignment="1">
      <alignment vertical="center" wrapText="1"/>
    </xf>
    <xf numFmtId="3" fontId="7" fillId="0" borderId="12" xfId="0" applyNumberFormat="1" applyFont="1" applyBorder="1" applyAlignment="1">
      <alignment horizontal="centerContinuous" vertical="center" wrapText="1"/>
    </xf>
    <xf numFmtId="3" fontId="7" fillId="0" borderId="13" xfId="0" applyNumberFormat="1" applyFont="1" applyBorder="1" applyAlignment="1">
      <alignment horizontal="centerContinuous" vertical="center" wrapText="1"/>
    </xf>
    <xf numFmtId="3" fontId="7" fillId="0" borderId="12" xfId="0" applyNumberFormat="1" applyFont="1" applyFill="1" applyBorder="1" applyAlignment="1">
      <alignment horizontal="centerContinuous" vertical="center" wrapText="1"/>
    </xf>
    <xf numFmtId="3" fontId="7" fillId="0" borderId="13" xfId="0" applyNumberFormat="1" applyFont="1" applyFill="1" applyBorder="1" applyAlignment="1">
      <alignment horizontal="centerContinuous"/>
    </xf>
    <xf numFmtId="3" fontId="7" fillId="0" borderId="15" xfId="0" applyNumberFormat="1" applyFont="1" applyFill="1" applyBorder="1" applyAlignment="1">
      <alignment horizontal="centerContinuous"/>
    </xf>
    <xf numFmtId="3" fontId="7" fillId="0" borderId="18" xfId="0" applyNumberFormat="1" applyFont="1" applyFill="1" applyBorder="1" applyAlignment="1">
      <alignment horizontal="centerContinuous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left" vertical="center" wrapText="1"/>
    </xf>
    <xf numFmtId="3" fontId="0" fillId="0" borderId="44" xfId="0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67"/>
  <sheetViews>
    <sheetView tabSelected="1" showOutlineSymbols="0" view="pageBreakPreview" zoomScale="45" zoomScaleNormal="87" zoomScaleSheetLayoutView="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24.75390625" defaultRowHeight="14.25"/>
  <cols>
    <col min="1" max="1" width="20.625" style="0" customWidth="1"/>
    <col min="2" max="12" width="19.375" style="0" customWidth="1"/>
  </cols>
  <sheetData>
    <row r="1" spans="1:195" ht="33" customHeight="1">
      <c r="A1" s="9" t="s">
        <v>0</v>
      </c>
      <c r="B1" s="6" t="s">
        <v>1</v>
      </c>
      <c r="C1" s="7"/>
      <c r="D1" s="7"/>
      <c r="E1" s="7"/>
      <c r="F1" s="7"/>
      <c r="G1" s="7"/>
      <c r="H1" s="7"/>
      <c r="I1" s="7"/>
      <c r="J1" s="7"/>
      <c r="K1" s="7"/>
      <c r="L1" s="10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</row>
    <row r="2" spans="1:195" ht="27" customHeight="1">
      <c r="A2" s="1"/>
      <c r="B2" s="13" t="s">
        <v>3</v>
      </c>
      <c r="C2" s="12" t="s">
        <v>63</v>
      </c>
      <c r="D2" s="12" t="s">
        <v>4</v>
      </c>
      <c r="E2" s="18"/>
      <c r="F2" s="20"/>
      <c r="G2" s="18"/>
      <c r="H2" s="18"/>
      <c r="I2" s="18"/>
      <c r="J2" s="12" t="s">
        <v>86</v>
      </c>
      <c r="K2" s="20"/>
      <c r="L2" s="9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</row>
    <row r="3" spans="1:195" ht="27" customHeight="1">
      <c r="A3" s="1"/>
      <c r="B3" s="8"/>
      <c r="C3" s="8"/>
      <c r="D3" s="4"/>
      <c r="E3" s="12" t="s">
        <v>83</v>
      </c>
      <c r="F3" s="17" t="s">
        <v>100</v>
      </c>
      <c r="G3" s="14" t="s">
        <v>155</v>
      </c>
      <c r="H3" s="14" t="s">
        <v>157</v>
      </c>
      <c r="I3" s="14" t="s">
        <v>154</v>
      </c>
      <c r="J3" s="15" t="s">
        <v>84</v>
      </c>
      <c r="K3" s="97" t="s">
        <v>159</v>
      </c>
      <c r="L3" s="98" t="s">
        <v>161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</row>
    <row r="4" spans="1:195" ht="33">
      <c r="A4" s="2"/>
      <c r="B4" s="8"/>
      <c r="C4" s="8"/>
      <c r="D4" s="8"/>
      <c r="E4" s="10" t="s">
        <v>82</v>
      </c>
      <c r="F4" s="10"/>
      <c r="G4" s="95" t="s">
        <v>156</v>
      </c>
      <c r="H4" s="95" t="s">
        <v>158</v>
      </c>
      <c r="I4" s="19" t="s">
        <v>99</v>
      </c>
      <c r="J4" s="8"/>
      <c r="K4" s="10" t="s">
        <v>160</v>
      </c>
      <c r="L4" s="99" t="s">
        <v>162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</row>
    <row r="5" spans="1:195" s="36" customFormat="1" ht="32.25" customHeight="1">
      <c r="A5" s="84" t="s">
        <v>9</v>
      </c>
      <c r="B5" s="21">
        <f>SUM(C5:D5,J5,'第４０表介護保険事業会計 (次ページ以降印刷)'!B5,'第４０表介護保険事業会計 (次ページ以降印刷)'!H5,'第４０表介護保険事業会計 (次ページ以降印刷)'!I5,'第４０表介護保険事業会計 (次ページ以降印刷)'!P5:R5,'第４０表介護保険事業会計 (次ページ以降印刷)'!T5)</f>
        <v>17736432</v>
      </c>
      <c r="C5" s="21">
        <v>3235320</v>
      </c>
      <c r="D5" s="21">
        <v>3984154</v>
      </c>
      <c r="E5" s="21">
        <v>2972034</v>
      </c>
      <c r="F5" s="21">
        <v>864107</v>
      </c>
      <c r="G5" s="21">
        <v>29284</v>
      </c>
      <c r="H5" s="21">
        <v>118729</v>
      </c>
      <c r="I5" s="21">
        <v>0</v>
      </c>
      <c r="J5" s="21">
        <v>5026806</v>
      </c>
      <c r="K5" s="21">
        <v>4991665</v>
      </c>
      <c r="L5" s="21">
        <v>35141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</row>
    <row r="6" spans="1:195" s="36" customFormat="1" ht="32.25" customHeight="1">
      <c r="A6" s="87" t="s">
        <v>10</v>
      </c>
      <c r="B6" s="22">
        <f>SUM(C6:D6,J6,'第４０表介護保険事業会計 (次ページ以降印刷)'!B6,'第４０表介護保険事業会計 (次ページ以降印刷)'!H6,'第４０表介護保険事業会計 (次ページ以降印刷)'!I6,'第４０表介護保険事業会計 (次ページ以降印刷)'!P6:R6,'第４０表介護保険事業会計 (次ページ以降印刷)'!T6)</f>
        <v>8400843</v>
      </c>
      <c r="C6" s="22">
        <v>1352351</v>
      </c>
      <c r="D6" s="22">
        <v>1972080</v>
      </c>
      <c r="E6" s="22">
        <v>1384505</v>
      </c>
      <c r="F6" s="22">
        <v>524922</v>
      </c>
      <c r="G6" s="22">
        <v>12160</v>
      </c>
      <c r="H6" s="22">
        <v>50493</v>
      </c>
      <c r="I6" s="22">
        <v>0</v>
      </c>
      <c r="J6" s="22">
        <v>2327054</v>
      </c>
      <c r="K6" s="22">
        <v>2312462</v>
      </c>
      <c r="L6" s="22">
        <v>14592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</row>
    <row r="7" spans="1:195" s="36" customFormat="1" ht="32.25" customHeight="1">
      <c r="A7" s="87" t="s">
        <v>11</v>
      </c>
      <c r="B7" s="22">
        <f>SUM(C7:D7,J7,'第４０表介護保険事業会計 (次ページ以降印刷)'!B7,'第４０表介護保険事業会計 (次ページ以降印刷)'!H7,'第４０表介護保険事業会計 (次ページ以降印刷)'!I7,'第４０表介護保険事業会計 (次ページ以降印刷)'!P7:R7,'第４０表介護保険事業会計 (次ページ以降印刷)'!T7)</f>
        <v>15687516</v>
      </c>
      <c r="C7" s="22">
        <v>2798698</v>
      </c>
      <c r="D7" s="22">
        <v>3460264</v>
      </c>
      <c r="E7" s="22">
        <v>2584869</v>
      </c>
      <c r="F7" s="22">
        <v>766316</v>
      </c>
      <c r="G7" s="22">
        <v>17623</v>
      </c>
      <c r="H7" s="22">
        <v>91456</v>
      </c>
      <c r="I7" s="22">
        <v>0</v>
      </c>
      <c r="J7" s="22">
        <v>4380704</v>
      </c>
      <c r="K7" s="22">
        <v>4359557</v>
      </c>
      <c r="L7" s="22">
        <v>21147</v>
      </c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</row>
    <row r="8" spans="1:195" s="36" customFormat="1" ht="32.25" customHeight="1">
      <c r="A8" s="87" t="s">
        <v>12</v>
      </c>
      <c r="B8" s="22">
        <f>SUM(C8:D8,J8,'第４０表介護保険事業会計 (次ページ以降印刷)'!B8,'第４０表介護保険事業会計 (次ページ以降印刷)'!H8,'第４０表介護保険事業会計 (次ページ以降印刷)'!I8,'第４０表介護保険事業会計 (次ページ以降印刷)'!P8:R8,'第４０表介護保険事業会計 (次ページ以降印刷)'!T8)</f>
        <v>23026758</v>
      </c>
      <c r="C8" s="22">
        <v>4158348</v>
      </c>
      <c r="D8" s="22">
        <v>5308536</v>
      </c>
      <c r="E8" s="22">
        <v>3852859</v>
      </c>
      <c r="F8" s="22">
        <v>1255539</v>
      </c>
      <c r="G8" s="22">
        <v>86455</v>
      </c>
      <c r="H8" s="22">
        <v>113683</v>
      </c>
      <c r="I8" s="22">
        <v>0</v>
      </c>
      <c r="J8" s="22">
        <v>6516287</v>
      </c>
      <c r="K8" s="22">
        <v>6412541</v>
      </c>
      <c r="L8" s="22">
        <v>103746</v>
      </c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</row>
    <row r="9" spans="1:195" s="36" customFormat="1" ht="32.25" customHeight="1">
      <c r="A9" s="87" t="s">
        <v>13</v>
      </c>
      <c r="B9" s="23">
        <f>SUM(C9:D9,J9,'第４０表介護保険事業会計 (次ページ以降印刷)'!B9,'第４０表介護保険事業会計 (次ページ以降印刷)'!H9,'第４０表介護保険事業会計 (次ページ以降印刷)'!I9,'第４０表介護保険事業会計 (次ページ以降印刷)'!P9:R9,'第４０表介護保険事業会計 (次ページ以降印刷)'!T9)</f>
        <v>3617171</v>
      </c>
      <c r="C9" s="22">
        <v>571884</v>
      </c>
      <c r="D9" s="22">
        <v>821260</v>
      </c>
      <c r="E9" s="22">
        <v>575000</v>
      </c>
      <c r="F9" s="22">
        <v>222707</v>
      </c>
      <c r="G9" s="22">
        <v>2871</v>
      </c>
      <c r="H9" s="22">
        <v>20682</v>
      </c>
      <c r="I9" s="22">
        <v>0</v>
      </c>
      <c r="J9" s="22">
        <v>1002334</v>
      </c>
      <c r="K9" s="22">
        <v>998829</v>
      </c>
      <c r="L9" s="22">
        <v>3505</v>
      </c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</row>
    <row r="10" spans="1:195" s="36" customFormat="1" ht="32.25" customHeight="1">
      <c r="A10" s="84" t="s">
        <v>14</v>
      </c>
      <c r="B10" s="21">
        <f>SUM(C10:D10,J10,'第４０表介護保険事業会計 (次ページ以降印刷)'!B10,'第４０表介護保険事業会計 (次ページ以降印刷)'!H10,'第４０表介護保険事業会計 (次ページ以降印刷)'!I10,'第４０表介護保険事業会計 (次ページ以降印刷)'!P10:R10,'第４０表介護保険事業会計 (次ページ以降印刷)'!T10)</f>
        <v>4358214</v>
      </c>
      <c r="C10" s="21">
        <v>792413</v>
      </c>
      <c r="D10" s="21">
        <v>999510</v>
      </c>
      <c r="E10" s="21">
        <v>698200</v>
      </c>
      <c r="F10" s="21">
        <v>261347</v>
      </c>
      <c r="G10" s="21">
        <v>13257</v>
      </c>
      <c r="H10" s="21">
        <v>26706</v>
      </c>
      <c r="I10" s="21">
        <v>0</v>
      </c>
      <c r="J10" s="21">
        <v>1241209</v>
      </c>
      <c r="K10" s="21">
        <v>1225293</v>
      </c>
      <c r="L10" s="21">
        <v>15916</v>
      </c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</row>
    <row r="11" spans="1:195" s="36" customFormat="1" ht="32.25" customHeight="1">
      <c r="A11" s="87" t="s">
        <v>15</v>
      </c>
      <c r="B11" s="22">
        <f>SUM(C11:D11,J11,'第４０表介護保険事業会計 (次ページ以降印刷)'!B11,'第４０表介護保険事業会計 (次ページ以降印刷)'!H11,'第４０表介護保険事業会計 (次ページ以降印刷)'!I11,'第４０表介護保険事業会計 (次ページ以降印刷)'!P11:R11,'第４０表介護保険事業会計 (次ページ以降印刷)'!T11)</f>
        <v>3761351</v>
      </c>
      <c r="C11" s="22">
        <v>593206</v>
      </c>
      <c r="D11" s="22">
        <v>944154</v>
      </c>
      <c r="E11" s="22">
        <v>611361</v>
      </c>
      <c r="F11" s="22">
        <v>302985</v>
      </c>
      <c r="G11" s="22">
        <v>5728</v>
      </c>
      <c r="H11" s="22">
        <v>24080</v>
      </c>
      <c r="I11" s="22">
        <v>0</v>
      </c>
      <c r="J11" s="22">
        <v>1057890</v>
      </c>
      <c r="K11" s="22">
        <v>1051018</v>
      </c>
      <c r="L11" s="22">
        <v>6872</v>
      </c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</row>
    <row r="12" spans="1:195" s="36" customFormat="1" ht="32.25" customHeight="1">
      <c r="A12" s="87" t="s">
        <v>16</v>
      </c>
      <c r="B12" s="22">
        <f>SUM(C12:D12,J12,'第４０表介護保険事業会計 (次ページ以降印刷)'!B12,'第４０表介護保険事業会計 (次ページ以降印刷)'!H12,'第４０表介護保険事業会計 (次ページ以降印刷)'!I12,'第４０表介護保険事業会計 (次ページ以降印刷)'!P12:R12,'第４０表介護保険事業会計 (次ページ以降印刷)'!T12)</f>
        <v>2351787</v>
      </c>
      <c r="C12" s="22">
        <v>385908</v>
      </c>
      <c r="D12" s="22">
        <v>554244</v>
      </c>
      <c r="E12" s="22">
        <v>388271</v>
      </c>
      <c r="F12" s="22">
        <v>154640</v>
      </c>
      <c r="G12" s="22">
        <v>1633</v>
      </c>
      <c r="H12" s="22">
        <v>9700</v>
      </c>
      <c r="I12" s="22">
        <v>0</v>
      </c>
      <c r="J12" s="22">
        <v>659253</v>
      </c>
      <c r="K12" s="22">
        <v>656819</v>
      </c>
      <c r="L12" s="22">
        <v>2434</v>
      </c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</row>
    <row r="13" spans="1:195" s="36" customFormat="1" ht="32.25" customHeight="1">
      <c r="A13" s="87" t="s">
        <v>17</v>
      </c>
      <c r="B13" s="22">
        <f>SUM(C13:D13,J13,'第４０表介護保険事業会計 (次ページ以降印刷)'!B13,'第４０表介護保険事業会計 (次ページ以降印刷)'!H13,'第４０表介護保険事業会計 (次ページ以降印刷)'!I13,'第４０表介護保険事業会計 (次ページ以降印刷)'!P13:R13,'第４０表介護保険事業会計 (次ページ以降印刷)'!T13)</f>
        <v>4103773</v>
      </c>
      <c r="C13" s="22">
        <v>662675</v>
      </c>
      <c r="D13" s="22">
        <v>949800</v>
      </c>
      <c r="E13" s="22">
        <v>641312</v>
      </c>
      <c r="F13" s="22">
        <v>285166</v>
      </c>
      <c r="G13" s="22">
        <v>6208</v>
      </c>
      <c r="H13" s="22">
        <v>17114</v>
      </c>
      <c r="I13" s="22">
        <v>0</v>
      </c>
      <c r="J13" s="22">
        <v>1161800</v>
      </c>
      <c r="K13" s="22">
        <v>1154273</v>
      </c>
      <c r="L13" s="22">
        <v>7527</v>
      </c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</row>
    <row r="14" spans="1:195" s="36" customFormat="1" ht="32.25" customHeight="1">
      <c r="A14" s="88" t="s">
        <v>79</v>
      </c>
      <c r="B14" s="23">
        <f>SUM(C14:D14,J14,'第４０表介護保険事業会計 (次ページ以降印刷)'!B14,'第４０表介護保険事業会計 (次ページ以降印刷)'!H14,'第４０表介護保険事業会計 (次ページ以降印刷)'!I14,'第４０表介護保険事業会計 (次ページ以降印刷)'!P14:R14,'第４０表介護保険事業会計 (次ページ以降印刷)'!T14)</f>
        <v>3090466</v>
      </c>
      <c r="C14" s="23">
        <v>479056</v>
      </c>
      <c r="D14" s="23">
        <v>782416</v>
      </c>
      <c r="E14" s="23">
        <v>517028</v>
      </c>
      <c r="F14" s="23">
        <v>226383</v>
      </c>
      <c r="G14" s="23">
        <v>4429</v>
      </c>
      <c r="H14" s="23">
        <v>16414</v>
      </c>
      <c r="I14" s="23">
        <v>18162</v>
      </c>
      <c r="J14" s="23">
        <v>865891</v>
      </c>
      <c r="K14" s="23">
        <v>860576</v>
      </c>
      <c r="L14" s="23">
        <v>5315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</row>
    <row r="15" spans="1:195" s="36" customFormat="1" ht="32.25" customHeight="1">
      <c r="A15" s="87" t="s">
        <v>148</v>
      </c>
      <c r="B15" s="21">
        <f>SUM(C15:D15,J15,'第４０表介護保険事業会計 (次ページ以降印刷)'!B15,'第４０表介護保険事業会計 (次ページ以降印刷)'!H15,'第４０表介護保険事業会計 (次ページ以降印刷)'!I15,'第４０表介護保険事業会計 (次ページ以降印刷)'!P15:R15,'第４０表介護保険事業会計 (次ページ以降印刷)'!T15)</f>
        <v>4220409</v>
      </c>
      <c r="C15" s="22">
        <v>626152</v>
      </c>
      <c r="D15" s="22">
        <v>950819</v>
      </c>
      <c r="E15" s="22">
        <v>659571</v>
      </c>
      <c r="F15" s="22">
        <v>254365</v>
      </c>
      <c r="G15" s="22">
        <v>4483</v>
      </c>
      <c r="H15" s="22">
        <v>32400</v>
      </c>
      <c r="I15" s="22">
        <v>0</v>
      </c>
      <c r="J15" s="22">
        <v>1150472</v>
      </c>
      <c r="K15" s="22">
        <v>1143632</v>
      </c>
      <c r="L15" s="22">
        <v>6840</v>
      </c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</row>
    <row r="16" spans="1:195" s="36" customFormat="1" ht="32.25" customHeight="1">
      <c r="A16" s="87" t="s">
        <v>149</v>
      </c>
      <c r="B16" s="22">
        <f>SUM(C16:D16,J16,'第４０表介護保険事業会計 (次ページ以降印刷)'!B16,'第４０表介護保険事業会計 (次ページ以降印刷)'!H16,'第４０表介護保険事業会計 (次ページ以降印刷)'!I16,'第４０表介護保険事業会計 (次ページ以降印刷)'!P16:R16,'第４０表介護保険事業会計 (次ページ以降印刷)'!T16)</f>
        <v>4879597</v>
      </c>
      <c r="C16" s="22">
        <v>792316</v>
      </c>
      <c r="D16" s="22">
        <v>1156009</v>
      </c>
      <c r="E16" s="22">
        <v>799195</v>
      </c>
      <c r="F16" s="22">
        <v>313334</v>
      </c>
      <c r="G16" s="22">
        <v>12945</v>
      </c>
      <c r="H16" s="22">
        <v>30535</v>
      </c>
      <c r="I16" s="22">
        <v>0</v>
      </c>
      <c r="J16" s="22">
        <v>1371556</v>
      </c>
      <c r="K16" s="22">
        <v>1356022</v>
      </c>
      <c r="L16" s="22">
        <v>15534</v>
      </c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</row>
    <row r="17" spans="1:195" s="36" customFormat="1" ht="32.25" customHeight="1" thickBot="1">
      <c r="A17" s="87" t="s">
        <v>152</v>
      </c>
      <c r="B17" s="114">
        <f>SUM(C17:D17,J17,'第４０表介護保険事業会計 (次ページ以降印刷)'!B17,'第４０表介護保険事業会計 (次ページ以降印刷)'!H17,'第４０表介護保険事業会計 (次ページ以降印刷)'!I17,'第４０表介護保険事業会計 (次ページ以降印刷)'!P17:R17,'第４０表介護保険事業会計 (次ページ以降印刷)'!T17)</f>
        <v>1661543</v>
      </c>
      <c r="C17" s="22">
        <v>258745</v>
      </c>
      <c r="D17" s="22">
        <v>378398</v>
      </c>
      <c r="E17" s="22">
        <v>258817</v>
      </c>
      <c r="F17" s="22">
        <v>106238</v>
      </c>
      <c r="G17" s="22">
        <v>2542</v>
      </c>
      <c r="H17" s="22">
        <v>10801</v>
      </c>
      <c r="I17" s="22">
        <v>0</v>
      </c>
      <c r="J17" s="22">
        <v>469712</v>
      </c>
      <c r="K17" s="22">
        <v>467170</v>
      </c>
      <c r="L17" s="22">
        <v>2542</v>
      </c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</row>
    <row r="18" spans="1:195" s="36" customFormat="1" ht="32.25" customHeight="1" thickBot="1" thickTop="1">
      <c r="A18" s="89" t="s">
        <v>81</v>
      </c>
      <c r="B18" s="34">
        <f aca="true" t="shared" si="0" ref="B18:J18">SUM(B5:B17)</f>
        <v>96895860</v>
      </c>
      <c r="C18" s="34">
        <f t="shared" si="0"/>
        <v>16707072</v>
      </c>
      <c r="D18" s="34">
        <f t="shared" si="0"/>
        <v>22261644</v>
      </c>
      <c r="E18" s="34">
        <f t="shared" si="0"/>
        <v>15943022</v>
      </c>
      <c r="F18" s="34">
        <f t="shared" si="0"/>
        <v>5538049</v>
      </c>
      <c r="G18" s="34">
        <f t="shared" si="0"/>
        <v>199618</v>
      </c>
      <c r="H18" s="34">
        <f t="shared" si="0"/>
        <v>562793</v>
      </c>
      <c r="I18" s="34">
        <f t="shared" si="0"/>
        <v>18162</v>
      </c>
      <c r="J18" s="34">
        <f t="shared" si="0"/>
        <v>27230968</v>
      </c>
      <c r="K18" s="34">
        <f>SUM(K5:K17)</f>
        <v>26989857</v>
      </c>
      <c r="L18" s="34">
        <f>SUM(L5:L17)</f>
        <v>241111</v>
      </c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</row>
    <row r="19" spans="1:195" s="36" customFormat="1" ht="32.25" customHeight="1" thickTop="1">
      <c r="A19" s="87" t="s">
        <v>18</v>
      </c>
      <c r="B19" s="24">
        <f>SUM(C19:D19,J19,'第４０表介護保険事業会計 (次ページ以降印刷)'!B19,'第４０表介護保険事業会計 (次ページ以降印刷)'!H19,'第４０表介護保険事業会計 (次ページ以降印刷)'!I19,'第４０表介護保険事業会計 (次ページ以降印刷)'!P19:R19,'第４０表介護保険事業会計 (次ページ以降印刷)'!T19)</f>
        <v>997001</v>
      </c>
      <c r="C19" s="24">
        <v>143049</v>
      </c>
      <c r="D19" s="24">
        <v>221856</v>
      </c>
      <c r="E19" s="24">
        <v>153628</v>
      </c>
      <c r="F19" s="24">
        <v>60796</v>
      </c>
      <c r="G19" s="24">
        <v>2353</v>
      </c>
      <c r="H19" s="24">
        <v>5079</v>
      </c>
      <c r="I19" s="24">
        <v>0</v>
      </c>
      <c r="J19" s="24">
        <v>284777</v>
      </c>
      <c r="K19" s="24">
        <v>281954</v>
      </c>
      <c r="L19" s="24">
        <v>2823</v>
      </c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</row>
    <row r="20" spans="1:195" s="36" customFormat="1" ht="32.25" customHeight="1">
      <c r="A20" s="87" t="s">
        <v>19</v>
      </c>
      <c r="B20" s="22">
        <f>SUM(C20:D20,J20,'第４０表介護保険事業会計 (次ページ以降印刷)'!B20,'第４０表介護保険事業会計 (次ページ以降印刷)'!H20,'第４０表介護保険事業会計 (次ページ以降印刷)'!I20,'第４０表介護保険事業会計 (次ページ以降印刷)'!P20:R20,'第４０表介護保険事業会計 (次ページ以降印刷)'!T20)</f>
        <v>827255</v>
      </c>
      <c r="C20" s="22">
        <v>140380</v>
      </c>
      <c r="D20" s="22">
        <v>187089</v>
      </c>
      <c r="E20" s="22">
        <v>126579</v>
      </c>
      <c r="F20" s="22">
        <v>52602</v>
      </c>
      <c r="G20" s="22">
        <v>1924</v>
      </c>
      <c r="H20" s="22">
        <v>5984</v>
      </c>
      <c r="I20" s="22">
        <v>0</v>
      </c>
      <c r="J20" s="22">
        <v>224407</v>
      </c>
      <c r="K20" s="22">
        <v>222098</v>
      </c>
      <c r="L20" s="22">
        <v>2309</v>
      </c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</row>
    <row r="21" spans="1:195" s="36" customFormat="1" ht="32.25" customHeight="1">
      <c r="A21" s="87" t="s">
        <v>20</v>
      </c>
      <c r="B21" s="22">
        <f>SUM(C21:D21,J21,'第４０表介護保険事業会計 (次ページ以降印刷)'!B21,'第４０表介護保険事業会計 (次ページ以降印刷)'!H21,'第４０表介護保険事業会計 (次ページ以降印刷)'!I21,'第４０表介護保険事業会計 (次ページ以降印刷)'!P21:R21,'第４０表介護保険事業会計 (次ページ以降印刷)'!T21)</f>
        <v>1294132</v>
      </c>
      <c r="C21" s="22">
        <v>192405</v>
      </c>
      <c r="D21" s="22">
        <v>293601</v>
      </c>
      <c r="E21" s="22">
        <v>188682</v>
      </c>
      <c r="F21" s="22">
        <v>95599</v>
      </c>
      <c r="G21" s="22">
        <v>2080</v>
      </c>
      <c r="H21" s="22">
        <v>7240</v>
      </c>
      <c r="I21" s="22">
        <v>0</v>
      </c>
      <c r="J21" s="22">
        <v>363057</v>
      </c>
      <c r="K21" s="22">
        <v>359669</v>
      </c>
      <c r="L21" s="22">
        <v>3388</v>
      </c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</row>
    <row r="22" spans="1:195" s="36" customFormat="1" ht="32.25" customHeight="1">
      <c r="A22" s="87" t="s">
        <v>21</v>
      </c>
      <c r="B22" s="22">
        <f>SUM(C22:D22,J22,'第４０表介護保険事業会計 (次ページ以降印刷)'!B22,'第４０表介護保険事業会計 (次ページ以降印刷)'!H22,'第４０表介護保険事業会計 (次ページ以降印刷)'!I22,'第４０表介護保険事業会計 (次ページ以降印刷)'!P22:R22,'第４０表介護保険事業会計 (次ページ以降印刷)'!T22)</f>
        <v>510483</v>
      </c>
      <c r="C22" s="22">
        <v>77422</v>
      </c>
      <c r="D22" s="22">
        <v>110836</v>
      </c>
      <c r="E22" s="22">
        <v>71167</v>
      </c>
      <c r="F22" s="22">
        <v>34370</v>
      </c>
      <c r="G22" s="22">
        <v>1319</v>
      </c>
      <c r="H22" s="22">
        <v>3980</v>
      </c>
      <c r="I22" s="22">
        <v>0</v>
      </c>
      <c r="J22" s="22">
        <v>134320</v>
      </c>
      <c r="K22" s="22">
        <v>132738</v>
      </c>
      <c r="L22" s="22">
        <v>1582</v>
      </c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</row>
    <row r="23" spans="1:195" s="36" customFormat="1" ht="32.25" customHeight="1">
      <c r="A23" s="88" t="s">
        <v>22</v>
      </c>
      <c r="B23" s="23">
        <f>SUM(C23:D23,J23,'第４０表介護保険事業会計 (次ページ以降印刷)'!B23,'第４０表介護保険事業会計 (次ページ以降印刷)'!H23,'第４０表介護保険事業会計 (次ページ以降印刷)'!I23,'第４０表介護保険事業会計 (次ページ以降印刷)'!P23:R23,'第４０表介護保険事業会計 (次ページ以降印刷)'!T23)</f>
        <v>640239</v>
      </c>
      <c r="C23" s="23">
        <v>116352</v>
      </c>
      <c r="D23" s="23">
        <v>135677</v>
      </c>
      <c r="E23" s="23">
        <v>97356</v>
      </c>
      <c r="F23" s="23">
        <v>32558</v>
      </c>
      <c r="G23" s="23">
        <v>1243</v>
      </c>
      <c r="H23" s="23">
        <v>4520</v>
      </c>
      <c r="I23" s="23">
        <v>0</v>
      </c>
      <c r="J23" s="23">
        <v>168937</v>
      </c>
      <c r="K23" s="23">
        <v>167446</v>
      </c>
      <c r="L23" s="23">
        <v>1491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</row>
    <row r="24" spans="1:195" s="36" customFormat="1" ht="32.25" customHeight="1">
      <c r="A24" s="87" t="s">
        <v>23</v>
      </c>
      <c r="B24" s="22">
        <f>SUM(C24:D24,J24,'第４０表介護保険事業会計 (次ページ以降印刷)'!B24,'第４０表介護保険事業会計 (次ページ以降印刷)'!H24,'第４０表介護保険事業会計 (次ページ以降印刷)'!I24,'第４０表介護保険事業会計 (次ページ以降印刷)'!P24:R24,'第４０表介護保険事業会計 (次ページ以降印刷)'!T24)</f>
        <v>440522</v>
      </c>
      <c r="C24" s="22">
        <v>71255</v>
      </c>
      <c r="D24" s="22">
        <v>102684</v>
      </c>
      <c r="E24" s="22">
        <v>65008</v>
      </c>
      <c r="F24" s="22">
        <v>33356</v>
      </c>
      <c r="G24" s="22">
        <v>790</v>
      </c>
      <c r="H24" s="22">
        <v>3530</v>
      </c>
      <c r="I24" s="22">
        <v>0</v>
      </c>
      <c r="J24" s="22">
        <v>118183</v>
      </c>
      <c r="K24" s="22">
        <v>117244</v>
      </c>
      <c r="L24" s="22">
        <v>939</v>
      </c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</row>
    <row r="25" spans="1:195" s="36" customFormat="1" ht="32.25" customHeight="1">
      <c r="A25" s="87" t="s">
        <v>24</v>
      </c>
      <c r="B25" s="22">
        <f>SUM(C25:D25,J25,'第４０表介護保険事業会計 (次ページ以降印刷)'!B25,'第４０表介護保険事業会計 (次ページ以降印刷)'!H25,'第４０表介護保険事業会計 (次ページ以降印刷)'!I25,'第４０表介護保険事業会計 (次ページ以降印刷)'!P25:R25,'第４０表介護保険事業会計 (次ページ以降印刷)'!T25)</f>
        <v>647741</v>
      </c>
      <c r="C25" s="22">
        <v>88253</v>
      </c>
      <c r="D25" s="22">
        <v>157368</v>
      </c>
      <c r="E25" s="22">
        <v>97063</v>
      </c>
      <c r="F25" s="22">
        <v>54569</v>
      </c>
      <c r="G25" s="22">
        <v>1167</v>
      </c>
      <c r="H25" s="22">
        <v>4569</v>
      </c>
      <c r="I25" s="22">
        <v>0</v>
      </c>
      <c r="J25" s="22">
        <v>172178</v>
      </c>
      <c r="K25" s="22">
        <v>170778</v>
      </c>
      <c r="L25" s="22">
        <v>1400</v>
      </c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</row>
    <row r="26" spans="1:195" s="36" customFormat="1" ht="32.25" customHeight="1">
      <c r="A26" s="87" t="s">
        <v>25</v>
      </c>
      <c r="B26" s="22">
        <f>SUM(C26:D26,J26,'第４０表介護保険事業会計 (次ページ以降印刷)'!B26,'第４０表介護保険事業会計 (次ページ以降印刷)'!H26,'第４０表介護保険事業会計 (次ページ以降印刷)'!I26,'第４０表介護保険事業会計 (次ページ以降印刷)'!P26:R26,'第４０表介護保険事業会計 (次ページ以降印刷)'!T26)</f>
        <v>31808</v>
      </c>
      <c r="C26" s="22">
        <v>5452</v>
      </c>
      <c r="D26" s="22">
        <v>6757</v>
      </c>
      <c r="E26" s="22">
        <v>3859</v>
      </c>
      <c r="F26" s="22">
        <v>1563</v>
      </c>
      <c r="G26" s="22">
        <v>135</v>
      </c>
      <c r="H26" s="22">
        <v>1200</v>
      </c>
      <c r="I26" s="22">
        <v>0</v>
      </c>
      <c r="J26" s="22">
        <v>5509</v>
      </c>
      <c r="K26" s="22">
        <v>5347</v>
      </c>
      <c r="L26" s="22">
        <v>162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</row>
    <row r="27" spans="1:195" s="36" customFormat="1" ht="32.25" customHeight="1">
      <c r="A27" s="87" t="s">
        <v>26</v>
      </c>
      <c r="B27" s="22">
        <f>SUM(C27:D27,J27,'第４０表介護保険事業会計 (次ページ以降印刷)'!B27,'第４０表介護保険事業会計 (次ページ以降印刷)'!H27,'第４０表介護保険事業会計 (次ページ以降印刷)'!I27,'第４０表介護保険事業会計 (次ページ以降印刷)'!P27:R27,'第４０表介護保険事業会計 (次ページ以降印刷)'!T27)</f>
        <v>540500</v>
      </c>
      <c r="C27" s="22">
        <v>77757</v>
      </c>
      <c r="D27" s="22">
        <v>133795</v>
      </c>
      <c r="E27" s="22">
        <v>84186</v>
      </c>
      <c r="F27" s="22">
        <v>45423</v>
      </c>
      <c r="G27" s="22">
        <v>1200</v>
      </c>
      <c r="H27" s="22">
        <v>2986</v>
      </c>
      <c r="I27" s="22">
        <v>0</v>
      </c>
      <c r="J27" s="22">
        <v>136949</v>
      </c>
      <c r="K27" s="22">
        <v>135086</v>
      </c>
      <c r="L27" s="22">
        <v>1863</v>
      </c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</row>
    <row r="28" spans="1:195" s="36" customFormat="1" ht="32.25" customHeight="1">
      <c r="A28" s="88" t="s">
        <v>150</v>
      </c>
      <c r="B28" s="23">
        <f>SUM(C28:D28,J28,'第４０表介護保険事業会計 (次ページ以降印刷)'!B28,'第４０表介護保険事業会計 (次ページ以降印刷)'!H28,'第４０表介護保険事業会計 (次ページ以降印刷)'!I28,'第４０表介護保険事業会計 (次ページ以降印刷)'!P28:R28,'第４０表介護保険事業会計 (次ページ以降印刷)'!T28)</f>
        <v>1524676</v>
      </c>
      <c r="C28" s="23">
        <v>217135</v>
      </c>
      <c r="D28" s="23">
        <v>395496</v>
      </c>
      <c r="E28" s="23">
        <v>254135</v>
      </c>
      <c r="F28" s="23">
        <v>128545</v>
      </c>
      <c r="G28" s="23">
        <v>1627</v>
      </c>
      <c r="H28" s="23">
        <v>11189</v>
      </c>
      <c r="I28" s="23">
        <v>0</v>
      </c>
      <c r="J28" s="23">
        <v>417218</v>
      </c>
      <c r="K28" s="23">
        <v>415266</v>
      </c>
      <c r="L28" s="23">
        <v>1952</v>
      </c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</row>
    <row r="29" spans="1:195" s="36" customFormat="1" ht="32.25" customHeight="1">
      <c r="A29" s="87" t="s">
        <v>27</v>
      </c>
      <c r="B29" s="22">
        <f>SUM(C29:D29,J29,'第４０表介護保険事業会計 (次ページ以降印刷)'!B29,'第４０表介護保険事業会計 (次ページ以降印刷)'!H29,'第４０表介護保険事業会計 (次ページ以降印刷)'!I29,'第４０表介護保険事業会計 (次ページ以降印刷)'!P29:R29,'第４０表介護保険事業会計 (次ページ以降印刷)'!T29)</f>
        <v>266315</v>
      </c>
      <c r="C29" s="22">
        <v>39429</v>
      </c>
      <c r="D29" s="22">
        <v>66956</v>
      </c>
      <c r="E29" s="22">
        <v>41505</v>
      </c>
      <c r="F29" s="22">
        <v>22915</v>
      </c>
      <c r="G29" s="22">
        <v>637</v>
      </c>
      <c r="H29" s="22">
        <v>1899</v>
      </c>
      <c r="I29" s="22">
        <v>0</v>
      </c>
      <c r="J29" s="22">
        <v>76814</v>
      </c>
      <c r="K29" s="22">
        <v>76049</v>
      </c>
      <c r="L29" s="22">
        <v>765</v>
      </c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</row>
    <row r="30" spans="1:195" s="36" customFormat="1" ht="32.25" customHeight="1">
      <c r="A30" s="87" t="s">
        <v>28</v>
      </c>
      <c r="B30" s="22">
        <f>SUM(C30:D30,J30,'第４０表介護保険事業会計 (次ページ以降印刷)'!B30,'第４０表介護保険事業会計 (次ページ以降印刷)'!H30,'第４０表介護保険事業会計 (次ページ以降印刷)'!I30,'第４０表介護保険事業会計 (次ページ以降印刷)'!P30:R30,'第４０表介護保険事業会計 (次ページ以降印刷)'!T30)</f>
        <v>920015</v>
      </c>
      <c r="C30" s="22">
        <v>129497</v>
      </c>
      <c r="D30" s="22">
        <v>241972</v>
      </c>
      <c r="E30" s="22">
        <v>145753</v>
      </c>
      <c r="F30" s="22">
        <v>88430</v>
      </c>
      <c r="G30" s="22">
        <v>3285</v>
      </c>
      <c r="H30" s="22">
        <v>4504</v>
      </c>
      <c r="I30" s="22">
        <v>0</v>
      </c>
      <c r="J30" s="22">
        <v>255826</v>
      </c>
      <c r="K30" s="22">
        <v>251884</v>
      </c>
      <c r="L30" s="22">
        <v>3942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</row>
    <row r="31" spans="1:195" s="36" customFormat="1" ht="32.25" customHeight="1">
      <c r="A31" s="87" t="s">
        <v>29</v>
      </c>
      <c r="B31" s="22">
        <f>SUM(C31:D31,J31,'第４０表介護保険事業会計 (次ページ以降印刷)'!B31,'第４０表介護保険事業会計 (次ページ以降印刷)'!H31,'第４０表介護保険事業会計 (次ページ以降印刷)'!I31,'第４０表介護保険事業会計 (次ページ以降印刷)'!P31:R31,'第４０表介護保険事業会計 (次ページ以降印刷)'!T31)</f>
        <v>515239</v>
      </c>
      <c r="C31" s="22">
        <v>53957</v>
      </c>
      <c r="D31" s="22">
        <v>90677</v>
      </c>
      <c r="E31" s="22">
        <v>58880</v>
      </c>
      <c r="F31" s="22">
        <v>28715</v>
      </c>
      <c r="G31" s="22">
        <v>846</v>
      </c>
      <c r="H31" s="22">
        <v>2236</v>
      </c>
      <c r="I31" s="22">
        <v>0</v>
      </c>
      <c r="J31" s="22">
        <v>104408</v>
      </c>
      <c r="K31" s="22">
        <v>103393</v>
      </c>
      <c r="L31" s="22">
        <v>1015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</row>
    <row r="32" spans="1:195" s="36" customFormat="1" ht="32.25" customHeight="1">
      <c r="A32" s="87" t="s">
        <v>30</v>
      </c>
      <c r="B32" s="22">
        <f>SUM(C32:D32,J32,'第４０表介護保険事業会計 (次ページ以降印刷)'!B32,'第４０表介護保険事業会計 (次ページ以降印刷)'!H32,'第４０表介護保険事業会計 (次ページ以降印刷)'!I32,'第４０表介護保険事業会計 (次ページ以降印刷)'!P32:R32,'第４０表介護保険事業会計 (次ページ以降印刷)'!T32)</f>
        <v>1164614</v>
      </c>
      <c r="C32" s="22">
        <v>166841</v>
      </c>
      <c r="D32" s="22">
        <v>288259</v>
      </c>
      <c r="E32" s="22">
        <v>191660</v>
      </c>
      <c r="F32" s="22">
        <v>86400</v>
      </c>
      <c r="G32" s="22">
        <v>3686</v>
      </c>
      <c r="H32" s="22">
        <v>6513</v>
      </c>
      <c r="I32" s="22">
        <v>0</v>
      </c>
      <c r="J32" s="22">
        <v>324095</v>
      </c>
      <c r="K32" s="22">
        <v>319672</v>
      </c>
      <c r="L32" s="22">
        <v>4423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</row>
    <row r="33" spans="1:195" s="36" customFormat="1" ht="32.25" customHeight="1">
      <c r="A33" s="88" t="s">
        <v>31</v>
      </c>
      <c r="B33" s="23">
        <f>SUM(C33:D33,J33,'第４０表介護保険事業会計 (次ページ以降印刷)'!B33,'第４０表介護保険事業会計 (次ページ以降印刷)'!H33,'第４０表介護保険事業会計 (次ページ以降印刷)'!I33,'第４０表介護保険事業会計 (次ページ以降印刷)'!P33:R33,'第４０表介護保険事業会計 (次ページ以降印刷)'!T33)</f>
        <v>1561178</v>
      </c>
      <c r="C33" s="23">
        <v>250450</v>
      </c>
      <c r="D33" s="23">
        <v>367874</v>
      </c>
      <c r="E33" s="23">
        <v>236151</v>
      </c>
      <c r="F33" s="23">
        <v>124101</v>
      </c>
      <c r="G33" s="23">
        <v>1362</v>
      </c>
      <c r="H33" s="23">
        <v>6260</v>
      </c>
      <c r="I33" s="23">
        <v>0</v>
      </c>
      <c r="J33" s="23">
        <v>420642</v>
      </c>
      <c r="K33" s="23">
        <v>419007</v>
      </c>
      <c r="L33" s="23">
        <v>1635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</row>
    <row r="34" spans="1:195" s="36" customFormat="1" ht="32.25" customHeight="1">
      <c r="A34" s="87" t="s">
        <v>32</v>
      </c>
      <c r="B34" s="22">
        <f>SUM(C34:D34,J34,'第４０表介護保険事業会計 (次ページ以降印刷)'!B34,'第４０表介護保険事業会計 (次ページ以降印刷)'!H34,'第４０表介護保険事業会計 (次ページ以降印刷)'!I34,'第４０表介護保険事業会計 (次ページ以降印刷)'!P34:R34,'第４０表介護保険事業会計 (次ページ以降印刷)'!T34)</f>
        <v>249800</v>
      </c>
      <c r="C34" s="22">
        <v>40133</v>
      </c>
      <c r="D34" s="22">
        <v>55110</v>
      </c>
      <c r="E34" s="22">
        <v>35497</v>
      </c>
      <c r="F34" s="22">
        <v>17696</v>
      </c>
      <c r="G34" s="22">
        <v>140</v>
      </c>
      <c r="H34" s="22">
        <v>1777</v>
      </c>
      <c r="I34" s="22">
        <v>0</v>
      </c>
      <c r="J34" s="22">
        <v>60767</v>
      </c>
      <c r="K34" s="22">
        <v>60606</v>
      </c>
      <c r="L34" s="22">
        <v>161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</row>
    <row r="35" spans="1:195" s="36" customFormat="1" ht="32.25" customHeight="1">
      <c r="A35" s="87" t="s">
        <v>33</v>
      </c>
      <c r="B35" s="22">
        <f>SUM(C35:D35,J35,'第４０表介護保険事業会計 (次ページ以降印刷)'!B35,'第４０表介護保険事業会計 (次ページ以降印刷)'!H35,'第４０表介護保険事業会計 (次ページ以降印刷)'!I35,'第４０表介護保険事業会計 (次ページ以降印刷)'!P35:R35,'第４０表介護保険事業会計 (次ページ以降印刷)'!T35)</f>
        <v>411900</v>
      </c>
      <c r="C35" s="22">
        <v>59299</v>
      </c>
      <c r="D35" s="22">
        <v>105741</v>
      </c>
      <c r="E35" s="22">
        <v>65979</v>
      </c>
      <c r="F35" s="22">
        <v>35963</v>
      </c>
      <c r="G35" s="22">
        <v>1325</v>
      </c>
      <c r="H35" s="22">
        <v>2474</v>
      </c>
      <c r="I35" s="22">
        <v>0</v>
      </c>
      <c r="J35" s="22">
        <v>107267</v>
      </c>
      <c r="K35" s="22">
        <v>105672</v>
      </c>
      <c r="L35" s="22">
        <v>1595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</row>
    <row r="36" spans="1:195" s="36" customFormat="1" ht="32.25" customHeight="1">
      <c r="A36" s="87" t="s">
        <v>34</v>
      </c>
      <c r="B36" s="22">
        <f>SUM(C36:D36,J36,'第４０表介護保険事業会計 (次ページ以降印刷)'!B36,'第４０表介護保険事業会計 (次ページ以降印刷)'!H36,'第４０表介護保険事業会計 (次ページ以降印刷)'!I36,'第４０表介護保険事業会計 (次ページ以降印刷)'!P36:R36,'第４０表介護保険事業会計 (次ページ以降印刷)'!T36)</f>
        <v>307914</v>
      </c>
      <c r="C36" s="22">
        <v>33951</v>
      </c>
      <c r="D36" s="22">
        <v>69876</v>
      </c>
      <c r="E36" s="22">
        <v>40138</v>
      </c>
      <c r="F36" s="22">
        <v>27283</v>
      </c>
      <c r="G36" s="22">
        <v>775</v>
      </c>
      <c r="H36" s="22">
        <v>1680</v>
      </c>
      <c r="I36" s="22">
        <v>0</v>
      </c>
      <c r="J36" s="22">
        <v>78477</v>
      </c>
      <c r="K36" s="22">
        <v>77547</v>
      </c>
      <c r="L36" s="22">
        <v>930</v>
      </c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</row>
    <row r="37" spans="1:195" s="36" customFormat="1" ht="32.25" customHeight="1">
      <c r="A37" s="87" t="s">
        <v>35</v>
      </c>
      <c r="B37" s="22">
        <f>SUM(C37:D37,J37,'第４０表介護保険事業会計 (次ページ以降印刷)'!B37,'第４０表介護保険事業会計 (次ページ以降印刷)'!H37,'第４０表介護保険事業会計 (次ページ以降印刷)'!I37,'第４０表介護保険事業会計 (次ページ以降印刷)'!P37:R37,'第４０表介護保険事業会計 (次ページ以降印刷)'!T37)</f>
        <v>435368</v>
      </c>
      <c r="C37" s="22">
        <v>54475</v>
      </c>
      <c r="D37" s="22">
        <v>119993</v>
      </c>
      <c r="E37" s="22">
        <v>73208</v>
      </c>
      <c r="F37" s="22">
        <v>42810</v>
      </c>
      <c r="G37" s="22">
        <v>754</v>
      </c>
      <c r="H37" s="22">
        <v>3221</v>
      </c>
      <c r="I37" s="22">
        <v>0</v>
      </c>
      <c r="J37" s="22">
        <v>118349</v>
      </c>
      <c r="K37" s="22">
        <v>117444</v>
      </c>
      <c r="L37" s="22">
        <v>905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</row>
    <row r="38" spans="1:195" s="36" customFormat="1" ht="32.25" customHeight="1">
      <c r="A38" s="88" t="s">
        <v>36</v>
      </c>
      <c r="B38" s="23">
        <f>SUM(C38:D38,J38,'第４０表介護保険事業会計 (次ページ以降印刷)'!B38,'第４０表介護保険事業会計 (次ページ以降印刷)'!H38,'第４０表介護保険事業会計 (次ページ以降印刷)'!I38,'第４０表介護保険事業会計 (次ページ以降印刷)'!P38:R38,'第４０表介護保険事業会計 (次ページ以降印刷)'!T38)</f>
        <v>244588</v>
      </c>
      <c r="C38" s="23">
        <v>30891</v>
      </c>
      <c r="D38" s="23">
        <v>63164</v>
      </c>
      <c r="E38" s="23">
        <v>37373</v>
      </c>
      <c r="F38" s="23">
        <v>25044</v>
      </c>
      <c r="G38" s="23">
        <v>459</v>
      </c>
      <c r="H38" s="23">
        <v>288</v>
      </c>
      <c r="I38" s="23">
        <v>0</v>
      </c>
      <c r="J38" s="23">
        <v>61785</v>
      </c>
      <c r="K38" s="23">
        <v>61325</v>
      </c>
      <c r="L38" s="23">
        <v>460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</row>
    <row r="39" spans="1:195" s="36" customFormat="1" ht="32.25" customHeight="1">
      <c r="A39" s="87" t="s">
        <v>151</v>
      </c>
      <c r="B39" s="22">
        <f>SUM(C39:D39,J39,'第４０表介護保険事業会計 (次ページ以降印刷)'!B39,'第４０表介護保険事業会計 (次ページ以降印刷)'!H39,'第４０表介護保険事業会計 (次ページ以降印刷)'!I39,'第４０表介護保険事業会計 (次ページ以降印刷)'!P39:R39,'第４０表介護保険事業会計 (次ページ以降印刷)'!T39)</f>
        <v>2211278</v>
      </c>
      <c r="C39" s="22">
        <v>319010</v>
      </c>
      <c r="D39" s="22">
        <v>537582</v>
      </c>
      <c r="E39" s="22">
        <v>335547</v>
      </c>
      <c r="F39" s="22">
        <v>178613</v>
      </c>
      <c r="G39" s="22">
        <v>2107</v>
      </c>
      <c r="H39" s="22">
        <v>9261</v>
      </c>
      <c r="I39" s="22">
        <v>12054</v>
      </c>
      <c r="J39" s="22">
        <v>611890</v>
      </c>
      <c r="K39" s="22">
        <v>608525</v>
      </c>
      <c r="L39" s="22">
        <v>3365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</row>
    <row r="40" spans="1:195" s="36" customFormat="1" ht="32.25" customHeight="1">
      <c r="A40" s="87" t="s">
        <v>37</v>
      </c>
      <c r="B40" s="22">
        <f>SUM(C40:D40,J40,'第４０表介護保険事業会計 (次ページ以降印刷)'!B40,'第４０表介護保険事業会計 (次ページ以降印刷)'!H40,'第４０表介護保険事業会計 (次ページ以降印刷)'!I40,'第４０表介護保険事業会計 (次ページ以降印刷)'!P40:R40,'第４０表介護保険事業会計 (次ページ以降印刷)'!T40)</f>
        <v>934808</v>
      </c>
      <c r="C40" s="22">
        <v>161509</v>
      </c>
      <c r="D40" s="22">
        <v>203403</v>
      </c>
      <c r="E40" s="22">
        <v>146662</v>
      </c>
      <c r="F40" s="22">
        <v>49190</v>
      </c>
      <c r="G40" s="22">
        <v>1474</v>
      </c>
      <c r="H40" s="22">
        <v>6077</v>
      </c>
      <c r="I40" s="22">
        <v>0</v>
      </c>
      <c r="J40" s="22">
        <v>249125</v>
      </c>
      <c r="K40" s="22">
        <v>247356</v>
      </c>
      <c r="L40" s="22">
        <v>1769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</row>
    <row r="41" spans="1:195" s="36" customFormat="1" ht="32.25" customHeight="1">
      <c r="A41" s="87" t="s">
        <v>38</v>
      </c>
      <c r="B41" s="22">
        <f>SUM(C41:D41,J41,'第４０表介護保険事業会計 (次ページ以降印刷)'!B41,'第４０表介護保険事業会計 (次ページ以降印刷)'!H41,'第４０表介護保険事業会計 (次ページ以降印刷)'!I41,'第４０表介護保険事業会計 (次ページ以降印刷)'!P41:R41,'第４０表介護保険事業会計 (次ページ以降印刷)'!T41)</f>
        <v>367648</v>
      </c>
      <c r="C41" s="22">
        <v>50663</v>
      </c>
      <c r="D41" s="22">
        <v>71761</v>
      </c>
      <c r="E41" s="22">
        <v>47956</v>
      </c>
      <c r="F41" s="22">
        <v>22366</v>
      </c>
      <c r="G41" s="22">
        <v>222</v>
      </c>
      <c r="H41" s="22">
        <v>1217</v>
      </c>
      <c r="I41" s="22">
        <v>0</v>
      </c>
      <c r="J41" s="22">
        <v>96932</v>
      </c>
      <c r="K41" s="22">
        <v>96436</v>
      </c>
      <c r="L41" s="22">
        <v>496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</row>
    <row r="42" spans="1:195" s="36" customFormat="1" ht="32.25" customHeight="1">
      <c r="A42" s="87" t="s">
        <v>39</v>
      </c>
      <c r="B42" s="22">
        <f>SUM(C42:D42,J42,'第４０表介護保険事業会計 (次ページ以降印刷)'!B42,'第４０表介護保険事業会計 (次ページ以降印刷)'!H42,'第４０表介護保険事業会計 (次ページ以降印刷)'!I42,'第４０表介護保険事業会計 (次ページ以降印刷)'!P42:R42,'第４０表介護保険事業会計 (次ページ以降印刷)'!T42)</f>
        <v>242116</v>
      </c>
      <c r="C42" s="22">
        <v>33832</v>
      </c>
      <c r="D42" s="22">
        <v>47248</v>
      </c>
      <c r="E42" s="22">
        <v>31337</v>
      </c>
      <c r="F42" s="22">
        <v>13709</v>
      </c>
      <c r="G42" s="22">
        <v>503</v>
      </c>
      <c r="H42" s="22">
        <v>1699</v>
      </c>
      <c r="I42" s="22">
        <v>0</v>
      </c>
      <c r="J42" s="22">
        <v>58670</v>
      </c>
      <c r="K42" s="22">
        <v>58066</v>
      </c>
      <c r="L42" s="22">
        <v>604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</row>
    <row r="43" spans="1:195" s="36" customFormat="1" ht="32.25" customHeight="1">
      <c r="A43" s="88" t="s">
        <v>40</v>
      </c>
      <c r="B43" s="23">
        <f>SUM(C43:D43,J43,'第４０表介護保険事業会計 (次ページ以降印刷)'!B43,'第４０表介護保険事業会計 (次ページ以降印刷)'!H43,'第４０表介護保険事業会計 (次ページ以降印刷)'!I43,'第４０表介護保険事業会計 (次ページ以降印刷)'!P43:R43,'第４０表介護保険事業会計 (次ページ以降印刷)'!T43)</f>
        <v>907804</v>
      </c>
      <c r="C43" s="23">
        <v>139391</v>
      </c>
      <c r="D43" s="23">
        <v>190510</v>
      </c>
      <c r="E43" s="23">
        <v>132855</v>
      </c>
      <c r="F43" s="23">
        <v>50396</v>
      </c>
      <c r="G43" s="23">
        <v>935</v>
      </c>
      <c r="H43" s="23">
        <v>6324</v>
      </c>
      <c r="I43" s="23">
        <v>0</v>
      </c>
      <c r="J43" s="23">
        <v>244951</v>
      </c>
      <c r="K43" s="23">
        <v>243061</v>
      </c>
      <c r="L43" s="23">
        <v>1890</v>
      </c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</row>
    <row r="44" spans="1:195" s="36" customFormat="1" ht="32.25" customHeight="1">
      <c r="A44" s="87" t="s">
        <v>41</v>
      </c>
      <c r="B44" s="22">
        <f>SUM(C44:D44,J44,'第４０表介護保険事業会計 (次ページ以降印刷)'!B44,'第４０表介護保険事業会計 (次ページ以降印刷)'!H44,'第４０表介護保険事業会計 (次ページ以降印刷)'!I44,'第４０表介護保険事業会計 (次ページ以降印刷)'!P44:R44,'第４０表介護保険事業会計 (次ページ以降印刷)'!T44)</f>
        <v>854768</v>
      </c>
      <c r="C44" s="22">
        <v>140661</v>
      </c>
      <c r="D44" s="22">
        <v>193431</v>
      </c>
      <c r="E44" s="22">
        <v>128877</v>
      </c>
      <c r="F44" s="22">
        <v>56507</v>
      </c>
      <c r="G44" s="22">
        <v>2213</v>
      </c>
      <c r="H44" s="22">
        <v>5834</v>
      </c>
      <c r="I44" s="22">
        <v>0</v>
      </c>
      <c r="J44" s="22">
        <v>234430</v>
      </c>
      <c r="K44" s="22">
        <v>231774</v>
      </c>
      <c r="L44" s="22">
        <v>2656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</row>
    <row r="45" spans="1:195" s="36" customFormat="1" ht="32.25" customHeight="1">
      <c r="A45" s="87" t="s">
        <v>42</v>
      </c>
      <c r="B45" s="22">
        <f>SUM(C45:D45,J45,'第４０表介護保険事業会計 (次ページ以降印刷)'!B45,'第４０表介護保険事業会計 (次ページ以降印刷)'!H45,'第４０表介護保険事業会計 (次ページ以降印刷)'!I45,'第４０表介護保険事業会計 (次ページ以降印刷)'!P45:R45,'第４０表介護保険事業会計 (次ページ以降印刷)'!T45)</f>
        <v>485385</v>
      </c>
      <c r="C45" s="22">
        <v>66373</v>
      </c>
      <c r="D45" s="22">
        <v>109482</v>
      </c>
      <c r="E45" s="22">
        <v>68923</v>
      </c>
      <c r="F45" s="22">
        <v>36447</v>
      </c>
      <c r="G45" s="22">
        <v>966</v>
      </c>
      <c r="H45" s="22">
        <v>3146</v>
      </c>
      <c r="I45" s="22">
        <v>0</v>
      </c>
      <c r="J45" s="22">
        <v>122671</v>
      </c>
      <c r="K45" s="22">
        <v>121512</v>
      </c>
      <c r="L45" s="22">
        <v>1159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</row>
    <row r="46" spans="1:195" s="36" customFormat="1" ht="32.25" customHeight="1">
      <c r="A46" s="87" t="s">
        <v>43</v>
      </c>
      <c r="B46" s="22">
        <f>SUM(C46:D46,J46,'第４０表介護保険事業会計 (次ページ以降印刷)'!B46,'第４０表介護保険事業会計 (次ページ以降印刷)'!H46,'第４０表介護保険事業会計 (次ページ以降印刷)'!I46,'第４０表介護保険事業会計 (次ページ以降印刷)'!P46:R46,'第４０表介護保険事業会計 (次ページ以降印刷)'!T46)</f>
        <v>731455</v>
      </c>
      <c r="C46" s="22">
        <v>105961</v>
      </c>
      <c r="D46" s="22">
        <v>172473</v>
      </c>
      <c r="E46" s="22">
        <v>107514</v>
      </c>
      <c r="F46" s="22">
        <v>58222</v>
      </c>
      <c r="G46" s="22">
        <v>1203</v>
      </c>
      <c r="H46" s="22">
        <v>5534</v>
      </c>
      <c r="I46" s="22">
        <v>0</v>
      </c>
      <c r="J46" s="22">
        <v>207473</v>
      </c>
      <c r="K46" s="22">
        <v>206520</v>
      </c>
      <c r="L46" s="22">
        <v>953</v>
      </c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</row>
    <row r="47" spans="1:195" s="36" customFormat="1" ht="32.25" customHeight="1">
      <c r="A47" s="87" t="s">
        <v>44</v>
      </c>
      <c r="B47" s="22">
        <f>SUM(C47:D47,J47,'第４０表介護保険事業会計 (次ページ以降印刷)'!B47,'第４０表介護保険事業会計 (次ページ以降印刷)'!H47,'第４０表介護保険事業会計 (次ページ以降印刷)'!I47,'第４０表介護保険事業会計 (次ページ以降印刷)'!P47:R47,'第４０表介護保険事業会計 (次ページ以降印刷)'!T47)</f>
        <v>359283</v>
      </c>
      <c r="C47" s="22">
        <v>50805</v>
      </c>
      <c r="D47" s="22">
        <v>85565</v>
      </c>
      <c r="E47" s="22">
        <v>53636</v>
      </c>
      <c r="F47" s="22">
        <v>28523</v>
      </c>
      <c r="G47" s="22">
        <v>763</v>
      </c>
      <c r="H47" s="22">
        <v>2643</v>
      </c>
      <c r="I47" s="22">
        <v>0</v>
      </c>
      <c r="J47" s="22">
        <v>91328</v>
      </c>
      <c r="K47" s="22">
        <v>90413</v>
      </c>
      <c r="L47" s="22">
        <v>915</v>
      </c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</row>
    <row r="48" spans="1:195" s="36" customFormat="1" ht="32.25" customHeight="1">
      <c r="A48" s="88" t="s">
        <v>45</v>
      </c>
      <c r="B48" s="23">
        <f>SUM(C48:D48,J48,'第４０表介護保険事業会計 (次ページ以降印刷)'!B48,'第４０表介護保険事業会計 (次ページ以降印刷)'!H48,'第４０表介護保険事業会計 (次ページ以降印刷)'!I48,'第４０表介護保険事業会計 (次ページ以降印刷)'!P48:R48,'第４０表介護保険事業会計 (次ページ以降印刷)'!T48)</f>
        <v>1185058</v>
      </c>
      <c r="C48" s="23">
        <v>168884</v>
      </c>
      <c r="D48" s="23">
        <v>255543</v>
      </c>
      <c r="E48" s="23">
        <v>166334</v>
      </c>
      <c r="F48" s="23">
        <v>79426</v>
      </c>
      <c r="G48" s="23">
        <v>1806</v>
      </c>
      <c r="H48" s="23">
        <v>7977</v>
      </c>
      <c r="I48" s="23">
        <v>0</v>
      </c>
      <c r="J48" s="23">
        <v>322275</v>
      </c>
      <c r="K48" s="23">
        <v>319457</v>
      </c>
      <c r="L48" s="23">
        <v>2818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</row>
    <row r="49" spans="1:195" s="36" customFormat="1" ht="32.25" customHeight="1">
      <c r="A49" s="87" t="s">
        <v>46</v>
      </c>
      <c r="B49" s="22">
        <f>SUM(C49:D49,J49,'第４０表介護保険事業会計 (次ページ以降印刷)'!B49,'第４０表介護保険事業会計 (次ページ以降印刷)'!H49,'第４０表介護保険事業会計 (次ページ以降印刷)'!I49,'第４０表介護保険事業会計 (次ページ以降印刷)'!P49:R49,'第４０表介護保険事業会計 (次ページ以降印刷)'!T49)</f>
        <v>343530</v>
      </c>
      <c r="C49" s="22">
        <v>52810</v>
      </c>
      <c r="D49" s="22">
        <v>79289</v>
      </c>
      <c r="E49" s="22">
        <v>52710</v>
      </c>
      <c r="F49" s="22">
        <v>23662</v>
      </c>
      <c r="G49" s="22">
        <v>478</v>
      </c>
      <c r="H49" s="22">
        <v>2439</v>
      </c>
      <c r="I49" s="22">
        <v>0</v>
      </c>
      <c r="J49" s="22">
        <v>93298</v>
      </c>
      <c r="K49" s="22">
        <v>92549</v>
      </c>
      <c r="L49" s="22">
        <v>749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</row>
    <row r="50" spans="1:195" s="36" customFormat="1" ht="32.25" customHeight="1">
      <c r="A50" s="87" t="s">
        <v>47</v>
      </c>
      <c r="B50" s="22">
        <f>SUM(C50:D50,J50,'第４０表介護保険事業会計 (次ページ以降印刷)'!B50,'第４０表介護保険事業会計 (次ページ以降印刷)'!H50,'第４０表介護保険事業会計 (次ページ以降印刷)'!I50,'第４０表介護保険事業会計 (次ページ以降印刷)'!P50:R50,'第４０表介護保険事業会計 (次ページ以降印刷)'!T50)</f>
        <v>483088</v>
      </c>
      <c r="C50" s="22">
        <v>79178</v>
      </c>
      <c r="D50" s="22">
        <v>112470</v>
      </c>
      <c r="E50" s="22">
        <v>75936</v>
      </c>
      <c r="F50" s="22">
        <v>33408</v>
      </c>
      <c r="G50" s="22">
        <v>1553</v>
      </c>
      <c r="H50" s="22">
        <v>1573</v>
      </c>
      <c r="I50" s="22">
        <v>0</v>
      </c>
      <c r="J50" s="22">
        <v>127604</v>
      </c>
      <c r="K50" s="22">
        <v>125926</v>
      </c>
      <c r="L50" s="22">
        <v>1678</v>
      </c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</row>
    <row r="51" spans="1:195" s="36" customFormat="1" ht="32.25" customHeight="1">
      <c r="A51" s="87" t="s">
        <v>48</v>
      </c>
      <c r="B51" s="22">
        <f>SUM(C51:D51,J51,'第４０表介護保険事業会計 (次ページ以降印刷)'!B51,'第４０表介護保険事業会計 (次ページ以降印刷)'!H51,'第４０表介護保険事業会計 (次ページ以降印刷)'!I51,'第４０表介護保険事業会計 (次ページ以降印刷)'!P51:R51,'第４０表介護保険事業会計 (次ページ以降印刷)'!T51)</f>
        <v>453139</v>
      </c>
      <c r="C51" s="22">
        <v>73525</v>
      </c>
      <c r="D51" s="22">
        <v>98066</v>
      </c>
      <c r="E51" s="22">
        <v>66634</v>
      </c>
      <c r="F51" s="22">
        <v>27217</v>
      </c>
      <c r="G51" s="22">
        <v>957</v>
      </c>
      <c r="H51" s="22">
        <v>3258</v>
      </c>
      <c r="I51" s="22">
        <v>0</v>
      </c>
      <c r="J51" s="22">
        <v>115229</v>
      </c>
      <c r="K51" s="22">
        <v>114081</v>
      </c>
      <c r="L51" s="22">
        <v>1148</v>
      </c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</row>
    <row r="52" spans="1:195" s="36" customFormat="1" ht="32.25" customHeight="1">
      <c r="A52" s="87" t="s">
        <v>49</v>
      </c>
      <c r="B52" s="22">
        <f>SUM(C52:D52,J52,'第４０表介護保険事業会計 (次ページ以降印刷)'!B52,'第４０表介護保険事業会計 (次ページ以降印刷)'!H52,'第４０表介護保険事業会計 (次ページ以降印刷)'!I52,'第４０表介護保険事業会計 (次ページ以降印刷)'!P52:R52,'第４０表介護保険事業会計 (次ページ以降印刷)'!T52)</f>
        <v>556506</v>
      </c>
      <c r="C52" s="22">
        <v>74982</v>
      </c>
      <c r="D52" s="22">
        <v>131100</v>
      </c>
      <c r="E52" s="22">
        <v>82315</v>
      </c>
      <c r="F52" s="22">
        <v>44485</v>
      </c>
      <c r="G52" s="22">
        <v>1517</v>
      </c>
      <c r="H52" s="22">
        <v>2783</v>
      </c>
      <c r="I52" s="22">
        <v>0</v>
      </c>
      <c r="J52" s="22">
        <v>147999</v>
      </c>
      <c r="K52" s="22">
        <v>146179</v>
      </c>
      <c r="L52" s="22">
        <v>1820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</row>
    <row r="53" spans="1:195" s="36" customFormat="1" ht="32.25" customHeight="1">
      <c r="A53" s="88" t="s">
        <v>50</v>
      </c>
      <c r="B53" s="23">
        <f>SUM(C53:D53,J53,'第４０表介護保険事業会計 (次ページ以降印刷)'!B53,'第４０表介護保険事業会計 (次ページ以降印刷)'!H53,'第４０表介護保険事業会計 (次ページ以降印刷)'!I53,'第４０表介護保険事業会計 (次ページ以降印刷)'!P53:R53,'第４０表介護保険事業会計 (次ページ以降印刷)'!T53)</f>
        <v>1199258</v>
      </c>
      <c r="C53" s="23">
        <v>181427</v>
      </c>
      <c r="D53" s="23">
        <v>260026</v>
      </c>
      <c r="E53" s="23">
        <v>177518</v>
      </c>
      <c r="F53" s="23">
        <v>71504</v>
      </c>
      <c r="G53" s="23">
        <v>2620</v>
      </c>
      <c r="H53" s="23">
        <v>8384</v>
      </c>
      <c r="I53" s="23">
        <v>0</v>
      </c>
      <c r="J53" s="23">
        <v>332966</v>
      </c>
      <c r="K53" s="23">
        <v>329822</v>
      </c>
      <c r="L53" s="23">
        <v>3144</v>
      </c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</row>
    <row r="54" spans="1:195" s="36" customFormat="1" ht="32.25" customHeight="1">
      <c r="A54" s="87" t="s">
        <v>51</v>
      </c>
      <c r="B54" s="22">
        <f>SUM(C54:D54,J54,'第４０表介護保険事業会計 (次ページ以降印刷)'!B54,'第４０表介護保険事業会計 (次ページ以降印刷)'!H54,'第４０表介護保険事業会計 (次ページ以降印刷)'!I54,'第４０表介護保険事業会計 (次ページ以降印刷)'!P54:R54,'第４０表介護保険事業会計 (次ページ以降印刷)'!T54)</f>
        <v>935391</v>
      </c>
      <c r="C54" s="22">
        <v>154189</v>
      </c>
      <c r="D54" s="22">
        <v>238176</v>
      </c>
      <c r="E54" s="22">
        <v>154490</v>
      </c>
      <c r="F54" s="22">
        <v>69892</v>
      </c>
      <c r="G54" s="22">
        <v>1868</v>
      </c>
      <c r="H54" s="22">
        <v>4267</v>
      </c>
      <c r="I54" s="22">
        <v>7659</v>
      </c>
      <c r="J54" s="22">
        <v>247715</v>
      </c>
      <c r="K54" s="22">
        <v>245473</v>
      </c>
      <c r="L54" s="22">
        <v>2242</v>
      </c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</row>
    <row r="55" spans="1:195" s="36" customFormat="1" ht="32.25" customHeight="1">
      <c r="A55" s="87" t="s">
        <v>52</v>
      </c>
      <c r="B55" s="22">
        <f>SUM(C55:D55,J55,'第４０表介護保険事業会計 (次ページ以降印刷)'!B55,'第４０表介護保険事業会計 (次ページ以降印刷)'!H55,'第４０表介護保険事業会計 (次ページ以降印刷)'!I55,'第４０表介護保険事業会計 (次ページ以降印刷)'!P55:R55,'第４０表介護保険事業会計 (次ページ以降印刷)'!T55)</f>
        <v>297480</v>
      </c>
      <c r="C55" s="22">
        <v>36252</v>
      </c>
      <c r="D55" s="22">
        <v>64673</v>
      </c>
      <c r="E55" s="22">
        <v>44870</v>
      </c>
      <c r="F55" s="22">
        <v>17647</v>
      </c>
      <c r="G55" s="22">
        <v>332</v>
      </c>
      <c r="H55" s="22">
        <v>1824</v>
      </c>
      <c r="I55" s="22">
        <v>0</v>
      </c>
      <c r="J55" s="22">
        <v>72785</v>
      </c>
      <c r="K55" s="22">
        <v>72387</v>
      </c>
      <c r="L55" s="22">
        <v>398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</row>
    <row r="56" spans="1:195" s="36" customFormat="1" ht="32.25" customHeight="1">
      <c r="A56" s="87" t="s">
        <v>53</v>
      </c>
      <c r="B56" s="22">
        <f>SUM(C56:D56,J56,'第４０表介護保険事業会計 (次ページ以降印刷)'!B56,'第４０表介護保険事業会計 (次ページ以降印刷)'!H56,'第４０表介護保険事業会計 (次ページ以降印刷)'!I56,'第４０表介護保険事業会計 (次ページ以降印刷)'!P56:R56,'第４０表介護保険事業会計 (次ページ以降印刷)'!T56)</f>
        <v>594387</v>
      </c>
      <c r="C56" s="22">
        <v>98396</v>
      </c>
      <c r="D56" s="22">
        <v>134234</v>
      </c>
      <c r="E56" s="22">
        <v>89865</v>
      </c>
      <c r="F56" s="22">
        <v>39578</v>
      </c>
      <c r="G56" s="22">
        <v>2585</v>
      </c>
      <c r="H56" s="22">
        <v>2206</v>
      </c>
      <c r="I56" s="22">
        <v>0</v>
      </c>
      <c r="J56" s="22">
        <v>155893</v>
      </c>
      <c r="K56" s="22">
        <v>153060</v>
      </c>
      <c r="L56" s="22">
        <v>2833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</row>
    <row r="57" spans="1:195" s="36" customFormat="1" ht="32.25" customHeight="1">
      <c r="A57" s="87" t="s">
        <v>54</v>
      </c>
      <c r="B57" s="22">
        <f>SUM(C57:D57,J57,'第４０表介護保険事業会計 (次ページ以降印刷)'!B57,'第４０表介護保険事業会計 (次ページ以降印刷)'!H57,'第４０表介護保険事業会計 (次ページ以降印刷)'!I57,'第４０表介護保険事業会計 (次ページ以降印刷)'!P57:R57,'第４０表介護保険事業会計 (次ページ以降印刷)'!T57)</f>
        <v>902704</v>
      </c>
      <c r="C57" s="22">
        <v>125777</v>
      </c>
      <c r="D57" s="22">
        <v>185830</v>
      </c>
      <c r="E57" s="22">
        <v>126026</v>
      </c>
      <c r="F57" s="22">
        <v>51779</v>
      </c>
      <c r="G57" s="22">
        <v>1789</v>
      </c>
      <c r="H57" s="22">
        <v>6236</v>
      </c>
      <c r="I57" s="22">
        <v>0</v>
      </c>
      <c r="J57" s="22">
        <v>235131</v>
      </c>
      <c r="K57" s="22">
        <v>232984</v>
      </c>
      <c r="L57" s="22">
        <v>2147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</row>
    <row r="58" spans="1:195" s="36" customFormat="1" ht="32.25" customHeight="1">
      <c r="A58" s="88" t="s">
        <v>55</v>
      </c>
      <c r="B58" s="23">
        <f>SUM(C58:D58,J58,'第４０表介護保険事業会計 (次ページ以降印刷)'!B58,'第４０表介護保険事業会計 (次ページ以降印刷)'!H58,'第４０表介護保険事業会計 (次ページ以降印刷)'!I58,'第４０表介護保険事業会計 (次ページ以降印刷)'!P58:R58,'第４０表介護保険事業会計 (次ページ以降印刷)'!T58)</f>
        <v>284578</v>
      </c>
      <c r="C58" s="23">
        <v>37990</v>
      </c>
      <c r="D58" s="23">
        <v>79296</v>
      </c>
      <c r="E58" s="23">
        <v>49519</v>
      </c>
      <c r="F58" s="23">
        <v>26839</v>
      </c>
      <c r="G58" s="23">
        <v>757</v>
      </c>
      <c r="H58" s="23">
        <v>2181</v>
      </c>
      <c r="I58" s="23">
        <v>0</v>
      </c>
      <c r="J58" s="23">
        <v>75753</v>
      </c>
      <c r="K58" s="23">
        <v>74995</v>
      </c>
      <c r="L58" s="23">
        <v>758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</row>
    <row r="59" spans="1:195" s="36" customFormat="1" ht="32.25" customHeight="1">
      <c r="A59" s="87" t="s">
        <v>56</v>
      </c>
      <c r="B59" s="22">
        <f>SUM(C59:D59,J59,'第４０表介護保険事業会計 (次ページ以降印刷)'!B59,'第４０表介護保険事業会計 (次ページ以降印刷)'!H59,'第４０表介護保険事業会計 (次ページ以降印刷)'!I59,'第４０表介護保険事業会計 (次ページ以降印刷)'!P59:R59,'第４０表介護保険事業会計 (次ページ以降印刷)'!T59)</f>
        <v>673957</v>
      </c>
      <c r="C59" s="22">
        <v>97700</v>
      </c>
      <c r="D59" s="22">
        <v>139837</v>
      </c>
      <c r="E59" s="22">
        <v>96222</v>
      </c>
      <c r="F59" s="22">
        <v>40093</v>
      </c>
      <c r="G59" s="22">
        <v>683</v>
      </c>
      <c r="H59" s="22">
        <v>2839</v>
      </c>
      <c r="I59" s="22">
        <v>0</v>
      </c>
      <c r="J59" s="22">
        <v>170157</v>
      </c>
      <c r="K59" s="22">
        <v>168836</v>
      </c>
      <c r="L59" s="22">
        <v>1321</v>
      </c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</row>
    <row r="60" spans="1:195" s="36" customFormat="1" ht="32.25" customHeight="1">
      <c r="A60" s="87" t="s">
        <v>57</v>
      </c>
      <c r="B60" s="22">
        <f>SUM(C60:D60,J60,'第４０表介護保険事業会計 (次ページ以降印刷)'!B60,'第４０表介護保険事業会計 (次ページ以降印刷)'!H60,'第４０表介護保険事業会計 (次ページ以降印刷)'!I60,'第４０表介護保険事業会計 (次ページ以降印刷)'!P60:R60,'第４０表介護保険事業会計 (次ページ以降印刷)'!T60)</f>
        <v>604533</v>
      </c>
      <c r="C60" s="22">
        <v>86816</v>
      </c>
      <c r="D60" s="22">
        <v>133668</v>
      </c>
      <c r="E60" s="22">
        <v>86448</v>
      </c>
      <c r="F60" s="22">
        <v>44035</v>
      </c>
      <c r="G60" s="22">
        <v>1167</v>
      </c>
      <c r="H60" s="22">
        <v>2018</v>
      </c>
      <c r="I60" s="22">
        <v>0</v>
      </c>
      <c r="J60" s="22">
        <v>164047</v>
      </c>
      <c r="K60" s="22">
        <v>162648</v>
      </c>
      <c r="L60" s="22">
        <v>1399</v>
      </c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</row>
    <row r="61" spans="1:195" s="36" customFormat="1" ht="32.25" customHeight="1">
      <c r="A61" s="87" t="s">
        <v>58</v>
      </c>
      <c r="B61" s="22">
        <f>SUM(C61:D61,J61,'第４０表介護保険事業会計 (次ページ以降印刷)'!B61,'第４０表介護保険事業会計 (次ページ以降印刷)'!H61,'第４０表介護保険事業会計 (次ページ以降印刷)'!I61,'第４０表介護保険事業会計 (次ページ以降印刷)'!P61:R61,'第４０表介護保険事業会計 (次ページ以降印刷)'!T61)</f>
        <v>1445269</v>
      </c>
      <c r="C61" s="22">
        <v>208806</v>
      </c>
      <c r="D61" s="22">
        <v>329973</v>
      </c>
      <c r="E61" s="22">
        <v>219760</v>
      </c>
      <c r="F61" s="22">
        <v>100077</v>
      </c>
      <c r="G61" s="22">
        <v>3316</v>
      </c>
      <c r="H61" s="22">
        <v>6763</v>
      </c>
      <c r="I61" s="22">
        <v>57</v>
      </c>
      <c r="J61" s="22">
        <v>399549</v>
      </c>
      <c r="K61" s="22">
        <v>395571</v>
      </c>
      <c r="L61" s="22">
        <v>3978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</row>
    <row r="62" spans="1:195" s="36" customFormat="1" ht="32.25" customHeight="1">
      <c r="A62" s="87" t="s">
        <v>59</v>
      </c>
      <c r="B62" s="22">
        <f>SUM(C62:D62,J62,'第４０表介護保険事業会計 (次ページ以降印刷)'!B62,'第４０表介護保険事業会計 (次ページ以降印刷)'!H62,'第４０表介護保険事業会計 (次ページ以降印刷)'!I62,'第４０表介護保険事業会計 (次ページ以降印刷)'!P62:R62,'第４０表介護保険事業会計 (次ページ以降印刷)'!T62)</f>
        <v>142085</v>
      </c>
      <c r="C62" s="22">
        <v>18488</v>
      </c>
      <c r="D62" s="22">
        <v>31016</v>
      </c>
      <c r="E62" s="22">
        <v>20012</v>
      </c>
      <c r="F62" s="22">
        <v>9370</v>
      </c>
      <c r="G62" s="22">
        <v>434</v>
      </c>
      <c r="H62" s="22">
        <v>1200</v>
      </c>
      <c r="I62" s="22">
        <v>0</v>
      </c>
      <c r="J62" s="22">
        <v>31363</v>
      </c>
      <c r="K62" s="22">
        <v>30842</v>
      </c>
      <c r="L62" s="22">
        <v>521</v>
      </c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</row>
    <row r="63" spans="1:195" s="36" customFormat="1" ht="32.25" customHeight="1">
      <c r="A63" s="88" t="s">
        <v>60</v>
      </c>
      <c r="B63" s="23">
        <f>SUM(C63:D63,J63,'第４０表介護保険事業会計 (次ページ以降印刷)'!B63,'第４０表介護保険事業会計 (次ページ以降印刷)'!H63,'第４０表介護保険事業会計 (次ページ以降印刷)'!I63,'第４０表介護保険事業会計 (次ページ以降印刷)'!P63:R63,'第４０表介護保険事業会計 (次ページ以降印刷)'!T63)</f>
        <v>611741</v>
      </c>
      <c r="C63" s="23">
        <v>90236</v>
      </c>
      <c r="D63" s="23">
        <v>148936</v>
      </c>
      <c r="E63" s="23">
        <v>99980</v>
      </c>
      <c r="F63" s="23">
        <v>43353</v>
      </c>
      <c r="G63" s="23">
        <v>1062</v>
      </c>
      <c r="H63" s="23">
        <v>4541</v>
      </c>
      <c r="I63" s="23">
        <v>0</v>
      </c>
      <c r="J63" s="23">
        <v>162535</v>
      </c>
      <c r="K63" s="23">
        <v>161260</v>
      </c>
      <c r="L63" s="23">
        <v>1275</v>
      </c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</row>
    <row r="64" spans="1:195" s="36" customFormat="1" ht="32.25" customHeight="1" thickBot="1">
      <c r="A64" s="87" t="s">
        <v>80</v>
      </c>
      <c r="B64" s="114">
        <f>SUM(C64:D64,J64,'第４０表介護保険事業会計 (次ページ以降印刷)'!B64,'第４０表介護保険事業会計 (次ページ以降印刷)'!H64,'第４０表介護保険事業会計 (次ページ以降印刷)'!I64,'第４０表介護保険事業会計 (次ページ以降印刷)'!P64:R64,'第４０表介護保険事業会計 (次ページ以降印刷)'!T64)</f>
        <v>501229</v>
      </c>
      <c r="C64" s="22">
        <v>74144</v>
      </c>
      <c r="D64" s="22">
        <v>124045</v>
      </c>
      <c r="E64" s="22">
        <v>76323</v>
      </c>
      <c r="F64" s="22">
        <v>42476</v>
      </c>
      <c r="G64" s="22">
        <v>1255</v>
      </c>
      <c r="H64" s="22">
        <v>3991</v>
      </c>
      <c r="I64" s="22">
        <v>0</v>
      </c>
      <c r="J64" s="22">
        <v>133781</v>
      </c>
      <c r="K64" s="22">
        <v>132275</v>
      </c>
      <c r="L64" s="22">
        <v>1506</v>
      </c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</row>
    <row r="65" spans="1:195" s="36" customFormat="1" ht="32.25" customHeight="1" thickBot="1" thickTop="1">
      <c r="A65" s="89" t="s">
        <v>61</v>
      </c>
      <c r="B65" s="34">
        <f aca="true" t="shared" si="1" ref="B65:J65">SUM(B19:B64)</f>
        <v>31839766</v>
      </c>
      <c r="C65" s="34">
        <f t="shared" si="1"/>
        <v>4716188</v>
      </c>
      <c r="D65" s="34">
        <f t="shared" si="1"/>
        <v>7372414</v>
      </c>
      <c r="E65" s="34">
        <f t="shared" si="1"/>
        <v>4806076</v>
      </c>
      <c r="F65" s="34">
        <f t="shared" si="1"/>
        <v>2297552</v>
      </c>
      <c r="G65" s="34">
        <f t="shared" si="1"/>
        <v>61672</v>
      </c>
      <c r="H65" s="34">
        <f t="shared" si="1"/>
        <v>187344</v>
      </c>
      <c r="I65" s="34">
        <f t="shared" si="1"/>
        <v>19770</v>
      </c>
      <c r="J65" s="34">
        <f t="shared" si="1"/>
        <v>8539515</v>
      </c>
      <c r="K65" s="34">
        <f>SUM(K19:K64)</f>
        <v>8462233</v>
      </c>
      <c r="L65" s="34">
        <f>SUM(L19:L64)</f>
        <v>77282</v>
      </c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</row>
    <row r="66" spans="1:195" s="36" customFormat="1" ht="32.25" customHeight="1" thickTop="1">
      <c r="A66" s="90" t="s">
        <v>62</v>
      </c>
      <c r="B66" s="35">
        <f aca="true" t="shared" si="2" ref="B66:L66">SUM(B65,B18)</f>
        <v>128735626</v>
      </c>
      <c r="C66" s="35">
        <f t="shared" si="2"/>
        <v>21423260</v>
      </c>
      <c r="D66" s="35">
        <f t="shared" si="2"/>
        <v>29634058</v>
      </c>
      <c r="E66" s="35">
        <f t="shared" si="2"/>
        <v>20749098</v>
      </c>
      <c r="F66" s="35">
        <f t="shared" si="2"/>
        <v>7835601</v>
      </c>
      <c r="G66" s="35">
        <f t="shared" si="2"/>
        <v>261290</v>
      </c>
      <c r="H66" s="35">
        <f t="shared" si="2"/>
        <v>750137</v>
      </c>
      <c r="I66" s="35">
        <f t="shared" si="2"/>
        <v>37932</v>
      </c>
      <c r="J66" s="35">
        <f t="shared" si="2"/>
        <v>35770483</v>
      </c>
      <c r="K66" s="35">
        <f t="shared" si="2"/>
        <v>35452090</v>
      </c>
      <c r="L66" s="35">
        <f t="shared" si="2"/>
        <v>318393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</row>
    <row r="67" spans="1:12" s="92" customFormat="1" ht="27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="92" customFormat="1" ht="27.75" customHeight="1"/>
    <row r="69" s="92" customFormat="1" ht="27.75" customHeight="1"/>
  </sheetData>
  <sheetProtection/>
  <printOptions/>
  <pageMargins left="0.6" right="0.51" top="0.7874015748031497" bottom="0.3937007874015748" header="0.4330708661417323" footer="0.31496062992125984"/>
  <pageSetup firstPageNumber="281" useFirstPageNumber="1" fitToHeight="10" horizontalDpi="600" verticalDpi="600" orientation="portrait" paperSize="9" scale="35" r:id="rId1"/>
  <headerFooter alignWithMargins="0">
    <oddHeader>&amp;L&amp;24Ⅸ　　平成２１年度介護保険事業会計決算の状況
　　第４０表　介護保険事業会計（保険事業勘定）決算の状況</oddHeader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showOutlineSymbols="0" view="pageBreakPreview" zoomScale="45" zoomScaleNormal="87" zoomScaleSheetLayoutView="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X56" sqref="BX56"/>
    </sheetView>
  </sheetViews>
  <sheetFormatPr defaultColWidth="24.75390625" defaultRowHeight="14.25"/>
  <cols>
    <col min="1" max="1" width="20.625" style="36" customWidth="1"/>
    <col min="2" max="6" width="19.125" style="0" customWidth="1"/>
    <col min="7" max="66" width="19.125" style="36" customWidth="1"/>
    <col min="67" max="67" width="14.50390625" style="36" customWidth="1"/>
    <col min="68" max="68" width="16.875" style="36" bestFit="1" customWidth="1"/>
    <col min="69" max="69" width="7.625" style="36" customWidth="1"/>
    <col min="70" max="70" width="16.875" style="36" bestFit="1" customWidth="1"/>
    <col min="71" max="71" width="4.375" style="36" bestFit="1" customWidth="1"/>
    <col min="72" max="72" width="9.375" style="36" bestFit="1" customWidth="1"/>
    <col min="73" max="73" width="4.375" style="36" bestFit="1" customWidth="1"/>
    <col min="74" max="74" width="12.625" style="36" bestFit="1" customWidth="1"/>
    <col min="75" max="75" width="4.375" style="36" bestFit="1" customWidth="1"/>
    <col min="76" max="76" width="12.625" style="36" bestFit="1" customWidth="1"/>
    <col min="77" max="77" width="4.375" style="36" bestFit="1" customWidth="1"/>
    <col min="78" max="78" width="12.625" style="36" bestFit="1" customWidth="1"/>
    <col min="79" max="79" width="10.875" style="36" bestFit="1" customWidth="1"/>
    <col min="80" max="80" width="12.625" style="36" bestFit="1" customWidth="1"/>
    <col min="81" max="81" width="4.375" style="36" bestFit="1" customWidth="1"/>
    <col min="82" max="16384" width="24.75390625" style="36" customWidth="1"/>
  </cols>
  <sheetData>
    <row r="1" spans="1:256" ht="33" customHeight="1">
      <c r="A1" s="117" t="s">
        <v>0</v>
      </c>
      <c r="B1" s="139" t="s">
        <v>192</v>
      </c>
      <c r="C1" s="140"/>
      <c r="D1" s="140"/>
      <c r="E1" s="140"/>
      <c r="F1" s="140"/>
      <c r="G1" s="27"/>
      <c r="H1" s="27"/>
      <c r="I1" s="27"/>
      <c r="J1" s="27"/>
      <c r="K1" s="27"/>
      <c r="L1" s="29"/>
      <c r="M1" s="141" t="s">
        <v>192</v>
      </c>
      <c r="N1" s="27"/>
      <c r="O1" s="27"/>
      <c r="P1" s="27"/>
      <c r="Q1" s="27"/>
      <c r="R1" s="27"/>
      <c r="S1" s="27"/>
      <c r="T1" s="29"/>
      <c r="U1" s="41" t="s">
        <v>2</v>
      </c>
      <c r="V1" s="52"/>
      <c r="W1" s="51"/>
      <c r="X1" s="142" t="s">
        <v>193</v>
      </c>
      <c r="Y1" s="27"/>
      <c r="Z1" s="27"/>
      <c r="AA1" s="27"/>
      <c r="AB1" s="142"/>
      <c r="AC1" s="142"/>
      <c r="AD1" s="142"/>
      <c r="AE1" s="142"/>
      <c r="AF1" s="143"/>
      <c r="AG1" s="27"/>
      <c r="AH1" s="144"/>
      <c r="AI1" s="44" t="s">
        <v>193</v>
      </c>
      <c r="AJ1" s="44"/>
      <c r="AK1" s="27"/>
      <c r="AL1" s="27"/>
      <c r="AM1" s="142"/>
      <c r="AN1" s="142"/>
      <c r="AO1" s="45"/>
      <c r="AP1" s="63" t="s">
        <v>103</v>
      </c>
      <c r="AQ1" s="44"/>
      <c r="AR1" s="44"/>
      <c r="AS1" s="131"/>
      <c r="AT1" s="132" t="s">
        <v>188</v>
      </c>
      <c r="AU1" s="53"/>
      <c r="AV1" s="44"/>
      <c r="AW1" s="27"/>
      <c r="AX1" s="37"/>
      <c r="AY1" s="37"/>
      <c r="AZ1" s="37"/>
      <c r="BA1" s="26"/>
      <c r="BB1" s="44"/>
      <c r="BC1" s="37"/>
      <c r="BD1" s="26"/>
      <c r="BE1" s="53" t="s">
        <v>188</v>
      </c>
      <c r="BF1" s="27"/>
      <c r="BG1" s="44"/>
      <c r="BH1" s="37"/>
      <c r="BI1" s="37"/>
      <c r="BJ1" s="37"/>
      <c r="BK1" s="45"/>
      <c r="BL1" s="41" t="s">
        <v>76</v>
      </c>
      <c r="BM1" s="41" t="s">
        <v>189</v>
      </c>
      <c r="BN1" s="123" t="s">
        <v>186</v>
      </c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ht="27" customHeight="1">
      <c r="A2" s="118"/>
      <c r="B2" s="12" t="s">
        <v>64</v>
      </c>
      <c r="C2" s="18"/>
      <c r="D2" s="20"/>
      <c r="E2" s="18"/>
      <c r="F2" s="18"/>
      <c r="G2" s="103"/>
      <c r="H2" s="58" t="s">
        <v>88</v>
      </c>
      <c r="I2" s="59" t="s">
        <v>65</v>
      </c>
      <c r="J2" s="55"/>
      <c r="K2" s="55"/>
      <c r="L2" s="103"/>
      <c r="M2" s="59" t="s">
        <v>194</v>
      </c>
      <c r="N2" s="55"/>
      <c r="O2" s="55"/>
      <c r="P2" s="31" t="s">
        <v>73</v>
      </c>
      <c r="Q2" s="31" t="s">
        <v>74</v>
      </c>
      <c r="R2" s="31" t="s">
        <v>77</v>
      </c>
      <c r="S2" s="60"/>
      <c r="T2" s="30" t="s">
        <v>98</v>
      </c>
      <c r="U2" s="42" t="s">
        <v>5</v>
      </c>
      <c r="V2" s="31" t="s">
        <v>6</v>
      </c>
      <c r="W2" s="30" t="s">
        <v>66</v>
      </c>
      <c r="X2" s="137" t="s">
        <v>66</v>
      </c>
      <c r="Y2" s="55"/>
      <c r="Z2" s="61"/>
      <c r="AA2" s="30" t="s">
        <v>91</v>
      </c>
      <c r="AB2" s="46" t="s">
        <v>97</v>
      </c>
      <c r="AC2" s="58" t="s">
        <v>172</v>
      </c>
      <c r="AD2" s="110"/>
      <c r="AE2" s="111"/>
      <c r="AF2" s="31" t="s">
        <v>170</v>
      </c>
      <c r="AG2" s="31" t="s">
        <v>171</v>
      </c>
      <c r="AH2" s="61"/>
      <c r="AI2" s="31" t="s">
        <v>171</v>
      </c>
      <c r="AJ2" s="49" t="s">
        <v>180</v>
      </c>
      <c r="AK2" s="62" t="s">
        <v>181</v>
      </c>
      <c r="AL2" s="56"/>
      <c r="AM2" s="55"/>
      <c r="AN2" s="30" t="s">
        <v>182</v>
      </c>
      <c r="AO2" s="49" t="s">
        <v>183</v>
      </c>
      <c r="AP2" s="38" t="s">
        <v>7</v>
      </c>
      <c r="AQ2" s="63" t="s">
        <v>104</v>
      </c>
      <c r="AR2" s="37"/>
      <c r="AS2" s="26"/>
      <c r="AT2" s="147" t="s">
        <v>191</v>
      </c>
      <c r="AU2" s="112"/>
      <c r="AV2" s="145" t="s">
        <v>184</v>
      </c>
      <c r="AW2" s="145"/>
      <c r="AX2" s="145"/>
      <c r="AY2" s="145"/>
      <c r="AZ2" s="146"/>
      <c r="BA2" s="149" t="s">
        <v>153</v>
      </c>
      <c r="BB2" s="64" t="s">
        <v>75</v>
      </c>
      <c r="BC2" s="65"/>
      <c r="BD2" s="28"/>
      <c r="BE2" s="37" t="s">
        <v>8</v>
      </c>
      <c r="BF2" s="29"/>
      <c r="BG2" s="115" t="s">
        <v>93</v>
      </c>
      <c r="BH2" s="115" t="s">
        <v>93</v>
      </c>
      <c r="BI2" s="115" t="s">
        <v>93</v>
      </c>
      <c r="BJ2" s="47" t="s">
        <v>78</v>
      </c>
      <c r="BK2" s="45"/>
      <c r="BL2" s="43"/>
      <c r="BM2" s="43" t="s">
        <v>185</v>
      </c>
      <c r="BN2" s="122" t="s">
        <v>187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ht="27" customHeight="1">
      <c r="A3" s="118"/>
      <c r="B3" s="5"/>
      <c r="C3" s="16" t="s">
        <v>87</v>
      </c>
      <c r="D3" s="102"/>
      <c r="E3" s="105" t="s">
        <v>164</v>
      </c>
      <c r="F3" s="105" t="s">
        <v>155</v>
      </c>
      <c r="G3" s="68" t="s">
        <v>163</v>
      </c>
      <c r="H3" s="48" t="s">
        <v>105</v>
      </c>
      <c r="I3" s="67"/>
      <c r="J3" s="108" t="s">
        <v>87</v>
      </c>
      <c r="K3" s="58" t="s">
        <v>95</v>
      </c>
      <c r="L3" s="109"/>
      <c r="M3" s="135" t="s">
        <v>190</v>
      </c>
      <c r="N3" s="136"/>
      <c r="O3" s="68" t="s">
        <v>85</v>
      </c>
      <c r="P3" s="43"/>
      <c r="Q3" s="43"/>
      <c r="R3" s="43"/>
      <c r="S3" s="69" t="s">
        <v>89</v>
      </c>
      <c r="T3" s="66" t="s">
        <v>106</v>
      </c>
      <c r="U3" s="43"/>
      <c r="V3" s="43"/>
      <c r="W3" s="71"/>
      <c r="X3" s="55" t="s">
        <v>67</v>
      </c>
      <c r="Y3" s="31" t="s">
        <v>107</v>
      </c>
      <c r="Z3" s="42" t="s">
        <v>90</v>
      </c>
      <c r="AA3" s="66" t="s">
        <v>108</v>
      </c>
      <c r="AB3" s="66" t="s">
        <v>109</v>
      </c>
      <c r="AC3" s="48"/>
      <c r="AD3" s="42" t="s">
        <v>173</v>
      </c>
      <c r="AE3" s="120" t="s">
        <v>179</v>
      </c>
      <c r="AF3" s="48" t="s">
        <v>110</v>
      </c>
      <c r="AG3" s="71"/>
      <c r="AH3" s="129" t="s">
        <v>87</v>
      </c>
      <c r="AI3" s="127" t="s">
        <v>96</v>
      </c>
      <c r="AJ3" s="70"/>
      <c r="AK3" s="72"/>
      <c r="AL3" s="58" t="s">
        <v>102</v>
      </c>
      <c r="AM3" s="58" t="s">
        <v>92</v>
      </c>
      <c r="AN3" s="73" t="s">
        <v>111</v>
      </c>
      <c r="AO3" s="74" t="s">
        <v>112</v>
      </c>
      <c r="AP3" s="39" t="s">
        <v>113</v>
      </c>
      <c r="AQ3" s="57" t="s">
        <v>68</v>
      </c>
      <c r="AR3" s="31" t="s">
        <v>69</v>
      </c>
      <c r="AS3" s="30" t="s">
        <v>70</v>
      </c>
      <c r="AT3" s="148"/>
      <c r="AU3" s="150" t="s">
        <v>175</v>
      </c>
      <c r="AV3" s="55" t="s">
        <v>71</v>
      </c>
      <c r="AW3" s="55"/>
      <c r="AX3" s="31" t="s">
        <v>72</v>
      </c>
      <c r="AY3" s="103"/>
      <c r="AZ3" s="31" t="s">
        <v>114</v>
      </c>
      <c r="BA3" s="148"/>
      <c r="BB3" s="75" t="s">
        <v>71</v>
      </c>
      <c r="BC3" s="55" t="s">
        <v>72</v>
      </c>
      <c r="BD3" s="30" t="s">
        <v>115</v>
      </c>
      <c r="BE3" s="55" t="s">
        <v>116</v>
      </c>
      <c r="BF3" s="30" t="s">
        <v>117</v>
      </c>
      <c r="BG3" s="116" t="s">
        <v>118</v>
      </c>
      <c r="BH3" s="116" t="s">
        <v>119</v>
      </c>
      <c r="BI3" s="116" t="s">
        <v>120</v>
      </c>
      <c r="BJ3" s="31" t="s">
        <v>121</v>
      </c>
      <c r="BK3" s="49" t="s">
        <v>122</v>
      </c>
      <c r="BL3" s="33"/>
      <c r="BM3" s="33"/>
      <c r="BN3" s="32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ht="37.5">
      <c r="A4" s="119"/>
      <c r="B4" s="101"/>
      <c r="C4" s="11" t="s">
        <v>101</v>
      </c>
      <c r="D4" s="6" t="s">
        <v>94</v>
      </c>
      <c r="E4" s="106" t="s">
        <v>165</v>
      </c>
      <c r="F4" s="106" t="s">
        <v>166</v>
      </c>
      <c r="G4" s="104" t="s">
        <v>123</v>
      </c>
      <c r="H4" s="33"/>
      <c r="I4" s="33"/>
      <c r="J4" s="76" t="s">
        <v>124</v>
      </c>
      <c r="K4" s="76" t="s">
        <v>176</v>
      </c>
      <c r="L4" s="107" t="s">
        <v>167</v>
      </c>
      <c r="M4" s="107" t="s">
        <v>168</v>
      </c>
      <c r="N4" s="107" t="s">
        <v>169</v>
      </c>
      <c r="O4" s="76" t="s">
        <v>123</v>
      </c>
      <c r="P4" s="33"/>
      <c r="Q4" s="33"/>
      <c r="R4" s="33"/>
      <c r="S4" s="78" t="s">
        <v>125</v>
      </c>
      <c r="T4" s="32"/>
      <c r="U4" s="33"/>
      <c r="V4" s="33"/>
      <c r="W4" s="80"/>
      <c r="X4" s="83"/>
      <c r="Y4" s="76" t="s">
        <v>126</v>
      </c>
      <c r="Z4" s="77" t="s">
        <v>127</v>
      </c>
      <c r="AA4" s="33"/>
      <c r="AB4" s="33"/>
      <c r="AC4" s="33"/>
      <c r="AD4" s="76" t="s">
        <v>177</v>
      </c>
      <c r="AE4" s="121" t="s">
        <v>178</v>
      </c>
      <c r="AF4" s="33"/>
      <c r="AG4" s="80"/>
      <c r="AH4" s="130" t="s">
        <v>128</v>
      </c>
      <c r="AI4" s="128" t="s">
        <v>123</v>
      </c>
      <c r="AJ4" s="50"/>
      <c r="AK4" s="79"/>
      <c r="AL4" s="76"/>
      <c r="AM4" s="77" t="s">
        <v>129</v>
      </c>
      <c r="AN4" s="33"/>
      <c r="AO4" s="50"/>
      <c r="AP4" s="40" t="s">
        <v>130</v>
      </c>
      <c r="AQ4" s="81" t="s">
        <v>131</v>
      </c>
      <c r="AR4" s="33"/>
      <c r="AS4" s="80" t="s">
        <v>132</v>
      </c>
      <c r="AT4" s="50" t="s">
        <v>133</v>
      </c>
      <c r="AU4" s="151"/>
      <c r="AV4" s="83" t="s">
        <v>134</v>
      </c>
      <c r="AW4" s="113" t="s">
        <v>174</v>
      </c>
      <c r="AX4" s="33" t="s">
        <v>135</v>
      </c>
      <c r="AY4" s="113" t="s">
        <v>174</v>
      </c>
      <c r="AZ4" s="33" t="s">
        <v>136</v>
      </c>
      <c r="BA4" s="50" t="s">
        <v>137</v>
      </c>
      <c r="BB4" s="82" t="s">
        <v>138</v>
      </c>
      <c r="BC4" s="83" t="s">
        <v>139</v>
      </c>
      <c r="BD4" s="32" t="s">
        <v>140</v>
      </c>
      <c r="BE4" s="83" t="s">
        <v>141</v>
      </c>
      <c r="BF4" s="32" t="s">
        <v>142</v>
      </c>
      <c r="BG4" s="43" t="s">
        <v>143</v>
      </c>
      <c r="BH4" s="43" t="s">
        <v>144</v>
      </c>
      <c r="BI4" s="43" t="s">
        <v>145</v>
      </c>
      <c r="BJ4" s="33" t="s">
        <v>146</v>
      </c>
      <c r="BK4" s="50" t="s">
        <v>147</v>
      </c>
      <c r="BL4" s="33"/>
      <c r="BM4" s="33"/>
      <c r="BN4" s="32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ht="33" customHeight="1">
      <c r="A5" s="84" t="s">
        <v>9</v>
      </c>
      <c r="B5" s="21">
        <v>2560712</v>
      </c>
      <c r="C5" s="21">
        <v>0</v>
      </c>
      <c r="D5" s="21">
        <v>0</v>
      </c>
      <c r="E5" s="21">
        <v>2486705</v>
      </c>
      <c r="F5" s="21">
        <v>74007</v>
      </c>
      <c r="G5" s="21">
        <v>0</v>
      </c>
      <c r="H5" s="21">
        <v>0</v>
      </c>
      <c r="I5" s="21">
        <v>2608736</v>
      </c>
      <c r="J5" s="21">
        <v>0</v>
      </c>
      <c r="K5" s="21">
        <v>2608736</v>
      </c>
      <c r="L5" s="21">
        <v>2074784</v>
      </c>
      <c r="M5" s="21">
        <v>68806</v>
      </c>
      <c r="N5" s="21">
        <v>465146</v>
      </c>
      <c r="O5" s="21">
        <v>0</v>
      </c>
      <c r="P5" s="21">
        <v>317565</v>
      </c>
      <c r="Q5" s="21">
        <v>1124</v>
      </c>
      <c r="R5" s="21">
        <v>0</v>
      </c>
      <c r="S5" s="21">
        <v>0</v>
      </c>
      <c r="T5" s="21">
        <v>2015</v>
      </c>
      <c r="U5" s="21">
        <f>SUM(V5:W5,AA5:AC5,AF5:AG5,AJ5:AK5,AN5:AO5)</f>
        <v>17589897</v>
      </c>
      <c r="V5" s="25">
        <v>468804</v>
      </c>
      <c r="W5" s="21">
        <v>16598331</v>
      </c>
      <c r="X5" s="25">
        <v>16574606</v>
      </c>
      <c r="Y5" s="21">
        <v>0</v>
      </c>
      <c r="Z5" s="21">
        <v>23725</v>
      </c>
      <c r="AA5" s="21">
        <v>0</v>
      </c>
      <c r="AB5" s="25">
        <v>0</v>
      </c>
      <c r="AC5" s="25">
        <v>371596</v>
      </c>
      <c r="AD5" s="25">
        <v>82175</v>
      </c>
      <c r="AE5" s="25">
        <v>289421</v>
      </c>
      <c r="AF5" s="25">
        <v>0</v>
      </c>
      <c r="AG5" s="21">
        <v>0</v>
      </c>
      <c r="AH5" s="25">
        <v>0</v>
      </c>
      <c r="AI5" s="21">
        <v>0</v>
      </c>
      <c r="AJ5" s="21">
        <v>58352</v>
      </c>
      <c r="AK5" s="21">
        <v>0</v>
      </c>
      <c r="AL5" s="21">
        <v>0</v>
      </c>
      <c r="AM5" s="25">
        <v>0</v>
      </c>
      <c r="AN5" s="25">
        <v>0</v>
      </c>
      <c r="AO5" s="21">
        <v>92814</v>
      </c>
      <c r="AP5" s="25">
        <f>'第４０表介護保険事業会計（最初のページのみ印刷）'!B5-U5</f>
        <v>146535</v>
      </c>
      <c r="AQ5" s="21">
        <v>0</v>
      </c>
      <c r="AR5" s="21">
        <v>0</v>
      </c>
      <c r="AS5" s="21">
        <v>0</v>
      </c>
      <c r="AT5" s="25">
        <v>0</v>
      </c>
      <c r="AU5" s="138">
        <v>0</v>
      </c>
      <c r="AV5" s="21">
        <v>145318</v>
      </c>
      <c r="AW5" s="21">
        <v>0</v>
      </c>
      <c r="AX5" s="25">
        <v>28298</v>
      </c>
      <c r="AY5" s="25">
        <v>28298</v>
      </c>
      <c r="AZ5" s="25">
        <f aca="true" t="shared" si="0" ref="AZ5:AZ17">AV5-AX5</f>
        <v>117020</v>
      </c>
      <c r="BA5" s="25">
        <v>0</v>
      </c>
      <c r="BB5" s="21">
        <v>0</v>
      </c>
      <c r="BC5" s="25">
        <v>0</v>
      </c>
      <c r="BD5" s="25">
        <f aca="true" t="shared" si="1" ref="BD5:BD15">BB5-BC5</f>
        <v>0</v>
      </c>
      <c r="BE5" s="25">
        <f aca="true" t="shared" si="2" ref="BE5:BE15">BF5+AZ5+BD5</f>
        <v>263555</v>
      </c>
      <c r="BF5" s="21">
        <f aca="true" t="shared" si="3" ref="BF5:BF15">AP5-AS5+AT5+BA5</f>
        <v>146535</v>
      </c>
      <c r="BG5" s="21">
        <f>'第４０表介護保険事業会計 (次ページ以降印刷)'!C5</f>
        <v>0</v>
      </c>
      <c r="BH5" s="25">
        <f>J5</f>
        <v>0</v>
      </c>
      <c r="BI5" s="25">
        <f>AH5</f>
        <v>0</v>
      </c>
      <c r="BJ5" s="25">
        <f aca="true" t="shared" si="4" ref="BJ5:BJ15">BE5-BG5-BH5+BI5</f>
        <v>263555</v>
      </c>
      <c r="BK5" s="21">
        <f aca="true" t="shared" si="5" ref="BK5:BK15">BF5-BG5-BH5+BI5</f>
        <v>146535</v>
      </c>
      <c r="BL5" s="21">
        <v>252533</v>
      </c>
      <c r="BM5" s="21">
        <v>38</v>
      </c>
      <c r="BN5" s="21">
        <v>9566</v>
      </c>
      <c r="BO5" s="85"/>
      <c r="BP5" s="133"/>
      <c r="BQ5" s="86"/>
      <c r="BR5" s="133"/>
      <c r="BS5" s="86"/>
      <c r="BT5" s="133"/>
      <c r="BU5" s="86"/>
      <c r="BV5" s="133"/>
      <c r="BW5" s="86"/>
      <c r="BX5" s="133"/>
      <c r="BY5" s="86"/>
      <c r="BZ5" s="133"/>
      <c r="CA5" s="86"/>
      <c r="CB5" s="133"/>
      <c r="CC5" s="86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</row>
    <row r="6" spans="1:256" ht="33" customHeight="1">
      <c r="A6" s="87" t="s">
        <v>10</v>
      </c>
      <c r="B6" s="22">
        <v>1220069</v>
      </c>
      <c r="C6" s="22">
        <v>0</v>
      </c>
      <c r="D6" s="22">
        <v>0</v>
      </c>
      <c r="E6" s="22">
        <v>1188742</v>
      </c>
      <c r="F6" s="22">
        <v>31327</v>
      </c>
      <c r="G6" s="22">
        <v>0</v>
      </c>
      <c r="H6" s="22">
        <v>0</v>
      </c>
      <c r="I6" s="22">
        <v>1270027</v>
      </c>
      <c r="J6" s="22">
        <v>0</v>
      </c>
      <c r="K6" s="22">
        <v>1270027</v>
      </c>
      <c r="L6" s="22">
        <v>986875</v>
      </c>
      <c r="M6" s="22">
        <v>31110</v>
      </c>
      <c r="N6" s="22">
        <v>252042</v>
      </c>
      <c r="O6" s="22">
        <v>0</v>
      </c>
      <c r="P6" s="22">
        <v>165700</v>
      </c>
      <c r="Q6" s="22">
        <v>90328</v>
      </c>
      <c r="R6" s="22">
        <v>0</v>
      </c>
      <c r="S6" s="22">
        <v>0</v>
      </c>
      <c r="T6" s="22">
        <v>3234</v>
      </c>
      <c r="U6" s="22">
        <f aca="true" t="shared" si="6" ref="U6:U17">SUM(V6:W6,AA6:AC6,AF6:AG6,AJ6:AK6,AN6:AO6)</f>
        <v>8255340</v>
      </c>
      <c r="V6" s="22">
        <v>238767</v>
      </c>
      <c r="W6" s="22">
        <v>7704623</v>
      </c>
      <c r="X6" s="22">
        <v>7181748</v>
      </c>
      <c r="Y6" s="22">
        <v>512675</v>
      </c>
      <c r="Z6" s="22">
        <v>10200</v>
      </c>
      <c r="AA6" s="22">
        <v>0</v>
      </c>
      <c r="AB6" s="22">
        <v>0</v>
      </c>
      <c r="AC6" s="22">
        <v>164915</v>
      </c>
      <c r="AD6" s="22">
        <v>40336</v>
      </c>
      <c r="AE6" s="22">
        <v>124579</v>
      </c>
      <c r="AF6" s="22">
        <v>0</v>
      </c>
      <c r="AG6" s="22">
        <v>31874</v>
      </c>
      <c r="AH6" s="22">
        <v>0</v>
      </c>
      <c r="AI6" s="22">
        <v>31874</v>
      </c>
      <c r="AJ6" s="22">
        <v>73771</v>
      </c>
      <c r="AK6" s="22">
        <v>137</v>
      </c>
      <c r="AL6" s="22">
        <v>0</v>
      </c>
      <c r="AM6" s="22">
        <v>137</v>
      </c>
      <c r="AN6" s="22">
        <v>0</v>
      </c>
      <c r="AO6" s="22">
        <v>41253</v>
      </c>
      <c r="AP6" s="22">
        <f>'第４０表介護保険事業会計（最初のページのみ印刷）'!B6-U6</f>
        <v>145503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f t="shared" si="0"/>
        <v>0</v>
      </c>
      <c r="BA6" s="22">
        <v>0</v>
      </c>
      <c r="BB6" s="22">
        <v>0</v>
      </c>
      <c r="BC6" s="22">
        <v>0</v>
      </c>
      <c r="BD6" s="22">
        <f t="shared" si="1"/>
        <v>0</v>
      </c>
      <c r="BE6" s="22">
        <f t="shared" si="2"/>
        <v>145503</v>
      </c>
      <c r="BF6" s="22">
        <f t="shared" si="3"/>
        <v>145503</v>
      </c>
      <c r="BG6" s="22">
        <f>'第４０表介護保険事業会計 (次ページ以降印刷)'!C6</f>
        <v>0</v>
      </c>
      <c r="BH6" s="22">
        <f aca="true" t="shared" si="7" ref="BH6:BH15">J6</f>
        <v>0</v>
      </c>
      <c r="BI6" s="22">
        <f aca="true" t="shared" si="8" ref="BI6:BI15">AH6</f>
        <v>0</v>
      </c>
      <c r="BJ6" s="22">
        <f t="shared" si="4"/>
        <v>145503</v>
      </c>
      <c r="BK6" s="22">
        <f t="shared" si="5"/>
        <v>145503</v>
      </c>
      <c r="BL6" s="22">
        <v>137216</v>
      </c>
      <c r="BM6" s="22">
        <v>21</v>
      </c>
      <c r="BN6" s="22">
        <v>0</v>
      </c>
      <c r="BO6" s="85"/>
      <c r="BP6" s="133"/>
      <c r="BQ6" s="86"/>
      <c r="BR6" s="133"/>
      <c r="BS6" s="86"/>
      <c r="BT6" s="133"/>
      <c r="BU6" s="86"/>
      <c r="BV6" s="133"/>
      <c r="BW6" s="86"/>
      <c r="BX6" s="133"/>
      <c r="BY6" s="86"/>
      <c r="BZ6" s="133"/>
      <c r="CA6" s="86"/>
      <c r="CB6" s="133"/>
      <c r="CC6" s="86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ht="33" customHeight="1">
      <c r="A7" s="87" t="s">
        <v>11</v>
      </c>
      <c r="B7" s="22">
        <v>2164119</v>
      </c>
      <c r="C7" s="22">
        <v>0</v>
      </c>
      <c r="D7" s="22">
        <v>0</v>
      </c>
      <c r="E7" s="22">
        <v>2109580</v>
      </c>
      <c r="F7" s="22">
        <v>54539</v>
      </c>
      <c r="G7" s="22">
        <v>0</v>
      </c>
      <c r="H7" s="22">
        <v>0</v>
      </c>
      <c r="I7" s="22">
        <v>2385789</v>
      </c>
      <c r="J7" s="22">
        <v>0</v>
      </c>
      <c r="K7" s="22">
        <v>2385789</v>
      </c>
      <c r="L7" s="22">
        <v>1821386</v>
      </c>
      <c r="M7" s="22">
        <v>52683</v>
      </c>
      <c r="N7" s="22">
        <v>511720</v>
      </c>
      <c r="O7" s="22">
        <v>0</v>
      </c>
      <c r="P7" s="22">
        <v>295310</v>
      </c>
      <c r="Q7" s="22">
        <v>191404</v>
      </c>
      <c r="R7" s="22">
        <v>0</v>
      </c>
      <c r="S7" s="22">
        <v>0</v>
      </c>
      <c r="T7" s="22">
        <v>11228</v>
      </c>
      <c r="U7" s="22">
        <f t="shared" si="6"/>
        <v>15576701</v>
      </c>
      <c r="V7" s="22">
        <v>513030</v>
      </c>
      <c r="W7" s="22">
        <v>14571090</v>
      </c>
      <c r="X7" s="22">
        <v>14550982</v>
      </c>
      <c r="Y7" s="22">
        <v>0</v>
      </c>
      <c r="Z7" s="22">
        <v>20108</v>
      </c>
      <c r="AA7" s="22">
        <v>0</v>
      </c>
      <c r="AB7" s="22">
        <v>0</v>
      </c>
      <c r="AC7" s="22">
        <v>287773</v>
      </c>
      <c r="AD7" s="22">
        <v>63720</v>
      </c>
      <c r="AE7" s="22">
        <v>224053</v>
      </c>
      <c r="AF7" s="22">
        <v>0</v>
      </c>
      <c r="AG7" s="22">
        <v>0</v>
      </c>
      <c r="AH7" s="22">
        <v>0</v>
      </c>
      <c r="AI7" s="22">
        <v>0</v>
      </c>
      <c r="AJ7" s="22">
        <v>47930</v>
      </c>
      <c r="AK7" s="22">
        <v>0</v>
      </c>
      <c r="AL7" s="22">
        <v>0</v>
      </c>
      <c r="AM7" s="22">
        <v>0</v>
      </c>
      <c r="AN7" s="22">
        <v>0</v>
      </c>
      <c r="AO7" s="22">
        <v>156878</v>
      </c>
      <c r="AP7" s="22">
        <f>'第４０表介護保険事業会計（最初のページのみ印刷）'!B7-U7</f>
        <v>110815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41155</v>
      </c>
      <c r="AW7" s="22">
        <v>0</v>
      </c>
      <c r="AX7" s="22">
        <v>5568</v>
      </c>
      <c r="AY7" s="22">
        <v>5568</v>
      </c>
      <c r="AZ7" s="22">
        <f t="shared" si="0"/>
        <v>35587</v>
      </c>
      <c r="BA7" s="22">
        <v>0</v>
      </c>
      <c r="BB7" s="22">
        <v>11770</v>
      </c>
      <c r="BC7" s="22">
        <v>2252</v>
      </c>
      <c r="BD7" s="22">
        <f t="shared" si="1"/>
        <v>9518</v>
      </c>
      <c r="BE7" s="22">
        <f t="shared" si="2"/>
        <v>155920</v>
      </c>
      <c r="BF7" s="22">
        <f t="shared" si="3"/>
        <v>110815</v>
      </c>
      <c r="BG7" s="22">
        <f>'第４０表介護保険事業会計 (次ページ以降印刷)'!C7</f>
        <v>0</v>
      </c>
      <c r="BH7" s="22">
        <f t="shared" si="7"/>
        <v>0</v>
      </c>
      <c r="BI7" s="22">
        <f t="shared" si="8"/>
        <v>0</v>
      </c>
      <c r="BJ7" s="22">
        <f t="shared" si="4"/>
        <v>155920</v>
      </c>
      <c r="BK7" s="22">
        <f t="shared" si="5"/>
        <v>110815</v>
      </c>
      <c r="BL7" s="22">
        <v>237160</v>
      </c>
      <c r="BM7" s="22">
        <v>35</v>
      </c>
      <c r="BN7" s="22">
        <v>0</v>
      </c>
      <c r="BO7" s="85"/>
      <c r="BP7" s="133"/>
      <c r="BQ7" s="86"/>
      <c r="BR7" s="133"/>
      <c r="BS7" s="86"/>
      <c r="BT7" s="133"/>
      <c r="BU7" s="86"/>
      <c r="BV7" s="133"/>
      <c r="BW7" s="86"/>
      <c r="BX7" s="133"/>
      <c r="BY7" s="86"/>
      <c r="BZ7" s="133"/>
      <c r="CA7" s="86"/>
      <c r="CB7" s="133"/>
      <c r="CC7" s="86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</row>
    <row r="8" spans="1:256" ht="33" customHeight="1">
      <c r="A8" s="87" t="s">
        <v>12</v>
      </c>
      <c r="B8" s="22">
        <v>3133750</v>
      </c>
      <c r="C8" s="22">
        <v>0</v>
      </c>
      <c r="D8" s="22">
        <v>0</v>
      </c>
      <c r="E8" s="22">
        <v>3033681</v>
      </c>
      <c r="F8" s="22">
        <v>100069</v>
      </c>
      <c r="G8" s="22">
        <v>0</v>
      </c>
      <c r="H8" s="22">
        <v>0</v>
      </c>
      <c r="I8" s="22">
        <v>3094046</v>
      </c>
      <c r="J8" s="22">
        <v>0</v>
      </c>
      <c r="K8" s="22">
        <v>3094046</v>
      </c>
      <c r="L8" s="22">
        <v>2654170</v>
      </c>
      <c r="M8" s="22">
        <v>89392</v>
      </c>
      <c r="N8" s="22">
        <v>350484</v>
      </c>
      <c r="O8" s="22">
        <v>0</v>
      </c>
      <c r="P8" s="22">
        <v>279618</v>
      </c>
      <c r="Q8" s="22">
        <v>530437</v>
      </c>
      <c r="R8" s="22">
        <v>0</v>
      </c>
      <c r="S8" s="22">
        <v>0</v>
      </c>
      <c r="T8" s="22">
        <v>5736</v>
      </c>
      <c r="U8" s="22">
        <f t="shared" si="6"/>
        <v>22763262</v>
      </c>
      <c r="V8" s="22">
        <v>351868</v>
      </c>
      <c r="W8" s="22">
        <v>21236294</v>
      </c>
      <c r="X8" s="22">
        <v>21208632</v>
      </c>
      <c r="Y8" s="22">
        <v>0</v>
      </c>
      <c r="Z8" s="22">
        <v>27662</v>
      </c>
      <c r="AA8" s="22">
        <v>0</v>
      </c>
      <c r="AB8" s="22">
        <v>0</v>
      </c>
      <c r="AC8" s="22">
        <v>558850</v>
      </c>
      <c r="AD8" s="22">
        <v>298273</v>
      </c>
      <c r="AE8" s="22">
        <v>260577</v>
      </c>
      <c r="AF8" s="22">
        <v>0</v>
      </c>
      <c r="AG8" s="22">
        <v>0</v>
      </c>
      <c r="AH8" s="22">
        <v>0</v>
      </c>
      <c r="AI8" s="22">
        <v>0</v>
      </c>
      <c r="AJ8" s="22">
        <v>274890</v>
      </c>
      <c r="AK8" s="22">
        <v>0</v>
      </c>
      <c r="AL8" s="22">
        <v>0</v>
      </c>
      <c r="AM8" s="22">
        <v>0</v>
      </c>
      <c r="AN8" s="22">
        <v>0</v>
      </c>
      <c r="AO8" s="22">
        <v>341360</v>
      </c>
      <c r="AP8" s="22">
        <f>'第４０表介護保険事業会計（最初のページのみ印刷）'!B8-U8</f>
        <v>263496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40529</v>
      </c>
      <c r="AW8" s="22">
        <v>0</v>
      </c>
      <c r="AX8" s="22">
        <v>58260</v>
      </c>
      <c r="AY8" s="22">
        <v>32032</v>
      </c>
      <c r="AZ8" s="22">
        <f t="shared" si="0"/>
        <v>-17731</v>
      </c>
      <c r="BA8" s="22">
        <v>0</v>
      </c>
      <c r="BB8" s="22">
        <v>0</v>
      </c>
      <c r="BC8" s="22">
        <v>56813</v>
      </c>
      <c r="BD8" s="22">
        <f t="shared" si="1"/>
        <v>-56813</v>
      </c>
      <c r="BE8" s="22">
        <f t="shared" si="2"/>
        <v>188952</v>
      </c>
      <c r="BF8" s="22">
        <f t="shared" si="3"/>
        <v>263496</v>
      </c>
      <c r="BG8" s="22">
        <f>'第４０表介護保険事業会計 (次ページ以降印刷)'!C8</f>
        <v>0</v>
      </c>
      <c r="BH8" s="22">
        <f t="shared" si="7"/>
        <v>0</v>
      </c>
      <c r="BI8" s="22">
        <f t="shared" si="8"/>
        <v>0</v>
      </c>
      <c r="BJ8" s="22">
        <f t="shared" si="4"/>
        <v>188952</v>
      </c>
      <c r="BK8" s="22">
        <f t="shared" si="5"/>
        <v>263496</v>
      </c>
      <c r="BL8" s="22">
        <v>69087</v>
      </c>
      <c r="BM8" s="22">
        <v>12</v>
      </c>
      <c r="BN8" s="22">
        <v>56462</v>
      </c>
      <c r="BO8" s="85"/>
      <c r="BP8" s="133"/>
      <c r="BQ8" s="86"/>
      <c r="BR8" s="133"/>
      <c r="BS8" s="86"/>
      <c r="BT8" s="133"/>
      <c r="BU8" s="86"/>
      <c r="BV8" s="133"/>
      <c r="BW8" s="86"/>
      <c r="BX8" s="133"/>
      <c r="BY8" s="86"/>
      <c r="BZ8" s="133"/>
      <c r="CA8" s="86"/>
      <c r="CB8" s="133"/>
      <c r="CC8" s="86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pans="1:256" ht="33" customHeight="1">
      <c r="A9" s="87" t="s">
        <v>13</v>
      </c>
      <c r="B9" s="22">
        <v>506353</v>
      </c>
      <c r="C9" s="22">
        <v>0</v>
      </c>
      <c r="D9" s="22">
        <v>0</v>
      </c>
      <c r="E9" s="22">
        <v>494577</v>
      </c>
      <c r="F9" s="22">
        <v>11776</v>
      </c>
      <c r="G9" s="22">
        <v>0</v>
      </c>
      <c r="H9" s="22">
        <v>0</v>
      </c>
      <c r="I9" s="22">
        <v>535587</v>
      </c>
      <c r="J9" s="22">
        <v>0</v>
      </c>
      <c r="K9" s="22">
        <v>535587</v>
      </c>
      <c r="L9" s="22">
        <v>432866</v>
      </c>
      <c r="M9" s="22">
        <v>10761</v>
      </c>
      <c r="N9" s="22">
        <v>91960</v>
      </c>
      <c r="O9" s="22">
        <v>0</v>
      </c>
      <c r="P9" s="22">
        <v>82636</v>
      </c>
      <c r="Q9" s="22">
        <v>96720</v>
      </c>
      <c r="R9" s="22">
        <v>0</v>
      </c>
      <c r="S9" s="22">
        <v>0</v>
      </c>
      <c r="T9" s="22">
        <v>397</v>
      </c>
      <c r="U9" s="23">
        <f t="shared" si="6"/>
        <v>3614630</v>
      </c>
      <c r="V9" s="22">
        <v>100295</v>
      </c>
      <c r="W9" s="22">
        <v>3358925</v>
      </c>
      <c r="X9" s="22">
        <v>3354656</v>
      </c>
      <c r="Y9" s="22">
        <v>0</v>
      </c>
      <c r="Z9" s="22">
        <v>4269</v>
      </c>
      <c r="AA9" s="22">
        <v>0</v>
      </c>
      <c r="AB9" s="22">
        <v>0</v>
      </c>
      <c r="AC9" s="22">
        <v>57504</v>
      </c>
      <c r="AD9" s="22">
        <v>9865</v>
      </c>
      <c r="AE9" s="22">
        <v>47639</v>
      </c>
      <c r="AF9" s="22">
        <v>0</v>
      </c>
      <c r="AG9" s="22">
        <v>0</v>
      </c>
      <c r="AH9" s="22">
        <v>0</v>
      </c>
      <c r="AI9" s="22">
        <v>0</v>
      </c>
      <c r="AJ9" s="22">
        <v>78526</v>
      </c>
      <c r="AK9" s="22">
        <v>0</v>
      </c>
      <c r="AL9" s="22">
        <v>0</v>
      </c>
      <c r="AM9" s="22">
        <v>0</v>
      </c>
      <c r="AN9" s="22">
        <v>0</v>
      </c>
      <c r="AO9" s="22">
        <v>19380</v>
      </c>
      <c r="AP9" s="22">
        <f>'第４０表介護保険事業会計（最初のページのみ印刷）'!B9-U9</f>
        <v>2541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22074</v>
      </c>
      <c r="AW9" s="22">
        <v>0</v>
      </c>
      <c r="AX9" s="22">
        <v>16047</v>
      </c>
      <c r="AY9" s="22">
        <v>3047</v>
      </c>
      <c r="AZ9" s="22">
        <f t="shared" si="0"/>
        <v>6027</v>
      </c>
      <c r="BA9" s="22">
        <v>0</v>
      </c>
      <c r="BB9" s="22">
        <v>8848</v>
      </c>
      <c r="BC9" s="22">
        <v>545</v>
      </c>
      <c r="BD9" s="22">
        <f t="shared" si="1"/>
        <v>8303</v>
      </c>
      <c r="BE9" s="22">
        <f t="shared" si="2"/>
        <v>16871</v>
      </c>
      <c r="BF9" s="22">
        <f t="shared" si="3"/>
        <v>2541</v>
      </c>
      <c r="BG9" s="22">
        <f>'第４０表介護保険事業会計 (次ページ以降印刷)'!C9</f>
        <v>0</v>
      </c>
      <c r="BH9" s="22">
        <f t="shared" si="7"/>
        <v>0</v>
      </c>
      <c r="BI9" s="22">
        <f t="shared" si="8"/>
        <v>0</v>
      </c>
      <c r="BJ9" s="22">
        <f t="shared" si="4"/>
        <v>16871</v>
      </c>
      <c r="BK9" s="22">
        <f t="shared" si="5"/>
        <v>2541</v>
      </c>
      <c r="BL9" s="22">
        <v>40357</v>
      </c>
      <c r="BM9" s="22">
        <v>6</v>
      </c>
      <c r="BN9" s="22">
        <v>0</v>
      </c>
      <c r="BO9" s="85"/>
      <c r="BP9" s="133"/>
      <c r="BQ9" s="86"/>
      <c r="BR9" s="133"/>
      <c r="BS9" s="86"/>
      <c r="BT9" s="133"/>
      <c r="BU9" s="86"/>
      <c r="BV9" s="133"/>
      <c r="BW9" s="86"/>
      <c r="BX9" s="133"/>
      <c r="BY9" s="86"/>
      <c r="BZ9" s="133"/>
      <c r="CA9" s="86"/>
      <c r="CB9" s="133"/>
      <c r="CC9" s="86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33" customHeight="1">
      <c r="A10" s="84" t="s">
        <v>14</v>
      </c>
      <c r="B10" s="21">
        <v>622308</v>
      </c>
      <c r="C10" s="21">
        <v>0</v>
      </c>
      <c r="D10" s="21">
        <v>0</v>
      </c>
      <c r="E10" s="21">
        <v>602327</v>
      </c>
      <c r="F10" s="21">
        <v>19981</v>
      </c>
      <c r="G10" s="21">
        <v>0</v>
      </c>
      <c r="H10" s="21">
        <v>0</v>
      </c>
      <c r="I10" s="21">
        <v>632640</v>
      </c>
      <c r="J10" s="21">
        <v>0</v>
      </c>
      <c r="K10" s="21">
        <v>632640</v>
      </c>
      <c r="L10" s="21">
        <v>520405</v>
      </c>
      <c r="M10" s="21">
        <v>15901</v>
      </c>
      <c r="N10" s="21">
        <v>96334</v>
      </c>
      <c r="O10" s="21">
        <v>0</v>
      </c>
      <c r="P10" s="21">
        <v>20430</v>
      </c>
      <c r="Q10" s="21">
        <v>49358</v>
      </c>
      <c r="R10" s="21">
        <v>0</v>
      </c>
      <c r="S10" s="21">
        <v>0</v>
      </c>
      <c r="T10" s="21">
        <v>346</v>
      </c>
      <c r="U10" s="21">
        <f t="shared" si="6"/>
        <v>4314509</v>
      </c>
      <c r="V10" s="21">
        <v>96487</v>
      </c>
      <c r="W10" s="21">
        <v>4079854</v>
      </c>
      <c r="X10" s="21">
        <v>4074608</v>
      </c>
      <c r="Y10" s="21">
        <v>0</v>
      </c>
      <c r="Z10" s="21">
        <v>5246</v>
      </c>
      <c r="AA10" s="21">
        <v>0</v>
      </c>
      <c r="AB10" s="21">
        <v>0</v>
      </c>
      <c r="AC10" s="21">
        <v>87751</v>
      </c>
      <c r="AD10" s="21">
        <v>21984</v>
      </c>
      <c r="AE10" s="21">
        <v>65767</v>
      </c>
      <c r="AF10" s="21">
        <v>0</v>
      </c>
      <c r="AG10" s="21">
        <v>0</v>
      </c>
      <c r="AH10" s="21">
        <v>0</v>
      </c>
      <c r="AI10" s="21">
        <v>0</v>
      </c>
      <c r="AJ10" s="21">
        <v>24796</v>
      </c>
      <c r="AK10" s="21">
        <v>0</v>
      </c>
      <c r="AL10" s="21">
        <v>0</v>
      </c>
      <c r="AM10" s="21">
        <v>0</v>
      </c>
      <c r="AN10" s="21">
        <v>0</v>
      </c>
      <c r="AO10" s="21">
        <v>25621</v>
      </c>
      <c r="AP10" s="21">
        <f>'第４０表介護保険事業会計（最初のページのみ印刷）'!B10-U10</f>
        <v>43705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25699</v>
      </c>
      <c r="AW10" s="21">
        <v>0</v>
      </c>
      <c r="AX10" s="21">
        <v>12514</v>
      </c>
      <c r="AY10" s="21">
        <v>12240</v>
      </c>
      <c r="AZ10" s="21">
        <f t="shared" si="0"/>
        <v>13185</v>
      </c>
      <c r="BA10" s="21">
        <v>0</v>
      </c>
      <c r="BB10" s="21">
        <v>0</v>
      </c>
      <c r="BC10" s="21">
        <v>10658</v>
      </c>
      <c r="BD10" s="21">
        <f t="shared" si="1"/>
        <v>-10658</v>
      </c>
      <c r="BE10" s="21">
        <f t="shared" si="2"/>
        <v>46232</v>
      </c>
      <c r="BF10" s="21">
        <f t="shared" si="3"/>
        <v>43705</v>
      </c>
      <c r="BG10" s="21">
        <f>'第４０表介護保険事業会計 (次ページ以降印刷)'!C10</f>
        <v>0</v>
      </c>
      <c r="BH10" s="21">
        <f t="shared" si="7"/>
        <v>0</v>
      </c>
      <c r="BI10" s="21">
        <f t="shared" si="8"/>
        <v>0</v>
      </c>
      <c r="BJ10" s="21">
        <f t="shared" si="4"/>
        <v>46232</v>
      </c>
      <c r="BK10" s="21">
        <f t="shared" si="5"/>
        <v>43705</v>
      </c>
      <c r="BL10" s="21">
        <v>51819</v>
      </c>
      <c r="BM10" s="21">
        <v>9</v>
      </c>
      <c r="BN10" s="21">
        <v>7183</v>
      </c>
      <c r="BO10" s="85"/>
      <c r="BP10" s="133"/>
      <c r="BQ10" s="86"/>
      <c r="BR10" s="133"/>
      <c r="BS10" s="86"/>
      <c r="BT10" s="133"/>
      <c r="BU10" s="86"/>
      <c r="BV10" s="133"/>
      <c r="BW10" s="86"/>
      <c r="BX10" s="133"/>
      <c r="BY10" s="86"/>
      <c r="BZ10" s="133"/>
      <c r="CA10" s="86"/>
      <c r="CB10" s="133"/>
      <c r="CC10" s="86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</row>
    <row r="11" spans="1:256" ht="33" customHeight="1">
      <c r="A11" s="87" t="s">
        <v>15</v>
      </c>
      <c r="B11" s="22">
        <v>512349</v>
      </c>
      <c r="C11" s="22">
        <v>0</v>
      </c>
      <c r="D11" s="22">
        <v>0</v>
      </c>
      <c r="E11" s="22">
        <v>497445</v>
      </c>
      <c r="F11" s="22">
        <v>14904</v>
      </c>
      <c r="G11" s="22">
        <v>0</v>
      </c>
      <c r="H11" s="22">
        <v>0</v>
      </c>
      <c r="I11" s="22">
        <v>552492</v>
      </c>
      <c r="J11" s="22">
        <v>0</v>
      </c>
      <c r="K11" s="22">
        <v>552492</v>
      </c>
      <c r="L11" s="22">
        <v>438516</v>
      </c>
      <c r="M11" s="22">
        <v>12305</v>
      </c>
      <c r="N11" s="22">
        <v>101671</v>
      </c>
      <c r="O11" s="22">
        <v>0</v>
      </c>
      <c r="P11" s="22">
        <v>20731</v>
      </c>
      <c r="Q11" s="22">
        <v>79625</v>
      </c>
      <c r="R11" s="22">
        <v>0</v>
      </c>
      <c r="S11" s="22">
        <v>0</v>
      </c>
      <c r="T11" s="22">
        <v>904</v>
      </c>
      <c r="U11" s="22">
        <f t="shared" si="6"/>
        <v>3756840</v>
      </c>
      <c r="V11" s="22">
        <v>101965</v>
      </c>
      <c r="W11" s="22">
        <v>3508127</v>
      </c>
      <c r="X11" s="22">
        <v>3504163</v>
      </c>
      <c r="Y11" s="22">
        <v>0</v>
      </c>
      <c r="Z11" s="22">
        <v>3964</v>
      </c>
      <c r="AA11" s="22">
        <v>0</v>
      </c>
      <c r="AB11" s="22">
        <v>0</v>
      </c>
      <c r="AC11" s="22">
        <v>66113</v>
      </c>
      <c r="AD11" s="22">
        <v>11740</v>
      </c>
      <c r="AE11" s="22">
        <v>54373</v>
      </c>
      <c r="AF11" s="22">
        <v>0</v>
      </c>
      <c r="AG11" s="22">
        <v>0</v>
      </c>
      <c r="AH11" s="22">
        <v>0</v>
      </c>
      <c r="AI11" s="22">
        <v>0</v>
      </c>
      <c r="AJ11" s="22">
        <v>9273</v>
      </c>
      <c r="AK11" s="22">
        <v>0</v>
      </c>
      <c r="AL11" s="22">
        <v>0</v>
      </c>
      <c r="AM11" s="22">
        <v>0</v>
      </c>
      <c r="AN11" s="22">
        <v>0</v>
      </c>
      <c r="AO11" s="22">
        <v>71362</v>
      </c>
      <c r="AP11" s="22">
        <f>'第４０表介護保険事業会計（最初のページのみ印刷）'!B11-U11</f>
        <v>4511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34580</v>
      </c>
      <c r="AW11" s="22">
        <v>0</v>
      </c>
      <c r="AX11" s="22">
        <v>11043</v>
      </c>
      <c r="AY11" s="22">
        <v>7798</v>
      </c>
      <c r="AZ11" s="22">
        <f t="shared" si="0"/>
        <v>23537</v>
      </c>
      <c r="BA11" s="22">
        <v>0</v>
      </c>
      <c r="BB11" s="22">
        <v>1420</v>
      </c>
      <c r="BC11" s="22">
        <v>3440</v>
      </c>
      <c r="BD11" s="22">
        <f t="shared" si="1"/>
        <v>-2020</v>
      </c>
      <c r="BE11" s="22">
        <f t="shared" si="2"/>
        <v>26028</v>
      </c>
      <c r="BF11" s="22">
        <f t="shared" si="3"/>
        <v>4511</v>
      </c>
      <c r="BG11" s="22">
        <f>'第４０表介護保険事業会計 (次ページ以降印刷)'!C11</f>
        <v>0</v>
      </c>
      <c r="BH11" s="22">
        <f t="shared" si="7"/>
        <v>0</v>
      </c>
      <c r="BI11" s="22">
        <f t="shared" si="8"/>
        <v>0</v>
      </c>
      <c r="BJ11" s="22">
        <f t="shared" si="4"/>
        <v>26028</v>
      </c>
      <c r="BK11" s="22">
        <f t="shared" si="5"/>
        <v>4511</v>
      </c>
      <c r="BL11" s="22">
        <v>51966</v>
      </c>
      <c r="BM11" s="22">
        <v>7</v>
      </c>
      <c r="BN11" s="22">
        <v>0</v>
      </c>
      <c r="BO11" s="85"/>
      <c r="BP11" s="133"/>
      <c r="BQ11" s="86"/>
      <c r="BR11" s="133"/>
      <c r="BS11" s="86"/>
      <c r="BT11" s="133"/>
      <c r="BU11" s="86"/>
      <c r="BV11" s="133"/>
      <c r="BW11" s="86"/>
      <c r="BX11" s="133"/>
      <c r="BY11" s="86"/>
      <c r="BZ11" s="133"/>
      <c r="CA11" s="86"/>
      <c r="CB11" s="133"/>
      <c r="CC11" s="86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</row>
    <row r="12" spans="1:256" ht="33" customHeight="1">
      <c r="A12" s="87" t="s">
        <v>16</v>
      </c>
      <c r="B12" s="22">
        <v>340331</v>
      </c>
      <c r="C12" s="22">
        <v>0</v>
      </c>
      <c r="D12" s="22">
        <v>0</v>
      </c>
      <c r="E12" s="22">
        <v>334665</v>
      </c>
      <c r="F12" s="22">
        <v>5666</v>
      </c>
      <c r="G12" s="22">
        <v>0</v>
      </c>
      <c r="H12" s="22">
        <v>0</v>
      </c>
      <c r="I12" s="22">
        <v>339207</v>
      </c>
      <c r="J12" s="22">
        <v>0</v>
      </c>
      <c r="K12" s="22">
        <v>339207</v>
      </c>
      <c r="L12" s="22">
        <v>277716</v>
      </c>
      <c r="M12" s="22">
        <v>5614</v>
      </c>
      <c r="N12" s="22">
        <v>55877</v>
      </c>
      <c r="O12" s="22">
        <v>0</v>
      </c>
      <c r="P12" s="22">
        <v>28470</v>
      </c>
      <c r="Q12" s="22">
        <v>41333</v>
      </c>
      <c r="R12" s="22">
        <v>0</v>
      </c>
      <c r="S12" s="22">
        <v>0</v>
      </c>
      <c r="T12" s="22">
        <v>3041</v>
      </c>
      <c r="U12" s="22">
        <f t="shared" si="6"/>
        <v>2292796</v>
      </c>
      <c r="V12" s="22">
        <v>56793</v>
      </c>
      <c r="W12" s="22">
        <v>2189895</v>
      </c>
      <c r="X12" s="22">
        <v>2187012</v>
      </c>
      <c r="Y12" s="22">
        <v>0</v>
      </c>
      <c r="Z12" s="22">
        <v>2883</v>
      </c>
      <c r="AA12" s="22">
        <v>0</v>
      </c>
      <c r="AB12" s="22">
        <v>0</v>
      </c>
      <c r="AC12" s="22">
        <v>29988</v>
      </c>
      <c r="AD12" s="22">
        <v>6085</v>
      </c>
      <c r="AE12" s="22">
        <v>23903</v>
      </c>
      <c r="AF12" s="22">
        <v>0</v>
      </c>
      <c r="AG12" s="22">
        <v>9420</v>
      </c>
      <c r="AH12" s="22">
        <v>0</v>
      </c>
      <c r="AI12" s="22">
        <v>9420</v>
      </c>
      <c r="AJ12" s="22">
        <v>2867</v>
      </c>
      <c r="AK12" s="22">
        <v>0</v>
      </c>
      <c r="AL12" s="22">
        <v>0</v>
      </c>
      <c r="AM12" s="22">
        <v>0</v>
      </c>
      <c r="AN12" s="22">
        <v>0</v>
      </c>
      <c r="AO12" s="22">
        <v>3833</v>
      </c>
      <c r="AP12" s="22">
        <f>'第４０表介護保険事業会計（最初のページのみ印刷）'!B12-U12</f>
        <v>58991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2092</v>
      </c>
      <c r="AW12" s="22">
        <v>0</v>
      </c>
      <c r="AX12" s="22">
        <v>4522</v>
      </c>
      <c r="AY12" s="22">
        <v>376</v>
      </c>
      <c r="AZ12" s="22">
        <f t="shared" si="0"/>
        <v>-2430</v>
      </c>
      <c r="BA12" s="22">
        <v>0</v>
      </c>
      <c r="BB12" s="22">
        <v>149</v>
      </c>
      <c r="BC12" s="22">
        <v>608</v>
      </c>
      <c r="BD12" s="22">
        <f t="shared" si="1"/>
        <v>-459</v>
      </c>
      <c r="BE12" s="22">
        <f t="shared" si="2"/>
        <v>56102</v>
      </c>
      <c r="BF12" s="22">
        <f t="shared" si="3"/>
        <v>58991</v>
      </c>
      <c r="BG12" s="22">
        <f>'第４０表介護保険事業会計 (次ページ以降印刷)'!C12</f>
        <v>0</v>
      </c>
      <c r="BH12" s="22">
        <f t="shared" si="7"/>
        <v>0</v>
      </c>
      <c r="BI12" s="22">
        <f t="shared" si="8"/>
        <v>0</v>
      </c>
      <c r="BJ12" s="22">
        <f t="shared" si="4"/>
        <v>56102</v>
      </c>
      <c r="BK12" s="22">
        <f t="shared" si="5"/>
        <v>58991</v>
      </c>
      <c r="BL12" s="22">
        <v>29190</v>
      </c>
      <c r="BM12" s="22">
        <v>6</v>
      </c>
      <c r="BN12" s="22">
        <v>3202</v>
      </c>
      <c r="BO12" s="85"/>
      <c r="BP12" s="133"/>
      <c r="BQ12" s="86"/>
      <c r="BR12" s="133"/>
      <c r="BS12" s="86"/>
      <c r="BT12" s="133"/>
      <c r="BU12" s="86"/>
      <c r="BV12" s="133"/>
      <c r="BW12" s="86"/>
      <c r="BX12" s="133"/>
      <c r="BY12" s="86"/>
      <c r="BZ12" s="133"/>
      <c r="CA12" s="86"/>
      <c r="CB12" s="133"/>
      <c r="CC12" s="86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</row>
    <row r="13" spans="1:256" ht="33" customHeight="1">
      <c r="A13" s="87" t="s">
        <v>17</v>
      </c>
      <c r="B13" s="22">
        <v>600011</v>
      </c>
      <c r="C13" s="22">
        <v>0</v>
      </c>
      <c r="D13" s="22">
        <v>0</v>
      </c>
      <c r="E13" s="22">
        <v>588350</v>
      </c>
      <c r="F13" s="22">
        <v>11661</v>
      </c>
      <c r="G13" s="22">
        <v>0</v>
      </c>
      <c r="H13" s="22">
        <v>0</v>
      </c>
      <c r="I13" s="22">
        <v>599052</v>
      </c>
      <c r="J13" s="22">
        <v>0</v>
      </c>
      <c r="K13" s="22">
        <v>599052</v>
      </c>
      <c r="L13" s="22">
        <v>477991</v>
      </c>
      <c r="M13" s="22">
        <v>9573</v>
      </c>
      <c r="N13" s="22">
        <v>111488</v>
      </c>
      <c r="O13" s="22">
        <v>0</v>
      </c>
      <c r="P13" s="22">
        <v>60220</v>
      </c>
      <c r="Q13" s="22">
        <v>57967</v>
      </c>
      <c r="R13" s="22">
        <v>0</v>
      </c>
      <c r="S13" s="22">
        <v>0</v>
      </c>
      <c r="T13" s="22">
        <v>12248</v>
      </c>
      <c r="U13" s="22">
        <f t="shared" si="6"/>
        <v>4036235</v>
      </c>
      <c r="V13" s="22">
        <v>118003</v>
      </c>
      <c r="W13" s="22">
        <v>3823926</v>
      </c>
      <c r="X13" s="22">
        <v>3819374</v>
      </c>
      <c r="Y13" s="22">
        <v>0</v>
      </c>
      <c r="Z13" s="22">
        <v>4552</v>
      </c>
      <c r="AA13" s="22">
        <v>0</v>
      </c>
      <c r="AB13" s="22">
        <v>0</v>
      </c>
      <c r="AC13" s="22">
        <v>60884</v>
      </c>
      <c r="AD13" s="22">
        <v>18307</v>
      </c>
      <c r="AE13" s="22">
        <v>42577</v>
      </c>
      <c r="AF13" s="22">
        <v>0</v>
      </c>
      <c r="AG13" s="22">
        <v>208</v>
      </c>
      <c r="AH13" s="22">
        <v>0</v>
      </c>
      <c r="AI13" s="22">
        <v>208</v>
      </c>
      <c r="AJ13" s="22">
        <v>1045</v>
      </c>
      <c r="AK13" s="22">
        <v>0</v>
      </c>
      <c r="AL13" s="22">
        <v>0</v>
      </c>
      <c r="AM13" s="22">
        <v>0</v>
      </c>
      <c r="AN13" s="22">
        <v>0</v>
      </c>
      <c r="AO13" s="22">
        <v>32169</v>
      </c>
      <c r="AP13" s="22">
        <f>'第４０表介護保険事業会計（最初のページのみ印刷）'!B13-U13</f>
        <v>67538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1556663</v>
      </c>
      <c r="AW13" s="22">
        <v>28720</v>
      </c>
      <c r="AX13" s="22">
        <v>1549811</v>
      </c>
      <c r="AY13" s="22">
        <v>34983</v>
      </c>
      <c r="AZ13" s="22">
        <f t="shared" si="0"/>
        <v>6852</v>
      </c>
      <c r="BA13" s="22">
        <v>0</v>
      </c>
      <c r="BB13" s="22">
        <v>1152732</v>
      </c>
      <c r="BC13" s="22">
        <v>1161800</v>
      </c>
      <c r="BD13" s="22">
        <f t="shared" si="1"/>
        <v>-9068</v>
      </c>
      <c r="BE13" s="22">
        <f t="shared" si="2"/>
        <v>65322</v>
      </c>
      <c r="BF13" s="22">
        <f t="shared" si="3"/>
        <v>67538</v>
      </c>
      <c r="BG13" s="22">
        <f>'第４０表介護保険事業会計 (次ページ以降印刷)'!C13</f>
        <v>0</v>
      </c>
      <c r="BH13" s="22">
        <f t="shared" si="7"/>
        <v>0</v>
      </c>
      <c r="BI13" s="22">
        <f t="shared" si="8"/>
        <v>0</v>
      </c>
      <c r="BJ13" s="22">
        <f t="shared" si="4"/>
        <v>65322</v>
      </c>
      <c r="BK13" s="22">
        <f t="shared" si="5"/>
        <v>67538</v>
      </c>
      <c r="BL13" s="22">
        <v>109082</v>
      </c>
      <c r="BM13" s="22">
        <v>13</v>
      </c>
      <c r="BN13" s="22">
        <v>1478</v>
      </c>
      <c r="BO13" s="85"/>
      <c r="BP13" s="133"/>
      <c r="BQ13" s="86"/>
      <c r="BR13" s="133"/>
      <c r="BS13" s="86"/>
      <c r="BT13" s="133"/>
      <c r="BU13" s="86"/>
      <c r="BV13" s="133"/>
      <c r="BW13" s="86"/>
      <c r="BX13" s="133"/>
      <c r="BY13" s="86"/>
      <c r="BZ13" s="133"/>
      <c r="CA13" s="86"/>
      <c r="CB13" s="133"/>
      <c r="CC13" s="86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</row>
    <row r="14" spans="1:256" ht="33" customHeight="1">
      <c r="A14" s="88" t="s">
        <v>79</v>
      </c>
      <c r="B14" s="23">
        <v>425841</v>
      </c>
      <c r="C14" s="23">
        <v>0</v>
      </c>
      <c r="D14" s="23">
        <v>0</v>
      </c>
      <c r="E14" s="23">
        <v>415420</v>
      </c>
      <c r="F14" s="23">
        <v>10421</v>
      </c>
      <c r="G14" s="23">
        <v>0</v>
      </c>
      <c r="H14" s="23">
        <v>0</v>
      </c>
      <c r="I14" s="23">
        <v>441211</v>
      </c>
      <c r="J14" s="23">
        <v>0</v>
      </c>
      <c r="K14" s="23">
        <v>441211</v>
      </c>
      <c r="L14" s="23">
        <v>357614</v>
      </c>
      <c r="M14" s="23">
        <v>9408</v>
      </c>
      <c r="N14" s="23">
        <v>74189</v>
      </c>
      <c r="O14" s="23">
        <v>0</v>
      </c>
      <c r="P14" s="23">
        <v>22213</v>
      </c>
      <c r="Q14" s="23">
        <v>66514</v>
      </c>
      <c r="R14" s="23">
        <v>0</v>
      </c>
      <c r="S14" s="23">
        <v>0</v>
      </c>
      <c r="T14" s="23">
        <v>7324</v>
      </c>
      <c r="U14" s="23">
        <f t="shared" si="6"/>
        <v>3049095</v>
      </c>
      <c r="V14" s="23">
        <v>97917</v>
      </c>
      <c r="W14" s="23">
        <v>2860913</v>
      </c>
      <c r="X14" s="23">
        <v>2857125</v>
      </c>
      <c r="Y14" s="23">
        <v>0</v>
      </c>
      <c r="Z14" s="23">
        <v>3788</v>
      </c>
      <c r="AA14" s="23">
        <v>0</v>
      </c>
      <c r="AB14" s="23">
        <v>0</v>
      </c>
      <c r="AC14" s="23">
        <v>53061</v>
      </c>
      <c r="AD14" s="23">
        <v>15709</v>
      </c>
      <c r="AE14" s="23">
        <v>37352</v>
      </c>
      <c r="AF14" s="23">
        <v>7522</v>
      </c>
      <c r="AG14" s="23">
        <v>1776</v>
      </c>
      <c r="AH14" s="23">
        <v>0</v>
      </c>
      <c r="AI14" s="23">
        <v>1776</v>
      </c>
      <c r="AJ14" s="23">
        <v>31</v>
      </c>
      <c r="AK14" s="23">
        <v>0</v>
      </c>
      <c r="AL14" s="23">
        <v>0</v>
      </c>
      <c r="AM14" s="23">
        <v>0</v>
      </c>
      <c r="AN14" s="23">
        <v>0</v>
      </c>
      <c r="AO14" s="23">
        <v>27875</v>
      </c>
      <c r="AP14" s="23">
        <f>'第４０表介護保険事業会計（最初のページのみ印刷）'!B14-U14</f>
        <v>41371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3666</v>
      </c>
      <c r="AW14" s="23">
        <v>0</v>
      </c>
      <c r="AX14" s="23">
        <v>6005</v>
      </c>
      <c r="AY14" s="23">
        <v>3039</v>
      </c>
      <c r="AZ14" s="23">
        <f t="shared" si="0"/>
        <v>-2339</v>
      </c>
      <c r="BA14" s="23">
        <v>0</v>
      </c>
      <c r="BB14" s="23">
        <v>0</v>
      </c>
      <c r="BC14" s="23">
        <v>2911</v>
      </c>
      <c r="BD14" s="23">
        <f t="shared" si="1"/>
        <v>-2911</v>
      </c>
      <c r="BE14" s="23">
        <f t="shared" si="2"/>
        <v>36121</v>
      </c>
      <c r="BF14" s="23">
        <f t="shared" si="3"/>
        <v>41371</v>
      </c>
      <c r="BG14" s="23">
        <f>'第４０表介護保険事業会計 (次ページ以降印刷)'!C14</f>
        <v>0</v>
      </c>
      <c r="BH14" s="23">
        <f t="shared" si="7"/>
        <v>0</v>
      </c>
      <c r="BI14" s="23">
        <f t="shared" si="8"/>
        <v>0</v>
      </c>
      <c r="BJ14" s="23">
        <f t="shared" si="4"/>
        <v>36121</v>
      </c>
      <c r="BK14" s="23">
        <f t="shared" si="5"/>
        <v>41371</v>
      </c>
      <c r="BL14" s="23">
        <v>58397</v>
      </c>
      <c r="BM14" s="23">
        <v>6</v>
      </c>
      <c r="BN14" s="23">
        <v>0</v>
      </c>
      <c r="BO14" s="85"/>
      <c r="BP14" s="133"/>
      <c r="BQ14" s="86"/>
      <c r="BR14" s="133"/>
      <c r="BS14" s="86"/>
      <c r="BT14" s="133"/>
      <c r="BU14" s="86"/>
      <c r="BV14" s="133"/>
      <c r="BW14" s="86"/>
      <c r="BX14" s="133"/>
      <c r="BY14" s="86"/>
      <c r="BZ14" s="133"/>
      <c r="CA14" s="86"/>
      <c r="CB14" s="133"/>
      <c r="CC14" s="86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</row>
    <row r="15" spans="1:256" ht="33" customHeight="1">
      <c r="A15" s="87" t="s">
        <v>148</v>
      </c>
      <c r="B15" s="22">
        <v>605973</v>
      </c>
      <c r="C15" s="22">
        <v>0</v>
      </c>
      <c r="D15" s="22">
        <v>0</v>
      </c>
      <c r="E15" s="22">
        <v>587532</v>
      </c>
      <c r="F15" s="22">
        <v>18441</v>
      </c>
      <c r="G15" s="22">
        <v>0</v>
      </c>
      <c r="H15" s="22">
        <v>0</v>
      </c>
      <c r="I15" s="22">
        <v>669508</v>
      </c>
      <c r="J15" s="22">
        <v>0</v>
      </c>
      <c r="K15" s="22">
        <v>620155</v>
      </c>
      <c r="L15" s="22">
        <v>482696</v>
      </c>
      <c r="M15" s="22">
        <v>67800</v>
      </c>
      <c r="N15" s="22">
        <v>69659</v>
      </c>
      <c r="O15" s="22">
        <v>49353</v>
      </c>
      <c r="P15" s="22">
        <v>146640</v>
      </c>
      <c r="Q15" s="22">
        <v>62620</v>
      </c>
      <c r="R15" s="22">
        <v>0</v>
      </c>
      <c r="S15" s="22">
        <v>0</v>
      </c>
      <c r="T15" s="22">
        <v>8225</v>
      </c>
      <c r="U15" s="21">
        <f t="shared" si="6"/>
        <v>4158521</v>
      </c>
      <c r="V15" s="22">
        <v>130504</v>
      </c>
      <c r="W15" s="22">
        <v>3820262</v>
      </c>
      <c r="X15" s="22">
        <v>3815720</v>
      </c>
      <c r="Y15" s="22">
        <v>0</v>
      </c>
      <c r="Z15" s="22">
        <v>4542</v>
      </c>
      <c r="AA15" s="22">
        <v>0</v>
      </c>
      <c r="AB15" s="22">
        <v>0</v>
      </c>
      <c r="AC15" s="22">
        <v>143322</v>
      </c>
      <c r="AD15" s="22">
        <v>19937</v>
      </c>
      <c r="AE15" s="22">
        <v>123385</v>
      </c>
      <c r="AF15" s="22">
        <v>0</v>
      </c>
      <c r="AG15" s="22">
        <v>6</v>
      </c>
      <c r="AH15" s="22">
        <v>0</v>
      </c>
      <c r="AI15" s="22">
        <v>6</v>
      </c>
      <c r="AJ15" s="22">
        <v>40374</v>
      </c>
      <c r="AK15" s="22">
        <v>0</v>
      </c>
      <c r="AL15" s="22">
        <v>0</v>
      </c>
      <c r="AM15" s="22">
        <v>0</v>
      </c>
      <c r="AN15" s="22">
        <v>0</v>
      </c>
      <c r="AO15" s="22">
        <v>24053</v>
      </c>
      <c r="AP15" s="22">
        <f>'第４０表介護保険事業会計（最初のページのみ印刷）'!B15-U15</f>
        <v>61888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7039</v>
      </c>
      <c r="AY15" s="22">
        <v>1521</v>
      </c>
      <c r="AZ15" s="22">
        <f t="shared" si="0"/>
        <v>-7039</v>
      </c>
      <c r="BA15" s="22">
        <v>0</v>
      </c>
      <c r="BB15" s="22">
        <v>0</v>
      </c>
      <c r="BC15" s="22">
        <v>231</v>
      </c>
      <c r="BD15" s="22">
        <f t="shared" si="1"/>
        <v>-231</v>
      </c>
      <c r="BE15" s="22">
        <f t="shared" si="2"/>
        <v>54618</v>
      </c>
      <c r="BF15" s="22">
        <f t="shared" si="3"/>
        <v>61888</v>
      </c>
      <c r="BG15" s="22">
        <f>'第４０表介護保険事業会計 (次ページ以降印刷)'!C15</f>
        <v>0</v>
      </c>
      <c r="BH15" s="22">
        <f t="shared" si="7"/>
        <v>0</v>
      </c>
      <c r="BI15" s="22">
        <f t="shared" si="8"/>
        <v>0</v>
      </c>
      <c r="BJ15" s="22">
        <f t="shared" si="4"/>
        <v>54618</v>
      </c>
      <c r="BK15" s="22">
        <f t="shared" si="5"/>
        <v>61888</v>
      </c>
      <c r="BL15" s="22">
        <v>49353</v>
      </c>
      <c r="BM15" s="22">
        <v>8</v>
      </c>
      <c r="BN15" s="22">
        <v>10159</v>
      </c>
      <c r="BO15" s="85"/>
      <c r="BP15" s="133"/>
      <c r="BQ15" s="86"/>
      <c r="BR15" s="133"/>
      <c r="BS15" s="86"/>
      <c r="BT15" s="133"/>
      <c r="BU15" s="86"/>
      <c r="BV15" s="133"/>
      <c r="BW15" s="86"/>
      <c r="BX15" s="133"/>
      <c r="BY15" s="86"/>
      <c r="BZ15" s="133"/>
      <c r="CA15" s="86"/>
      <c r="CB15" s="133"/>
      <c r="CC15" s="86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</row>
    <row r="16" spans="1:256" ht="33" customHeight="1">
      <c r="A16" s="87" t="s">
        <v>149</v>
      </c>
      <c r="B16" s="22">
        <v>709183</v>
      </c>
      <c r="C16" s="22">
        <v>0</v>
      </c>
      <c r="D16" s="22">
        <v>0</v>
      </c>
      <c r="E16" s="22">
        <v>687443</v>
      </c>
      <c r="F16" s="22">
        <v>21740</v>
      </c>
      <c r="G16" s="22">
        <v>0</v>
      </c>
      <c r="H16" s="22">
        <v>0</v>
      </c>
      <c r="I16" s="22">
        <v>697975</v>
      </c>
      <c r="J16" s="22">
        <v>0</v>
      </c>
      <c r="K16" s="22">
        <v>697975</v>
      </c>
      <c r="L16" s="22">
        <v>581000</v>
      </c>
      <c r="M16" s="22">
        <v>17662</v>
      </c>
      <c r="N16" s="22">
        <v>99313</v>
      </c>
      <c r="O16" s="22">
        <v>0</v>
      </c>
      <c r="P16" s="22">
        <v>78838</v>
      </c>
      <c r="Q16" s="22">
        <v>72299</v>
      </c>
      <c r="R16" s="22">
        <v>0</v>
      </c>
      <c r="S16" s="22">
        <v>0</v>
      </c>
      <c r="T16" s="22">
        <v>1421</v>
      </c>
      <c r="U16" s="22">
        <f t="shared" si="6"/>
        <v>4718211</v>
      </c>
      <c r="V16" s="22">
        <v>99313</v>
      </c>
      <c r="W16" s="22">
        <v>4493471</v>
      </c>
      <c r="X16" s="22">
        <v>4248069</v>
      </c>
      <c r="Y16" s="22">
        <v>239241</v>
      </c>
      <c r="Z16" s="22">
        <v>6161</v>
      </c>
      <c r="AA16" s="22">
        <v>0</v>
      </c>
      <c r="AB16" s="22">
        <v>0</v>
      </c>
      <c r="AC16" s="22">
        <v>88298</v>
      </c>
      <c r="AD16" s="22">
        <v>37102</v>
      </c>
      <c r="AE16" s="22">
        <v>51196</v>
      </c>
      <c r="AF16" s="22">
        <v>0</v>
      </c>
      <c r="AG16" s="22">
        <v>22295</v>
      </c>
      <c r="AH16" s="22">
        <v>0</v>
      </c>
      <c r="AI16" s="22">
        <v>22295</v>
      </c>
      <c r="AJ16" s="22">
        <v>494</v>
      </c>
      <c r="AK16" s="22">
        <v>0</v>
      </c>
      <c r="AL16" s="22">
        <v>0</v>
      </c>
      <c r="AM16" s="22">
        <v>0</v>
      </c>
      <c r="AN16" s="22">
        <v>0</v>
      </c>
      <c r="AO16" s="22">
        <v>14340</v>
      </c>
      <c r="AP16" s="22">
        <f>'第４０表介護保険事業会計（最初のページのみ印刷）'!B16-U16</f>
        <v>161386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5615</v>
      </c>
      <c r="AW16" s="22">
        <v>0</v>
      </c>
      <c r="AX16" s="22">
        <v>13805</v>
      </c>
      <c r="AY16" s="22">
        <v>0</v>
      </c>
      <c r="AZ16" s="22">
        <f t="shared" si="0"/>
        <v>-8190</v>
      </c>
      <c r="BA16" s="22">
        <v>0</v>
      </c>
      <c r="BB16" s="22">
        <v>0</v>
      </c>
      <c r="BC16" s="22">
        <v>6082</v>
      </c>
      <c r="BD16" s="22">
        <f>BB16-BC16</f>
        <v>-6082</v>
      </c>
      <c r="BE16" s="22">
        <f>BF16+AZ16+BD16</f>
        <v>147114</v>
      </c>
      <c r="BF16" s="22">
        <f>AP16-AS16+AT16+BA16</f>
        <v>161386</v>
      </c>
      <c r="BG16" s="22">
        <f>'第４０表介護保険事業会計 (次ページ以降印刷)'!C16</f>
        <v>0</v>
      </c>
      <c r="BH16" s="22">
        <f>J16</f>
        <v>0</v>
      </c>
      <c r="BI16" s="22">
        <f>AH16</f>
        <v>0</v>
      </c>
      <c r="BJ16" s="22">
        <f>BE16-BG16-BH16+BI16</f>
        <v>147114</v>
      </c>
      <c r="BK16" s="22">
        <f>BF16-BG16-BH16+BI16</f>
        <v>161386</v>
      </c>
      <c r="BL16" s="22">
        <v>53923</v>
      </c>
      <c r="BM16" s="22">
        <v>6</v>
      </c>
      <c r="BN16" s="22">
        <v>21654</v>
      </c>
      <c r="BO16" s="85"/>
      <c r="BP16" s="133"/>
      <c r="BQ16" s="86"/>
      <c r="BR16" s="133"/>
      <c r="BS16" s="86"/>
      <c r="BT16" s="133"/>
      <c r="BU16" s="86"/>
      <c r="BV16" s="133"/>
      <c r="BW16" s="86"/>
      <c r="BX16" s="133"/>
      <c r="BY16" s="86"/>
      <c r="BZ16" s="133"/>
      <c r="CA16" s="86"/>
      <c r="CB16" s="133"/>
      <c r="CC16" s="86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  <c r="IV16" s="85"/>
    </row>
    <row r="17" spans="1:256" ht="33" customHeight="1" thickBot="1">
      <c r="A17" s="87" t="s">
        <v>152</v>
      </c>
      <c r="B17" s="22">
        <v>248870</v>
      </c>
      <c r="C17" s="22">
        <v>0</v>
      </c>
      <c r="D17" s="22">
        <v>0</v>
      </c>
      <c r="E17" s="22">
        <v>242198</v>
      </c>
      <c r="F17" s="22">
        <v>6672</v>
      </c>
      <c r="G17" s="22">
        <v>0</v>
      </c>
      <c r="H17" s="22">
        <v>0</v>
      </c>
      <c r="I17" s="22">
        <v>250836</v>
      </c>
      <c r="J17" s="22">
        <v>0</v>
      </c>
      <c r="K17" s="22">
        <v>250836</v>
      </c>
      <c r="L17" s="22">
        <v>193506</v>
      </c>
      <c r="M17" s="22">
        <v>5354</v>
      </c>
      <c r="N17" s="22">
        <v>51976</v>
      </c>
      <c r="O17" s="22">
        <v>0</v>
      </c>
      <c r="P17" s="22">
        <v>36564</v>
      </c>
      <c r="Q17" s="22">
        <v>15273</v>
      </c>
      <c r="R17" s="22">
        <v>0</v>
      </c>
      <c r="S17" s="22">
        <v>0</v>
      </c>
      <c r="T17" s="22">
        <v>3145</v>
      </c>
      <c r="U17" s="114">
        <f t="shared" si="6"/>
        <v>1627217</v>
      </c>
      <c r="V17" s="22">
        <v>51965</v>
      </c>
      <c r="W17" s="22">
        <v>1529094</v>
      </c>
      <c r="X17" s="22">
        <v>1527545</v>
      </c>
      <c r="Y17" s="22">
        <v>0</v>
      </c>
      <c r="Z17" s="22">
        <v>1549</v>
      </c>
      <c r="AA17" s="22">
        <v>0</v>
      </c>
      <c r="AB17" s="22">
        <v>0</v>
      </c>
      <c r="AC17" s="22">
        <v>30889</v>
      </c>
      <c r="AD17" s="22">
        <v>8042</v>
      </c>
      <c r="AE17" s="22">
        <v>22847</v>
      </c>
      <c r="AF17" s="22">
        <v>0</v>
      </c>
      <c r="AG17" s="22">
        <v>2888</v>
      </c>
      <c r="AH17" s="22">
        <v>0</v>
      </c>
      <c r="AI17" s="22">
        <v>2888</v>
      </c>
      <c r="AJ17" s="22">
        <v>8062</v>
      </c>
      <c r="AK17" s="22">
        <v>0</v>
      </c>
      <c r="AL17" s="22">
        <v>0</v>
      </c>
      <c r="AM17" s="22">
        <v>0</v>
      </c>
      <c r="AN17" s="22">
        <v>0</v>
      </c>
      <c r="AO17" s="22">
        <v>4319</v>
      </c>
      <c r="AP17" s="22">
        <f>'第４０表介護保険事業会計（最初のページのみ印刷）'!B17-U17</f>
        <v>34326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10360</v>
      </c>
      <c r="AW17" s="22">
        <v>0</v>
      </c>
      <c r="AX17" s="22">
        <v>6884</v>
      </c>
      <c r="AY17" s="22">
        <v>3996</v>
      </c>
      <c r="AZ17" s="22">
        <f t="shared" si="0"/>
        <v>3476</v>
      </c>
      <c r="BA17" s="22">
        <v>0</v>
      </c>
      <c r="BB17" s="22">
        <v>3370</v>
      </c>
      <c r="BC17" s="22">
        <v>28</v>
      </c>
      <c r="BD17" s="22">
        <f>BB17-BC17</f>
        <v>3342</v>
      </c>
      <c r="BE17" s="22">
        <f>BF17+AZ17+BD17</f>
        <v>41144</v>
      </c>
      <c r="BF17" s="22">
        <f>AP17-AS17+AT17+BA17</f>
        <v>34326</v>
      </c>
      <c r="BG17" s="22">
        <f>'第４０表介護保険事業会計 (次ページ以降印刷)'!C17</f>
        <v>0</v>
      </c>
      <c r="BH17" s="22">
        <f>J17</f>
        <v>0</v>
      </c>
      <c r="BI17" s="22">
        <f>AH17</f>
        <v>0</v>
      </c>
      <c r="BJ17" s="22">
        <f>BE17-BG17-BH17+BI17</f>
        <v>41144</v>
      </c>
      <c r="BK17" s="22">
        <f>BF17-BG17-BH17+BI17</f>
        <v>34326</v>
      </c>
      <c r="BL17" s="22">
        <v>51193</v>
      </c>
      <c r="BM17" s="22">
        <v>6</v>
      </c>
      <c r="BN17" s="22">
        <v>1885</v>
      </c>
      <c r="BO17" s="85"/>
      <c r="BP17" s="133"/>
      <c r="BQ17" s="86"/>
      <c r="BR17" s="133"/>
      <c r="BS17" s="86"/>
      <c r="BT17" s="133"/>
      <c r="BU17" s="86"/>
      <c r="BV17" s="133"/>
      <c r="BW17" s="86"/>
      <c r="BX17" s="133"/>
      <c r="BY17" s="86"/>
      <c r="BZ17" s="133"/>
      <c r="CA17" s="86"/>
      <c r="CB17" s="133"/>
      <c r="CC17" s="86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  <c r="IV17" s="85"/>
    </row>
    <row r="18" spans="1:256" ht="33" customHeight="1" thickBot="1" thickTop="1">
      <c r="A18" s="89" t="s">
        <v>81</v>
      </c>
      <c r="B18" s="34">
        <f>SUM(B5:B17)</f>
        <v>13649869</v>
      </c>
      <c r="C18" s="34">
        <f aca="true" t="shared" si="9" ref="C18:T18">SUM(C5:C17)</f>
        <v>0</v>
      </c>
      <c r="D18" s="34">
        <f t="shared" si="9"/>
        <v>0</v>
      </c>
      <c r="E18" s="34">
        <f t="shared" si="9"/>
        <v>13268665</v>
      </c>
      <c r="F18" s="34">
        <f t="shared" si="9"/>
        <v>381204</v>
      </c>
      <c r="G18" s="34">
        <f t="shared" si="9"/>
        <v>0</v>
      </c>
      <c r="H18" s="34">
        <f t="shared" si="9"/>
        <v>0</v>
      </c>
      <c r="I18" s="34">
        <f t="shared" si="9"/>
        <v>14077106</v>
      </c>
      <c r="J18" s="34">
        <f t="shared" si="9"/>
        <v>0</v>
      </c>
      <c r="K18" s="34">
        <f t="shared" si="9"/>
        <v>14027753</v>
      </c>
      <c r="L18" s="34">
        <f t="shared" si="9"/>
        <v>11299525</v>
      </c>
      <c r="M18" s="34">
        <f t="shared" si="9"/>
        <v>396369</v>
      </c>
      <c r="N18" s="34">
        <f t="shared" si="9"/>
        <v>2331859</v>
      </c>
      <c r="O18" s="34">
        <f t="shared" si="9"/>
        <v>49353</v>
      </c>
      <c r="P18" s="34">
        <f t="shared" si="9"/>
        <v>1554935</v>
      </c>
      <c r="Q18" s="34">
        <f t="shared" si="9"/>
        <v>1355002</v>
      </c>
      <c r="R18" s="34">
        <f t="shared" si="9"/>
        <v>0</v>
      </c>
      <c r="S18" s="34">
        <f t="shared" si="9"/>
        <v>0</v>
      </c>
      <c r="T18" s="34">
        <f t="shared" si="9"/>
        <v>59264</v>
      </c>
      <c r="U18" s="34">
        <f aca="true" t="shared" si="10" ref="U18:BN18">SUM(U5:U17)</f>
        <v>95753254</v>
      </c>
      <c r="V18" s="34">
        <f t="shared" si="10"/>
        <v>2425711</v>
      </c>
      <c r="W18" s="34">
        <f t="shared" si="10"/>
        <v>89774805</v>
      </c>
      <c r="X18" s="34">
        <f t="shared" si="10"/>
        <v>88904240</v>
      </c>
      <c r="Y18" s="34">
        <f t="shared" si="10"/>
        <v>751916</v>
      </c>
      <c r="Z18" s="34">
        <f t="shared" si="10"/>
        <v>118649</v>
      </c>
      <c r="AA18" s="34">
        <f t="shared" si="10"/>
        <v>0</v>
      </c>
      <c r="AB18" s="34">
        <f t="shared" si="10"/>
        <v>0</v>
      </c>
      <c r="AC18" s="34">
        <f>SUM(AC5:AC17)</f>
        <v>2000944</v>
      </c>
      <c r="AD18" s="34">
        <f>SUM(AD5:AD17)</f>
        <v>633275</v>
      </c>
      <c r="AE18" s="34">
        <f>SUM(AE5:AE17)</f>
        <v>1367669</v>
      </c>
      <c r="AF18" s="34">
        <f t="shared" si="10"/>
        <v>7522</v>
      </c>
      <c r="AG18" s="34">
        <f t="shared" si="10"/>
        <v>68467</v>
      </c>
      <c r="AH18" s="34">
        <f t="shared" si="10"/>
        <v>0</v>
      </c>
      <c r="AI18" s="34">
        <f t="shared" si="10"/>
        <v>68467</v>
      </c>
      <c r="AJ18" s="34">
        <f t="shared" si="10"/>
        <v>620411</v>
      </c>
      <c r="AK18" s="34">
        <f t="shared" si="10"/>
        <v>137</v>
      </c>
      <c r="AL18" s="34">
        <f t="shared" si="10"/>
        <v>0</v>
      </c>
      <c r="AM18" s="34">
        <f t="shared" si="10"/>
        <v>137</v>
      </c>
      <c r="AN18" s="34">
        <f t="shared" si="10"/>
        <v>0</v>
      </c>
      <c r="AO18" s="34">
        <f t="shared" si="10"/>
        <v>855257</v>
      </c>
      <c r="AP18" s="34">
        <f t="shared" si="10"/>
        <v>1142606</v>
      </c>
      <c r="AQ18" s="34">
        <f t="shared" si="10"/>
        <v>0</v>
      </c>
      <c r="AR18" s="34">
        <f t="shared" si="10"/>
        <v>0</v>
      </c>
      <c r="AS18" s="34">
        <f t="shared" si="10"/>
        <v>0</v>
      </c>
      <c r="AT18" s="34">
        <f t="shared" si="10"/>
        <v>0</v>
      </c>
      <c r="AU18" s="34">
        <f t="shared" si="10"/>
        <v>0</v>
      </c>
      <c r="AV18" s="34">
        <f t="shared" si="10"/>
        <v>1887751</v>
      </c>
      <c r="AW18" s="34">
        <f t="shared" si="10"/>
        <v>28720</v>
      </c>
      <c r="AX18" s="34">
        <f t="shared" si="10"/>
        <v>1719796</v>
      </c>
      <c r="AY18" s="34">
        <f t="shared" si="10"/>
        <v>132898</v>
      </c>
      <c r="AZ18" s="34">
        <f t="shared" si="10"/>
        <v>167955</v>
      </c>
      <c r="BA18" s="34">
        <f t="shared" si="10"/>
        <v>0</v>
      </c>
      <c r="BB18" s="34">
        <f t="shared" si="10"/>
        <v>1178289</v>
      </c>
      <c r="BC18" s="34">
        <f t="shared" si="10"/>
        <v>1245368</v>
      </c>
      <c r="BD18" s="34">
        <f>SUM(BD5:BD17)</f>
        <v>-67079</v>
      </c>
      <c r="BE18" s="34">
        <f t="shared" si="10"/>
        <v>1243482</v>
      </c>
      <c r="BF18" s="34">
        <f t="shared" si="10"/>
        <v>1142606</v>
      </c>
      <c r="BG18" s="34">
        <f t="shared" si="10"/>
        <v>0</v>
      </c>
      <c r="BH18" s="34">
        <f t="shared" si="10"/>
        <v>0</v>
      </c>
      <c r="BI18" s="34">
        <f t="shared" si="10"/>
        <v>0</v>
      </c>
      <c r="BJ18" s="34">
        <f t="shared" si="10"/>
        <v>1243482</v>
      </c>
      <c r="BK18" s="34">
        <f t="shared" si="10"/>
        <v>1142606</v>
      </c>
      <c r="BL18" s="34">
        <f t="shared" si="10"/>
        <v>1191276</v>
      </c>
      <c r="BM18" s="34">
        <f t="shared" si="10"/>
        <v>173</v>
      </c>
      <c r="BN18" s="34">
        <f t="shared" si="10"/>
        <v>111589</v>
      </c>
      <c r="BO18" s="85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  <c r="IV18" s="85"/>
    </row>
    <row r="19" spans="1:256" ht="33" customHeight="1" thickTop="1">
      <c r="A19" s="87" t="s">
        <v>18</v>
      </c>
      <c r="B19" s="24">
        <v>139115</v>
      </c>
      <c r="C19" s="24">
        <v>0</v>
      </c>
      <c r="D19" s="24">
        <v>0</v>
      </c>
      <c r="E19" s="24">
        <v>135399</v>
      </c>
      <c r="F19" s="24">
        <v>3716</v>
      </c>
      <c r="G19" s="24">
        <v>0</v>
      </c>
      <c r="H19" s="24">
        <v>0</v>
      </c>
      <c r="I19" s="24">
        <v>162657</v>
      </c>
      <c r="J19" s="24">
        <v>0</v>
      </c>
      <c r="K19" s="24">
        <v>162657</v>
      </c>
      <c r="L19" s="24">
        <v>117818</v>
      </c>
      <c r="M19" s="24">
        <v>3309</v>
      </c>
      <c r="N19" s="24">
        <v>41530</v>
      </c>
      <c r="O19" s="24">
        <v>0</v>
      </c>
      <c r="P19" s="24">
        <v>35552</v>
      </c>
      <c r="Q19" s="24">
        <v>6959</v>
      </c>
      <c r="R19" s="24">
        <v>0</v>
      </c>
      <c r="S19" s="24">
        <v>0</v>
      </c>
      <c r="T19" s="24">
        <v>3036</v>
      </c>
      <c r="U19" s="24">
        <f aca="true" t="shared" si="11" ref="U19:U64">SUM(V19:W19,AA19:AC19,AF19:AG19,AJ19:AK19,AN19:AO19)</f>
        <v>985148</v>
      </c>
      <c r="V19" s="24">
        <v>41467</v>
      </c>
      <c r="W19" s="24">
        <v>914677</v>
      </c>
      <c r="X19" s="24">
        <v>913456</v>
      </c>
      <c r="Y19" s="24">
        <v>0</v>
      </c>
      <c r="Z19" s="24">
        <v>1221</v>
      </c>
      <c r="AA19" s="24">
        <v>0</v>
      </c>
      <c r="AB19" s="24">
        <v>0</v>
      </c>
      <c r="AC19" s="24">
        <v>17631</v>
      </c>
      <c r="AD19" s="24">
        <v>5966</v>
      </c>
      <c r="AE19" s="24">
        <v>11665</v>
      </c>
      <c r="AF19" s="24">
        <v>0</v>
      </c>
      <c r="AG19" s="24">
        <v>0</v>
      </c>
      <c r="AH19" s="24">
        <v>0</v>
      </c>
      <c r="AI19" s="24">
        <v>0</v>
      </c>
      <c r="AJ19" s="24">
        <v>8172</v>
      </c>
      <c r="AK19" s="24">
        <v>0</v>
      </c>
      <c r="AL19" s="24">
        <v>0</v>
      </c>
      <c r="AM19" s="24">
        <v>0</v>
      </c>
      <c r="AN19" s="24">
        <v>0</v>
      </c>
      <c r="AO19" s="24">
        <v>3201</v>
      </c>
      <c r="AP19" s="24">
        <f>'第４０表介護保険事業会計（最初のページのみ印刷）'!B19-U19</f>
        <v>11853</v>
      </c>
      <c r="AQ19" s="24">
        <v>0</v>
      </c>
      <c r="AR19" s="24">
        <v>0</v>
      </c>
      <c r="AS19" s="22">
        <v>0</v>
      </c>
      <c r="AT19" s="24">
        <v>0</v>
      </c>
      <c r="AU19" s="24">
        <v>0</v>
      </c>
      <c r="AV19" s="24">
        <v>11270</v>
      </c>
      <c r="AW19" s="24">
        <v>0</v>
      </c>
      <c r="AX19" s="24">
        <v>5631</v>
      </c>
      <c r="AY19" s="24">
        <v>2143</v>
      </c>
      <c r="AZ19" s="24">
        <f aca="true" t="shared" si="12" ref="AZ19:AZ47">AV19-AX19</f>
        <v>5639</v>
      </c>
      <c r="BA19" s="24">
        <v>0</v>
      </c>
      <c r="BB19" s="24">
        <v>0</v>
      </c>
      <c r="BC19" s="24">
        <v>3891</v>
      </c>
      <c r="BD19" s="24">
        <f aca="true" t="shared" si="13" ref="BD19:BD47">BB19-BC19</f>
        <v>-3891</v>
      </c>
      <c r="BE19" s="24">
        <f aca="true" t="shared" si="14" ref="BE19:BE47">BF19+AZ19+BD19</f>
        <v>13601</v>
      </c>
      <c r="BF19" s="24">
        <f aca="true" t="shared" si="15" ref="BF19:BF47">AP19-AS19+AT19+BA19</f>
        <v>11853</v>
      </c>
      <c r="BG19" s="24">
        <f>'第４０表介護保険事業会計 (次ページ以降印刷)'!C19</f>
        <v>0</v>
      </c>
      <c r="BH19" s="24">
        <f aca="true" t="shared" si="16" ref="BH19:BH47">J19</f>
        <v>0</v>
      </c>
      <c r="BI19" s="24">
        <f aca="true" t="shared" si="17" ref="BI19:BI47">AH19</f>
        <v>0</v>
      </c>
      <c r="BJ19" s="24">
        <f aca="true" t="shared" si="18" ref="BJ19:BJ47">BE19-BG19-BH19+BI19</f>
        <v>13601</v>
      </c>
      <c r="BK19" s="24">
        <f aca="true" t="shared" si="19" ref="BK19:BK47">BF19-BG19-BH19+BI19</f>
        <v>11853</v>
      </c>
      <c r="BL19" s="24">
        <v>24511</v>
      </c>
      <c r="BM19" s="24">
        <v>3</v>
      </c>
      <c r="BN19" s="24">
        <v>1000</v>
      </c>
      <c r="BO19" s="85"/>
      <c r="BP19" s="133"/>
      <c r="BQ19" s="86"/>
      <c r="BR19" s="133"/>
      <c r="BS19" s="86"/>
      <c r="BT19" s="133"/>
      <c r="BU19" s="86"/>
      <c r="BV19" s="133"/>
      <c r="BW19" s="86"/>
      <c r="BX19" s="133"/>
      <c r="BY19" s="86"/>
      <c r="BZ19" s="133"/>
      <c r="CA19" s="86"/>
      <c r="CB19" s="133"/>
      <c r="CC19" s="86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  <c r="IU19" s="85"/>
      <c r="IV19" s="85"/>
    </row>
    <row r="20" spans="1:256" ht="33" customHeight="1">
      <c r="A20" s="87" t="s">
        <v>19</v>
      </c>
      <c r="B20" s="22">
        <v>116659</v>
      </c>
      <c r="C20" s="22">
        <v>0</v>
      </c>
      <c r="D20" s="22">
        <v>0</v>
      </c>
      <c r="E20" s="22">
        <v>112705</v>
      </c>
      <c r="F20" s="22">
        <v>3954</v>
      </c>
      <c r="G20" s="22">
        <v>0</v>
      </c>
      <c r="H20" s="22">
        <v>0</v>
      </c>
      <c r="I20" s="22">
        <v>141508</v>
      </c>
      <c r="J20" s="22">
        <v>0</v>
      </c>
      <c r="K20" s="22">
        <v>141508</v>
      </c>
      <c r="L20" s="22">
        <v>133845</v>
      </c>
      <c r="M20" s="22">
        <v>484</v>
      </c>
      <c r="N20" s="22">
        <v>7179</v>
      </c>
      <c r="O20" s="22">
        <v>0</v>
      </c>
      <c r="P20" s="22">
        <v>7498</v>
      </c>
      <c r="Q20" s="22">
        <v>9235</v>
      </c>
      <c r="R20" s="22">
        <v>0</v>
      </c>
      <c r="S20" s="22">
        <v>0</v>
      </c>
      <c r="T20" s="22">
        <v>479</v>
      </c>
      <c r="U20" s="22">
        <f t="shared" si="11"/>
        <v>811948</v>
      </c>
      <c r="V20" s="22">
        <v>40907</v>
      </c>
      <c r="W20" s="22">
        <v>739895</v>
      </c>
      <c r="X20" s="22">
        <v>738891</v>
      </c>
      <c r="Y20" s="22">
        <v>0</v>
      </c>
      <c r="Z20" s="22">
        <v>1004</v>
      </c>
      <c r="AA20" s="22">
        <v>0</v>
      </c>
      <c r="AB20" s="22">
        <v>0</v>
      </c>
      <c r="AC20" s="22">
        <v>17409</v>
      </c>
      <c r="AD20" s="22">
        <v>3292</v>
      </c>
      <c r="AE20" s="22">
        <v>14117</v>
      </c>
      <c r="AF20" s="22">
        <v>4305</v>
      </c>
      <c r="AG20" s="22">
        <v>1362</v>
      </c>
      <c r="AH20" s="22">
        <v>0</v>
      </c>
      <c r="AI20" s="22">
        <v>1362</v>
      </c>
      <c r="AJ20" s="22">
        <v>55</v>
      </c>
      <c r="AK20" s="22">
        <v>0</v>
      </c>
      <c r="AL20" s="22">
        <v>0</v>
      </c>
      <c r="AM20" s="22">
        <v>0</v>
      </c>
      <c r="AN20" s="22">
        <v>0</v>
      </c>
      <c r="AO20" s="22">
        <v>8015</v>
      </c>
      <c r="AP20" s="22">
        <f>'第４０表介護保険事業会計（最初のページのみ印刷）'!B20-U20</f>
        <v>15307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4968</v>
      </c>
      <c r="AW20" s="22">
        <v>0</v>
      </c>
      <c r="AX20" s="22">
        <v>5552</v>
      </c>
      <c r="AY20" s="22">
        <v>1652</v>
      </c>
      <c r="AZ20" s="22">
        <f t="shared" si="12"/>
        <v>-584</v>
      </c>
      <c r="BA20" s="22">
        <v>0</v>
      </c>
      <c r="BB20" s="22">
        <v>0</v>
      </c>
      <c r="BC20" s="22">
        <v>1557</v>
      </c>
      <c r="BD20" s="22">
        <f t="shared" si="13"/>
        <v>-1557</v>
      </c>
      <c r="BE20" s="22">
        <f t="shared" si="14"/>
        <v>13166</v>
      </c>
      <c r="BF20" s="22">
        <f t="shared" si="15"/>
        <v>15307</v>
      </c>
      <c r="BG20" s="22">
        <f>'第４０表介護保険事業会計 (次ページ以降印刷)'!C20</f>
        <v>0</v>
      </c>
      <c r="BH20" s="22">
        <f t="shared" si="16"/>
        <v>0</v>
      </c>
      <c r="BI20" s="22">
        <f t="shared" si="17"/>
        <v>0</v>
      </c>
      <c r="BJ20" s="22">
        <f t="shared" si="18"/>
        <v>13166</v>
      </c>
      <c r="BK20" s="22">
        <f t="shared" si="19"/>
        <v>15307</v>
      </c>
      <c r="BL20" s="22">
        <v>25483</v>
      </c>
      <c r="BM20" s="22">
        <v>4</v>
      </c>
      <c r="BN20" s="22">
        <v>0</v>
      </c>
      <c r="BO20" s="85"/>
      <c r="BP20" s="133"/>
      <c r="BQ20" s="86"/>
      <c r="BR20" s="133"/>
      <c r="BS20" s="86"/>
      <c r="BT20" s="133"/>
      <c r="BU20" s="86"/>
      <c r="BV20" s="133"/>
      <c r="BW20" s="86"/>
      <c r="BX20" s="133"/>
      <c r="BY20" s="86"/>
      <c r="BZ20" s="133"/>
      <c r="CA20" s="86"/>
      <c r="CB20" s="133"/>
      <c r="CC20" s="86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  <c r="IV20" s="85"/>
    </row>
    <row r="21" spans="1:256" ht="33" customHeight="1">
      <c r="A21" s="87" t="s">
        <v>20</v>
      </c>
      <c r="B21" s="22">
        <v>181175</v>
      </c>
      <c r="C21" s="22">
        <v>0</v>
      </c>
      <c r="D21" s="22">
        <v>0</v>
      </c>
      <c r="E21" s="22">
        <v>176515</v>
      </c>
      <c r="F21" s="22">
        <v>4660</v>
      </c>
      <c r="G21" s="22">
        <v>0</v>
      </c>
      <c r="H21" s="22">
        <v>0</v>
      </c>
      <c r="I21" s="22">
        <v>208634</v>
      </c>
      <c r="J21" s="22">
        <v>0</v>
      </c>
      <c r="K21" s="22">
        <v>172529</v>
      </c>
      <c r="L21" s="22">
        <v>149150</v>
      </c>
      <c r="M21" s="22">
        <v>4660</v>
      </c>
      <c r="N21" s="22">
        <v>18719</v>
      </c>
      <c r="O21" s="22">
        <v>36105</v>
      </c>
      <c r="P21" s="22">
        <v>44740</v>
      </c>
      <c r="Q21" s="22">
        <v>10213</v>
      </c>
      <c r="R21" s="22">
        <v>0</v>
      </c>
      <c r="S21" s="22">
        <v>0</v>
      </c>
      <c r="T21" s="22">
        <v>307</v>
      </c>
      <c r="U21" s="22">
        <f t="shared" si="11"/>
        <v>1286019</v>
      </c>
      <c r="V21" s="22">
        <v>52596</v>
      </c>
      <c r="W21" s="22">
        <v>1197750</v>
      </c>
      <c r="X21" s="22">
        <v>1196208</v>
      </c>
      <c r="Y21" s="22">
        <v>0</v>
      </c>
      <c r="Z21" s="22">
        <v>1542</v>
      </c>
      <c r="AA21" s="22">
        <v>0</v>
      </c>
      <c r="AB21" s="22">
        <v>0</v>
      </c>
      <c r="AC21" s="22">
        <v>22700</v>
      </c>
      <c r="AD21" s="22">
        <v>6437</v>
      </c>
      <c r="AE21" s="22">
        <v>16263</v>
      </c>
      <c r="AF21" s="22">
        <v>0</v>
      </c>
      <c r="AG21" s="22">
        <v>0</v>
      </c>
      <c r="AH21" s="22">
        <v>0</v>
      </c>
      <c r="AI21" s="22">
        <v>0</v>
      </c>
      <c r="AJ21" s="22">
        <v>10287</v>
      </c>
      <c r="AK21" s="22">
        <v>0</v>
      </c>
      <c r="AL21" s="22">
        <v>0</v>
      </c>
      <c r="AM21" s="22">
        <v>0</v>
      </c>
      <c r="AN21" s="22">
        <v>0</v>
      </c>
      <c r="AO21" s="22">
        <v>2686</v>
      </c>
      <c r="AP21" s="22">
        <f>'第４０表介護保険事業会計（最初のページのみ印刷）'!B21-U21</f>
        <v>8113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321</v>
      </c>
      <c r="AW21" s="22">
        <v>0</v>
      </c>
      <c r="AX21" s="22">
        <v>2386</v>
      </c>
      <c r="AY21" s="22">
        <v>1929</v>
      </c>
      <c r="AZ21" s="22">
        <f t="shared" si="12"/>
        <v>-2065</v>
      </c>
      <c r="BA21" s="22">
        <v>0</v>
      </c>
      <c r="BB21" s="22">
        <v>0</v>
      </c>
      <c r="BC21" s="22">
        <v>155</v>
      </c>
      <c r="BD21" s="22">
        <f t="shared" si="13"/>
        <v>-155</v>
      </c>
      <c r="BE21" s="22">
        <f t="shared" si="14"/>
        <v>5893</v>
      </c>
      <c r="BF21" s="22">
        <f t="shared" si="15"/>
        <v>8113</v>
      </c>
      <c r="BG21" s="22">
        <f>'第４０表介護保険事業会計 (次ページ以降印刷)'!C21</f>
        <v>0</v>
      </c>
      <c r="BH21" s="22">
        <f t="shared" si="16"/>
        <v>0</v>
      </c>
      <c r="BI21" s="22">
        <f t="shared" si="17"/>
        <v>0</v>
      </c>
      <c r="BJ21" s="22">
        <f t="shared" si="18"/>
        <v>5893</v>
      </c>
      <c r="BK21" s="22">
        <f t="shared" si="19"/>
        <v>8113</v>
      </c>
      <c r="BL21" s="22">
        <v>36105</v>
      </c>
      <c r="BM21" s="22">
        <v>4</v>
      </c>
      <c r="BN21" s="22">
        <v>1765</v>
      </c>
      <c r="BO21" s="85"/>
      <c r="BP21" s="133"/>
      <c r="BQ21" s="86"/>
      <c r="BR21" s="133"/>
      <c r="BS21" s="86"/>
      <c r="BT21" s="133"/>
      <c r="BU21" s="86"/>
      <c r="BV21" s="133"/>
      <c r="BW21" s="86"/>
      <c r="BX21" s="133"/>
      <c r="BY21" s="86"/>
      <c r="BZ21" s="133"/>
      <c r="CA21" s="86"/>
      <c r="CB21" s="133"/>
      <c r="CC21" s="86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  <c r="IV21" s="85"/>
    </row>
    <row r="22" spans="1:256" ht="33" customHeight="1">
      <c r="A22" s="87" t="s">
        <v>21</v>
      </c>
      <c r="B22" s="22">
        <v>73855</v>
      </c>
      <c r="C22" s="22">
        <v>0</v>
      </c>
      <c r="D22" s="22">
        <v>0</v>
      </c>
      <c r="E22" s="22">
        <v>71205</v>
      </c>
      <c r="F22" s="22">
        <v>2650</v>
      </c>
      <c r="G22" s="22">
        <v>0</v>
      </c>
      <c r="H22" s="22">
        <v>0</v>
      </c>
      <c r="I22" s="22">
        <v>91300</v>
      </c>
      <c r="J22" s="22">
        <v>0</v>
      </c>
      <c r="K22" s="22">
        <v>91300</v>
      </c>
      <c r="L22" s="22">
        <v>63337</v>
      </c>
      <c r="M22" s="22">
        <v>2538</v>
      </c>
      <c r="N22" s="22">
        <v>25425</v>
      </c>
      <c r="O22" s="22">
        <v>0</v>
      </c>
      <c r="P22" s="22">
        <v>3401</v>
      </c>
      <c r="Q22" s="22">
        <v>19091</v>
      </c>
      <c r="R22" s="22">
        <v>0</v>
      </c>
      <c r="S22" s="22">
        <v>0</v>
      </c>
      <c r="T22" s="22">
        <v>258</v>
      </c>
      <c r="U22" s="22">
        <f t="shared" si="11"/>
        <v>493655</v>
      </c>
      <c r="V22" s="22">
        <v>13449</v>
      </c>
      <c r="W22" s="22">
        <v>442032</v>
      </c>
      <c r="X22" s="22">
        <v>441519</v>
      </c>
      <c r="Y22" s="22">
        <v>0</v>
      </c>
      <c r="Z22" s="22">
        <v>513</v>
      </c>
      <c r="AA22" s="22">
        <v>0</v>
      </c>
      <c r="AB22" s="22">
        <v>0</v>
      </c>
      <c r="AC22" s="22">
        <v>18995</v>
      </c>
      <c r="AD22" s="22">
        <v>2495</v>
      </c>
      <c r="AE22" s="22">
        <v>16500</v>
      </c>
      <c r="AF22" s="22">
        <v>0</v>
      </c>
      <c r="AG22" s="22">
        <v>9501</v>
      </c>
      <c r="AH22" s="22">
        <v>0</v>
      </c>
      <c r="AI22" s="22">
        <v>9501</v>
      </c>
      <c r="AJ22" s="22">
        <v>6255</v>
      </c>
      <c r="AK22" s="22">
        <v>0</v>
      </c>
      <c r="AL22" s="22">
        <v>0</v>
      </c>
      <c r="AM22" s="22">
        <v>0</v>
      </c>
      <c r="AN22" s="22">
        <v>0</v>
      </c>
      <c r="AO22" s="22">
        <v>3423</v>
      </c>
      <c r="AP22" s="22">
        <f>'第４０表介護保険事業会計（最初のページのみ印刷）'!B22-U22</f>
        <v>16828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5663</v>
      </c>
      <c r="AW22" s="22">
        <v>430</v>
      </c>
      <c r="AX22" s="22">
        <v>16724</v>
      </c>
      <c r="AY22" s="22">
        <v>3613</v>
      </c>
      <c r="AZ22" s="22">
        <f t="shared" si="12"/>
        <v>-11061</v>
      </c>
      <c r="BA22" s="22">
        <v>0</v>
      </c>
      <c r="BB22" s="22">
        <v>0</v>
      </c>
      <c r="BC22" s="22">
        <v>962</v>
      </c>
      <c r="BD22" s="22">
        <f t="shared" si="13"/>
        <v>-962</v>
      </c>
      <c r="BE22" s="22">
        <f t="shared" si="14"/>
        <v>4805</v>
      </c>
      <c r="BF22" s="22">
        <f t="shared" si="15"/>
        <v>16828</v>
      </c>
      <c r="BG22" s="22">
        <f>'第４０表介護保険事業会計 (次ページ以降印刷)'!C22</f>
        <v>0</v>
      </c>
      <c r="BH22" s="22">
        <f t="shared" si="16"/>
        <v>0</v>
      </c>
      <c r="BI22" s="22">
        <f t="shared" si="17"/>
        <v>0</v>
      </c>
      <c r="BJ22" s="22">
        <f t="shared" si="18"/>
        <v>4805</v>
      </c>
      <c r="BK22" s="22">
        <f t="shared" si="19"/>
        <v>16828</v>
      </c>
      <c r="BL22" s="22">
        <v>22758</v>
      </c>
      <c r="BM22" s="22">
        <v>3</v>
      </c>
      <c r="BN22" s="22">
        <v>0</v>
      </c>
      <c r="BO22" s="85"/>
      <c r="BP22" s="133"/>
      <c r="BQ22" s="86"/>
      <c r="BR22" s="133"/>
      <c r="BS22" s="86"/>
      <c r="BT22" s="133"/>
      <c r="BU22" s="86"/>
      <c r="BV22" s="133"/>
      <c r="BW22" s="86"/>
      <c r="BX22" s="133"/>
      <c r="BY22" s="86"/>
      <c r="BZ22" s="133"/>
      <c r="CA22" s="86"/>
      <c r="CB22" s="133"/>
      <c r="CC22" s="86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  <c r="IV22" s="85"/>
    </row>
    <row r="23" spans="1:256" s="126" customFormat="1" ht="33" customHeight="1">
      <c r="A23" s="88" t="s">
        <v>22</v>
      </c>
      <c r="B23" s="23">
        <v>88133</v>
      </c>
      <c r="C23" s="23">
        <v>0</v>
      </c>
      <c r="D23" s="23">
        <v>0</v>
      </c>
      <c r="E23" s="23">
        <v>85252</v>
      </c>
      <c r="F23" s="23">
        <v>2881</v>
      </c>
      <c r="G23" s="23">
        <v>0</v>
      </c>
      <c r="H23" s="23">
        <v>0</v>
      </c>
      <c r="I23" s="23">
        <v>94321</v>
      </c>
      <c r="J23" s="23">
        <v>0</v>
      </c>
      <c r="K23" s="23">
        <v>94321</v>
      </c>
      <c r="L23" s="23">
        <v>71538</v>
      </c>
      <c r="M23" s="23">
        <v>2882</v>
      </c>
      <c r="N23" s="23">
        <v>19901</v>
      </c>
      <c r="O23" s="23">
        <v>0</v>
      </c>
      <c r="P23" s="23">
        <v>3495</v>
      </c>
      <c r="Q23" s="23">
        <v>32290</v>
      </c>
      <c r="R23" s="23">
        <v>0</v>
      </c>
      <c r="S23" s="23">
        <v>0</v>
      </c>
      <c r="T23" s="23">
        <v>1034</v>
      </c>
      <c r="U23" s="23">
        <f t="shared" si="11"/>
        <v>627662</v>
      </c>
      <c r="V23" s="23">
        <v>20195</v>
      </c>
      <c r="W23" s="23">
        <v>559913</v>
      </c>
      <c r="X23" s="23">
        <v>559242</v>
      </c>
      <c r="Y23" s="23">
        <v>0</v>
      </c>
      <c r="Z23" s="23">
        <v>671</v>
      </c>
      <c r="AA23" s="23">
        <v>0</v>
      </c>
      <c r="AB23" s="23">
        <v>0</v>
      </c>
      <c r="AC23" s="23">
        <v>15000</v>
      </c>
      <c r="AD23" s="23">
        <v>3700</v>
      </c>
      <c r="AE23" s="23">
        <v>11300</v>
      </c>
      <c r="AF23" s="23">
        <v>0</v>
      </c>
      <c r="AG23" s="23">
        <v>7434</v>
      </c>
      <c r="AH23" s="23">
        <v>0</v>
      </c>
      <c r="AI23" s="23">
        <v>7434</v>
      </c>
      <c r="AJ23" s="23">
        <v>19790</v>
      </c>
      <c r="AK23" s="23">
        <v>0</v>
      </c>
      <c r="AL23" s="23">
        <v>0</v>
      </c>
      <c r="AM23" s="23">
        <v>0</v>
      </c>
      <c r="AN23" s="23">
        <v>0</v>
      </c>
      <c r="AO23" s="23">
        <v>5330</v>
      </c>
      <c r="AP23" s="23">
        <f>'第４０表介護保険事業会計（最初のページのみ印刷）'!B23-U23</f>
        <v>12577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1021</v>
      </c>
      <c r="AW23" s="23">
        <v>0</v>
      </c>
      <c r="AX23" s="23">
        <v>3842</v>
      </c>
      <c r="AY23" s="23">
        <v>636</v>
      </c>
      <c r="AZ23" s="23">
        <f t="shared" si="12"/>
        <v>-2821</v>
      </c>
      <c r="BA23" s="23">
        <v>0</v>
      </c>
      <c r="BB23" s="23">
        <v>528</v>
      </c>
      <c r="BC23" s="23">
        <v>380</v>
      </c>
      <c r="BD23" s="23">
        <f t="shared" si="13"/>
        <v>148</v>
      </c>
      <c r="BE23" s="23">
        <f t="shared" si="14"/>
        <v>9904</v>
      </c>
      <c r="BF23" s="23">
        <f t="shared" si="15"/>
        <v>12577</v>
      </c>
      <c r="BG23" s="23">
        <f>'第４０表介護保険事業会計 (次ページ以降印刷)'!C23</f>
        <v>0</v>
      </c>
      <c r="BH23" s="23">
        <f t="shared" si="16"/>
        <v>0</v>
      </c>
      <c r="BI23" s="23">
        <f t="shared" si="17"/>
        <v>0</v>
      </c>
      <c r="BJ23" s="23">
        <f t="shared" si="18"/>
        <v>9904</v>
      </c>
      <c r="BK23" s="23">
        <f t="shared" si="19"/>
        <v>12577</v>
      </c>
      <c r="BL23" s="23">
        <v>11697</v>
      </c>
      <c r="BM23" s="23">
        <v>2</v>
      </c>
      <c r="BN23" s="23">
        <v>0</v>
      </c>
      <c r="BO23" s="124"/>
      <c r="BP23" s="134"/>
      <c r="BQ23" s="125"/>
      <c r="BR23" s="134"/>
      <c r="BS23" s="125"/>
      <c r="BT23" s="134"/>
      <c r="BU23" s="125"/>
      <c r="BV23" s="134"/>
      <c r="BW23" s="125"/>
      <c r="BX23" s="134"/>
      <c r="BY23" s="125"/>
      <c r="BZ23" s="134"/>
      <c r="CA23" s="125"/>
      <c r="CB23" s="134"/>
      <c r="CC23" s="125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  <c r="IT23" s="124"/>
      <c r="IU23" s="124"/>
      <c r="IV23" s="124"/>
    </row>
    <row r="24" spans="1:256" ht="33" customHeight="1">
      <c r="A24" s="87" t="s">
        <v>23</v>
      </c>
      <c r="B24" s="22">
        <v>59306</v>
      </c>
      <c r="C24" s="22">
        <v>0</v>
      </c>
      <c r="D24" s="22">
        <v>0</v>
      </c>
      <c r="E24" s="22">
        <v>57146</v>
      </c>
      <c r="F24" s="22">
        <v>2160</v>
      </c>
      <c r="G24" s="22">
        <v>0</v>
      </c>
      <c r="H24" s="22">
        <v>0</v>
      </c>
      <c r="I24" s="22">
        <v>70971</v>
      </c>
      <c r="J24" s="22">
        <v>0</v>
      </c>
      <c r="K24" s="22">
        <v>70971</v>
      </c>
      <c r="L24" s="22">
        <v>48748</v>
      </c>
      <c r="M24" s="22">
        <v>2156</v>
      </c>
      <c r="N24" s="22">
        <v>20067</v>
      </c>
      <c r="O24" s="22">
        <v>0</v>
      </c>
      <c r="P24" s="22">
        <v>5166</v>
      </c>
      <c r="Q24" s="22">
        <v>12587</v>
      </c>
      <c r="R24" s="22">
        <v>0</v>
      </c>
      <c r="S24" s="22">
        <v>0</v>
      </c>
      <c r="T24" s="22">
        <v>370</v>
      </c>
      <c r="U24" s="22">
        <f t="shared" si="11"/>
        <v>424310</v>
      </c>
      <c r="V24" s="22">
        <v>19810</v>
      </c>
      <c r="W24" s="22">
        <v>381692</v>
      </c>
      <c r="X24" s="22">
        <v>381276</v>
      </c>
      <c r="Y24" s="22">
        <v>0</v>
      </c>
      <c r="Z24" s="22">
        <v>416</v>
      </c>
      <c r="AA24" s="22">
        <v>0</v>
      </c>
      <c r="AB24" s="22">
        <v>0</v>
      </c>
      <c r="AC24" s="22">
        <v>11930</v>
      </c>
      <c r="AD24" s="22">
        <v>3127</v>
      </c>
      <c r="AE24" s="22">
        <v>8803</v>
      </c>
      <c r="AF24" s="22">
        <v>0</v>
      </c>
      <c r="AG24" s="22">
        <v>0</v>
      </c>
      <c r="AH24" s="22">
        <v>0</v>
      </c>
      <c r="AI24" s="22">
        <v>0</v>
      </c>
      <c r="AJ24" s="22">
        <v>7214</v>
      </c>
      <c r="AK24" s="22">
        <v>0</v>
      </c>
      <c r="AL24" s="22">
        <v>0</v>
      </c>
      <c r="AM24" s="22">
        <v>0</v>
      </c>
      <c r="AN24" s="22">
        <v>0</v>
      </c>
      <c r="AO24" s="22">
        <v>3664</v>
      </c>
      <c r="AP24" s="22">
        <f>'第４０表介護保険事業会計（最初のページのみ印刷）'!B24-U24</f>
        <v>16212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f t="shared" si="12"/>
        <v>0</v>
      </c>
      <c r="BA24" s="22">
        <v>0</v>
      </c>
      <c r="BB24" s="22">
        <v>0</v>
      </c>
      <c r="BC24" s="22">
        <v>0</v>
      </c>
      <c r="BD24" s="22">
        <f t="shared" si="13"/>
        <v>0</v>
      </c>
      <c r="BE24" s="22">
        <f t="shared" si="14"/>
        <v>16212</v>
      </c>
      <c r="BF24" s="22">
        <f t="shared" si="15"/>
        <v>16212</v>
      </c>
      <c r="BG24" s="22">
        <f>'第４０表介護保険事業会計 (次ページ以降印刷)'!C24</f>
        <v>0</v>
      </c>
      <c r="BH24" s="22">
        <f t="shared" si="16"/>
        <v>0</v>
      </c>
      <c r="BI24" s="22">
        <f t="shared" si="17"/>
        <v>0</v>
      </c>
      <c r="BJ24" s="22">
        <f t="shared" si="18"/>
        <v>16212</v>
      </c>
      <c r="BK24" s="22">
        <f t="shared" si="19"/>
        <v>16212</v>
      </c>
      <c r="BL24" s="22">
        <v>12020</v>
      </c>
      <c r="BM24" s="22">
        <v>2</v>
      </c>
      <c r="BN24" s="22">
        <v>0</v>
      </c>
      <c r="BO24" s="85"/>
      <c r="BP24" s="133"/>
      <c r="BQ24" s="86"/>
      <c r="BR24" s="133"/>
      <c r="BS24" s="86"/>
      <c r="BT24" s="133"/>
      <c r="BU24" s="86"/>
      <c r="BV24" s="133"/>
      <c r="BW24" s="86"/>
      <c r="BX24" s="133"/>
      <c r="BY24" s="86"/>
      <c r="BZ24" s="133"/>
      <c r="CA24" s="86"/>
      <c r="CB24" s="133"/>
      <c r="CC24" s="86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  <c r="IV24" s="85"/>
    </row>
    <row r="25" spans="1:256" ht="33" customHeight="1">
      <c r="A25" s="87" t="s">
        <v>24</v>
      </c>
      <c r="B25" s="22">
        <v>91056</v>
      </c>
      <c r="C25" s="22">
        <v>0</v>
      </c>
      <c r="D25" s="22">
        <v>0</v>
      </c>
      <c r="E25" s="22">
        <v>88188</v>
      </c>
      <c r="F25" s="22">
        <v>2868</v>
      </c>
      <c r="G25" s="22">
        <v>0</v>
      </c>
      <c r="H25" s="22">
        <v>0</v>
      </c>
      <c r="I25" s="22">
        <v>105588</v>
      </c>
      <c r="J25" s="22">
        <v>0</v>
      </c>
      <c r="K25" s="22">
        <v>105588</v>
      </c>
      <c r="L25" s="22">
        <v>71504</v>
      </c>
      <c r="M25" s="22">
        <v>2518</v>
      </c>
      <c r="N25" s="22">
        <v>31566</v>
      </c>
      <c r="O25" s="22">
        <v>0</v>
      </c>
      <c r="P25" s="22">
        <v>0</v>
      </c>
      <c r="Q25" s="22">
        <v>30440</v>
      </c>
      <c r="R25" s="22">
        <v>0</v>
      </c>
      <c r="S25" s="22">
        <v>0</v>
      </c>
      <c r="T25" s="22">
        <v>2858</v>
      </c>
      <c r="U25" s="22">
        <f t="shared" si="11"/>
        <v>629887</v>
      </c>
      <c r="V25" s="22">
        <v>31603</v>
      </c>
      <c r="W25" s="22">
        <v>572028</v>
      </c>
      <c r="X25" s="22">
        <v>571377</v>
      </c>
      <c r="Y25" s="22">
        <v>0</v>
      </c>
      <c r="Z25" s="22">
        <v>651</v>
      </c>
      <c r="AA25" s="22">
        <v>0</v>
      </c>
      <c r="AB25" s="22">
        <v>0</v>
      </c>
      <c r="AC25" s="22">
        <v>13510</v>
      </c>
      <c r="AD25" s="22">
        <v>3737</v>
      </c>
      <c r="AE25" s="22">
        <v>9773</v>
      </c>
      <c r="AF25" s="22">
        <v>0</v>
      </c>
      <c r="AG25" s="22">
        <v>480</v>
      </c>
      <c r="AH25" s="22">
        <v>0</v>
      </c>
      <c r="AI25" s="22">
        <v>480</v>
      </c>
      <c r="AJ25" s="22">
        <v>10042</v>
      </c>
      <c r="AK25" s="22">
        <v>0</v>
      </c>
      <c r="AL25" s="22">
        <v>0</v>
      </c>
      <c r="AM25" s="22">
        <v>0</v>
      </c>
      <c r="AN25" s="22">
        <v>0</v>
      </c>
      <c r="AO25" s="22">
        <v>2224</v>
      </c>
      <c r="AP25" s="22">
        <f>'第４０表介護保険事業会計（最初のページのみ印刷）'!B25-U25</f>
        <v>17854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1395</v>
      </c>
      <c r="AW25" s="22">
        <v>0</v>
      </c>
      <c r="AX25" s="22">
        <v>1574</v>
      </c>
      <c r="AY25" s="22">
        <v>1050</v>
      </c>
      <c r="AZ25" s="22">
        <f t="shared" si="12"/>
        <v>-179</v>
      </c>
      <c r="BA25" s="22">
        <v>0</v>
      </c>
      <c r="BB25" s="22">
        <v>831</v>
      </c>
      <c r="BC25" s="22">
        <v>279</v>
      </c>
      <c r="BD25" s="22">
        <f t="shared" si="13"/>
        <v>552</v>
      </c>
      <c r="BE25" s="22">
        <f t="shared" si="14"/>
        <v>18227</v>
      </c>
      <c r="BF25" s="22">
        <f t="shared" si="15"/>
        <v>17854</v>
      </c>
      <c r="BG25" s="22">
        <f>'第４０表介護保険事業会計 (次ページ以降印刷)'!C25</f>
        <v>0</v>
      </c>
      <c r="BH25" s="22">
        <f t="shared" si="16"/>
        <v>0</v>
      </c>
      <c r="BI25" s="22">
        <f t="shared" si="17"/>
        <v>0</v>
      </c>
      <c r="BJ25" s="22">
        <f t="shared" si="18"/>
        <v>18227</v>
      </c>
      <c r="BK25" s="22">
        <f t="shared" si="19"/>
        <v>17854</v>
      </c>
      <c r="BL25" s="22">
        <v>26632</v>
      </c>
      <c r="BM25" s="22">
        <v>4</v>
      </c>
      <c r="BN25" s="22">
        <v>0</v>
      </c>
      <c r="BO25" s="85"/>
      <c r="BP25" s="133"/>
      <c r="BQ25" s="86"/>
      <c r="BR25" s="133"/>
      <c r="BS25" s="86"/>
      <c r="BT25" s="133"/>
      <c r="BU25" s="86"/>
      <c r="BV25" s="133"/>
      <c r="BW25" s="86"/>
      <c r="BX25" s="133"/>
      <c r="BY25" s="86"/>
      <c r="BZ25" s="133"/>
      <c r="CA25" s="86"/>
      <c r="CB25" s="133"/>
      <c r="CC25" s="86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  <c r="IV25" s="85"/>
    </row>
    <row r="26" spans="1:256" ht="33" customHeight="1">
      <c r="A26" s="87" t="s">
        <v>25</v>
      </c>
      <c r="B26" s="22">
        <v>3513</v>
      </c>
      <c r="C26" s="22">
        <v>0</v>
      </c>
      <c r="D26" s="22">
        <v>0</v>
      </c>
      <c r="E26" s="22">
        <v>2846</v>
      </c>
      <c r="F26" s="22">
        <v>667</v>
      </c>
      <c r="G26" s="22">
        <v>0</v>
      </c>
      <c r="H26" s="22">
        <v>0</v>
      </c>
      <c r="I26" s="22">
        <v>7562</v>
      </c>
      <c r="J26" s="22">
        <v>0</v>
      </c>
      <c r="K26" s="22">
        <v>7562</v>
      </c>
      <c r="L26" s="22">
        <v>2438</v>
      </c>
      <c r="M26" s="22">
        <v>630</v>
      </c>
      <c r="N26" s="22">
        <v>4494</v>
      </c>
      <c r="O26" s="22">
        <v>0</v>
      </c>
      <c r="P26" s="22">
        <v>170</v>
      </c>
      <c r="Q26" s="22">
        <v>2791</v>
      </c>
      <c r="R26" s="22">
        <v>0</v>
      </c>
      <c r="S26" s="22">
        <v>0</v>
      </c>
      <c r="T26" s="22">
        <v>54</v>
      </c>
      <c r="U26" s="22">
        <f t="shared" si="11"/>
        <v>30680</v>
      </c>
      <c r="V26" s="22">
        <v>4494</v>
      </c>
      <c r="W26" s="22">
        <v>19506</v>
      </c>
      <c r="X26" s="22">
        <v>19474</v>
      </c>
      <c r="Y26" s="22">
        <v>0</v>
      </c>
      <c r="Z26" s="22">
        <v>32</v>
      </c>
      <c r="AA26" s="22">
        <v>0</v>
      </c>
      <c r="AB26" s="22">
        <v>0</v>
      </c>
      <c r="AC26" s="22">
        <v>3243</v>
      </c>
      <c r="AD26" s="22">
        <v>243</v>
      </c>
      <c r="AE26" s="22">
        <v>3000</v>
      </c>
      <c r="AF26" s="22">
        <v>0</v>
      </c>
      <c r="AG26" s="22">
        <v>0</v>
      </c>
      <c r="AH26" s="22">
        <v>0</v>
      </c>
      <c r="AI26" s="22">
        <v>0</v>
      </c>
      <c r="AJ26" s="22">
        <v>1554</v>
      </c>
      <c r="AK26" s="22">
        <v>0</v>
      </c>
      <c r="AL26" s="22">
        <v>0</v>
      </c>
      <c r="AM26" s="22">
        <v>0</v>
      </c>
      <c r="AN26" s="22">
        <v>0</v>
      </c>
      <c r="AO26" s="22">
        <v>1883</v>
      </c>
      <c r="AP26" s="22">
        <f>'第４０表介護保険事業会計（最初のページのみ印刷）'!B26-U26</f>
        <v>1128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566</v>
      </c>
      <c r="AY26" s="22">
        <v>111</v>
      </c>
      <c r="AZ26" s="22">
        <f t="shared" si="12"/>
        <v>-566</v>
      </c>
      <c r="BA26" s="22">
        <v>0</v>
      </c>
      <c r="BB26" s="22">
        <v>505</v>
      </c>
      <c r="BC26" s="22">
        <v>0</v>
      </c>
      <c r="BD26" s="22">
        <f t="shared" si="13"/>
        <v>505</v>
      </c>
      <c r="BE26" s="22">
        <f t="shared" si="14"/>
        <v>1067</v>
      </c>
      <c r="BF26" s="22">
        <f t="shared" si="15"/>
        <v>1128</v>
      </c>
      <c r="BG26" s="22">
        <f>'第４０表介護保険事業会計 (次ページ以降印刷)'!C26</f>
        <v>0</v>
      </c>
      <c r="BH26" s="22">
        <f t="shared" si="16"/>
        <v>0</v>
      </c>
      <c r="BI26" s="22">
        <f t="shared" si="17"/>
        <v>0</v>
      </c>
      <c r="BJ26" s="22">
        <f t="shared" si="18"/>
        <v>1067</v>
      </c>
      <c r="BK26" s="22">
        <f t="shared" si="19"/>
        <v>1128</v>
      </c>
      <c r="BL26" s="22">
        <v>1816</v>
      </c>
      <c r="BM26" s="22">
        <v>1</v>
      </c>
      <c r="BN26" s="22">
        <v>8</v>
      </c>
      <c r="BO26" s="85"/>
      <c r="BP26" s="133"/>
      <c r="BQ26" s="86"/>
      <c r="BR26" s="133"/>
      <c r="BS26" s="86"/>
      <c r="BT26" s="133"/>
      <c r="BU26" s="86"/>
      <c r="BV26" s="133"/>
      <c r="BW26" s="86"/>
      <c r="BX26" s="133"/>
      <c r="BY26" s="86"/>
      <c r="BZ26" s="133"/>
      <c r="CA26" s="86"/>
      <c r="CB26" s="133"/>
      <c r="CC26" s="86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  <c r="IV26" s="85"/>
    </row>
    <row r="27" spans="1:256" ht="33" customHeight="1">
      <c r="A27" s="87" t="s">
        <v>26</v>
      </c>
      <c r="B27" s="22">
        <v>69565</v>
      </c>
      <c r="C27" s="22">
        <v>0</v>
      </c>
      <c r="D27" s="22">
        <v>0</v>
      </c>
      <c r="E27" s="22">
        <v>67472</v>
      </c>
      <c r="F27" s="22">
        <v>2093</v>
      </c>
      <c r="G27" s="22">
        <v>0</v>
      </c>
      <c r="H27" s="22">
        <v>0</v>
      </c>
      <c r="I27" s="22">
        <v>71886</v>
      </c>
      <c r="J27" s="22">
        <v>0</v>
      </c>
      <c r="K27" s="22">
        <v>71886</v>
      </c>
      <c r="L27" s="22">
        <v>57086</v>
      </c>
      <c r="M27" s="22">
        <v>2038</v>
      </c>
      <c r="N27" s="22">
        <v>12762</v>
      </c>
      <c r="O27" s="22">
        <v>0</v>
      </c>
      <c r="P27" s="22">
        <v>2337</v>
      </c>
      <c r="Q27" s="22">
        <v>47793</v>
      </c>
      <c r="R27" s="22">
        <v>0</v>
      </c>
      <c r="S27" s="22">
        <v>0</v>
      </c>
      <c r="T27" s="22">
        <v>418</v>
      </c>
      <c r="U27" s="22">
        <f t="shared" si="11"/>
        <v>507402</v>
      </c>
      <c r="V27" s="22">
        <v>8207</v>
      </c>
      <c r="W27" s="22">
        <v>456689</v>
      </c>
      <c r="X27" s="22">
        <v>456181</v>
      </c>
      <c r="Y27" s="22">
        <v>0</v>
      </c>
      <c r="Z27" s="22">
        <v>508</v>
      </c>
      <c r="AA27" s="22">
        <v>0</v>
      </c>
      <c r="AB27" s="22">
        <v>0</v>
      </c>
      <c r="AC27" s="22">
        <v>17292</v>
      </c>
      <c r="AD27" s="22">
        <v>5098</v>
      </c>
      <c r="AE27" s="22">
        <v>12194</v>
      </c>
      <c r="AF27" s="22">
        <v>0</v>
      </c>
      <c r="AG27" s="22">
        <v>1017</v>
      </c>
      <c r="AH27" s="22">
        <v>0</v>
      </c>
      <c r="AI27" s="22">
        <v>1017</v>
      </c>
      <c r="AJ27" s="22">
        <v>20038</v>
      </c>
      <c r="AK27" s="22">
        <v>0</v>
      </c>
      <c r="AL27" s="22">
        <v>0</v>
      </c>
      <c r="AM27" s="22">
        <v>0</v>
      </c>
      <c r="AN27" s="22">
        <v>0</v>
      </c>
      <c r="AO27" s="22">
        <v>4159</v>
      </c>
      <c r="AP27" s="22">
        <f>'第４０表介護保険事業会計（最初のページのみ印刷）'!B27-U27</f>
        <v>33098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3059</v>
      </c>
      <c r="AW27" s="22">
        <v>0</v>
      </c>
      <c r="AX27" s="22">
        <v>6399</v>
      </c>
      <c r="AY27" s="22">
        <v>104</v>
      </c>
      <c r="AZ27" s="22">
        <f t="shared" si="12"/>
        <v>-3340</v>
      </c>
      <c r="BA27" s="22">
        <v>0</v>
      </c>
      <c r="BB27" s="22">
        <v>1920</v>
      </c>
      <c r="BC27" s="22">
        <v>505</v>
      </c>
      <c r="BD27" s="22">
        <f t="shared" si="13"/>
        <v>1415</v>
      </c>
      <c r="BE27" s="22">
        <f t="shared" si="14"/>
        <v>31173</v>
      </c>
      <c r="BF27" s="22">
        <f t="shared" si="15"/>
        <v>33098</v>
      </c>
      <c r="BG27" s="22">
        <f>'第４０表介護保険事業会計 (次ページ以降印刷)'!C27</f>
        <v>0</v>
      </c>
      <c r="BH27" s="22">
        <f t="shared" si="16"/>
        <v>0</v>
      </c>
      <c r="BI27" s="22">
        <f t="shared" si="17"/>
        <v>0</v>
      </c>
      <c r="BJ27" s="22">
        <f t="shared" si="18"/>
        <v>31173</v>
      </c>
      <c r="BK27" s="22">
        <f t="shared" si="19"/>
        <v>33098</v>
      </c>
      <c r="BL27" s="22">
        <v>10386</v>
      </c>
      <c r="BM27" s="22">
        <v>1</v>
      </c>
      <c r="BN27" s="22">
        <v>0</v>
      </c>
      <c r="BO27" s="85"/>
      <c r="BP27" s="133"/>
      <c r="BQ27" s="86"/>
      <c r="BR27" s="133"/>
      <c r="BS27" s="86"/>
      <c r="BT27" s="133"/>
      <c r="BU27" s="86"/>
      <c r="BV27" s="133"/>
      <c r="BW27" s="86"/>
      <c r="BX27" s="133"/>
      <c r="BY27" s="86"/>
      <c r="BZ27" s="133"/>
      <c r="CA27" s="86"/>
      <c r="CB27" s="133"/>
      <c r="CC27" s="86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  <c r="IV27" s="85"/>
    </row>
    <row r="28" spans="1:256" s="126" customFormat="1" ht="33" customHeight="1">
      <c r="A28" s="88" t="s">
        <v>150</v>
      </c>
      <c r="B28" s="23">
        <v>217547</v>
      </c>
      <c r="C28" s="23">
        <v>0</v>
      </c>
      <c r="D28" s="23">
        <v>0</v>
      </c>
      <c r="E28" s="23">
        <v>211139</v>
      </c>
      <c r="F28" s="23">
        <v>6408</v>
      </c>
      <c r="G28" s="23">
        <v>0</v>
      </c>
      <c r="H28" s="23">
        <v>0</v>
      </c>
      <c r="I28" s="23">
        <v>237143</v>
      </c>
      <c r="J28" s="23">
        <v>0</v>
      </c>
      <c r="K28" s="23">
        <v>237143</v>
      </c>
      <c r="L28" s="23">
        <v>173899</v>
      </c>
      <c r="M28" s="23">
        <v>6829</v>
      </c>
      <c r="N28" s="23">
        <v>56415</v>
      </c>
      <c r="O28" s="23">
        <v>0</v>
      </c>
      <c r="P28" s="23">
        <v>8134</v>
      </c>
      <c r="Q28" s="23">
        <v>5831</v>
      </c>
      <c r="R28" s="23">
        <v>0</v>
      </c>
      <c r="S28" s="23">
        <v>0</v>
      </c>
      <c r="T28" s="23">
        <v>26172</v>
      </c>
      <c r="U28" s="23">
        <f t="shared" si="11"/>
        <v>1514321</v>
      </c>
      <c r="V28" s="23">
        <v>82525</v>
      </c>
      <c r="W28" s="23">
        <v>1386239</v>
      </c>
      <c r="X28" s="23">
        <v>1384530</v>
      </c>
      <c r="Y28" s="23">
        <v>0</v>
      </c>
      <c r="Z28" s="23">
        <v>1709</v>
      </c>
      <c r="AA28" s="23">
        <v>0</v>
      </c>
      <c r="AB28" s="23">
        <v>0</v>
      </c>
      <c r="AC28" s="23">
        <v>34768</v>
      </c>
      <c r="AD28" s="23">
        <v>5867</v>
      </c>
      <c r="AE28" s="23">
        <v>28901</v>
      </c>
      <c r="AF28" s="23">
        <v>0</v>
      </c>
      <c r="AG28" s="23">
        <v>3903</v>
      </c>
      <c r="AH28" s="23">
        <v>3903</v>
      </c>
      <c r="AI28" s="23">
        <v>0</v>
      </c>
      <c r="AJ28" s="23">
        <v>69</v>
      </c>
      <c r="AK28" s="23">
        <v>0</v>
      </c>
      <c r="AL28" s="23">
        <v>0</v>
      </c>
      <c r="AM28" s="23">
        <v>0</v>
      </c>
      <c r="AN28" s="23">
        <v>0</v>
      </c>
      <c r="AO28" s="23">
        <v>6817</v>
      </c>
      <c r="AP28" s="23">
        <f>'第４０表介護保険事業会計（最初のページのみ印刷）'!B28-U28</f>
        <v>10355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36</v>
      </c>
      <c r="AW28" s="23">
        <v>0</v>
      </c>
      <c r="AX28" s="23">
        <v>15027</v>
      </c>
      <c r="AY28" s="23">
        <v>240</v>
      </c>
      <c r="AZ28" s="23">
        <f t="shared" si="12"/>
        <v>-14991</v>
      </c>
      <c r="BA28" s="23">
        <v>0</v>
      </c>
      <c r="BB28" s="23">
        <v>602</v>
      </c>
      <c r="BC28" s="23">
        <v>192</v>
      </c>
      <c r="BD28" s="23">
        <f t="shared" si="13"/>
        <v>410</v>
      </c>
      <c r="BE28" s="23">
        <f t="shared" si="14"/>
        <v>-4226</v>
      </c>
      <c r="BF28" s="23">
        <f t="shared" si="15"/>
        <v>10355</v>
      </c>
      <c r="BG28" s="23">
        <f>'第４０表介護保険事業会計 (次ページ以降印刷)'!C28</f>
        <v>0</v>
      </c>
      <c r="BH28" s="23">
        <f t="shared" si="16"/>
        <v>0</v>
      </c>
      <c r="BI28" s="23">
        <f t="shared" si="17"/>
        <v>3903</v>
      </c>
      <c r="BJ28" s="23">
        <f t="shared" si="18"/>
        <v>-323</v>
      </c>
      <c r="BK28" s="23">
        <f t="shared" si="19"/>
        <v>14258</v>
      </c>
      <c r="BL28" s="23">
        <v>33485</v>
      </c>
      <c r="BM28" s="23">
        <v>5</v>
      </c>
      <c r="BN28" s="23">
        <v>0</v>
      </c>
      <c r="BO28" s="124"/>
      <c r="BP28" s="134"/>
      <c r="BQ28" s="125"/>
      <c r="BR28" s="134"/>
      <c r="BS28" s="125"/>
      <c r="BT28" s="134"/>
      <c r="BU28" s="125"/>
      <c r="BV28" s="134"/>
      <c r="BW28" s="125"/>
      <c r="BX28" s="134"/>
      <c r="BY28" s="125"/>
      <c r="BZ28" s="134"/>
      <c r="CA28" s="125"/>
      <c r="CB28" s="134"/>
      <c r="CC28" s="125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  <c r="IR28" s="124"/>
      <c r="IS28" s="124"/>
      <c r="IT28" s="124"/>
      <c r="IU28" s="124"/>
      <c r="IV28" s="124"/>
    </row>
    <row r="29" spans="1:256" ht="33" customHeight="1">
      <c r="A29" s="87" t="s">
        <v>27</v>
      </c>
      <c r="B29" s="22">
        <v>39940</v>
      </c>
      <c r="C29" s="22">
        <v>0</v>
      </c>
      <c r="D29" s="22">
        <v>0</v>
      </c>
      <c r="E29" s="22">
        <v>38672</v>
      </c>
      <c r="F29" s="22">
        <v>1268</v>
      </c>
      <c r="G29" s="22">
        <v>0</v>
      </c>
      <c r="H29" s="22">
        <v>0</v>
      </c>
      <c r="I29" s="22">
        <v>40486</v>
      </c>
      <c r="J29" s="22">
        <v>0</v>
      </c>
      <c r="K29" s="22">
        <v>40486</v>
      </c>
      <c r="L29" s="22">
        <v>30695</v>
      </c>
      <c r="M29" s="22">
        <v>709</v>
      </c>
      <c r="N29" s="22">
        <v>9082</v>
      </c>
      <c r="O29" s="22">
        <v>0</v>
      </c>
      <c r="P29" s="22">
        <v>1053</v>
      </c>
      <c r="Q29" s="22">
        <v>1620</v>
      </c>
      <c r="R29" s="22">
        <v>0</v>
      </c>
      <c r="S29" s="22">
        <v>0</v>
      </c>
      <c r="T29" s="22">
        <v>17</v>
      </c>
      <c r="U29" s="22">
        <f t="shared" si="11"/>
        <v>262910</v>
      </c>
      <c r="V29" s="22">
        <v>3229</v>
      </c>
      <c r="W29" s="22">
        <v>245562</v>
      </c>
      <c r="X29" s="22">
        <v>245249</v>
      </c>
      <c r="Y29" s="22">
        <v>0</v>
      </c>
      <c r="Z29" s="22">
        <v>313</v>
      </c>
      <c r="AA29" s="22">
        <v>0</v>
      </c>
      <c r="AB29" s="22">
        <v>0</v>
      </c>
      <c r="AC29" s="22">
        <v>10224</v>
      </c>
      <c r="AD29" s="22">
        <v>8110</v>
      </c>
      <c r="AE29" s="22">
        <v>2114</v>
      </c>
      <c r="AF29" s="22">
        <v>0</v>
      </c>
      <c r="AG29" s="22">
        <v>140</v>
      </c>
      <c r="AH29" s="22">
        <v>0</v>
      </c>
      <c r="AI29" s="22">
        <v>140</v>
      </c>
      <c r="AJ29" s="22">
        <v>2708</v>
      </c>
      <c r="AK29" s="22">
        <v>0</v>
      </c>
      <c r="AL29" s="22">
        <v>0</v>
      </c>
      <c r="AM29" s="22">
        <v>0</v>
      </c>
      <c r="AN29" s="22">
        <v>0</v>
      </c>
      <c r="AO29" s="22">
        <v>1047</v>
      </c>
      <c r="AP29" s="22">
        <f>'第４０表介護保険事業会計（最初のページのみ印刷）'!B29-U29</f>
        <v>3405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3293</v>
      </c>
      <c r="AW29" s="22">
        <v>0</v>
      </c>
      <c r="AX29" s="22">
        <v>3209</v>
      </c>
      <c r="AY29" s="22">
        <v>1676</v>
      </c>
      <c r="AZ29" s="22">
        <f t="shared" si="12"/>
        <v>84</v>
      </c>
      <c r="BA29" s="22">
        <v>0</v>
      </c>
      <c r="BB29" s="22">
        <v>0</v>
      </c>
      <c r="BC29" s="22">
        <v>2380</v>
      </c>
      <c r="BD29" s="22">
        <f t="shared" si="13"/>
        <v>-2380</v>
      </c>
      <c r="BE29" s="22">
        <f t="shared" si="14"/>
        <v>1109</v>
      </c>
      <c r="BF29" s="22">
        <f t="shared" si="15"/>
        <v>3405</v>
      </c>
      <c r="BG29" s="22">
        <f>'第４０表介護保険事業会計 (次ページ以降印刷)'!C29</f>
        <v>0</v>
      </c>
      <c r="BH29" s="22">
        <f t="shared" si="16"/>
        <v>0</v>
      </c>
      <c r="BI29" s="22">
        <f t="shared" si="17"/>
        <v>0</v>
      </c>
      <c r="BJ29" s="22">
        <f t="shared" si="18"/>
        <v>1109</v>
      </c>
      <c r="BK29" s="22">
        <f t="shared" si="19"/>
        <v>3405</v>
      </c>
      <c r="BL29" s="22">
        <v>6807</v>
      </c>
      <c r="BM29" s="22">
        <v>1</v>
      </c>
      <c r="BN29" s="22">
        <v>1518</v>
      </c>
      <c r="BO29" s="85"/>
      <c r="BP29" s="133"/>
      <c r="BQ29" s="86"/>
      <c r="BR29" s="133"/>
      <c r="BS29" s="86"/>
      <c r="BT29" s="133"/>
      <c r="BU29" s="86"/>
      <c r="BV29" s="133"/>
      <c r="BW29" s="86"/>
      <c r="BX29" s="133"/>
      <c r="BY29" s="86"/>
      <c r="BZ29" s="133"/>
      <c r="CA29" s="86"/>
      <c r="CB29" s="133"/>
      <c r="CC29" s="86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  <c r="IV29" s="85"/>
    </row>
    <row r="30" spans="1:256" ht="33" customHeight="1">
      <c r="A30" s="87" t="s">
        <v>28</v>
      </c>
      <c r="B30" s="22">
        <v>133869</v>
      </c>
      <c r="C30" s="22">
        <v>0</v>
      </c>
      <c r="D30" s="22">
        <v>0</v>
      </c>
      <c r="E30" s="22">
        <v>129975</v>
      </c>
      <c r="F30" s="22">
        <v>3894</v>
      </c>
      <c r="G30" s="22">
        <v>0</v>
      </c>
      <c r="H30" s="22">
        <v>0</v>
      </c>
      <c r="I30" s="22">
        <v>140044</v>
      </c>
      <c r="J30" s="22">
        <v>0</v>
      </c>
      <c r="K30" s="22">
        <v>140044</v>
      </c>
      <c r="L30" s="22">
        <v>106004</v>
      </c>
      <c r="M30" s="22">
        <v>3894</v>
      </c>
      <c r="N30" s="22">
        <v>30146</v>
      </c>
      <c r="O30" s="22">
        <v>0</v>
      </c>
      <c r="P30" s="22">
        <v>5078</v>
      </c>
      <c r="Q30" s="22">
        <v>13688</v>
      </c>
      <c r="R30" s="22">
        <v>0</v>
      </c>
      <c r="S30" s="22">
        <v>0</v>
      </c>
      <c r="T30" s="22">
        <v>41</v>
      </c>
      <c r="U30" s="22">
        <f t="shared" si="11"/>
        <v>898791</v>
      </c>
      <c r="V30" s="22">
        <v>27026</v>
      </c>
      <c r="W30" s="22">
        <v>830412</v>
      </c>
      <c r="X30" s="22">
        <v>829520</v>
      </c>
      <c r="Y30" s="22">
        <v>0</v>
      </c>
      <c r="Z30" s="22">
        <v>892</v>
      </c>
      <c r="AA30" s="22">
        <v>0</v>
      </c>
      <c r="AB30" s="22">
        <v>0</v>
      </c>
      <c r="AC30" s="22">
        <v>24059</v>
      </c>
      <c r="AD30" s="22">
        <v>12799</v>
      </c>
      <c r="AE30" s="22">
        <v>11260</v>
      </c>
      <c r="AF30" s="22">
        <v>1908</v>
      </c>
      <c r="AG30" s="22">
        <v>5476</v>
      </c>
      <c r="AH30" s="22">
        <v>0</v>
      </c>
      <c r="AI30" s="22">
        <v>5476</v>
      </c>
      <c r="AJ30" s="22">
        <v>6773</v>
      </c>
      <c r="AK30" s="22">
        <v>0</v>
      </c>
      <c r="AL30" s="22">
        <v>0</v>
      </c>
      <c r="AM30" s="22">
        <v>0</v>
      </c>
      <c r="AN30" s="22">
        <v>0</v>
      </c>
      <c r="AO30" s="22">
        <v>3137</v>
      </c>
      <c r="AP30" s="22">
        <f>'第４０表介護保険事業会計（最初のページのみ印刷）'!B30-U30</f>
        <v>21224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8525</v>
      </c>
      <c r="AY30" s="22">
        <v>0</v>
      </c>
      <c r="AZ30" s="22">
        <f t="shared" si="12"/>
        <v>-8525</v>
      </c>
      <c r="BA30" s="22">
        <v>0</v>
      </c>
      <c r="BB30" s="22">
        <v>0</v>
      </c>
      <c r="BC30" s="22">
        <v>2862</v>
      </c>
      <c r="BD30" s="22">
        <f t="shared" si="13"/>
        <v>-2862</v>
      </c>
      <c r="BE30" s="22">
        <f t="shared" si="14"/>
        <v>9837</v>
      </c>
      <c r="BF30" s="22">
        <f t="shared" si="15"/>
        <v>21224</v>
      </c>
      <c r="BG30" s="22">
        <f>'第４０表介護保険事業会計 (次ページ以降印刷)'!C30</f>
        <v>0</v>
      </c>
      <c r="BH30" s="22">
        <f t="shared" si="16"/>
        <v>0</v>
      </c>
      <c r="BI30" s="22">
        <f t="shared" si="17"/>
        <v>0</v>
      </c>
      <c r="BJ30" s="22">
        <f t="shared" si="18"/>
        <v>9837</v>
      </c>
      <c r="BK30" s="22">
        <f t="shared" si="19"/>
        <v>21224</v>
      </c>
      <c r="BL30" s="22">
        <v>13282</v>
      </c>
      <c r="BM30" s="22">
        <v>2</v>
      </c>
      <c r="BN30" s="22">
        <v>0</v>
      </c>
      <c r="BO30" s="85"/>
      <c r="BP30" s="133"/>
      <c r="BQ30" s="86"/>
      <c r="BR30" s="133"/>
      <c r="BS30" s="86"/>
      <c r="BT30" s="133"/>
      <c r="BU30" s="86"/>
      <c r="BV30" s="133"/>
      <c r="BW30" s="86"/>
      <c r="BX30" s="133"/>
      <c r="BY30" s="86"/>
      <c r="BZ30" s="133"/>
      <c r="CA30" s="86"/>
      <c r="CB30" s="133"/>
      <c r="CC30" s="86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</row>
    <row r="31" spans="1:256" ht="33" customHeight="1">
      <c r="A31" s="87" t="s">
        <v>29</v>
      </c>
      <c r="B31" s="22">
        <v>55437</v>
      </c>
      <c r="C31" s="22">
        <v>0</v>
      </c>
      <c r="D31" s="22">
        <v>0</v>
      </c>
      <c r="E31" s="22">
        <v>53896</v>
      </c>
      <c r="F31" s="22">
        <v>1541</v>
      </c>
      <c r="G31" s="22">
        <v>0</v>
      </c>
      <c r="H31" s="22">
        <v>0</v>
      </c>
      <c r="I31" s="22">
        <v>200233</v>
      </c>
      <c r="J31" s="22">
        <v>0</v>
      </c>
      <c r="K31" s="22">
        <v>200233</v>
      </c>
      <c r="L31" s="22">
        <v>56823</v>
      </c>
      <c r="M31" s="22">
        <v>1491</v>
      </c>
      <c r="N31" s="22">
        <v>141919</v>
      </c>
      <c r="O31" s="22">
        <v>0</v>
      </c>
      <c r="P31" s="22">
        <v>2214</v>
      </c>
      <c r="Q31" s="22">
        <v>8274</v>
      </c>
      <c r="R31" s="22">
        <v>0</v>
      </c>
      <c r="S31" s="22">
        <v>0</v>
      </c>
      <c r="T31" s="22">
        <v>39</v>
      </c>
      <c r="U31" s="22">
        <f t="shared" si="11"/>
        <v>505331</v>
      </c>
      <c r="V31" s="22">
        <v>9300</v>
      </c>
      <c r="W31" s="22">
        <v>334427</v>
      </c>
      <c r="X31" s="22">
        <v>333977</v>
      </c>
      <c r="Y31" s="22">
        <v>0</v>
      </c>
      <c r="Z31" s="22">
        <v>450</v>
      </c>
      <c r="AA31" s="22">
        <v>0</v>
      </c>
      <c r="AB31" s="22">
        <v>0</v>
      </c>
      <c r="AC31" s="22">
        <v>8463</v>
      </c>
      <c r="AD31" s="22">
        <v>2873</v>
      </c>
      <c r="AE31" s="22">
        <v>5590</v>
      </c>
      <c r="AF31" s="22">
        <v>0</v>
      </c>
      <c r="AG31" s="22">
        <v>20238</v>
      </c>
      <c r="AH31" s="22">
        <v>0</v>
      </c>
      <c r="AI31" s="22">
        <v>20238</v>
      </c>
      <c r="AJ31" s="22">
        <v>39</v>
      </c>
      <c r="AK31" s="22">
        <v>132619</v>
      </c>
      <c r="AL31" s="22">
        <v>132619</v>
      </c>
      <c r="AM31" s="22">
        <v>0</v>
      </c>
      <c r="AN31" s="22">
        <v>0</v>
      </c>
      <c r="AO31" s="22">
        <v>245</v>
      </c>
      <c r="AP31" s="22">
        <f>'第４０表介護保険事業会計（最初のページのみ印刷）'!B31-U31</f>
        <v>9908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6022</v>
      </c>
      <c r="AW31" s="22">
        <v>0</v>
      </c>
      <c r="AX31" s="22">
        <v>289</v>
      </c>
      <c r="AY31" s="22">
        <v>289</v>
      </c>
      <c r="AZ31" s="22">
        <f t="shared" si="12"/>
        <v>5733</v>
      </c>
      <c r="BA31" s="22">
        <v>0</v>
      </c>
      <c r="BB31" s="22">
        <v>0</v>
      </c>
      <c r="BC31" s="22">
        <v>1539</v>
      </c>
      <c r="BD31" s="22">
        <f t="shared" si="13"/>
        <v>-1539</v>
      </c>
      <c r="BE31" s="22">
        <f t="shared" si="14"/>
        <v>14102</v>
      </c>
      <c r="BF31" s="22">
        <f t="shared" si="15"/>
        <v>9908</v>
      </c>
      <c r="BG31" s="22">
        <f>'第４０表介護保険事業会計 (次ページ以降印刷)'!C31</f>
        <v>0</v>
      </c>
      <c r="BH31" s="22">
        <f t="shared" si="16"/>
        <v>0</v>
      </c>
      <c r="BI31" s="22">
        <f t="shared" si="17"/>
        <v>0</v>
      </c>
      <c r="BJ31" s="22">
        <f t="shared" si="18"/>
        <v>14102</v>
      </c>
      <c r="BK31" s="22">
        <f t="shared" si="19"/>
        <v>9908</v>
      </c>
      <c r="BL31" s="22">
        <v>9300</v>
      </c>
      <c r="BM31" s="22">
        <v>2</v>
      </c>
      <c r="BN31" s="22">
        <v>0</v>
      </c>
      <c r="BO31" s="85"/>
      <c r="BP31" s="133"/>
      <c r="BQ31" s="86"/>
      <c r="BR31" s="133"/>
      <c r="BS31" s="86"/>
      <c r="BT31" s="133"/>
      <c r="BU31" s="86"/>
      <c r="BV31" s="133"/>
      <c r="BW31" s="86"/>
      <c r="BX31" s="133"/>
      <c r="BY31" s="86"/>
      <c r="BZ31" s="133"/>
      <c r="CA31" s="86"/>
      <c r="CB31" s="133"/>
      <c r="CC31" s="86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5"/>
    </row>
    <row r="32" spans="1:256" ht="33" customHeight="1">
      <c r="A32" s="87" t="s">
        <v>30</v>
      </c>
      <c r="B32" s="22">
        <v>165103</v>
      </c>
      <c r="C32" s="22">
        <v>0</v>
      </c>
      <c r="D32" s="22">
        <v>0</v>
      </c>
      <c r="E32" s="22">
        <v>160003</v>
      </c>
      <c r="F32" s="22">
        <v>5100</v>
      </c>
      <c r="G32" s="22">
        <v>0</v>
      </c>
      <c r="H32" s="22">
        <v>0</v>
      </c>
      <c r="I32" s="22">
        <v>190396</v>
      </c>
      <c r="J32" s="22">
        <v>0</v>
      </c>
      <c r="K32" s="22">
        <v>190396</v>
      </c>
      <c r="L32" s="22">
        <v>134070</v>
      </c>
      <c r="M32" s="22">
        <v>4893</v>
      </c>
      <c r="N32" s="22">
        <v>51433</v>
      </c>
      <c r="O32" s="22">
        <v>0</v>
      </c>
      <c r="P32" s="22">
        <v>15931</v>
      </c>
      <c r="Q32" s="22">
        <v>13286</v>
      </c>
      <c r="R32" s="22">
        <v>0</v>
      </c>
      <c r="S32" s="22">
        <v>0</v>
      </c>
      <c r="T32" s="22">
        <v>703</v>
      </c>
      <c r="U32" s="22">
        <f t="shared" si="11"/>
        <v>1156639</v>
      </c>
      <c r="V32" s="22">
        <v>51441</v>
      </c>
      <c r="W32" s="22">
        <v>1072624</v>
      </c>
      <c r="X32" s="22">
        <v>1071228</v>
      </c>
      <c r="Y32" s="22">
        <v>0</v>
      </c>
      <c r="Z32" s="22">
        <v>1396</v>
      </c>
      <c r="AA32" s="22">
        <v>0</v>
      </c>
      <c r="AB32" s="22">
        <v>0</v>
      </c>
      <c r="AC32" s="22">
        <v>28732</v>
      </c>
      <c r="AD32" s="22">
        <v>11945</v>
      </c>
      <c r="AE32" s="22">
        <v>16787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3842</v>
      </c>
      <c r="AP32" s="22">
        <f>'第４０表介護保険事業会計（最初のページのみ印刷）'!B32-U32</f>
        <v>7975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2381</v>
      </c>
      <c r="AW32" s="22">
        <v>0</v>
      </c>
      <c r="AX32" s="22">
        <v>4716</v>
      </c>
      <c r="AY32" s="22">
        <v>0</v>
      </c>
      <c r="AZ32" s="22">
        <f t="shared" si="12"/>
        <v>-2335</v>
      </c>
      <c r="BA32" s="22">
        <v>0</v>
      </c>
      <c r="BB32" s="22">
        <v>2115</v>
      </c>
      <c r="BC32" s="22">
        <v>839</v>
      </c>
      <c r="BD32" s="22">
        <f t="shared" si="13"/>
        <v>1276</v>
      </c>
      <c r="BE32" s="22">
        <f t="shared" si="14"/>
        <v>6916</v>
      </c>
      <c r="BF32" s="22">
        <f t="shared" si="15"/>
        <v>7975</v>
      </c>
      <c r="BG32" s="22">
        <f>'第４０表介護保険事業会計 (次ページ以降印刷)'!C32</f>
        <v>0</v>
      </c>
      <c r="BH32" s="22">
        <f t="shared" si="16"/>
        <v>0</v>
      </c>
      <c r="BI32" s="22">
        <f t="shared" si="17"/>
        <v>0</v>
      </c>
      <c r="BJ32" s="22">
        <f t="shared" si="18"/>
        <v>6916</v>
      </c>
      <c r="BK32" s="22">
        <f t="shared" si="19"/>
        <v>7975</v>
      </c>
      <c r="BL32" s="22">
        <v>29873</v>
      </c>
      <c r="BM32" s="22">
        <v>4</v>
      </c>
      <c r="BN32" s="22">
        <v>0</v>
      </c>
      <c r="BO32" s="85"/>
      <c r="BP32" s="133"/>
      <c r="BQ32" s="86"/>
      <c r="BR32" s="133"/>
      <c r="BS32" s="86"/>
      <c r="BT32" s="133"/>
      <c r="BU32" s="86"/>
      <c r="BV32" s="133"/>
      <c r="BW32" s="86"/>
      <c r="BX32" s="133"/>
      <c r="BY32" s="86"/>
      <c r="BZ32" s="133"/>
      <c r="CA32" s="86"/>
      <c r="CB32" s="133"/>
      <c r="CC32" s="86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  <c r="IV32" s="85"/>
    </row>
    <row r="33" spans="1:256" s="126" customFormat="1" ht="33" customHeight="1">
      <c r="A33" s="88" t="s">
        <v>31</v>
      </c>
      <c r="B33" s="23">
        <v>211827</v>
      </c>
      <c r="C33" s="23">
        <v>0</v>
      </c>
      <c r="D33" s="23">
        <v>0</v>
      </c>
      <c r="E33" s="23">
        <v>208016</v>
      </c>
      <c r="F33" s="23">
        <v>3811</v>
      </c>
      <c r="G33" s="23">
        <v>0</v>
      </c>
      <c r="H33" s="23">
        <v>0</v>
      </c>
      <c r="I33" s="23">
        <v>214963</v>
      </c>
      <c r="J33" s="23">
        <v>0</v>
      </c>
      <c r="K33" s="23">
        <v>214963</v>
      </c>
      <c r="L33" s="23">
        <v>161419</v>
      </c>
      <c r="M33" s="23">
        <v>3379</v>
      </c>
      <c r="N33" s="23">
        <v>50165</v>
      </c>
      <c r="O33" s="23">
        <v>0</v>
      </c>
      <c r="P33" s="23">
        <v>27577</v>
      </c>
      <c r="Q33" s="23">
        <v>67239</v>
      </c>
      <c r="R33" s="23">
        <v>0</v>
      </c>
      <c r="S33" s="23">
        <v>0</v>
      </c>
      <c r="T33" s="23">
        <v>606</v>
      </c>
      <c r="U33" s="23">
        <f t="shared" si="11"/>
        <v>1519483</v>
      </c>
      <c r="V33" s="23">
        <v>51178</v>
      </c>
      <c r="W33" s="23">
        <v>1393799</v>
      </c>
      <c r="X33" s="23">
        <v>1392169</v>
      </c>
      <c r="Y33" s="23">
        <v>0</v>
      </c>
      <c r="Z33" s="23">
        <v>1630</v>
      </c>
      <c r="AA33" s="23">
        <v>0</v>
      </c>
      <c r="AB33" s="23">
        <v>0</v>
      </c>
      <c r="AC33" s="23">
        <v>18501</v>
      </c>
      <c r="AD33" s="23">
        <v>4274</v>
      </c>
      <c r="AE33" s="23">
        <v>14227</v>
      </c>
      <c r="AF33" s="23">
        <v>0</v>
      </c>
      <c r="AG33" s="23">
        <v>0</v>
      </c>
      <c r="AH33" s="23">
        <v>0</v>
      </c>
      <c r="AI33" s="23">
        <v>0</v>
      </c>
      <c r="AJ33" s="23">
        <v>43757</v>
      </c>
      <c r="AK33" s="23">
        <v>0</v>
      </c>
      <c r="AL33" s="23">
        <v>0</v>
      </c>
      <c r="AM33" s="23">
        <v>0</v>
      </c>
      <c r="AN33" s="23">
        <v>0</v>
      </c>
      <c r="AO33" s="23">
        <v>12248</v>
      </c>
      <c r="AP33" s="23">
        <f>'第４０表介護保険事業会計（最初のページのみ印刷）'!B33-U33</f>
        <v>41695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9174</v>
      </c>
      <c r="AW33" s="23">
        <v>0</v>
      </c>
      <c r="AX33" s="23">
        <v>1975</v>
      </c>
      <c r="AY33" s="23">
        <v>1618</v>
      </c>
      <c r="AZ33" s="23">
        <f t="shared" si="12"/>
        <v>7199</v>
      </c>
      <c r="BA33" s="23">
        <v>0</v>
      </c>
      <c r="BB33" s="23">
        <v>0</v>
      </c>
      <c r="BC33" s="23">
        <v>1220</v>
      </c>
      <c r="BD33" s="23">
        <f t="shared" si="13"/>
        <v>-1220</v>
      </c>
      <c r="BE33" s="23">
        <f t="shared" si="14"/>
        <v>47674</v>
      </c>
      <c r="BF33" s="23">
        <f t="shared" si="15"/>
        <v>41695</v>
      </c>
      <c r="BG33" s="23">
        <f>'第４０表介護保険事業会計 (次ページ以降印刷)'!C33</f>
        <v>0</v>
      </c>
      <c r="BH33" s="23">
        <f t="shared" si="16"/>
        <v>0</v>
      </c>
      <c r="BI33" s="23">
        <f t="shared" si="17"/>
        <v>0</v>
      </c>
      <c r="BJ33" s="23">
        <f t="shared" si="18"/>
        <v>47674</v>
      </c>
      <c r="BK33" s="23">
        <f t="shared" si="19"/>
        <v>41695</v>
      </c>
      <c r="BL33" s="23">
        <v>30362</v>
      </c>
      <c r="BM33" s="23">
        <v>4</v>
      </c>
      <c r="BN33" s="23">
        <v>0</v>
      </c>
      <c r="BO33" s="124"/>
      <c r="BP33" s="134"/>
      <c r="BQ33" s="125"/>
      <c r="BR33" s="134"/>
      <c r="BS33" s="125"/>
      <c r="BT33" s="134"/>
      <c r="BU33" s="125"/>
      <c r="BV33" s="134"/>
      <c r="BW33" s="125"/>
      <c r="BX33" s="134"/>
      <c r="BY33" s="125"/>
      <c r="BZ33" s="134"/>
      <c r="CA33" s="125"/>
      <c r="CB33" s="134"/>
      <c r="CC33" s="125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4"/>
      <c r="HV33" s="124"/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4"/>
      <c r="IK33" s="124"/>
      <c r="IL33" s="124"/>
      <c r="IM33" s="124"/>
      <c r="IN33" s="124"/>
      <c r="IO33" s="124"/>
      <c r="IP33" s="124"/>
      <c r="IQ33" s="124"/>
      <c r="IR33" s="124"/>
      <c r="IS33" s="124"/>
      <c r="IT33" s="124"/>
      <c r="IU33" s="124"/>
      <c r="IV33" s="124"/>
    </row>
    <row r="34" spans="1:256" ht="33" customHeight="1">
      <c r="A34" s="87" t="s">
        <v>32</v>
      </c>
      <c r="B34" s="22">
        <v>32718</v>
      </c>
      <c r="C34" s="22">
        <v>0</v>
      </c>
      <c r="D34" s="22">
        <v>0</v>
      </c>
      <c r="E34" s="22">
        <v>31760</v>
      </c>
      <c r="F34" s="22">
        <v>958</v>
      </c>
      <c r="G34" s="22">
        <v>0</v>
      </c>
      <c r="H34" s="22">
        <v>0</v>
      </c>
      <c r="I34" s="22">
        <v>41606</v>
      </c>
      <c r="J34" s="22">
        <v>0</v>
      </c>
      <c r="K34" s="22">
        <v>41606</v>
      </c>
      <c r="L34" s="22">
        <v>27103</v>
      </c>
      <c r="M34" s="22">
        <v>958</v>
      </c>
      <c r="N34" s="22">
        <v>13545</v>
      </c>
      <c r="O34" s="22">
        <v>0</v>
      </c>
      <c r="P34" s="22">
        <v>2478</v>
      </c>
      <c r="Q34" s="22">
        <v>16902</v>
      </c>
      <c r="R34" s="22">
        <v>0</v>
      </c>
      <c r="S34" s="22">
        <v>0</v>
      </c>
      <c r="T34" s="22">
        <v>86</v>
      </c>
      <c r="U34" s="22">
        <f t="shared" si="11"/>
        <v>232336</v>
      </c>
      <c r="V34" s="22">
        <v>13481</v>
      </c>
      <c r="W34" s="22">
        <v>203278</v>
      </c>
      <c r="X34" s="22">
        <v>203033</v>
      </c>
      <c r="Y34" s="22">
        <v>0</v>
      </c>
      <c r="Z34" s="22">
        <v>245</v>
      </c>
      <c r="AA34" s="22">
        <v>0</v>
      </c>
      <c r="AB34" s="22">
        <v>0</v>
      </c>
      <c r="AC34" s="22">
        <v>4740</v>
      </c>
      <c r="AD34" s="22">
        <v>538</v>
      </c>
      <c r="AE34" s="22">
        <v>4202</v>
      </c>
      <c r="AF34" s="22">
        <v>0</v>
      </c>
      <c r="AG34" s="22">
        <v>2449</v>
      </c>
      <c r="AH34" s="22">
        <v>0</v>
      </c>
      <c r="AI34" s="22">
        <v>2449</v>
      </c>
      <c r="AJ34" s="22">
        <v>4872</v>
      </c>
      <c r="AK34" s="22">
        <v>0</v>
      </c>
      <c r="AL34" s="22">
        <v>0</v>
      </c>
      <c r="AM34" s="22">
        <v>0</v>
      </c>
      <c r="AN34" s="22">
        <v>0</v>
      </c>
      <c r="AO34" s="22">
        <v>3516</v>
      </c>
      <c r="AP34" s="22">
        <f>'第４０表介護保険事業会計（最初のページのみ印刷）'!B34-U34</f>
        <v>17464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1357</v>
      </c>
      <c r="AY34" s="22">
        <v>165</v>
      </c>
      <c r="AZ34" s="22">
        <f t="shared" si="12"/>
        <v>-1357</v>
      </c>
      <c r="BA34" s="22">
        <v>0</v>
      </c>
      <c r="BB34" s="22">
        <v>378</v>
      </c>
      <c r="BC34" s="22">
        <v>0</v>
      </c>
      <c r="BD34" s="22">
        <f t="shared" si="13"/>
        <v>378</v>
      </c>
      <c r="BE34" s="22">
        <f t="shared" si="14"/>
        <v>16485</v>
      </c>
      <c r="BF34" s="22">
        <f t="shared" si="15"/>
        <v>17464</v>
      </c>
      <c r="BG34" s="22">
        <f>'第４０表介護保険事業会計 (次ページ以降印刷)'!C34</f>
        <v>0</v>
      </c>
      <c r="BH34" s="22">
        <f t="shared" si="16"/>
        <v>0</v>
      </c>
      <c r="BI34" s="22">
        <f t="shared" si="17"/>
        <v>0</v>
      </c>
      <c r="BJ34" s="22">
        <f t="shared" si="18"/>
        <v>16485</v>
      </c>
      <c r="BK34" s="22">
        <f t="shared" si="19"/>
        <v>17464</v>
      </c>
      <c r="BL34" s="22">
        <v>9657</v>
      </c>
      <c r="BM34" s="22">
        <v>1</v>
      </c>
      <c r="BN34" s="22">
        <v>7</v>
      </c>
      <c r="BO34" s="85"/>
      <c r="BP34" s="133"/>
      <c r="BQ34" s="86"/>
      <c r="BR34" s="133"/>
      <c r="BS34" s="86"/>
      <c r="BT34" s="133"/>
      <c r="BU34" s="86"/>
      <c r="BV34" s="133"/>
      <c r="BW34" s="86"/>
      <c r="BX34" s="133"/>
      <c r="BY34" s="86"/>
      <c r="BZ34" s="133"/>
      <c r="CA34" s="86"/>
      <c r="CB34" s="133"/>
      <c r="CC34" s="86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  <c r="IV34" s="85"/>
    </row>
    <row r="35" spans="1:256" ht="33" customHeight="1">
      <c r="A35" s="87" t="s">
        <v>33</v>
      </c>
      <c r="B35" s="22">
        <v>53112</v>
      </c>
      <c r="C35" s="22">
        <v>0</v>
      </c>
      <c r="D35" s="22">
        <v>0</v>
      </c>
      <c r="E35" s="22">
        <v>51212</v>
      </c>
      <c r="F35" s="22">
        <v>1900</v>
      </c>
      <c r="G35" s="22">
        <v>0</v>
      </c>
      <c r="H35" s="22">
        <v>0</v>
      </c>
      <c r="I35" s="22">
        <v>66998</v>
      </c>
      <c r="J35" s="22">
        <v>0</v>
      </c>
      <c r="K35" s="22">
        <v>66998</v>
      </c>
      <c r="L35" s="22">
        <v>44094</v>
      </c>
      <c r="M35" s="22">
        <v>1896</v>
      </c>
      <c r="N35" s="22">
        <v>21008</v>
      </c>
      <c r="O35" s="22">
        <v>0</v>
      </c>
      <c r="P35" s="22">
        <v>1400</v>
      </c>
      <c r="Q35" s="22">
        <v>18082</v>
      </c>
      <c r="R35" s="22">
        <v>0</v>
      </c>
      <c r="S35" s="22">
        <v>0</v>
      </c>
      <c r="T35" s="22">
        <v>1</v>
      </c>
      <c r="U35" s="22">
        <f t="shared" si="11"/>
        <v>390088</v>
      </c>
      <c r="V35" s="22">
        <v>21508</v>
      </c>
      <c r="W35" s="22">
        <v>352748</v>
      </c>
      <c r="X35" s="22">
        <v>352284</v>
      </c>
      <c r="Y35" s="22">
        <v>0</v>
      </c>
      <c r="Z35" s="22">
        <v>464</v>
      </c>
      <c r="AA35" s="22">
        <v>0</v>
      </c>
      <c r="AB35" s="22">
        <v>0</v>
      </c>
      <c r="AC35" s="22">
        <v>11462</v>
      </c>
      <c r="AD35" s="22">
        <v>5280</v>
      </c>
      <c r="AE35" s="22">
        <v>6182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4370</v>
      </c>
      <c r="AP35" s="22">
        <f>'第４０表介護保険事業会計（最初のページのみ印刷）'!B35-U35</f>
        <v>21812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3365</v>
      </c>
      <c r="AY35" s="22">
        <v>2</v>
      </c>
      <c r="AZ35" s="22">
        <f t="shared" si="12"/>
        <v>-3365</v>
      </c>
      <c r="BA35" s="22">
        <v>0</v>
      </c>
      <c r="BB35" s="22">
        <v>5</v>
      </c>
      <c r="BC35" s="22">
        <v>988</v>
      </c>
      <c r="BD35" s="22">
        <f t="shared" si="13"/>
        <v>-983</v>
      </c>
      <c r="BE35" s="22">
        <f t="shared" si="14"/>
        <v>17464</v>
      </c>
      <c r="BF35" s="22">
        <f t="shared" si="15"/>
        <v>21812</v>
      </c>
      <c r="BG35" s="22">
        <f>'第４０表介護保険事業会計 (次ページ以降印刷)'!C35</f>
        <v>0</v>
      </c>
      <c r="BH35" s="22">
        <f t="shared" si="16"/>
        <v>0</v>
      </c>
      <c r="BI35" s="22">
        <f t="shared" si="17"/>
        <v>0</v>
      </c>
      <c r="BJ35" s="22">
        <f t="shared" si="18"/>
        <v>17464</v>
      </c>
      <c r="BK35" s="22">
        <f t="shared" si="19"/>
        <v>21812</v>
      </c>
      <c r="BL35" s="22">
        <v>7800</v>
      </c>
      <c r="BM35" s="22">
        <v>1</v>
      </c>
      <c r="BN35" s="22">
        <v>0</v>
      </c>
      <c r="BO35" s="85"/>
      <c r="BP35" s="133"/>
      <c r="BQ35" s="86"/>
      <c r="BR35" s="133"/>
      <c r="BS35" s="86"/>
      <c r="BT35" s="133"/>
      <c r="BU35" s="86"/>
      <c r="BV35" s="133"/>
      <c r="BW35" s="86"/>
      <c r="BX35" s="133"/>
      <c r="BY35" s="86"/>
      <c r="BZ35" s="133"/>
      <c r="CA35" s="86"/>
      <c r="CB35" s="133"/>
      <c r="CC35" s="86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85"/>
      <c r="IU35" s="85"/>
      <c r="IV35" s="85"/>
    </row>
    <row r="36" spans="1:256" ht="33" customHeight="1">
      <c r="A36" s="87" t="s">
        <v>34</v>
      </c>
      <c r="B36" s="22">
        <v>42663</v>
      </c>
      <c r="C36" s="22">
        <v>0</v>
      </c>
      <c r="D36" s="22">
        <v>0</v>
      </c>
      <c r="E36" s="22">
        <v>41436</v>
      </c>
      <c r="F36" s="22">
        <v>1227</v>
      </c>
      <c r="G36" s="22">
        <v>0</v>
      </c>
      <c r="H36" s="22">
        <v>0</v>
      </c>
      <c r="I36" s="22">
        <v>46273</v>
      </c>
      <c r="J36" s="22">
        <v>0</v>
      </c>
      <c r="K36" s="22">
        <v>46273</v>
      </c>
      <c r="L36" s="22">
        <v>33277</v>
      </c>
      <c r="M36" s="22">
        <v>1228</v>
      </c>
      <c r="N36" s="22">
        <v>11768</v>
      </c>
      <c r="O36" s="22">
        <v>0</v>
      </c>
      <c r="P36" s="22">
        <v>20363</v>
      </c>
      <c r="Q36" s="22">
        <v>16281</v>
      </c>
      <c r="R36" s="22">
        <v>0</v>
      </c>
      <c r="S36" s="22">
        <v>0</v>
      </c>
      <c r="T36" s="22">
        <v>30</v>
      </c>
      <c r="U36" s="22">
        <f t="shared" si="11"/>
        <v>301653</v>
      </c>
      <c r="V36" s="22">
        <v>11340</v>
      </c>
      <c r="W36" s="22">
        <v>264756</v>
      </c>
      <c r="X36" s="22">
        <v>264495</v>
      </c>
      <c r="Y36" s="22">
        <v>0</v>
      </c>
      <c r="Z36" s="22">
        <v>261</v>
      </c>
      <c r="AA36" s="22">
        <v>0</v>
      </c>
      <c r="AB36" s="22">
        <v>0</v>
      </c>
      <c r="AC36" s="22">
        <v>6845</v>
      </c>
      <c r="AD36" s="22">
        <v>2645</v>
      </c>
      <c r="AE36" s="22">
        <v>4200</v>
      </c>
      <c r="AF36" s="22">
        <v>0</v>
      </c>
      <c r="AG36" s="22">
        <v>2731</v>
      </c>
      <c r="AH36" s="22">
        <v>0</v>
      </c>
      <c r="AI36" s="22">
        <v>2731</v>
      </c>
      <c r="AJ36" s="22">
        <v>15627</v>
      </c>
      <c r="AK36" s="22">
        <v>0</v>
      </c>
      <c r="AL36" s="22">
        <v>0</v>
      </c>
      <c r="AM36" s="22">
        <v>0</v>
      </c>
      <c r="AN36" s="22">
        <v>0</v>
      </c>
      <c r="AO36" s="22">
        <v>354</v>
      </c>
      <c r="AP36" s="22">
        <f>'第４０表介護保険事業会計（最初のページのみ印刷）'!B36-U36</f>
        <v>6261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6358</v>
      </c>
      <c r="AW36" s="22">
        <v>0</v>
      </c>
      <c r="AX36" s="22">
        <v>423</v>
      </c>
      <c r="AY36" s="22">
        <v>170</v>
      </c>
      <c r="AZ36" s="22">
        <f t="shared" si="12"/>
        <v>5935</v>
      </c>
      <c r="BA36" s="22">
        <v>0</v>
      </c>
      <c r="BB36" s="22">
        <v>1785</v>
      </c>
      <c r="BC36" s="22">
        <v>136</v>
      </c>
      <c r="BD36" s="22">
        <f t="shared" si="13"/>
        <v>1649</v>
      </c>
      <c r="BE36" s="22">
        <f t="shared" si="14"/>
        <v>13845</v>
      </c>
      <c r="BF36" s="22">
        <f t="shared" si="15"/>
        <v>6261</v>
      </c>
      <c r="BG36" s="22">
        <f>'第４０表介護保険事業会計 (次ページ以降印刷)'!C36</f>
        <v>0</v>
      </c>
      <c r="BH36" s="22">
        <f t="shared" si="16"/>
        <v>0</v>
      </c>
      <c r="BI36" s="22">
        <f t="shared" si="17"/>
        <v>0</v>
      </c>
      <c r="BJ36" s="22">
        <f t="shared" si="18"/>
        <v>13845</v>
      </c>
      <c r="BK36" s="22">
        <f t="shared" si="19"/>
        <v>6261</v>
      </c>
      <c r="BL36" s="22">
        <v>6225</v>
      </c>
      <c r="BM36" s="22">
        <v>1</v>
      </c>
      <c r="BN36" s="22">
        <v>0</v>
      </c>
      <c r="BO36" s="85"/>
      <c r="BP36" s="133"/>
      <c r="BQ36" s="86"/>
      <c r="BR36" s="133"/>
      <c r="BS36" s="86"/>
      <c r="BT36" s="133"/>
      <c r="BU36" s="86"/>
      <c r="BV36" s="133"/>
      <c r="BW36" s="86"/>
      <c r="BX36" s="133"/>
      <c r="BY36" s="86"/>
      <c r="BZ36" s="133"/>
      <c r="CA36" s="86"/>
      <c r="CB36" s="133"/>
      <c r="CC36" s="86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  <c r="IV36" s="85"/>
    </row>
    <row r="37" spans="1:256" ht="33" customHeight="1">
      <c r="A37" s="87" t="s">
        <v>35</v>
      </c>
      <c r="B37" s="22">
        <v>61469</v>
      </c>
      <c r="C37" s="22">
        <v>0</v>
      </c>
      <c r="D37" s="22">
        <v>0</v>
      </c>
      <c r="E37" s="22">
        <v>59481</v>
      </c>
      <c r="F37" s="22">
        <v>1988</v>
      </c>
      <c r="G37" s="22">
        <v>0</v>
      </c>
      <c r="H37" s="22">
        <v>0</v>
      </c>
      <c r="I37" s="22">
        <v>73744</v>
      </c>
      <c r="J37" s="22">
        <v>0</v>
      </c>
      <c r="K37" s="22">
        <v>73744</v>
      </c>
      <c r="L37" s="22">
        <v>48936</v>
      </c>
      <c r="M37" s="22">
        <v>1940</v>
      </c>
      <c r="N37" s="22">
        <v>22868</v>
      </c>
      <c r="O37" s="22">
        <v>0</v>
      </c>
      <c r="P37" s="22">
        <v>1477</v>
      </c>
      <c r="Q37" s="22">
        <v>3959</v>
      </c>
      <c r="R37" s="22">
        <v>0</v>
      </c>
      <c r="S37" s="22">
        <v>0</v>
      </c>
      <c r="T37" s="22">
        <v>1902</v>
      </c>
      <c r="U37" s="22">
        <f t="shared" si="11"/>
        <v>430900</v>
      </c>
      <c r="V37" s="22">
        <v>14213</v>
      </c>
      <c r="W37" s="22">
        <v>391492</v>
      </c>
      <c r="X37" s="22">
        <v>391093</v>
      </c>
      <c r="Y37" s="22">
        <v>0</v>
      </c>
      <c r="Z37" s="22">
        <v>399</v>
      </c>
      <c r="AA37" s="22">
        <v>0</v>
      </c>
      <c r="AB37" s="22">
        <v>0</v>
      </c>
      <c r="AC37" s="22">
        <v>20007</v>
      </c>
      <c r="AD37" s="22">
        <v>6339</v>
      </c>
      <c r="AE37" s="22">
        <v>13668</v>
      </c>
      <c r="AF37" s="22">
        <v>0</v>
      </c>
      <c r="AG37" s="22">
        <v>0</v>
      </c>
      <c r="AH37" s="22">
        <v>0</v>
      </c>
      <c r="AI37" s="22">
        <v>0</v>
      </c>
      <c r="AJ37" s="22">
        <v>1165</v>
      </c>
      <c r="AK37" s="22">
        <v>0</v>
      </c>
      <c r="AL37" s="22">
        <v>0</v>
      </c>
      <c r="AM37" s="22">
        <v>0</v>
      </c>
      <c r="AN37" s="22">
        <v>0</v>
      </c>
      <c r="AO37" s="22">
        <v>4023</v>
      </c>
      <c r="AP37" s="22">
        <f>'第４０表介護保険事業会計（最初のページのみ印刷）'!B37-U37</f>
        <v>4468</v>
      </c>
      <c r="AQ37" s="22">
        <v>0</v>
      </c>
      <c r="AR37" s="22">
        <v>1</v>
      </c>
      <c r="AS37" s="22">
        <v>1</v>
      </c>
      <c r="AT37" s="22">
        <v>0</v>
      </c>
      <c r="AU37" s="22">
        <v>0</v>
      </c>
      <c r="AV37" s="22">
        <v>0</v>
      </c>
      <c r="AW37" s="22">
        <v>0</v>
      </c>
      <c r="AX37" s="22">
        <v>5597</v>
      </c>
      <c r="AY37" s="22">
        <v>143</v>
      </c>
      <c r="AZ37" s="22">
        <f t="shared" si="12"/>
        <v>-5597</v>
      </c>
      <c r="BA37" s="22">
        <v>0</v>
      </c>
      <c r="BB37" s="22">
        <v>4</v>
      </c>
      <c r="BC37" s="22">
        <v>113</v>
      </c>
      <c r="BD37" s="22">
        <f t="shared" si="13"/>
        <v>-109</v>
      </c>
      <c r="BE37" s="22">
        <f t="shared" si="14"/>
        <v>-1239</v>
      </c>
      <c r="BF37" s="22">
        <f t="shared" si="15"/>
        <v>4467</v>
      </c>
      <c r="BG37" s="22">
        <f>'第４０表介護保険事業会計 (次ページ以降印刷)'!C37</f>
        <v>0</v>
      </c>
      <c r="BH37" s="22">
        <f t="shared" si="16"/>
        <v>0</v>
      </c>
      <c r="BI37" s="22">
        <f t="shared" si="17"/>
        <v>0</v>
      </c>
      <c r="BJ37" s="22">
        <f t="shared" si="18"/>
        <v>-1239</v>
      </c>
      <c r="BK37" s="22">
        <f t="shared" si="19"/>
        <v>4467</v>
      </c>
      <c r="BL37" s="22">
        <v>4760</v>
      </c>
      <c r="BM37" s="22">
        <v>1</v>
      </c>
      <c r="BN37" s="22">
        <v>0</v>
      </c>
      <c r="BO37" s="85"/>
      <c r="BP37" s="133"/>
      <c r="BQ37" s="86"/>
      <c r="BR37" s="133"/>
      <c r="BS37" s="86"/>
      <c r="BT37" s="133"/>
      <c r="BU37" s="86"/>
      <c r="BV37" s="133"/>
      <c r="BW37" s="86"/>
      <c r="BX37" s="133"/>
      <c r="BY37" s="86"/>
      <c r="BZ37" s="133"/>
      <c r="CA37" s="86"/>
      <c r="CB37" s="133"/>
      <c r="CC37" s="86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s="126" customFormat="1" ht="33" customHeight="1">
      <c r="A38" s="88" t="s">
        <v>36</v>
      </c>
      <c r="B38" s="23">
        <v>31754</v>
      </c>
      <c r="C38" s="23">
        <v>0</v>
      </c>
      <c r="D38" s="23">
        <v>0</v>
      </c>
      <c r="E38" s="23">
        <v>31381</v>
      </c>
      <c r="F38" s="23">
        <v>373</v>
      </c>
      <c r="G38" s="23">
        <v>0</v>
      </c>
      <c r="H38" s="23">
        <v>0</v>
      </c>
      <c r="I38" s="23">
        <v>44836</v>
      </c>
      <c r="J38" s="23">
        <v>0</v>
      </c>
      <c r="K38" s="23">
        <v>44836</v>
      </c>
      <c r="L38" s="23">
        <v>25732</v>
      </c>
      <c r="M38" s="23">
        <v>286</v>
      </c>
      <c r="N38" s="23">
        <v>18818</v>
      </c>
      <c r="O38" s="23">
        <v>0</v>
      </c>
      <c r="P38" s="23">
        <v>1183</v>
      </c>
      <c r="Q38" s="23">
        <v>10868</v>
      </c>
      <c r="R38" s="23">
        <v>0</v>
      </c>
      <c r="S38" s="23">
        <v>0</v>
      </c>
      <c r="T38" s="23">
        <v>107</v>
      </c>
      <c r="U38" s="23">
        <f t="shared" si="11"/>
        <v>236110</v>
      </c>
      <c r="V38" s="23">
        <v>12331</v>
      </c>
      <c r="W38" s="23">
        <v>207419</v>
      </c>
      <c r="X38" s="23">
        <v>207217</v>
      </c>
      <c r="Y38" s="23">
        <v>0</v>
      </c>
      <c r="Z38" s="23">
        <v>202</v>
      </c>
      <c r="AA38" s="23">
        <v>0</v>
      </c>
      <c r="AB38" s="23">
        <v>0</v>
      </c>
      <c r="AC38" s="23">
        <v>1913</v>
      </c>
      <c r="AD38" s="23">
        <v>1223</v>
      </c>
      <c r="AE38" s="23">
        <v>690</v>
      </c>
      <c r="AF38" s="23">
        <v>0</v>
      </c>
      <c r="AG38" s="23">
        <v>6857</v>
      </c>
      <c r="AH38" s="23">
        <v>0</v>
      </c>
      <c r="AI38" s="23">
        <v>6857</v>
      </c>
      <c r="AJ38" s="23">
        <v>4012</v>
      </c>
      <c r="AK38" s="23">
        <v>0</v>
      </c>
      <c r="AL38" s="23">
        <v>0</v>
      </c>
      <c r="AM38" s="23">
        <v>0</v>
      </c>
      <c r="AN38" s="23">
        <v>0</v>
      </c>
      <c r="AO38" s="23">
        <v>3578</v>
      </c>
      <c r="AP38" s="23">
        <f>'第４０表介護保険事業会計（最初のページのみ印刷）'!B38-U38</f>
        <v>8478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195</v>
      </c>
      <c r="AW38" s="23">
        <v>0</v>
      </c>
      <c r="AX38" s="23">
        <v>2324</v>
      </c>
      <c r="AY38" s="23">
        <v>281</v>
      </c>
      <c r="AZ38" s="23">
        <f t="shared" si="12"/>
        <v>-2129</v>
      </c>
      <c r="BA38" s="23">
        <v>0</v>
      </c>
      <c r="BB38" s="23">
        <v>434</v>
      </c>
      <c r="BC38" s="23">
        <v>93</v>
      </c>
      <c r="BD38" s="23">
        <f t="shared" si="13"/>
        <v>341</v>
      </c>
      <c r="BE38" s="23">
        <f t="shared" si="14"/>
        <v>6690</v>
      </c>
      <c r="BF38" s="23">
        <f t="shared" si="15"/>
        <v>8478</v>
      </c>
      <c r="BG38" s="23">
        <f>'第４０表介護保険事業会計 (次ページ以降印刷)'!C38</f>
        <v>0</v>
      </c>
      <c r="BH38" s="23">
        <f t="shared" si="16"/>
        <v>0</v>
      </c>
      <c r="BI38" s="23">
        <f t="shared" si="17"/>
        <v>0</v>
      </c>
      <c r="BJ38" s="23">
        <f t="shared" si="18"/>
        <v>6690</v>
      </c>
      <c r="BK38" s="23">
        <f t="shared" si="19"/>
        <v>8478</v>
      </c>
      <c r="BL38" s="23">
        <v>9195</v>
      </c>
      <c r="BM38" s="23">
        <v>1</v>
      </c>
      <c r="BN38" s="23">
        <v>0</v>
      </c>
      <c r="BO38" s="124"/>
      <c r="BP38" s="134"/>
      <c r="BQ38" s="125"/>
      <c r="BR38" s="134"/>
      <c r="BS38" s="125"/>
      <c r="BT38" s="134"/>
      <c r="BU38" s="125"/>
      <c r="BV38" s="134"/>
      <c r="BW38" s="125"/>
      <c r="BX38" s="134"/>
      <c r="BY38" s="125"/>
      <c r="BZ38" s="134"/>
      <c r="CA38" s="125"/>
      <c r="CB38" s="134"/>
      <c r="CC38" s="125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  <c r="IS38" s="124"/>
      <c r="IT38" s="124"/>
      <c r="IU38" s="124"/>
      <c r="IV38" s="124"/>
    </row>
    <row r="39" spans="1:256" ht="33" customHeight="1">
      <c r="A39" s="87" t="s">
        <v>151</v>
      </c>
      <c r="B39" s="22">
        <v>312376</v>
      </c>
      <c r="C39" s="22">
        <v>0</v>
      </c>
      <c r="D39" s="22">
        <v>0</v>
      </c>
      <c r="E39" s="22">
        <v>307233</v>
      </c>
      <c r="F39" s="22">
        <v>5143</v>
      </c>
      <c r="G39" s="22">
        <v>0</v>
      </c>
      <c r="H39" s="22">
        <v>0</v>
      </c>
      <c r="I39" s="22">
        <v>358825</v>
      </c>
      <c r="J39" s="22">
        <v>0</v>
      </c>
      <c r="K39" s="22">
        <v>355393</v>
      </c>
      <c r="L39" s="22">
        <v>274149</v>
      </c>
      <c r="M39" s="22">
        <v>10650</v>
      </c>
      <c r="N39" s="22">
        <v>70594</v>
      </c>
      <c r="O39" s="22">
        <v>3432</v>
      </c>
      <c r="P39" s="22">
        <v>11280</v>
      </c>
      <c r="Q39" s="22">
        <v>60154</v>
      </c>
      <c r="R39" s="22">
        <v>0</v>
      </c>
      <c r="S39" s="22">
        <v>0</v>
      </c>
      <c r="T39" s="22">
        <v>161</v>
      </c>
      <c r="U39" s="22">
        <f t="shared" si="11"/>
        <v>2112049</v>
      </c>
      <c r="V39" s="22">
        <v>84478</v>
      </c>
      <c r="W39" s="22">
        <v>1994551</v>
      </c>
      <c r="X39" s="22">
        <v>1992245</v>
      </c>
      <c r="Y39" s="22">
        <v>0</v>
      </c>
      <c r="Z39" s="22">
        <v>2306</v>
      </c>
      <c r="AA39" s="22">
        <v>0</v>
      </c>
      <c r="AB39" s="22">
        <v>0</v>
      </c>
      <c r="AC39" s="22">
        <v>26861</v>
      </c>
      <c r="AD39" s="22">
        <v>7278</v>
      </c>
      <c r="AE39" s="22">
        <v>19583</v>
      </c>
      <c r="AF39" s="22">
        <v>0</v>
      </c>
      <c r="AG39" s="22">
        <v>0</v>
      </c>
      <c r="AH39" s="22">
        <v>0</v>
      </c>
      <c r="AI39" s="22">
        <v>0</v>
      </c>
      <c r="AJ39" s="22">
        <v>38</v>
      </c>
      <c r="AK39" s="22">
        <v>2335</v>
      </c>
      <c r="AL39" s="22">
        <v>2335</v>
      </c>
      <c r="AM39" s="22">
        <v>0</v>
      </c>
      <c r="AN39" s="22">
        <v>0</v>
      </c>
      <c r="AO39" s="22">
        <v>3786</v>
      </c>
      <c r="AP39" s="22">
        <f>'第４０表介護保険事業会計（最初のページのみ印刷）'!B39-U39</f>
        <v>99229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15016</v>
      </c>
      <c r="AW39" s="22">
        <v>0</v>
      </c>
      <c r="AX39" s="22">
        <v>40220</v>
      </c>
      <c r="AY39" s="22">
        <v>4229</v>
      </c>
      <c r="AZ39" s="22">
        <f t="shared" si="12"/>
        <v>-25204</v>
      </c>
      <c r="BA39" s="22">
        <v>0</v>
      </c>
      <c r="BB39" s="22">
        <v>0</v>
      </c>
      <c r="BC39" s="22">
        <v>10381</v>
      </c>
      <c r="BD39" s="22">
        <f t="shared" si="13"/>
        <v>-10381</v>
      </c>
      <c r="BE39" s="22">
        <f t="shared" si="14"/>
        <v>63644</v>
      </c>
      <c r="BF39" s="22">
        <f t="shared" si="15"/>
        <v>99229</v>
      </c>
      <c r="BG39" s="22">
        <f>'第４０表介護保険事業会計 (次ページ以降印刷)'!C39</f>
        <v>0</v>
      </c>
      <c r="BH39" s="22">
        <f t="shared" si="16"/>
        <v>0</v>
      </c>
      <c r="BI39" s="22">
        <f t="shared" si="17"/>
        <v>0</v>
      </c>
      <c r="BJ39" s="22">
        <f t="shared" si="18"/>
        <v>63644</v>
      </c>
      <c r="BK39" s="22">
        <f t="shared" si="19"/>
        <v>99229</v>
      </c>
      <c r="BL39" s="22">
        <v>48378</v>
      </c>
      <c r="BM39" s="22">
        <v>6</v>
      </c>
      <c r="BN39" s="22">
        <v>0</v>
      </c>
      <c r="BO39" s="85"/>
      <c r="BP39" s="133"/>
      <c r="BQ39" s="86"/>
      <c r="BR39" s="133"/>
      <c r="BS39" s="86"/>
      <c r="BT39" s="133"/>
      <c r="BU39" s="86"/>
      <c r="BV39" s="133"/>
      <c r="BW39" s="86"/>
      <c r="BX39" s="133"/>
      <c r="BY39" s="86"/>
      <c r="BZ39" s="133"/>
      <c r="CA39" s="86"/>
      <c r="CB39" s="133"/>
      <c r="CC39" s="86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  <c r="IV39" s="85"/>
    </row>
    <row r="40" spans="1:256" ht="33" customHeight="1">
      <c r="A40" s="87" t="s">
        <v>37</v>
      </c>
      <c r="B40" s="22">
        <v>127088</v>
      </c>
      <c r="C40" s="22">
        <v>0</v>
      </c>
      <c r="D40" s="22">
        <v>0</v>
      </c>
      <c r="E40" s="22">
        <v>123313</v>
      </c>
      <c r="F40" s="22">
        <v>3775</v>
      </c>
      <c r="G40" s="22">
        <v>0</v>
      </c>
      <c r="H40" s="22">
        <v>0</v>
      </c>
      <c r="I40" s="22">
        <v>148546</v>
      </c>
      <c r="J40" s="22">
        <v>0</v>
      </c>
      <c r="K40" s="22">
        <v>148546</v>
      </c>
      <c r="L40" s="22">
        <v>101765</v>
      </c>
      <c r="M40" s="22">
        <v>3792</v>
      </c>
      <c r="N40" s="22">
        <v>42989</v>
      </c>
      <c r="O40" s="22">
        <v>0</v>
      </c>
      <c r="P40" s="22">
        <v>2689</v>
      </c>
      <c r="Q40" s="22">
        <v>42043</v>
      </c>
      <c r="R40" s="22">
        <v>0</v>
      </c>
      <c r="S40" s="22">
        <v>0</v>
      </c>
      <c r="T40" s="22">
        <v>405</v>
      </c>
      <c r="U40" s="22">
        <f t="shared" si="11"/>
        <v>888197</v>
      </c>
      <c r="V40" s="22">
        <v>33948</v>
      </c>
      <c r="W40" s="22">
        <v>819868</v>
      </c>
      <c r="X40" s="22">
        <v>818874</v>
      </c>
      <c r="Y40" s="22">
        <v>0</v>
      </c>
      <c r="Z40" s="22">
        <v>994</v>
      </c>
      <c r="AA40" s="22">
        <v>0</v>
      </c>
      <c r="AB40" s="22">
        <v>0</v>
      </c>
      <c r="AC40" s="22">
        <v>21526</v>
      </c>
      <c r="AD40" s="22">
        <v>3643</v>
      </c>
      <c r="AE40" s="22">
        <v>17883</v>
      </c>
      <c r="AF40" s="22">
        <v>0</v>
      </c>
      <c r="AG40" s="22">
        <v>8774</v>
      </c>
      <c r="AH40" s="22">
        <v>0</v>
      </c>
      <c r="AI40" s="22">
        <v>8774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4081</v>
      </c>
      <c r="AP40" s="22">
        <f>'第４０表介護保険事業会計（最初のページのみ印刷）'!B40-U40</f>
        <v>46611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713</v>
      </c>
      <c r="AW40" s="22">
        <v>713</v>
      </c>
      <c r="AX40" s="22">
        <v>2334</v>
      </c>
      <c r="AY40" s="22">
        <v>775</v>
      </c>
      <c r="AZ40" s="22">
        <f t="shared" si="12"/>
        <v>-1621</v>
      </c>
      <c r="BA40" s="22">
        <v>0</v>
      </c>
      <c r="BB40" s="22">
        <v>0</v>
      </c>
      <c r="BC40" s="22">
        <v>640</v>
      </c>
      <c r="BD40" s="22">
        <f t="shared" si="13"/>
        <v>-640</v>
      </c>
      <c r="BE40" s="22">
        <f t="shared" si="14"/>
        <v>44350</v>
      </c>
      <c r="BF40" s="22">
        <f t="shared" si="15"/>
        <v>46611</v>
      </c>
      <c r="BG40" s="22">
        <f>'第４０表介護保険事業会計 (次ページ以降印刷)'!C40</f>
        <v>0</v>
      </c>
      <c r="BH40" s="22">
        <f t="shared" si="16"/>
        <v>0</v>
      </c>
      <c r="BI40" s="22">
        <f t="shared" si="17"/>
        <v>0</v>
      </c>
      <c r="BJ40" s="22">
        <f t="shared" si="18"/>
        <v>44350</v>
      </c>
      <c r="BK40" s="22">
        <f t="shared" si="19"/>
        <v>46611</v>
      </c>
      <c r="BL40" s="22">
        <v>35069</v>
      </c>
      <c r="BM40" s="22">
        <v>10</v>
      </c>
      <c r="BN40" s="22">
        <v>3909</v>
      </c>
      <c r="BO40" s="85"/>
      <c r="BP40" s="133"/>
      <c r="BQ40" s="86"/>
      <c r="BR40" s="133"/>
      <c r="BS40" s="86"/>
      <c r="BT40" s="133"/>
      <c r="BU40" s="86"/>
      <c r="BV40" s="133"/>
      <c r="BW40" s="86"/>
      <c r="BX40" s="133"/>
      <c r="BY40" s="86"/>
      <c r="BZ40" s="133"/>
      <c r="CA40" s="86"/>
      <c r="CB40" s="133"/>
      <c r="CC40" s="86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  <c r="IV40" s="85"/>
    </row>
    <row r="41" spans="1:256" ht="33" customHeight="1">
      <c r="A41" s="87" t="s">
        <v>38</v>
      </c>
      <c r="B41" s="22">
        <v>47096</v>
      </c>
      <c r="C41" s="22">
        <v>0</v>
      </c>
      <c r="D41" s="22">
        <v>0</v>
      </c>
      <c r="E41" s="22">
        <v>46378</v>
      </c>
      <c r="F41" s="22">
        <v>718</v>
      </c>
      <c r="G41" s="22">
        <v>0</v>
      </c>
      <c r="H41" s="22">
        <v>0</v>
      </c>
      <c r="I41" s="22">
        <v>67868</v>
      </c>
      <c r="J41" s="22">
        <v>0</v>
      </c>
      <c r="K41" s="22">
        <v>67868</v>
      </c>
      <c r="L41" s="22">
        <v>43545</v>
      </c>
      <c r="M41" s="22">
        <v>708</v>
      </c>
      <c r="N41" s="22">
        <v>23615</v>
      </c>
      <c r="O41" s="22">
        <v>0</v>
      </c>
      <c r="P41" s="22">
        <v>20990</v>
      </c>
      <c r="Q41" s="22">
        <v>12329</v>
      </c>
      <c r="R41" s="22">
        <v>0</v>
      </c>
      <c r="S41" s="22">
        <v>0</v>
      </c>
      <c r="T41" s="22">
        <v>9</v>
      </c>
      <c r="U41" s="22">
        <f t="shared" si="11"/>
        <v>355063</v>
      </c>
      <c r="V41" s="22">
        <v>23453</v>
      </c>
      <c r="W41" s="22">
        <v>321170</v>
      </c>
      <c r="X41" s="22">
        <v>320809</v>
      </c>
      <c r="Y41" s="22">
        <v>0</v>
      </c>
      <c r="Z41" s="22">
        <v>361</v>
      </c>
      <c r="AA41" s="22">
        <v>0</v>
      </c>
      <c r="AB41" s="22">
        <v>0</v>
      </c>
      <c r="AC41" s="22">
        <v>3682</v>
      </c>
      <c r="AD41" s="22">
        <v>646</v>
      </c>
      <c r="AE41" s="22">
        <v>3036</v>
      </c>
      <c r="AF41" s="22">
        <v>0</v>
      </c>
      <c r="AG41" s="22">
        <v>1053</v>
      </c>
      <c r="AH41" s="22">
        <v>0</v>
      </c>
      <c r="AI41" s="22">
        <v>1053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5705</v>
      </c>
      <c r="AP41" s="22">
        <f>'第４０表介護保険事業会計（最初のページのみ印刷）'!B41-U41</f>
        <v>12585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30</v>
      </c>
      <c r="AW41" s="22">
        <v>30</v>
      </c>
      <c r="AX41" s="22">
        <v>5544</v>
      </c>
      <c r="AY41" s="22">
        <v>0</v>
      </c>
      <c r="AZ41" s="22">
        <f t="shared" si="12"/>
        <v>-5514</v>
      </c>
      <c r="BA41" s="22">
        <v>0</v>
      </c>
      <c r="BB41" s="22">
        <v>230</v>
      </c>
      <c r="BC41" s="22">
        <v>0</v>
      </c>
      <c r="BD41" s="22">
        <f t="shared" si="13"/>
        <v>230</v>
      </c>
      <c r="BE41" s="22">
        <f t="shared" si="14"/>
        <v>7301</v>
      </c>
      <c r="BF41" s="22">
        <f t="shared" si="15"/>
        <v>12585</v>
      </c>
      <c r="BG41" s="22">
        <f>'第４０表介護保険事業会計 (次ページ以降印刷)'!C41</f>
        <v>0</v>
      </c>
      <c r="BH41" s="22">
        <f t="shared" si="16"/>
        <v>0</v>
      </c>
      <c r="BI41" s="22">
        <f t="shared" si="17"/>
        <v>0</v>
      </c>
      <c r="BJ41" s="22">
        <f t="shared" si="18"/>
        <v>7301</v>
      </c>
      <c r="BK41" s="22">
        <f t="shared" si="19"/>
        <v>12585</v>
      </c>
      <c r="BL41" s="22">
        <v>14056</v>
      </c>
      <c r="BM41" s="22">
        <v>2</v>
      </c>
      <c r="BN41" s="22">
        <v>0</v>
      </c>
      <c r="BO41" s="85"/>
      <c r="BP41" s="133"/>
      <c r="BQ41" s="86"/>
      <c r="BR41" s="133"/>
      <c r="BS41" s="86"/>
      <c r="BT41" s="133"/>
      <c r="BU41" s="86"/>
      <c r="BV41" s="133"/>
      <c r="BW41" s="86"/>
      <c r="BX41" s="133"/>
      <c r="BY41" s="86"/>
      <c r="BZ41" s="133"/>
      <c r="CA41" s="86"/>
      <c r="CB41" s="133"/>
      <c r="CC41" s="86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  <c r="IR41" s="85"/>
      <c r="IS41" s="85"/>
      <c r="IT41" s="85"/>
      <c r="IU41" s="85"/>
      <c r="IV41" s="85"/>
    </row>
    <row r="42" spans="1:256" ht="33" customHeight="1">
      <c r="A42" s="87" t="s">
        <v>39</v>
      </c>
      <c r="B42" s="22">
        <v>26128</v>
      </c>
      <c r="C42" s="22">
        <v>0</v>
      </c>
      <c r="D42" s="22">
        <v>0</v>
      </c>
      <c r="E42" s="22">
        <v>25027</v>
      </c>
      <c r="F42" s="22">
        <v>1101</v>
      </c>
      <c r="G42" s="22">
        <v>0</v>
      </c>
      <c r="H42" s="22">
        <v>0</v>
      </c>
      <c r="I42" s="22">
        <v>44773</v>
      </c>
      <c r="J42" s="22">
        <v>0</v>
      </c>
      <c r="K42" s="22">
        <v>44773</v>
      </c>
      <c r="L42" s="22">
        <v>25308</v>
      </c>
      <c r="M42" s="22">
        <v>4625</v>
      </c>
      <c r="N42" s="22">
        <v>14840</v>
      </c>
      <c r="O42" s="22">
        <v>0</v>
      </c>
      <c r="P42" s="22">
        <v>19452</v>
      </c>
      <c r="Q42" s="22">
        <v>12003</v>
      </c>
      <c r="R42" s="22">
        <v>0</v>
      </c>
      <c r="S42" s="22">
        <v>0</v>
      </c>
      <c r="T42" s="22">
        <v>10</v>
      </c>
      <c r="U42" s="22">
        <f t="shared" si="11"/>
        <v>227520</v>
      </c>
      <c r="V42" s="22">
        <v>14648</v>
      </c>
      <c r="W42" s="22">
        <v>191035</v>
      </c>
      <c r="X42" s="22">
        <v>190776</v>
      </c>
      <c r="Y42" s="22">
        <v>0</v>
      </c>
      <c r="Z42" s="22">
        <v>259</v>
      </c>
      <c r="AA42" s="22">
        <v>0</v>
      </c>
      <c r="AB42" s="22">
        <v>0</v>
      </c>
      <c r="AC42" s="22">
        <v>9234</v>
      </c>
      <c r="AD42" s="22">
        <v>2691</v>
      </c>
      <c r="AE42" s="22">
        <v>6543</v>
      </c>
      <c r="AF42" s="22">
        <v>0</v>
      </c>
      <c r="AG42" s="22">
        <v>3978</v>
      </c>
      <c r="AH42" s="22">
        <v>0</v>
      </c>
      <c r="AI42" s="22">
        <v>3978</v>
      </c>
      <c r="AJ42" s="22">
        <v>4580</v>
      </c>
      <c r="AK42" s="22">
        <v>0</v>
      </c>
      <c r="AL42" s="22">
        <v>0</v>
      </c>
      <c r="AM42" s="22">
        <v>0</v>
      </c>
      <c r="AN42" s="22">
        <v>0</v>
      </c>
      <c r="AO42" s="22">
        <v>4045</v>
      </c>
      <c r="AP42" s="22">
        <f>'第４０表介護保険事業会計（最初のページのみ印刷）'!B42-U42</f>
        <v>14596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5583</v>
      </c>
      <c r="AY42" s="22">
        <v>139</v>
      </c>
      <c r="AZ42" s="22">
        <f t="shared" si="12"/>
        <v>-5583</v>
      </c>
      <c r="BA42" s="22">
        <v>0</v>
      </c>
      <c r="BB42" s="22">
        <v>182</v>
      </c>
      <c r="BC42" s="22">
        <v>112</v>
      </c>
      <c r="BD42" s="22">
        <f t="shared" si="13"/>
        <v>70</v>
      </c>
      <c r="BE42" s="22">
        <f t="shared" si="14"/>
        <v>9083</v>
      </c>
      <c r="BF42" s="22">
        <f t="shared" si="15"/>
        <v>14596</v>
      </c>
      <c r="BG42" s="22">
        <f>'第４０表介護保険事業会計 (次ページ以降印刷)'!C42</f>
        <v>0</v>
      </c>
      <c r="BH42" s="22">
        <f t="shared" si="16"/>
        <v>0</v>
      </c>
      <c r="BI42" s="22">
        <f t="shared" si="17"/>
        <v>0</v>
      </c>
      <c r="BJ42" s="22">
        <f t="shared" si="18"/>
        <v>9083</v>
      </c>
      <c r="BK42" s="22">
        <f t="shared" si="19"/>
        <v>14596</v>
      </c>
      <c r="BL42" s="22">
        <v>7823</v>
      </c>
      <c r="BM42" s="22">
        <v>1</v>
      </c>
      <c r="BN42" s="22">
        <v>0</v>
      </c>
      <c r="BO42" s="85"/>
      <c r="BP42" s="133"/>
      <c r="BQ42" s="86"/>
      <c r="BR42" s="133"/>
      <c r="BS42" s="86"/>
      <c r="BT42" s="133"/>
      <c r="BU42" s="86"/>
      <c r="BV42" s="133"/>
      <c r="BW42" s="86"/>
      <c r="BX42" s="133"/>
      <c r="BY42" s="86"/>
      <c r="BZ42" s="133"/>
      <c r="CA42" s="86"/>
      <c r="CB42" s="133"/>
      <c r="CC42" s="86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</row>
    <row r="43" spans="1:256" s="126" customFormat="1" ht="33" customHeight="1">
      <c r="A43" s="88" t="s">
        <v>40</v>
      </c>
      <c r="B43" s="23">
        <v>122266</v>
      </c>
      <c r="C43" s="23">
        <v>0</v>
      </c>
      <c r="D43" s="23">
        <v>0</v>
      </c>
      <c r="E43" s="23">
        <v>118637</v>
      </c>
      <c r="F43" s="23">
        <v>3629</v>
      </c>
      <c r="G43" s="23">
        <v>0</v>
      </c>
      <c r="H43" s="23">
        <v>0</v>
      </c>
      <c r="I43" s="23">
        <v>149873</v>
      </c>
      <c r="J43" s="23">
        <v>0</v>
      </c>
      <c r="K43" s="23">
        <v>149873</v>
      </c>
      <c r="L43" s="23">
        <v>102807</v>
      </c>
      <c r="M43" s="23">
        <v>10985</v>
      </c>
      <c r="N43" s="23">
        <v>36081</v>
      </c>
      <c r="O43" s="23">
        <v>0</v>
      </c>
      <c r="P43" s="23">
        <v>31056</v>
      </c>
      <c r="Q43" s="23">
        <v>29345</v>
      </c>
      <c r="R43" s="23">
        <v>0</v>
      </c>
      <c r="S43" s="23">
        <v>0</v>
      </c>
      <c r="T43" s="23">
        <v>412</v>
      </c>
      <c r="U43" s="23">
        <f t="shared" si="11"/>
        <v>898760</v>
      </c>
      <c r="V43" s="23">
        <v>36122</v>
      </c>
      <c r="W43" s="23">
        <v>822426</v>
      </c>
      <c r="X43" s="23">
        <v>821233</v>
      </c>
      <c r="Y43" s="23">
        <v>0</v>
      </c>
      <c r="Z43" s="23">
        <v>1193</v>
      </c>
      <c r="AA43" s="23">
        <v>0</v>
      </c>
      <c r="AB43" s="23">
        <v>0</v>
      </c>
      <c r="AC43" s="23">
        <v>25974</v>
      </c>
      <c r="AD43" s="23">
        <v>2974</v>
      </c>
      <c r="AE43" s="23">
        <v>23000</v>
      </c>
      <c r="AF43" s="23">
        <v>0</v>
      </c>
      <c r="AG43" s="23">
        <v>0</v>
      </c>
      <c r="AH43" s="23">
        <v>0</v>
      </c>
      <c r="AI43" s="23">
        <v>0</v>
      </c>
      <c r="AJ43" s="23">
        <v>410</v>
      </c>
      <c r="AK43" s="23">
        <v>0</v>
      </c>
      <c r="AL43" s="23">
        <v>0</v>
      </c>
      <c r="AM43" s="23">
        <v>0</v>
      </c>
      <c r="AN43" s="23">
        <v>0</v>
      </c>
      <c r="AO43" s="23">
        <v>13828</v>
      </c>
      <c r="AP43" s="23">
        <f>'第４０表介護保険事業会計（最初のページのみ印刷）'!B43-U43</f>
        <v>9044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15796</v>
      </c>
      <c r="AW43" s="23">
        <v>0</v>
      </c>
      <c r="AX43" s="23">
        <v>482</v>
      </c>
      <c r="AY43" s="23">
        <v>482</v>
      </c>
      <c r="AZ43" s="23">
        <f t="shared" si="12"/>
        <v>15314</v>
      </c>
      <c r="BA43" s="23">
        <v>0</v>
      </c>
      <c r="BB43" s="23">
        <v>3667</v>
      </c>
      <c r="BC43" s="23">
        <v>998</v>
      </c>
      <c r="BD43" s="23">
        <f t="shared" si="13"/>
        <v>2669</v>
      </c>
      <c r="BE43" s="23">
        <f t="shared" si="14"/>
        <v>27027</v>
      </c>
      <c r="BF43" s="23">
        <f t="shared" si="15"/>
        <v>9044</v>
      </c>
      <c r="BG43" s="23">
        <f>'第４０表介護保険事業会計 (次ページ以降印刷)'!C43</f>
        <v>0</v>
      </c>
      <c r="BH43" s="23">
        <f t="shared" si="16"/>
        <v>0</v>
      </c>
      <c r="BI43" s="23">
        <f t="shared" si="17"/>
        <v>0</v>
      </c>
      <c r="BJ43" s="23">
        <f t="shared" si="18"/>
        <v>27027</v>
      </c>
      <c r="BK43" s="23">
        <f t="shared" si="19"/>
        <v>9044</v>
      </c>
      <c r="BL43" s="23">
        <v>18790</v>
      </c>
      <c r="BM43" s="23">
        <v>3</v>
      </c>
      <c r="BN43" s="23">
        <v>0</v>
      </c>
      <c r="BO43" s="124"/>
      <c r="BP43" s="134"/>
      <c r="BQ43" s="125"/>
      <c r="BR43" s="134"/>
      <c r="BS43" s="125"/>
      <c r="BT43" s="134"/>
      <c r="BU43" s="125"/>
      <c r="BV43" s="134"/>
      <c r="BW43" s="125"/>
      <c r="BX43" s="134"/>
      <c r="BY43" s="125"/>
      <c r="BZ43" s="134"/>
      <c r="CA43" s="125"/>
      <c r="CB43" s="134"/>
      <c r="CC43" s="125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  <c r="FI43" s="124"/>
      <c r="FJ43" s="124"/>
      <c r="FK43" s="124"/>
      <c r="FL43" s="124"/>
      <c r="FM43" s="124"/>
      <c r="FN43" s="124"/>
      <c r="FO43" s="124"/>
      <c r="FP43" s="124"/>
      <c r="FQ43" s="124"/>
      <c r="FR43" s="124"/>
      <c r="FS43" s="124"/>
      <c r="FT43" s="124"/>
      <c r="FU43" s="124"/>
      <c r="FV43" s="124"/>
      <c r="FW43" s="124"/>
      <c r="FX43" s="124"/>
      <c r="FY43" s="124"/>
      <c r="FZ43" s="124"/>
      <c r="GA43" s="124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4"/>
      <c r="GN43" s="124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24"/>
      <c r="HA43" s="124"/>
      <c r="HB43" s="124"/>
      <c r="HC43" s="124"/>
      <c r="HD43" s="124"/>
      <c r="HE43" s="124"/>
      <c r="HF43" s="124"/>
      <c r="HG43" s="124"/>
      <c r="HH43" s="124"/>
      <c r="HI43" s="124"/>
      <c r="HJ43" s="124"/>
      <c r="HK43" s="124"/>
      <c r="HL43" s="124"/>
      <c r="HM43" s="124"/>
      <c r="HN43" s="124"/>
      <c r="HO43" s="124"/>
      <c r="HP43" s="124"/>
      <c r="HQ43" s="124"/>
      <c r="HR43" s="124"/>
      <c r="HS43" s="124"/>
      <c r="HT43" s="124"/>
      <c r="HU43" s="124"/>
      <c r="HV43" s="124"/>
      <c r="HW43" s="124"/>
      <c r="HX43" s="124"/>
      <c r="HY43" s="124"/>
      <c r="HZ43" s="124"/>
      <c r="IA43" s="124"/>
      <c r="IB43" s="124"/>
      <c r="IC43" s="124"/>
      <c r="ID43" s="124"/>
      <c r="IE43" s="124"/>
      <c r="IF43" s="124"/>
      <c r="IG43" s="124"/>
      <c r="IH43" s="124"/>
      <c r="II43" s="124"/>
      <c r="IJ43" s="124"/>
      <c r="IK43" s="124"/>
      <c r="IL43" s="124"/>
      <c r="IM43" s="124"/>
      <c r="IN43" s="124"/>
      <c r="IO43" s="124"/>
      <c r="IP43" s="124"/>
      <c r="IQ43" s="124"/>
      <c r="IR43" s="124"/>
      <c r="IS43" s="124"/>
      <c r="IT43" s="124"/>
      <c r="IU43" s="124"/>
      <c r="IV43" s="124"/>
    </row>
    <row r="44" spans="1:256" ht="33" customHeight="1">
      <c r="A44" s="87" t="s">
        <v>41</v>
      </c>
      <c r="B44" s="22">
        <v>122096</v>
      </c>
      <c r="C44" s="22">
        <v>0</v>
      </c>
      <c r="D44" s="22">
        <v>0</v>
      </c>
      <c r="E44" s="22">
        <v>118073</v>
      </c>
      <c r="F44" s="22">
        <v>4023</v>
      </c>
      <c r="G44" s="22">
        <v>0</v>
      </c>
      <c r="H44" s="22">
        <v>0</v>
      </c>
      <c r="I44" s="22">
        <v>139779</v>
      </c>
      <c r="J44" s="22">
        <v>0</v>
      </c>
      <c r="K44" s="22">
        <v>139779</v>
      </c>
      <c r="L44" s="22">
        <v>99935</v>
      </c>
      <c r="M44" s="22">
        <v>4023</v>
      </c>
      <c r="N44" s="22">
        <v>35821</v>
      </c>
      <c r="O44" s="22">
        <v>0</v>
      </c>
      <c r="P44" s="22">
        <v>8932</v>
      </c>
      <c r="Q44" s="22">
        <v>15134</v>
      </c>
      <c r="R44" s="22">
        <v>0</v>
      </c>
      <c r="S44" s="22">
        <v>0</v>
      </c>
      <c r="T44" s="22">
        <v>305</v>
      </c>
      <c r="U44" s="22">
        <f t="shared" si="11"/>
        <v>847015</v>
      </c>
      <c r="V44" s="22">
        <v>35532</v>
      </c>
      <c r="W44" s="22">
        <v>774558</v>
      </c>
      <c r="X44" s="22">
        <v>730367</v>
      </c>
      <c r="Y44" s="22">
        <v>43297</v>
      </c>
      <c r="Z44" s="22">
        <v>894</v>
      </c>
      <c r="AA44" s="22">
        <v>0</v>
      </c>
      <c r="AB44" s="22">
        <v>0</v>
      </c>
      <c r="AC44" s="22">
        <v>21765</v>
      </c>
      <c r="AD44" s="22">
        <v>8607</v>
      </c>
      <c r="AE44" s="22">
        <v>13158</v>
      </c>
      <c r="AF44" s="22">
        <v>0</v>
      </c>
      <c r="AG44" s="22">
        <v>3710</v>
      </c>
      <c r="AH44" s="22">
        <v>0</v>
      </c>
      <c r="AI44" s="22">
        <v>3710</v>
      </c>
      <c r="AJ44" s="22">
        <v>5513</v>
      </c>
      <c r="AK44" s="22">
        <v>0</v>
      </c>
      <c r="AL44" s="22">
        <v>0</v>
      </c>
      <c r="AM44" s="22">
        <v>0</v>
      </c>
      <c r="AN44" s="22">
        <v>0</v>
      </c>
      <c r="AO44" s="22">
        <v>5937</v>
      </c>
      <c r="AP44" s="22">
        <f>'第４０表介護保険事業会計（最初のページのみ印刷）'!B44-U44</f>
        <v>7753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5584</v>
      </c>
      <c r="AW44" s="22">
        <v>0</v>
      </c>
      <c r="AX44" s="22">
        <v>5995</v>
      </c>
      <c r="AY44" s="22">
        <v>1380</v>
      </c>
      <c r="AZ44" s="22">
        <f t="shared" si="12"/>
        <v>-411</v>
      </c>
      <c r="BA44" s="22">
        <v>0</v>
      </c>
      <c r="BB44" s="22">
        <v>449</v>
      </c>
      <c r="BC44" s="22">
        <v>0</v>
      </c>
      <c r="BD44" s="22">
        <f t="shared" si="13"/>
        <v>449</v>
      </c>
      <c r="BE44" s="22">
        <f t="shared" si="14"/>
        <v>7791</v>
      </c>
      <c r="BF44" s="22">
        <f t="shared" si="15"/>
        <v>7753</v>
      </c>
      <c r="BG44" s="22">
        <f>'第４０表介護保険事業会計 (次ページ以降印刷)'!C44</f>
        <v>0</v>
      </c>
      <c r="BH44" s="22">
        <f t="shared" si="16"/>
        <v>0</v>
      </c>
      <c r="BI44" s="22">
        <f t="shared" si="17"/>
        <v>0</v>
      </c>
      <c r="BJ44" s="22">
        <f t="shared" si="18"/>
        <v>7791</v>
      </c>
      <c r="BK44" s="22">
        <f t="shared" si="19"/>
        <v>7753</v>
      </c>
      <c r="BL44" s="22">
        <v>23029</v>
      </c>
      <c r="BM44" s="22">
        <v>3</v>
      </c>
      <c r="BN44" s="22">
        <v>0</v>
      </c>
      <c r="BO44" s="85"/>
      <c r="BP44" s="133"/>
      <c r="BQ44" s="86"/>
      <c r="BR44" s="133"/>
      <c r="BS44" s="86"/>
      <c r="BT44" s="133"/>
      <c r="BU44" s="86"/>
      <c r="BV44" s="133"/>
      <c r="BW44" s="86"/>
      <c r="BX44" s="133"/>
      <c r="BY44" s="86"/>
      <c r="BZ44" s="133"/>
      <c r="CA44" s="86"/>
      <c r="CB44" s="133"/>
      <c r="CC44" s="86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  <c r="IR44" s="85"/>
      <c r="IS44" s="85"/>
      <c r="IT44" s="85"/>
      <c r="IU44" s="85"/>
      <c r="IV44" s="85"/>
    </row>
    <row r="45" spans="1:256" ht="33" customHeight="1">
      <c r="A45" s="87" t="s">
        <v>42</v>
      </c>
      <c r="B45" s="22">
        <v>62692</v>
      </c>
      <c r="C45" s="22">
        <v>0</v>
      </c>
      <c r="D45" s="22">
        <v>0</v>
      </c>
      <c r="E45" s="22">
        <v>60636</v>
      </c>
      <c r="F45" s="22">
        <v>2056</v>
      </c>
      <c r="G45" s="22">
        <v>0</v>
      </c>
      <c r="H45" s="22">
        <v>0</v>
      </c>
      <c r="I45" s="22">
        <v>86870</v>
      </c>
      <c r="J45" s="22">
        <v>0</v>
      </c>
      <c r="K45" s="22">
        <v>83936</v>
      </c>
      <c r="L45" s="22">
        <v>50169</v>
      </c>
      <c r="M45" s="22">
        <v>9697</v>
      </c>
      <c r="N45" s="22">
        <v>24070</v>
      </c>
      <c r="O45" s="22">
        <v>2934</v>
      </c>
      <c r="P45" s="22">
        <v>2166</v>
      </c>
      <c r="Q45" s="22">
        <v>35113</v>
      </c>
      <c r="R45" s="22">
        <v>0</v>
      </c>
      <c r="S45" s="22">
        <v>0</v>
      </c>
      <c r="T45" s="22">
        <v>18</v>
      </c>
      <c r="U45" s="22">
        <f t="shared" si="11"/>
        <v>441289</v>
      </c>
      <c r="V45" s="22">
        <v>22634</v>
      </c>
      <c r="W45" s="22">
        <v>401352</v>
      </c>
      <c r="X45" s="22">
        <v>366234</v>
      </c>
      <c r="Y45" s="22">
        <v>34686</v>
      </c>
      <c r="Z45" s="22">
        <v>432</v>
      </c>
      <c r="AA45" s="22">
        <v>0</v>
      </c>
      <c r="AB45" s="22">
        <v>0</v>
      </c>
      <c r="AC45" s="22">
        <v>15866</v>
      </c>
      <c r="AD45" s="22">
        <v>5157</v>
      </c>
      <c r="AE45" s="22">
        <v>10709</v>
      </c>
      <c r="AF45" s="22">
        <v>0</v>
      </c>
      <c r="AG45" s="22">
        <v>0</v>
      </c>
      <c r="AH45" s="22">
        <v>0</v>
      </c>
      <c r="AI45" s="22">
        <v>0</v>
      </c>
      <c r="AJ45" s="22">
        <v>2</v>
      </c>
      <c r="AK45" s="22">
        <v>0</v>
      </c>
      <c r="AL45" s="22">
        <v>0</v>
      </c>
      <c r="AM45" s="22">
        <v>0</v>
      </c>
      <c r="AN45" s="22">
        <v>0</v>
      </c>
      <c r="AO45" s="22">
        <v>1435</v>
      </c>
      <c r="AP45" s="22">
        <f>'第４０表介護保険事業会計（最初のページのみ印刷）'!B45-U45</f>
        <v>44096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1247</v>
      </c>
      <c r="AW45" s="22">
        <v>1</v>
      </c>
      <c r="AX45" s="22">
        <v>0</v>
      </c>
      <c r="AY45" s="22">
        <v>0</v>
      </c>
      <c r="AZ45" s="22">
        <f t="shared" si="12"/>
        <v>1247</v>
      </c>
      <c r="BA45" s="22">
        <v>0</v>
      </c>
      <c r="BB45" s="22">
        <v>0</v>
      </c>
      <c r="BC45" s="22">
        <v>1108</v>
      </c>
      <c r="BD45" s="22">
        <f t="shared" si="13"/>
        <v>-1108</v>
      </c>
      <c r="BE45" s="22">
        <f t="shared" si="14"/>
        <v>44235</v>
      </c>
      <c r="BF45" s="22">
        <f t="shared" si="15"/>
        <v>44096</v>
      </c>
      <c r="BG45" s="22">
        <f>'第４０表介護保険事業会計 (次ページ以降印刷)'!C45</f>
        <v>0</v>
      </c>
      <c r="BH45" s="22">
        <f t="shared" si="16"/>
        <v>0</v>
      </c>
      <c r="BI45" s="22">
        <f t="shared" si="17"/>
        <v>0</v>
      </c>
      <c r="BJ45" s="22">
        <f t="shared" si="18"/>
        <v>44235</v>
      </c>
      <c r="BK45" s="22">
        <f t="shared" si="19"/>
        <v>44096</v>
      </c>
      <c r="BL45" s="22">
        <v>14775</v>
      </c>
      <c r="BM45" s="22">
        <v>2</v>
      </c>
      <c r="BN45" s="22">
        <v>0</v>
      </c>
      <c r="BO45" s="85"/>
      <c r="BP45" s="133"/>
      <c r="BQ45" s="86"/>
      <c r="BR45" s="133"/>
      <c r="BS45" s="86"/>
      <c r="BT45" s="133"/>
      <c r="BU45" s="86"/>
      <c r="BV45" s="133"/>
      <c r="BW45" s="86"/>
      <c r="BX45" s="133"/>
      <c r="BY45" s="86"/>
      <c r="BZ45" s="133"/>
      <c r="CA45" s="86"/>
      <c r="CB45" s="133"/>
      <c r="CC45" s="86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  <c r="IV45" s="85"/>
    </row>
    <row r="46" spans="1:256" ht="33" customHeight="1">
      <c r="A46" s="87" t="s">
        <v>43</v>
      </c>
      <c r="B46" s="22">
        <v>110560</v>
      </c>
      <c r="C46" s="22">
        <v>0</v>
      </c>
      <c r="D46" s="22">
        <v>0</v>
      </c>
      <c r="E46" s="22">
        <v>107192</v>
      </c>
      <c r="F46" s="22">
        <v>3368</v>
      </c>
      <c r="G46" s="22">
        <v>0</v>
      </c>
      <c r="H46" s="22">
        <v>0</v>
      </c>
      <c r="I46" s="22">
        <v>123863</v>
      </c>
      <c r="J46" s="22">
        <v>0</v>
      </c>
      <c r="K46" s="22">
        <v>123863</v>
      </c>
      <c r="L46" s="22">
        <v>83183</v>
      </c>
      <c r="M46" s="22">
        <v>3388</v>
      </c>
      <c r="N46" s="22">
        <v>37292</v>
      </c>
      <c r="O46" s="22">
        <v>0</v>
      </c>
      <c r="P46" s="22">
        <v>3274</v>
      </c>
      <c r="Q46" s="22">
        <v>7787</v>
      </c>
      <c r="R46" s="22">
        <v>0</v>
      </c>
      <c r="S46" s="22">
        <v>0</v>
      </c>
      <c r="T46" s="22">
        <v>64</v>
      </c>
      <c r="U46" s="22">
        <f t="shared" si="11"/>
        <v>723974</v>
      </c>
      <c r="V46" s="22">
        <v>40565</v>
      </c>
      <c r="W46" s="22">
        <v>665467</v>
      </c>
      <c r="X46" s="22">
        <v>664705</v>
      </c>
      <c r="Y46" s="22">
        <v>0</v>
      </c>
      <c r="Z46" s="22">
        <v>762</v>
      </c>
      <c r="AA46" s="22">
        <v>0</v>
      </c>
      <c r="AB46" s="22">
        <v>0</v>
      </c>
      <c r="AC46" s="22">
        <v>17188</v>
      </c>
      <c r="AD46" s="22">
        <v>3153</v>
      </c>
      <c r="AE46" s="22">
        <v>14035</v>
      </c>
      <c r="AF46" s="22">
        <v>0</v>
      </c>
      <c r="AG46" s="22">
        <v>0</v>
      </c>
      <c r="AH46" s="22">
        <v>0</v>
      </c>
      <c r="AI46" s="22">
        <v>0</v>
      </c>
      <c r="AJ46" s="22">
        <v>56</v>
      </c>
      <c r="AK46" s="22">
        <v>0</v>
      </c>
      <c r="AL46" s="22">
        <v>0</v>
      </c>
      <c r="AM46" s="22">
        <v>0</v>
      </c>
      <c r="AN46" s="22">
        <v>0</v>
      </c>
      <c r="AO46" s="22">
        <v>698</v>
      </c>
      <c r="AP46" s="22">
        <f>'第４０表介護保険事業会計（最初のページのみ印刷）'!B46-U46</f>
        <v>7481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12439</v>
      </c>
      <c r="AW46" s="22">
        <v>0</v>
      </c>
      <c r="AX46" s="22">
        <v>5232</v>
      </c>
      <c r="AY46" s="22">
        <v>1876</v>
      </c>
      <c r="AZ46" s="22">
        <f t="shared" si="12"/>
        <v>7207</v>
      </c>
      <c r="BA46" s="22">
        <v>0</v>
      </c>
      <c r="BB46" s="22">
        <v>0</v>
      </c>
      <c r="BC46" s="22">
        <v>3804</v>
      </c>
      <c r="BD46" s="22">
        <f t="shared" si="13"/>
        <v>-3804</v>
      </c>
      <c r="BE46" s="22">
        <f t="shared" si="14"/>
        <v>10884</v>
      </c>
      <c r="BF46" s="22">
        <f t="shared" si="15"/>
        <v>7481</v>
      </c>
      <c r="BG46" s="22">
        <f>'第４０表介護保険事業会計 (次ページ以降印刷)'!C46</f>
        <v>0</v>
      </c>
      <c r="BH46" s="22">
        <f t="shared" si="16"/>
        <v>0</v>
      </c>
      <c r="BI46" s="22">
        <f t="shared" si="17"/>
        <v>0</v>
      </c>
      <c r="BJ46" s="22">
        <f t="shared" si="18"/>
        <v>10884</v>
      </c>
      <c r="BK46" s="22">
        <f t="shared" si="19"/>
        <v>7481</v>
      </c>
      <c r="BL46" s="22">
        <v>24280</v>
      </c>
      <c r="BM46" s="22">
        <v>3</v>
      </c>
      <c r="BN46" s="22">
        <v>1904</v>
      </c>
      <c r="BO46" s="85"/>
      <c r="BP46" s="133"/>
      <c r="BQ46" s="86"/>
      <c r="BR46" s="133"/>
      <c r="BS46" s="86"/>
      <c r="BT46" s="133"/>
      <c r="BU46" s="86"/>
      <c r="BV46" s="133"/>
      <c r="BW46" s="86"/>
      <c r="BX46" s="133"/>
      <c r="BY46" s="86"/>
      <c r="BZ46" s="133"/>
      <c r="CA46" s="86"/>
      <c r="CB46" s="133"/>
      <c r="CC46" s="86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85"/>
      <c r="IU46" s="85"/>
      <c r="IV46" s="85"/>
    </row>
    <row r="47" spans="1:256" ht="33" customHeight="1">
      <c r="A47" s="87" t="s">
        <v>44</v>
      </c>
      <c r="B47" s="22">
        <v>43797</v>
      </c>
      <c r="C47" s="22">
        <v>0</v>
      </c>
      <c r="D47" s="22">
        <v>0</v>
      </c>
      <c r="E47" s="22">
        <v>42094</v>
      </c>
      <c r="F47" s="22">
        <v>1703</v>
      </c>
      <c r="G47" s="22">
        <v>0</v>
      </c>
      <c r="H47" s="22">
        <v>0</v>
      </c>
      <c r="I47" s="22">
        <v>67222</v>
      </c>
      <c r="J47" s="22">
        <v>0</v>
      </c>
      <c r="K47" s="22">
        <v>67222</v>
      </c>
      <c r="L47" s="22">
        <v>41351</v>
      </c>
      <c r="M47" s="22">
        <v>1702</v>
      </c>
      <c r="N47" s="22">
        <v>24169</v>
      </c>
      <c r="O47" s="22">
        <v>0</v>
      </c>
      <c r="P47" s="22">
        <v>1426</v>
      </c>
      <c r="Q47" s="22">
        <v>18963</v>
      </c>
      <c r="R47" s="22">
        <v>0</v>
      </c>
      <c r="S47" s="22">
        <v>0</v>
      </c>
      <c r="T47" s="22">
        <v>177</v>
      </c>
      <c r="U47" s="22">
        <f t="shared" si="11"/>
        <v>344559</v>
      </c>
      <c r="V47" s="22">
        <v>24603</v>
      </c>
      <c r="W47" s="22">
        <v>304290</v>
      </c>
      <c r="X47" s="22">
        <v>303935</v>
      </c>
      <c r="Y47" s="22">
        <v>0</v>
      </c>
      <c r="Z47" s="22">
        <v>355</v>
      </c>
      <c r="AA47" s="22">
        <v>0</v>
      </c>
      <c r="AB47" s="22">
        <v>0</v>
      </c>
      <c r="AC47" s="22">
        <v>9386</v>
      </c>
      <c r="AD47" s="22">
        <v>2779</v>
      </c>
      <c r="AE47" s="22">
        <v>6607</v>
      </c>
      <c r="AF47" s="22">
        <v>0</v>
      </c>
      <c r="AG47" s="22">
        <v>3146</v>
      </c>
      <c r="AH47" s="22">
        <v>0</v>
      </c>
      <c r="AI47" s="22">
        <v>3146</v>
      </c>
      <c r="AJ47" s="22">
        <v>113</v>
      </c>
      <c r="AK47" s="22">
        <v>0</v>
      </c>
      <c r="AL47" s="22">
        <v>0</v>
      </c>
      <c r="AM47" s="22">
        <v>0</v>
      </c>
      <c r="AN47" s="22">
        <v>0</v>
      </c>
      <c r="AO47" s="22">
        <v>3021</v>
      </c>
      <c r="AP47" s="22">
        <f>'第４０表介護保険事業会計（最初のページのみ印刷）'!B47-U47</f>
        <v>14724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3164</v>
      </c>
      <c r="AW47" s="22">
        <v>0</v>
      </c>
      <c r="AX47" s="22">
        <v>3474</v>
      </c>
      <c r="AY47" s="22">
        <v>159</v>
      </c>
      <c r="AZ47" s="22">
        <f t="shared" si="12"/>
        <v>-310</v>
      </c>
      <c r="BA47" s="22">
        <v>0</v>
      </c>
      <c r="BB47" s="22">
        <v>874</v>
      </c>
      <c r="BC47" s="22">
        <v>95</v>
      </c>
      <c r="BD47" s="22">
        <f t="shared" si="13"/>
        <v>779</v>
      </c>
      <c r="BE47" s="22">
        <f t="shared" si="14"/>
        <v>15193</v>
      </c>
      <c r="BF47" s="22">
        <f t="shared" si="15"/>
        <v>14724</v>
      </c>
      <c r="BG47" s="22">
        <f>'第４０表介護保険事業会計 (次ページ以降印刷)'!C47</f>
        <v>0</v>
      </c>
      <c r="BH47" s="22">
        <f t="shared" si="16"/>
        <v>0</v>
      </c>
      <c r="BI47" s="22">
        <f t="shared" si="17"/>
        <v>0</v>
      </c>
      <c r="BJ47" s="22">
        <f t="shared" si="18"/>
        <v>15193</v>
      </c>
      <c r="BK47" s="22">
        <f t="shared" si="19"/>
        <v>14724</v>
      </c>
      <c r="BL47" s="22">
        <v>7864</v>
      </c>
      <c r="BM47" s="22">
        <v>1</v>
      </c>
      <c r="BN47" s="22">
        <v>0</v>
      </c>
      <c r="BO47" s="85"/>
      <c r="BP47" s="133"/>
      <c r="BQ47" s="86"/>
      <c r="BR47" s="133"/>
      <c r="BS47" s="86"/>
      <c r="BT47" s="133"/>
      <c r="BU47" s="86"/>
      <c r="BV47" s="133"/>
      <c r="BW47" s="86"/>
      <c r="BX47" s="133"/>
      <c r="BY47" s="86"/>
      <c r="BZ47" s="133"/>
      <c r="CA47" s="86"/>
      <c r="CB47" s="133"/>
      <c r="CC47" s="86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  <c r="IR47" s="85"/>
      <c r="IS47" s="85"/>
      <c r="IT47" s="85"/>
      <c r="IU47" s="85"/>
      <c r="IV47" s="85"/>
    </row>
    <row r="48" spans="1:256" s="126" customFormat="1" ht="33" customHeight="1">
      <c r="A48" s="88" t="s">
        <v>45</v>
      </c>
      <c r="B48" s="23">
        <v>157710</v>
      </c>
      <c r="C48" s="23">
        <v>0</v>
      </c>
      <c r="D48" s="23">
        <v>0</v>
      </c>
      <c r="E48" s="23">
        <v>152818</v>
      </c>
      <c r="F48" s="23">
        <v>4892</v>
      </c>
      <c r="G48" s="23">
        <v>0</v>
      </c>
      <c r="H48" s="23">
        <v>0</v>
      </c>
      <c r="I48" s="23">
        <v>167564</v>
      </c>
      <c r="J48" s="23">
        <v>0</v>
      </c>
      <c r="K48" s="23">
        <v>167564</v>
      </c>
      <c r="L48" s="23">
        <v>131155</v>
      </c>
      <c r="M48" s="23">
        <v>4857</v>
      </c>
      <c r="N48" s="23">
        <v>31552</v>
      </c>
      <c r="O48" s="23">
        <v>0</v>
      </c>
      <c r="P48" s="23">
        <v>76343</v>
      </c>
      <c r="Q48" s="23">
        <v>28459</v>
      </c>
      <c r="R48" s="23">
        <v>0</v>
      </c>
      <c r="S48" s="23">
        <v>0</v>
      </c>
      <c r="T48" s="23">
        <v>8280</v>
      </c>
      <c r="U48" s="23">
        <f t="shared" si="11"/>
        <v>1158294</v>
      </c>
      <c r="V48" s="23">
        <v>37593</v>
      </c>
      <c r="W48" s="23">
        <v>1060062</v>
      </c>
      <c r="X48" s="23">
        <v>1058651</v>
      </c>
      <c r="Y48" s="23">
        <v>0</v>
      </c>
      <c r="Z48" s="23">
        <v>1411</v>
      </c>
      <c r="AA48" s="23">
        <v>0</v>
      </c>
      <c r="AB48" s="23">
        <v>0</v>
      </c>
      <c r="AC48" s="23">
        <v>30029</v>
      </c>
      <c r="AD48" s="23">
        <v>6949</v>
      </c>
      <c r="AE48" s="23">
        <v>23080</v>
      </c>
      <c r="AF48" s="23">
        <v>0</v>
      </c>
      <c r="AG48" s="23">
        <v>0</v>
      </c>
      <c r="AH48" s="23">
        <v>0</v>
      </c>
      <c r="AI48" s="23">
        <v>0</v>
      </c>
      <c r="AJ48" s="23">
        <v>25529</v>
      </c>
      <c r="AK48" s="23">
        <v>0</v>
      </c>
      <c r="AL48" s="23">
        <v>0</v>
      </c>
      <c r="AM48" s="23">
        <v>0</v>
      </c>
      <c r="AN48" s="23">
        <v>0</v>
      </c>
      <c r="AO48" s="23">
        <v>5081</v>
      </c>
      <c r="AP48" s="23">
        <f>'第４０表介護保険事業会計（最初のページのみ印刷）'!B48-U48</f>
        <v>26764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23">
        <v>21852</v>
      </c>
      <c r="AW48" s="23">
        <v>0</v>
      </c>
      <c r="AX48" s="23">
        <v>143</v>
      </c>
      <c r="AY48" s="23">
        <v>143</v>
      </c>
      <c r="AZ48" s="23">
        <f aca="true" t="shared" si="20" ref="AZ48:AZ64">AV48-AX48</f>
        <v>21709</v>
      </c>
      <c r="BA48" s="23">
        <v>0</v>
      </c>
      <c r="BB48" s="23">
        <v>0</v>
      </c>
      <c r="BC48" s="23">
        <v>3269</v>
      </c>
      <c r="BD48" s="23">
        <f aca="true" t="shared" si="21" ref="BD48:BD64">BB48-BC48</f>
        <v>-3269</v>
      </c>
      <c r="BE48" s="23">
        <f aca="true" t="shared" si="22" ref="BE48:BE64">BF48+AZ48+BD48</f>
        <v>45204</v>
      </c>
      <c r="BF48" s="23">
        <f aca="true" t="shared" si="23" ref="BF48:BF64">AP48-AS48+AT48+BA48</f>
        <v>26764</v>
      </c>
      <c r="BG48" s="23">
        <f>'第４０表介護保険事業会計 (次ページ以降印刷)'!C48</f>
        <v>0</v>
      </c>
      <c r="BH48" s="23">
        <f aca="true" t="shared" si="24" ref="BH48:BH64">J48</f>
        <v>0</v>
      </c>
      <c r="BI48" s="23">
        <f aca="true" t="shared" si="25" ref="BI48:BI64">AH48</f>
        <v>0</v>
      </c>
      <c r="BJ48" s="23">
        <f aca="true" t="shared" si="26" ref="BJ48:BJ64">BE48-BG48-BH48+BI48</f>
        <v>45204</v>
      </c>
      <c r="BK48" s="23">
        <f aca="true" t="shared" si="27" ref="BK48:BK64">BF48-BG48-BH48+BI48</f>
        <v>26764</v>
      </c>
      <c r="BL48" s="23">
        <v>41407</v>
      </c>
      <c r="BM48" s="23">
        <v>6</v>
      </c>
      <c r="BN48" s="23">
        <v>0</v>
      </c>
      <c r="BO48" s="124"/>
      <c r="BP48" s="134"/>
      <c r="BQ48" s="125"/>
      <c r="BR48" s="134"/>
      <c r="BS48" s="125"/>
      <c r="BT48" s="134"/>
      <c r="BU48" s="125"/>
      <c r="BV48" s="134"/>
      <c r="BW48" s="125"/>
      <c r="BX48" s="134"/>
      <c r="BY48" s="125"/>
      <c r="BZ48" s="134"/>
      <c r="CA48" s="125"/>
      <c r="CB48" s="134"/>
      <c r="CC48" s="125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  <c r="FL48" s="124"/>
      <c r="FM48" s="124"/>
      <c r="FN48" s="124"/>
      <c r="FO48" s="124"/>
      <c r="FP48" s="124"/>
      <c r="FQ48" s="124"/>
      <c r="FR48" s="124"/>
      <c r="FS48" s="124"/>
      <c r="FT48" s="124"/>
      <c r="FU48" s="124"/>
      <c r="FV48" s="124"/>
      <c r="FW48" s="124"/>
      <c r="FX48" s="124"/>
      <c r="FY48" s="124"/>
      <c r="FZ48" s="124"/>
      <c r="GA48" s="124"/>
      <c r="GB48" s="124"/>
      <c r="GC48" s="124"/>
      <c r="GD48" s="124"/>
      <c r="GE48" s="124"/>
      <c r="GF48" s="124"/>
      <c r="GG48" s="124"/>
      <c r="GH48" s="124"/>
      <c r="GI48" s="124"/>
      <c r="GJ48" s="124"/>
      <c r="GK48" s="124"/>
      <c r="GL48" s="124"/>
      <c r="GM48" s="124"/>
      <c r="GN48" s="124"/>
      <c r="GO48" s="124"/>
      <c r="GP48" s="124"/>
      <c r="GQ48" s="124"/>
      <c r="GR48" s="124"/>
      <c r="GS48" s="124"/>
      <c r="GT48" s="124"/>
      <c r="GU48" s="124"/>
      <c r="GV48" s="124"/>
      <c r="GW48" s="124"/>
      <c r="GX48" s="124"/>
      <c r="GY48" s="124"/>
      <c r="GZ48" s="124"/>
      <c r="HA48" s="124"/>
      <c r="HB48" s="124"/>
      <c r="HC48" s="124"/>
      <c r="HD48" s="124"/>
      <c r="HE48" s="124"/>
      <c r="HF48" s="124"/>
      <c r="HG48" s="124"/>
      <c r="HH48" s="124"/>
      <c r="HI48" s="124"/>
      <c r="HJ48" s="124"/>
      <c r="HK48" s="124"/>
      <c r="HL48" s="124"/>
      <c r="HM48" s="124"/>
      <c r="HN48" s="124"/>
      <c r="HO48" s="124"/>
      <c r="HP48" s="124"/>
      <c r="HQ48" s="124"/>
      <c r="HR48" s="124"/>
      <c r="HS48" s="124"/>
      <c r="HT48" s="124"/>
      <c r="HU48" s="124"/>
      <c r="HV48" s="124"/>
      <c r="HW48" s="124"/>
      <c r="HX48" s="124"/>
      <c r="HY48" s="124"/>
      <c r="HZ48" s="124"/>
      <c r="IA48" s="124"/>
      <c r="IB48" s="124"/>
      <c r="IC48" s="124"/>
      <c r="ID48" s="124"/>
      <c r="IE48" s="124"/>
      <c r="IF48" s="124"/>
      <c r="IG48" s="124"/>
      <c r="IH48" s="124"/>
      <c r="II48" s="124"/>
      <c r="IJ48" s="124"/>
      <c r="IK48" s="124"/>
      <c r="IL48" s="124"/>
      <c r="IM48" s="124"/>
      <c r="IN48" s="124"/>
      <c r="IO48" s="124"/>
      <c r="IP48" s="124"/>
      <c r="IQ48" s="124"/>
      <c r="IR48" s="124"/>
      <c r="IS48" s="124"/>
      <c r="IT48" s="124"/>
      <c r="IU48" s="124"/>
      <c r="IV48" s="124"/>
    </row>
    <row r="49" spans="1:256" ht="33" customHeight="1">
      <c r="A49" s="87" t="s">
        <v>46</v>
      </c>
      <c r="B49" s="22">
        <v>45732</v>
      </c>
      <c r="C49" s="22">
        <v>0</v>
      </c>
      <c r="D49" s="22">
        <v>0</v>
      </c>
      <c r="E49" s="22">
        <v>44273</v>
      </c>
      <c r="F49" s="22">
        <v>1459</v>
      </c>
      <c r="G49" s="22">
        <v>0</v>
      </c>
      <c r="H49" s="22">
        <v>0</v>
      </c>
      <c r="I49" s="22">
        <v>60597</v>
      </c>
      <c r="J49" s="22">
        <v>0</v>
      </c>
      <c r="K49" s="22">
        <v>60597</v>
      </c>
      <c r="L49" s="22">
        <v>37337</v>
      </c>
      <c r="M49" s="22">
        <v>1596</v>
      </c>
      <c r="N49" s="22">
        <v>21664</v>
      </c>
      <c r="O49" s="22">
        <v>0</v>
      </c>
      <c r="P49" s="22">
        <v>1623</v>
      </c>
      <c r="Q49" s="22">
        <v>10020</v>
      </c>
      <c r="R49" s="22">
        <v>0</v>
      </c>
      <c r="S49" s="22">
        <v>0</v>
      </c>
      <c r="T49" s="22">
        <v>161</v>
      </c>
      <c r="U49" s="22">
        <f t="shared" si="11"/>
        <v>328737</v>
      </c>
      <c r="V49" s="22">
        <v>20844</v>
      </c>
      <c r="W49" s="22">
        <v>297906</v>
      </c>
      <c r="X49" s="22">
        <v>278588</v>
      </c>
      <c r="Y49" s="22">
        <v>18906</v>
      </c>
      <c r="Z49" s="22">
        <v>412</v>
      </c>
      <c r="AA49" s="22">
        <v>0</v>
      </c>
      <c r="AB49" s="22">
        <v>0</v>
      </c>
      <c r="AC49" s="22">
        <v>7394</v>
      </c>
      <c r="AD49" s="22">
        <v>1669</v>
      </c>
      <c r="AE49" s="22">
        <v>5725</v>
      </c>
      <c r="AF49" s="22">
        <v>0</v>
      </c>
      <c r="AG49" s="22">
        <v>2026</v>
      </c>
      <c r="AH49" s="22">
        <v>0</v>
      </c>
      <c r="AI49" s="22">
        <v>2026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567</v>
      </c>
      <c r="AP49" s="22">
        <f>'第４０表介護保険事業会計（最初のページのみ印刷）'!B49-U49</f>
        <v>14793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8058</v>
      </c>
      <c r="AW49" s="22">
        <v>0</v>
      </c>
      <c r="AX49" s="22">
        <v>830</v>
      </c>
      <c r="AY49" s="22">
        <v>731</v>
      </c>
      <c r="AZ49" s="22">
        <f t="shared" si="20"/>
        <v>7228</v>
      </c>
      <c r="BA49" s="22">
        <v>0</v>
      </c>
      <c r="BB49" s="22">
        <v>1009</v>
      </c>
      <c r="BC49" s="22">
        <v>248</v>
      </c>
      <c r="BD49" s="22">
        <f t="shared" si="21"/>
        <v>761</v>
      </c>
      <c r="BE49" s="22">
        <f t="shared" si="22"/>
        <v>22782</v>
      </c>
      <c r="BF49" s="22">
        <f t="shared" si="23"/>
        <v>14793</v>
      </c>
      <c r="BG49" s="22">
        <f>'第４０表介護保険事業会計 (次ページ以降印刷)'!C49</f>
        <v>0</v>
      </c>
      <c r="BH49" s="22">
        <f t="shared" si="24"/>
        <v>0</v>
      </c>
      <c r="BI49" s="22">
        <f t="shared" si="25"/>
        <v>0</v>
      </c>
      <c r="BJ49" s="22">
        <f t="shared" si="26"/>
        <v>22782</v>
      </c>
      <c r="BK49" s="22">
        <f t="shared" si="27"/>
        <v>14793</v>
      </c>
      <c r="BL49" s="22">
        <v>14546</v>
      </c>
      <c r="BM49" s="22">
        <v>2</v>
      </c>
      <c r="BN49" s="22">
        <v>0</v>
      </c>
      <c r="BO49" s="85"/>
      <c r="BP49" s="133"/>
      <c r="BQ49" s="86"/>
      <c r="BR49" s="133"/>
      <c r="BS49" s="86"/>
      <c r="BT49" s="133"/>
      <c r="BU49" s="86"/>
      <c r="BV49" s="133"/>
      <c r="BW49" s="86"/>
      <c r="BX49" s="133"/>
      <c r="BY49" s="86"/>
      <c r="BZ49" s="133"/>
      <c r="CA49" s="86"/>
      <c r="CB49" s="133"/>
      <c r="CC49" s="86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</row>
    <row r="50" spans="1:256" ht="33" customHeight="1">
      <c r="A50" s="87" t="s">
        <v>47</v>
      </c>
      <c r="B50" s="22">
        <v>65806</v>
      </c>
      <c r="C50" s="22">
        <v>0</v>
      </c>
      <c r="D50" s="22">
        <v>0</v>
      </c>
      <c r="E50" s="22">
        <v>64243</v>
      </c>
      <c r="F50" s="22">
        <v>1563</v>
      </c>
      <c r="G50" s="22">
        <v>0</v>
      </c>
      <c r="H50" s="22">
        <v>0</v>
      </c>
      <c r="I50" s="22">
        <v>82776</v>
      </c>
      <c r="J50" s="22">
        <v>0</v>
      </c>
      <c r="K50" s="22">
        <v>82776</v>
      </c>
      <c r="L50" s="22">
        <v>53466</v>
      </c>
      <c r="M50" s="22">
        <v>1607</v>
      </c>
      <c r="N50" s="22">
        <v>27703</v>
      </c>
      <c r="O50" s="22">
        <v>0</v>
      </c>
      <c r="P50" s="22">
        <v>2525</v>
      </c>
      <c r="Q50" s="22">
        <v>12683</v>
      </c>
      <c r="R50" s="22">
        <v>0</v>
      </c>
      <c r="S50" s="22">
        <v>0</v>
      </c>
      <c r="T50" s="22">
        <v>46</v>
      </c>
      <c r="U50" s="22">
        <f t="shared" si="11"/>
        <v>463988</v>
      </c>
      <c r="V50" s="22">
        <v>26198</v>
      </c>
      <c r="W50" s="22">
        <v>412689</v>
      </c>
      <c r="X50" s="22">
        <v>412222</v>
      </c>
      <c r="Y50" s="22">
        <v>0</v>
      </c>
      <c r="Z50" s="22">
        <v>467</v>
      </c>
      <c r="AA50" s="22">
        <v>0</v>
      </c>
      <c r="AB50" s="22">
        <v>0</v>
      </c>
      <c r="AC50" s="22">
        <v>9579</v>
      </c>
      <c r="AD50" s="22">
        <v>5649</v>
      </c>
      <c r="AE50" s="22">
        <v>3930</v>
      </c>
      <c r="AF50" s="22">
        <v>0</v>
      </c>
      <c r="AG50" s="22">
        <v>2146</v>
      </c>
      <c r="AH50" s="22">
        <v>0</v>
      </c>
      <c r="AI50" s="22">
        <v>2146</v>
      </c>
      <c r="AJ50" s="22">
        <v>13263</v>
      </c>
      <c r="AK50" s="22">
        <v>0</v>
      </c>
      <c r="AL50" s="22">
        <v>0</v>
      </c>
      <c r="AM50" s="22">
        <v>0</v>
      </c>
      <c r="AN50" s="22">
        <v>0</v>
      </c>
      <c r="AO50" s="22">
        <v>113</v>
      </c>
      <c r="AP50" s="22">
        <f>'第４０表介護保険事業会計（最初のページのみ印刷）'!B50-U50</f>
        <v>19100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1150</v>
      </c>
      <c r="AW50" s="22">
        <v>0</v>
      </c>
      <c r="AX50" s="22">
        <v>1880</v>
      </c>
      <c r="AY50" s="22">
        <v>0</v>
      </c>
      <c r="AZ50" s="22">
        <f t="shared" si="20"/>
        <v>-730</v>
      </c>
      <c r="BA50" s="22">
        <v>0</v>
      </c>
      <c r="BB50" s="22">
        <v>0</v>
      </c>
      <c r="BC50" s="22">
        <v>706</v>
      </c>
      <c r="BD50" s="22">
        <f t="shared" si="21"/>
        <v>-706</v>
      </c>
      <c r="BE50" s="22">
        <f t="shared" si="22"/>
        <v>17664</v>
      </c>
      <c r="BF50" s="22">
        <f t="shared" si="23"/>
        <v>19100</v>
      </c>
      <c r="BG50" s="22">
        <f>'第４０表介護保険事業会計 (次ページ以降印刷)'!C50</f>
        <v>0</v>
      </c>
      <c r="BH50" s="22">
        <f t="shared" si="24"/>
        <v>0</v>
      </c>
      <c r="BI50" s="22">
        <f t="shared" si="25"/>
        <v>0</v>
      </c>
      <c r="BJ50" s="22">
        <f t="shared" si="26"/>
        <v>17664</v>
      </c>
      <c r="BK50" s="22">
        <f t="shared" si="27"/>
        <v>19100</v>
      </c>
      <c r="BL50" s="22">
        <v>17146</v>
      </c>
      <c r="BM50" s="22">
        <v>2</v>
      </c>
      <c r="BN50" s="22">
        <v>0</v>
      </c>
      <c r="BO50" s="85"/>
      <c r="BP50" s="133"/>
      <c r="BQ50" s="86"/>
      <c r="BR50" s="133"/>
      <c r="BS50" s="86"/>
      <c r="BT50" s="133"/>
      <c r="BU50" s="86"/>
      <c r="BV50" s="133"/>
      <c r="BW50" s="86"/>
      <c r="BX50" s="133"/>
      <c r="BY50" s="86"/>
      <c r="BZ50" s="133"/>
      <c r="CA50" s="86"/>
      <c r="CB50" s="133"/>
      <c r="CC50" s="86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  <c r="IS50" s="85"/>
      <c r="IT50" s="85"/>
      <c r="IU50" s="85"/>
      <c r="IV50" s="85"/>
    </row>
    <row r="51" spans="1:256" ht="33" customHeight="1">
      <c r="A51" s="87" t="s">
        <v>48</v>
      </c>
      <c r="B51" s="22">
        <v>57223</v>
      </c>
      <c r="C51" s="22">
        <v>0</v>
      </c>
      <c r="D51" s="22">
        <v>0</v>
      </c>
      <c r="E51" s="22">
        <v>55115</v>
      </c>
      <c r="F51" s="22">
        <v>2108</v>
      </c>
      <c r="G51" s="22">
        <v>0</v>
      </c>
      <c r="H51" s="22">
        <v>0</v>
      </c>
      <c r="I51" s="22">
        <v>71957</v>
      </c>
      <c r="J51" s="22">
        <v>0</v>
      </c>
      <c r="K51" s="22">
        <v>71957</v>
      </c>
      <c r="L51" s="22">
        <v>51729</v>
      </c>
      <c r="M51" s="22">
        <v>2131</v>
      </c>
      <c r="N51" s="22">
        <v>18097</v>
      </c>
      <c r="O51" s="22">
        <v>0</v>
      </c>
      <c r="P51" s="22">
        <v>6692</v>
      </c>
      <c r="Q51" s="22">
        <v>30412</v>
      </c>
      <c r="R51" s="22">
        <v>0</v>
      </c>
      <c r="S51" s="22">
        <v>0</v>
      </c>
      <c r="T51" s="22">
        <v>35</v>
      </c>
      <c r="U51" s="22">
        <f t="shared" si="11"/>
        <v>409197</v>
      </c>
      <c r="V51" s="22">
        <v>13659</v>
      </c>
      <c r="W51" s="22">
        <v>377735</v>
      </c>
      <c r="X51" s="22">
        <v>332345</v>
      </c>
      <c r="Y51" s="22">
        <v>44864</v>
      </c>
      <c r="Z51" s="22">
        <v>526</v>
      </c>
      <c r="AA51" s="22">
        <v>0</v>
      </c>
      <c r="AB51" s="22">
        <v>0</v>
      </c>
      <c r="AC51" s="22">
        <v>10420</v>
      </c>
      <c r="AD51" s="22">
        <v>2000</v>
      </c>
      <c r="AE51" s="22">
        <v>8420</v>
      </c>
      <c r="AF51" s="22">
        <v>0</v>
      </c>
      <c r="AG51" s="22">
        <v>4002</v>
      </c>
      <c r="AH51" s="22">
        <v>0</v>
      </c>
      <c r="AI51" s="22">
        <v>4002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3381</v>
      </c>
      <c r="AP51" s="22">
        <f>'第４０表介護保険事業会計（最初のページのみ印刷）'!B51-U51</f>
        <v>43942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1318</v>
      </c>
      <c r="AW51" s="22">
        <v>0</v>
      </c>
      <c r="AX51" s="22">
        <v>686</v>
      </c>
      <c r="AY51" s="22">
        <v>686</v>
      </c>
      <c r="AZ51" s="22">
        <f t="shared" si="20"/>
        <v>632</v>
      </c>
      <c r="BA51" s="22">
        <v>0</v>
      </c>
      <c r="BB51" s="22">
        <v>0</v>
      </c>
      <c r="BC51" s="22">
        <v>1308</v>
      </c>
      <c r="BD51" s="22">
        <f t="shared" si="21"/>
        <v>-1308</v>
      </c>
      <c r="BE51" s="22">
        <f t="shared" si="22"/>
        <v>43266</v>
      </c>
      <c r="BF51" s="22">
        <f t="shared" si="23"/>
        <v>43942</v>
      </c>
      <c r="BG51" s="22">
        <f>'第４０表介護保険事業会計 (次ページ以降印刷)'!C51</f>
        <v>0</v>
      </c>
      <c r="BH51" s="22">
        <f t="shared" si="24"/>
        <v>0</v>
      </c>
      <c r="BI51" s="22">
        <f t="shared" si="25"/>
        <v>0</v>
      </c>
      <c r="BJ51" s="22">
        <f t="shared" si="26"/>
        <v>43266</v>
      </c>
      <c r="BK51" s="22">
        <f t="shared" si="27"/>
        <v>43942</v>
      </c>
      <c r="BL51" s="22">
        <v>6163</v>
      </c>
      <c r="BM51" s="22">
        <v>1</v>
      </c>
      <c r="BN51" s="22">
        <v>0</v>
      </c>
      <c r="BO51" s="85"/>
      <c r="BP51" s="133"/>
      <c r="BQ51" s="86"/>
      <c r="BR51" s="133"/>
      <c r="BS51" s="86"/>
      <c r="BT51" s="133"/>
      <c r="BU51" s="86"/>
      <c r="BV51" s="133"/>
      <c r="BW51" s="86"/>
      <c r="BX51" s="133"/>
      <c r="BY51" s="86"/>
      <c r="BZ51" s="133"/>
      <c r="CA51" s="86"/>
      <c r="CB51" s="133"/>
      <c r="CC51" s="86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  <c r="IU51" s="85"/>
      <c r="IV51" s="85"/>
    </row>
    <row r="52" spans="1:256" ht="33" customHeight="1">
      <c r="A52" s="87" t="s">
        <v>49</v>
      </c>
      <c r="B52" s="22">
        <v>76374</v>
      </c>
      <c r="C52" s="22">
        <v>0</v>
      </c>
      <c r="D52" s="22">
        <v>0</v>
      </c>
      <c r="E52" s="22">
        <v>74224</v>
      </c>
      <c r="F52" s="22">
        <v>2150</v>
      </c>
      <c r="G52" s="22">
        <v>0</v>
      </c>
      <c r="H52" s="22">
        <v>0</v>
      </c>
      <c r="I52" s="22">
        <v>95124</v>
      </c>
      <c r="J52" s="22">
        <v>0</v>
      </c>
      <c r="K52" s="22">
        <v>69429</v>
      </c>
      <c r="L52" s="22">
        <v>60868</v>
      </c>
      <c r="M52" s="22">
        <v>2116</v>
      </c>
      <c r="N52" s="22">
        <v>6445</v>
      </c>
      <c r="O52" s="22">
        <v>25695</v>
      </c>
      <c r="P52" s="22">
        <v>17954</v>
      </c>
      <c r="Q52" s="22">
        <v>12961</v>
      </c>
      <c r="R52" s="22">
        <v>0</v>
      </c>
      <c r="S52" s="22">
        <v>0</v>
      </c>
      <c r="T52" s="22">
        <v>12</v>
      </c>
      <c r="U52" s="22">
        <f t="shared" si="11"/>
        <v>539407</v>
      </c>
      <c r="V52" s="22">
        <v>32420</v>
      </c>
      <c r="W52" s="22">
        <v>486943</v>
      </c>
      <c r="X52" s="22">
        <v>430943</v>
      </c>
      <c r="Y52" s="22">
        <v>55473</v>
      </c>
      <c r="Z52" s="22">
        <v>527</v>
      </c>
      <c r="AA52" s="22">
        <v>0</v>
      </c>
      <c r="AB52" s="22">
        <v>0</v>
      </c>
      <c r="AC52" s="22">
        <v>12750</v>
      </c>
      <c r="AD52" s="22">
        <v>5791</v>
      </c>
      <c r="AE52" s="22">
        <v>6959</v>
      </c>
      <c r="AF52" s="22">
        <v>0</v>
      </c>
      <c r="AG52" s="22">
        <v>0</v>
      </c>
      <c r="AH52" s="22">
        <v>0</v>
      </c>
      <c r="AI52" s="22">
        <v>0</v>
      </c>
      <c r="AJ52" s="22">
        <v>2010</v>
      </c>
      <c r="AK52" s="22">
        <v>0</v>
      </c>
      <c r="AL52" s="22">
        <v>0</v>
      </c>
      <c r="AM52" s="22">
        <v>0</v>
      </c>
      <c r="AN52" s="22">
        <v>0</v>
      </c>
      <c r="AO52" s="22">
        <v>5284</v>
      </c>
      <c r="AP52" s="22">
        <f>'第４０表介護保険事業会計（最初のページのみ印刷）'!B52-U52</f>
        <v>17099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1717</v>
      </c>
      <c r="AW52" s="22">
        <v>0</v>
      </c>
      <c r="AX52" s="22">
        <v>186</v>
      </c>
      <c r="AY52" s="22">
        <v>186</v>
      </c>
      <c r="AZ52" s="22">
        <f t="shared" si="20"/>
        <v>1531</v>
      </c>
      <c r="BA52" s="22">
        <v>0</v>
      </c>
      <c r="BB52" s="22">
        <v>0</v>
      </c>
      <c r="BC52" s="22">
        <v>96</v>
      </c>
      <c r="BD52" s="22">
        <f t="shared" si="21"/>
        <v>-96</v>
      </c>
      <c r="BE52" s="22">
        <f t="shared" si="22"/>
        <v>18534</v>
      </c>
      <c r="BF52" s="22">
        <f t="shared" si="23"/>
        <v>17099</v>
      </c>
      <c r="BG52" s="22">
        <f>'第４０表介護保険事業会計 (次ページ以降印刷)'!C52</f>
        <v>0</v>
      </c>
      <c r="BH52" s="22">
        <f t="shared" si="24"/>
        <v>0</v>
      </c>
      <c r="BI52" s="22">
        <f t="shared" si="25"/>
        <v>0</v>
      </c>
      <c r="BJ52" s="22">
        <f t="shared" si="26"/>
        <v>18534</v>
      </c>
      <c r="BK52" s="22">
        <f t="shared" si="27"/>
        <v>17099</v>
      </c>
      <c r="BL52" s="22">
        <v>25695</v>
      </c>
      <c r="BM52" s="22">
        <v>3</v>
      </c>
      <c r="BN52" s="22">
        <v>0</v>
      </c>
      <c r="BO52" s="85"/>
      <c r="BP52" s="133"/>
      <c r="BQ52" s="86"/>
      <c r="BR52" s="133"/>
      <c r="BS52" s="86"/>
      <c r="BT52" s="133"/>
      <c r="BU52" s="86"/>
      <c r="BV52" s="133"/>
      <c r="BW52" s="86"/>
      <c r="BX52" s="133"/>
      <c r="BY52" s="86"/>
      <c r="BZ52" s="133"/>
      <c r="CA52" s="86"/>
      <c r="CB52" s="133"/>
      <c r="CC52" s="86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5"/>
    </row>
    <row r="53" spans="1:256" s="126" customFormat="1" ht="33" customHeight="1">
      <c r="A53" s="88" t="s">
        <v>50</v>
      </c>
      <c r="B53" s="23">
        <v>154651</v>
      </c>
      <c r="C53" s="23">
        <v>0</v>
      </c>
      <c r="D53" s="23">
        <v>0</v>
      </c>
      <c r="E53" s="23">
        <v>149149</v>
      </c>
      <c r="F53" s="23">
        <v>5502</v>
      </c>
      <c r="G53" s="23">
        <v>0</v>
      </c>
      <c r="H53" s="23">
        <v>0</v>
      </c>
      <c r="I53" s="23">
        <v>195984</v>
      </c>
      <c r="J53" s="23">
        <v>0</v>
      </c>
      <c r="K53" s="23">
        <v>159940</v>
      </c>
      <c r="L53" s="23">
        <v>128905</v>
      </c>
      <c r="M53" s="23">
        <v>5357</v>
      </c>
      <c r="N53" s="23">
        <v>25678</v>
      </c>
      <c r="O53" s="23">
        <v>36044</v>
      </c>
      <c r="P53" s="23">
        <v>3348</v>
      </c>
      <c r="Q53" s="23">
        <v>69989</v>
      </c>
      <c r="R53" s="23">
        <v>0</v>
      </c>
      <c r="S53" s="23">
        <v>0</v>
      </c>
      <c r="T53" s="23">
        <v>867</v>
      </c>
      <c r="U53" s="23">
        <f t="shared" si="11"/>
        <v>1130646</v>
      </c>
      <c r="V53" s="23">
        <v>47938</v>
      </c>
      <c r="W53" s="23">
        <v>1031239</v>
      </c>
      <c r="X53" s="23">
        <v>1029916</v>
      </c>
      <c r="Y53" s="23">
        <v>0</v>
      </c>
      <c r="Z53" s="23">
        <v>1323</v>
      </c>
      <c r="AA53" s="23">
        <v>0</v>
      </c>
      <c r="AB53" s="23">
        <v>0</v>
      </c>
      <c r="AC53" s="23">
        <v>45303</v>
      </c>
      <c r="AD53" s="23">
        <v>21643</v>
      </c>
      <c r="AE53" s="23">
        <v>23660</v>
      </c>
      <c r="AF53" s="23">
        <v>0</v>
      </c>
      <c r="AG53" s="23">
        <v>520</v>
      </c>
      <c r="AH53" s="23">
        <v>0</v>
      </c>
      <c r="AI53" s="23">
        <v>520</v>
      </c>
      <c r="AJ53" s="23">
        <v>160</v>
      </c>
      <c r="AK53" s="23">
        <v>0</v>
      </c>
      <c r="AL53" s="23">
        <v>0</v>
      </c>
      <c r="AM53" s="23">
        <v>0</v>
      </c>
      <c r="AN53" s="23">
        <v>0</v>
      </c>
      <c r="AO53" s="23">
        <v>5486</v>
      </c>
      <c r="AP53" s="23">
        <f>'第４０表介護保険事業会計（最初のページのみ印刷）'!B53-U53</f>
        <v>68612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9709</v>
      </c>
      <c r="AW53" s="23">
        <v>730</v>
      </c>
      <c r="AX53" s="23">
        <v>1661</v>
      </c>
      <c r="AY53" s="23">
        <v>1168</v>
      </c>
      <c r="AZ53" s="23">
        <f t="shared" si="20"/>
        <v>8048</v>
      </c>
      <c r="BA53" s="23">
        <v>0</v>
      </c>
      <c r="BB53" s="23">
        <v>584</v>
      </c>
      <c r="BC53" s="23">
        <v>134</v>
      </c>
      <c r="BD53" s="23">
        <f t="shared" si="21"/>
        <v>450</v>
      </c>
      <c r="BE53" s="23">
        <f t="shared" si="22"/>
        <v>77110</v>
      </c>
      <c r="BF53" s="23">
        <f t="shared" si="23"/>
        <v>68612</v>
      </c>
      <c r="BG53" s="23">
        <f>'第４０表介護保険事業会計 (次ページ以降印刷)'!C53</f>
        <v>0</v>
      </c>
      <c r="BH53" s="23">
        <f t="shared" si="24"/>
        <v>0</v>
      </c>
      <c r="BI53" s="23">
        <f t="shared" si="25"/>
        <v>0</v>
      </c>
      <c r="BJ53" s="23">
        <f t="shared" si="26"/>
        <v>77110</v>
      </c>
      <c r="BK53" s="23">
        <f t="shared" si="27"/>
        <v>68612</v>
      </c>
      <c r="BL53" s="23">
        <v>36044</v>
      </c>
      <c r="BM53" s="23">
        <v>4</v>
      </c>
      <c r="BN53" s="23">
        <v>0</v>
      </c>
      <c r="BO53" s="124"/>
      <c r="BP53" s="134"/>
      <c r="BQ53" s="125"/>
      <c r="BR53" s="134"/>
      <c r="BS53" s="125"/>
      <c r="BT53" s="134"/>
      <c r="BU53" s="125"/>
      <c r="BV53" s="134"/>
      <c r="BW53" s="125"/>
      <c r="BX53" s="134"/>
      <c r="BY53" s="125"/>
      <c r="BZ53" s="134"/>
      <c r="CA53" s="125"/>
      <c r="CB53" s="134"/>
      <c r="CC53" s="125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124"/>
      <c r="FY53" s="124"/>
      <c r="FZ53" s="124"/>
      <c r="GA53" s="124"/>
      <c r="GB53" s="124"/>
      <c r="GC53" s="124"/>
      <c r="GD53" s="124"/>
      <c r="GE53" s="124"/>
      <c r="GF53" s="124"/>
      <c r="GG53" s="124"/>
      <c r="GH53" s="124"/>
      <c r="GI53" s="124"/>
      <c r="GJ53" s="124"/>
      <c r="GK53" s="124"/>
      <c r="GL53" s="124"/>
      <c r="GM53" s="124"/>
      <c r="GN53" s="124"/>
      <c r="GO53" s="124"/>
      <c r="GP53" s="124"/>
      <c r="GQ53" s="124"/>
      <c r="GR53" s="124"/>
      <c r="GS53" s="124"/>
      <c r="GT53" s="124"/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/>
      <c r="HI53" s="124"/>
      <c r="HJ53" s="124"/>
      <c r="HK53" s="124"/>
      <c r="HL53" s="124"/>
      <c r="HM53" s="124"/>
      <c r="HN53" s="124"/>
      <c r="HO53" s="124"/>
      <c r="HP53" s="124"/>
      <c r="HQ53" s="124"/>
      <c r="HR53" s="124"/>
      <c r="HS53" s="124"/>
      <c r="HT53" s="124"/>
      <c r="HU53" s="124"/>
      <c r="HV53" s="124"/>
      <c r="HW53" s="124"/>
      <c r="HX53" s="124"/>
      <c r="HY53" s="124"/>
      <c r="HZ53" s="124"/>
      <c r="IA53" s="124"/>
      <c r="IB53" s="124"/>
      <c r="IC53" s="124"/>
      <c r="ID53" s="124"/>
      <c r="IE53" s="124"/>
      <c r="IF53" s="124"/>
      <c r="IG53" s="124"/>
      <c r="IH53" s="124"/>
      <c r="II53" s="124"/>
      <c r="IJ53" s="124"/>
      <c r="IK53" s="124"/>
      <c r="IL53" s="124"/>
      <c r="IM53" s="124"/>
      <c r="IN53" s="124"/>
      <c r="IO53" s="124"/>
      <c r="IP53" s="124"/>
      <c r="IQ53" s="124"/>
      <c r="IR53" s="124"/>
      <c r="IS53" s="124"/>
      <c r="IT53" s="124"/>
      <c r="IU53" s="124"/>
      <c r="IV53" s="124"/>
    </row>
    <row r="54" spans="1:256" ht="33" customHeight="1">
      <c r="A54" s="87" t="s">
        <v>51</v>
      </c>
      <c r="B54" s="22">
        <v>126981</v>
      </c>
      <c r="C54" s="22">
        <v>0</v>
      </c>
      <c r="D54" s="22">
        <v>0</v>
      </c>
      <c r="E54" s="22">
        <v>123914</v>
      </c>
      <c r="F54" s="22">
        <v>3067</v>
      </c>
      <c r="G54" s="22">
        <v>0</v>
      </c>
      <c r="H54" s="22">
        <v>0</v>
      </c>
      <c r="I54" s="22">
        <v>153915</v>
      </c>
      <c r="J54" s="22">
        <v>0</v>
      </c>
      <c r="K54" s="22">
        <v>151123</v>
      </c>
      <c r="L54" s="22">
        <v>103770</v>
      </c>
      <c r="M54" s="22">
        <v>2976</v>
      </c>
      <c r="N54" s="22">
        <v>44377</v>
      </c>
      <c r="O54" s="22">
        <v>2792</v>
      </c>
      <c r="P54" s="22">
        <v>4037</v>
      </c>
      <c r="Q54" s="22">
        <v>10366</v>
      </c>
      <c r="R54" s="22">
        <v>0</v>
      </c>
      <c r="S54" s="22">
        <v>0</v>
      </c>
      <c r="T54" s="22">
        <v>12</v>
      </c>
      <c r="U54" s="22">
        <f t="shared" si="11"/>
        <v>917731</v>
      </c>
      <c r="V54" s="22">
        <v>49797</v>
      </c>
      <c r="W54" s="22">
        <v>830160</v>
      </c>
      <c r="X54" s="22">
        <v>829092</v>
      </c>
      <c r="Y54" s="22">
        <v>0</v>
      </c>
      <c r="Z54" s="22">
        <v>1068</v>
      </c>
      <c r="AA54" s="22">
        <v>0</v>
      </c>
      <c r="AB54" s="22">
        <v>0</v>
      </c>
      <c r="AC54" s="22">
        <v>23259</v>
      </c>
      <c r="AD54" s="22">
        <v>7316</v>
      </c>
      <c r="AE54" s="22">
        <v>15943</v>
      </c>
      <c r="AF54" s="22">
        <v>0</v>
      </c>
      <c r="AG54" s="22">
        <v>0</v>
      </c>
      <c r="AH54" s="22">
        <v>0</v>
      </c>
      <c r="AI54" s="22">
        <v>0</v>
      </c>
      <c r="AJ54" s="22">
        <v>5</v>
      </c>
      <c r="AK54" s="22">
        <v>11032</v>
      </c>
      <c r="AL54" s="22">
        <v>11032</v>
      </c>
      <c r="AM54" s="22">
        <v>0</v>
      </c>
      <c r="AN54" s="22">
        <v>0</v>
      </c>
      <c r="AO54" s="22">
        <v>3478</v>
      </c>
      <c r="AP54" s="22">
        <f>'第４０表介護保険事業会計（最初のページのみ印刷）'!B54-U54</f>
        <v>17660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f t="shared" si="20"/>
        <v>0</v>
      </c>
      <c r="BA54" s="22">
        <v>0</v>
      </c>
      <c r="BB54" s="22">
        <v>0</v>
      </c>
      <c r="BC54" s="22">
        <v>0</v>
      </c>
      <c r="BD54" s="22">
        <f t="shared" si="21"/>
        <v>0</v>
      </c>
      <c r="BE54" s="22">
        <f t="shared" si="22"/>
        <v>17660</v>
      </c>
      <c r="BF54" s="22">
        <f t="shared" si="23"/>
        <v>17660</v>
      </c>
      <c r="BG54" s="22">
        <f>'第４０表介護保険事業会計 (次ページ以降印刷)'!C54</f>
        <v>0</v>
      </c>
      <c r="BH54" s="22">
        <f t="shared" si="24"/>
        <v>0</v>
      </c>
      <c r="BI54" s="22">
        <f t="shared" si="25"/>
        <v>0</v>
      </c>
      <c r="BJ54" s="22">
        <f t="shared" si="26"/>
        <v>17660</v>
      </c>
      <c r="BK54" s="22">
        <f t="shared" si="27"/>
        <v>17660</v>
      </c>
      <c r="BL54" s="22">
        <v>27195</v>
      </c>
      <c r="BM54" s="22">
        <v>4</v>
      </c>
      <c r="BN54" s="22">
        <v>0</v>
      </c>
      <c r="BO54" s="85"/>
      <c r="BP54" s="133"/>
      <c r="BQ54" s="86"/>
      <c r="BR54" s="133"/>
      <c r="BS54" s="86"/>
      <c r="BT54" s="133"/>
      <c r="BU54" s="86"/>
      <c r="BV54" s="133"/>
      <c r="BW54" s="86"/>
      <c r="BX54" s="133"/>
      <c r="BY54" s="86"/>
      <c r="BZ54" s="133"/>
      <c r="CA54" s="86"/>
      <c r="CB54" s="133"/>
      <c r="CC54" s="86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</row>
    <row r="55" spans="1:256" ht="33" customHeight="1">
      <c r="A55" s="87" t="s">
        <v>52</v>
      </c>
      <c r="B55" s="22">
        <v>37480</v>
      </c>
      <c r="C55" s="22">
        <v>0</v>
      </c>
      <c r="D55" s="22">
        <v>0</v>
      </c>
      <c r="E55" s="22">
        <v>36402</v>
      </c>
      <c r="F55" s="22">
        <v>1078</v>
      </c>
      <c r="G55" s="22">
        <v>0</v>
      </c>
      <c r="H55" s="22">
        <v>0</v>
      </c>
      <c r="I55" s="22">
        <v>62132</v>
      </c>
      <c r="J55" s="22">
        <v>0</v>
      </c>
      <c r="K55" s="22">
        <v>62132</v>
      </c>
      <c r="L55" s="22">
        <v>33623</v>
      </c>
      <c r="M55" s="22">
        <v>1079</v>
      </c>
      <c r="N55" s="22">
        <v>27430</v>
      </c>
      <c r="O55" s="22">
        <v>0</v>
      </c>
      <c r="P55" s="22">
        <v>13076</v>
      </c>
      <c r="Q55" s="22">
        <v>10800</v>
      </c>
      <c r="R55" s="22">
        <v>0</v>
      </c>
      <c r="S55" s="22">
        <v>0</v>
      </c>
      <c r="T55" s="22">
        <v>282</v>
      </c>
      <c r="U55" s="22">
        <f t="shared" si="11"/>
        <v>288823</v>
      </c>
      <c r="V55" s="22">
        <v>17374</v>
      </c>
      <c r="W55" s="22">
        <v>246128</v>
      </c>
      <c r="X55" s="22">
        <v>245818</v>
      </c>
      <c r="Y55" s="22">
        <v>0</v>
      </c>
      <c r="Z55" s="22">
        <v>310</v>
      </c>
      <c r="AA55" s="22">
        <v>0</v>
      </c>
      <c r="AB55" s="22">
        <v>0</v>
      </c>
      <c r="AC55" s="22">
        <v>5628</v>
      </c>
      <c r="AD55" s="22">
        <v>1078</v>
      </c>
      <c r="AE55" s="22">
        <v>4550</v>
      </c>
      <c r="AF55" s="22">
        <v>0</v>
      </c>
      <c r="AG55" s="22">
        <v>5290</v>
      </c>
      <c r="AH55" s="22">
        <v>1785</v>
      </c>
      <c r="AI55" s="22">
        <v>3505</v>
      </c>
      <c r="AJ55" s="22">
        <v>4844</v>
      </c>
      <c r="AK55" s="22">
        <v>0</v>
      </c>
      <c r="AL55" s="22">
        <v>0</v>
      </c>
      <c r="AM55" s="22">
        <v>0</v>
      </c>
      <c r="AN55" s="22">
        <v>0</v>
      </c>
      <c r="AO55" s="22">
        <v>9559</v>
      </c>
      <c r="AP55" s="22">
        <f>'第４０表介護保険事業会計（最初のページのみ印刷）'!B55-U55</f>
        <v>8657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3802</v>
      </c>
      <c r="AY55" s="22">
        <v>135</v>
      </c>
      <c r="AZ55" s="22">
        <f t="shared" si="20"/>
        <v>-3802</v>
      </c>
      <c r="BA55" s="22">
        <v>0</v>
      </c>
      <c r="BB55" s="22">
        <v>1451</v>
      </c>
      <c r="BC55" s="22">
        <v>75</v>
      </c>
      <c r="BD55" s="22">
        <f t="shared" si="21"/>
        <v>1376</v>
      </c>
      <c r="BE55" s="22">
        <f t="shared" si="22"/>
        <v>6231</v>
      </c>
      <c r="BF55" s="22">
        <f t="shared" si="23"/>
        <v>8657</v>
      </c>
      <c r="BG55" s="22">
        <f>'第４０表介護保険事業会計 (次ページ以降印刷)'!C55</f>
        <v>0</v>
      </c>
      <c r="BH55" s="22">
        <f t="shared" si="24"/>
        <v>0</v>
      </c>
      <c r="BI55" s="22">
        <f t="shared" si="25"/>
        <v>1785</v>
      </c>
      <c r="BJ55" s="22">
        <f t="shared" si="26"/>
        <v>8016</v>
      </c>
      <c r="BK55" s="22">
        <f t="shared" si="27"/>
        <v>10442</v>
      </c>
      <c r="BL55" s="22">
        <v>12163</v>
      </c>
      <c r="BM55" s="22">
        <v>2</v>
      </c>
      <c r="BN55" s="22">
        <v>0</v>
      </c>
      <c r="BO55" s="85"/>
      <c r="BP55" s="133"/>
      <c r="BQ55" s="86"/>
      <c r="BR55" s="133"/>
      <c r="BS55" s="86"/>
      <c r="BT55" s="133"/>
      <c r="BU55" s="86"/>
      <c r="BV55" s="133"/>
      <c r="BW55" s="86"/>
      <c r="BX55" s="133"/>
      <c r="BY55" s="86"/>
      <c r="BZ55" s="133"/>
      <c r="CA55" s="86"/>
      <c r="CB55" s="133"/>
      <c r="CC55" s="86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</row>
    <row r="56" spans="1:256" ht="33" customHeight="1">
      <c r="A56" s="87" t="s">
        <v>53</v>
      </c>
      <c r="B56" s="22">
        <v>79421</v>
      </c>
      <c r="C56" s="22">
        <v>0</v>
      </c>
      <c r="D56" s="22">
        <v>0</v>
      </c>
      <c r="E56" s="22">
        <v>77021</v>
      </c>
      <c r="F56" s="22">
        <v>2396</v>
      </c>
      <c r="G56" s="22">
        <v>4</v>
      </c>
      <c r="H56" s="22">
        <v>0</v>
      </c>
      <c r="I56" s="22">
        <v>101420</v>
      </c>
      <c r="J56" s="22">
        <v>0</v>
      </c>
      <c r="K56" s="22">
        <v>101420</v>
      </c>
      <c r="L56" s="22">
        <v>64739</v>
      </c>
      <c r="M56" s="22">
        <v>2395</v>
      </c>
      <c r="N56" s="22">
        <v>34286</v>
      </c>
      <c r="O56" s="22">
        <v>0</v>
      </c>
      <c r="P56" s="22">
        <v>5259</v>
      </c>
      <c r="Q56" s="22">
        <v>17352</v>
      </c>
      <c r="R56" s="22">
        <v>0</v>
      </c>
      <c r="S56" s="22">
        <v>0</v>
      </c>
      <c r="T56" s="22">
        <v>2412</v>
      </c>
      <c r="U56" s="22">
        <f t="shared" si="11"/>
        <v>578945</v>
      </c>
      <c r="V56" s="22">
        <v>22491</v>
      </c>
      <c r="W56" s="22">
        <v>506167</v>
      </c>
      <c r="X56" s="22">
        <v>505633</v>
      </c>
      <c r="Y56" s="22">
        <v>0</v>
      </c>
      <c r="Z56" s="22">
        <v>534</v>
      </c>
      <c r="AA56" s="22">
        <v>0</v>
      </c>
      <c r="AB56" s="22">
        <v>0</v>
      </c>
      <c r="AC56" s="22">
        <v>15464</v>
      </c>
      <c r="AD56" s="22">
        <v>10247</v>
      </c>
      <c r="AE56" s="22">
        <v>5217</v>
      </c>
      <c r="AF56" s="22">
        <v>15472</v>
      </c>
      <c r="AG56" s="22">
        <v>1256</v>
      </c>
      <c r="AH56" s="22">
        <v>0</v>
      </c>
      <c r="AI56" s="22">
        <v>1256</v>
      </c>
      <c r="AJ56" s="22">
        <v>13444</v>
      </c>
      <c r="AK56" s="22">
        <v>0</v>
      </c>
      <c r="AL56" s="22">
        <v>0</v>
      </c>
      <c r="AM56" s="22">
        <v>0</v>
      </c>
      <c r="AN56" s="22">
        <v>0</v>
      </c>
      <c r="AO56" s="22">
        <v>4651</v>
      </c>
      <c r="AP56" s="22">
        <f>'第４０表介護保険事業会計（最初のページのみ印刷）'!B56-U56</f>
        <v>15442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4323</v>
      </c>
      <c r="AW56" s="22">
        <v>0</v>
      </c>
      <c r="AX56" s="22">
        <v>4994</v>
      </c>
      <c r="AY56" s="22">
        <v>1271</v>
      </c>
      <c r="AZ56" s="22">
        <f t="shared" si="20"/>
        <v>-671</v>
      </c>
      <c r="BA56" s="22">
        <v>0</v>
      </c>
      <c r="BB56" s="22">
        <v>0</v>
      </c>
      <c r="BC56" s="22">
        <v>1533</v>
      </c>
      <c r="BD56" s="22">
        <f t="shared" si="21"/>
        <v>-1533</v>
      </c>
      <c r="BE56" s="22">
        <f t="shared" si="22"/>
        <v>13238</v>
      </c>
      <c r="BF56" s="22">
        <f t="shared" si="23"/>
        <v>15442</v>
      </c>
      <c r="BG56" s="22">
        <f>'第４０表介護保険事業会計 (次ページ以降印刷)'!C56</f>
        <v>0</v>
      </c>
      <c r="BH56" s="22">
        <f t="shared" si="24"/>
        <v>0</v>
      </c>
      <c r="BI56" s="22">
        <f t="shared" si="25"/>
        <v>0</v>
      </c>
      <c r="BJ56" s="22">
        <f t="shared" si="26"/>
        <v>13238</v>
      </c>
      <c r="BK56" s="22">
        <f t="shared" si="27"/>
        <v>15442</v>
      </c>
      <c r="BL56" s="22">
        <v>16286</v>
      </c>
      <c r="BM56" s="22">
        <v>3</v>
      </c>
      <c r="BN56" s="22">
        <v>0</v>
      </c>
      <c r="BO56" s="85"/>
      <c r="BP56" s="133"/>
      <c r="BQ56" s="86"/>
      <c r="BR56" s="133"/>
      <c r="BS56" s="86"/>
      <c r="BT56" s="133"/>
      <c r="BU56" s="86"/>
      <c r="BV56" s="133"/>
      <c r="BW56" s="86"/>
      <c r="BX56" s="133"/>
      <c r="BY56" s="86"/>
      <c r="BZ56" s="133"/>
      <c r="CA56" s="86"/>
      <c r="CB56" s="133"/>
      <c r="CC56" s="86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</row>
    <row r="57" spans="1:256" ht="33" customHeight="1">
      <c r="A57" s="87" t="s">
        <v>54</v>
      </c>
      <c r="B57" s="22">
        <v>121831</v>
      </c>
      <c r="C57" s="22">
        <v>0</v>
      </c>
      <c r="D57" s="22">
        <v>0</v>
      </c>
      <c r="E57" s="22">
        <v>117819</v>
      </c>
      <c r="F57" s="22">
        <v>4012</v>
      </c>
      <c r="G57" s="22">
        <v>0</v>
      </c>
      <c r="H57" s="22">
        <v>0</v>
      </c>
      <c r="I57" s="22">
        <v>184778</v>
      </c>
      <c r="J57" s="22">
        <v>0</v>
      </c>
      <c r="K57" s="22">
        <v>184778</v>
      </c>
      <c r="L57" s="22">
        <v>118008</v>
      </c>
      <c r="M57" s="22">
        <v>4012</v>
      </c>
      <c r="N57" s="22">
        <v>62758</v>
      </c>
      <c r="O57" s="22">
        <v>0</v>
      </c>
      <c r="P57" s="22">
        <v>34110</v>
      </c>
      <c r="Q57" s="22">
        <v>12215</v>
      </c>
      <c r="R57" s="22">
        <v>0</v>
      </c>
      <c r="S57" s="22">
        <v>0</v>
      </c>
      <c r="T57" s="22">
        <v>3032</v>
      </c>
      <c r="U57" s="22">
        <f t="shared" si="11"/>
        <v>876236</v>
      </c>
      <c r="V57" s="22">
        <v>47077</v>
      </c>
      <c r="W57" s="22">
        <v>772380</v>
      </c>
      <c r="X57" s="22">
        <v>771552</v>
      </c>
      <c r="Y57" s="22">
        <v>0</v>
      </c>
      <c r="Z57" s="22">
        <v>828</v>
      </c>
      <c r="AA57" s="22">
        <v>0</v>
      </c>
      <c r="AB57" s="22">
        <v>0</v>
      </c>
      <c r="AC57" s="22">
        <v>39770</v>
      </c>
      <c r="AD57" s="22">
        <v>13516</v>
      </c>
      <c r="AE57" s="22">
        <v>26254</v>
      </c>
      <c r="AF57" s="22">
        <v>0</v>
      </c>
      <c r="AG57" s="22">
        <v>1877</v>
      </c>
      <c r="AH57" s="22">
        <v>0</v>
      </c>
      <c r="AI57" s="22">
        <v>1877</v>
      </c>
      <c r="AJ57" s="22">
        <v>13514</v>
      </c>
      <c r="AK57" s="22">
        <v>0</v>
      </c>
      <c r="AL57" s="22">
        <v>0</v>
      </c>
      <c r="AM57" s="22">
        <v>0</v>
      </c>
      <c r="AN57" s="22">
        <v>0</v>
      </c>
      <c r="AO57" s="22">
        <v>1618</v>
      </c>
      <c r="AP57" s="22">
        <f>'第４０表介護保険事業会計（最初のページのみ印刷）'!B57-U57</f>
        <v>26468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16368</v>
      </c>
      <c r="AW57" s="22">
        <v>0</v>
      </c>
      <c r="AX57" s="22">
        <v>117</v>
      </c>
      <c r="AY57" s="22">
        <v>117</v>
      </c>
      <c r="AZ57" s="22">
        <f t="shared" si="20"/>
        <v>16251</v>
      </c>
      <c r="BA57" s="22">
        <v>0</v>
      </c>
      <c r="BB57" s="22">
        <v>0</v>
      </c>
      <c r="BC57" s="22">
        <v>1340</v>
      </c>
      <c r="BD57" s="22">
        <f t="shared" si="21"/>
        <v>-1340</v>
      </c>
      <c r="BE57" s="22">
        <f t="shared" si="22"/>
        <v>41379</v>
      </c>
      <c r="BF57" s="22">
        <f t="shared" si="23"/>
        <v>26468</v>
      </c>
      <c r="BG57" s="22">
        <f>'第４０表介護保険事業会計 (次ページ以降印刷)'!C57</f>
        <v>0</v>
      </c>
      <c r="BH57" s="22">
        <f t="shared" si="24"/>
        <v>0</v>
      </c>
      <c r="BI57" s="22">
        <f t="shared" si="25"/>
        <v>0</v>
      </c>
      <c r="BJ57" s="22">
        <f t="shared" si="26"/>
        <v>41379</v>
      </c>
      <c r="BK57" s="22">
        <f t="shared" si="27"/>
        <v>26468</v>
      </c>
      <c r="BL57" s="22">
        <v>28596</v>
      </c>
      <c r="BM57" s="22">
        <v>4</v>
      </c>
      <c r="BN57" s="22">
        <v>0</v>
      </c>
      <c r="BO57" s="85"/>
      <c r="BP57" s="133"/>
      <c r="BQ57" s="86"/>
      <c r="BR57" s="133"/>
      <c r="BS57" s="86"/>
      <c r="BT57" s="133"/>
      <c r="BU57" s="86"/>
      <c r="BV57" s="133"/>
      <c r="BW57" s="86"/>
      <c r="BX57" s="133"/>
      <c r="BY57" s="86"/>
      <c r="BZ57" s="133"/>
      <c r="CA57" s="86"/>
      <c r="CB57" s="133"/>
      <c r="CC57" s="86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</row>
    <row r="58" spans="1:256" s="126" customFormat="1" ht="33" customHeight="1">
      <c r="A58" s="88" t="s">
        <v>55</v>
      </c>
      <c r="B58" s="23">
        <v>39605</v>
      </c>
      <c r="C58" s="23">
        <v>0</v>
      </c>
      <c r="D58" s="23">
        <v>0</v>
      </c>
      <c r="E58" s="23">
        <v>38136</v>
      </c>
      <c r="F58" s="23">
        <v>1469</v>
      </c>
      <c r="G58" s="23">
        <v>0</v>
      </c>
      <c r="H58" s="23">
        <v>0</v>
      </c>
      <c r="I58" s="23">
        <v>49189</v>
      </c>
      <c r="J58" s="23">
        <v>0</v>
      </c>
      <c r="K58" s="23">
        <v>36626</v>
      </c>
      <c r="L58" s="23">
        <v>30059</v>
      </c>
      <c r="M58" s="23">
        <v>849</v>
      </c>
      <c r="N58" s="23">
        <v>5718</v>
      </c>
      <c r="O58" s="23">
        <v>12563</v>
      </c>
      <c r="P58" s="23">
        <v>2395</v>
      </c>
      <c r="Q58" s="23">
        <v>47</v>
      </c>
      <c r="R58" s="23">
        <v>0</v>
      </c>
      <c r="S58" s="23">
        <v>0</v>
      </c>
      <c r="T58" s="23">
        <v>303</v>
      </c>
      <c r="U58" s="23">
        <f t="shared" si="11"/>
        <v>264297</v>
      </c>
      <c r="V58" s="23">
        <v>12744</v>
      </c>
      <c r="W58" s="23">
        <v>240469</v>
      </c>
      <c r="X58" s="23">
        <v>240226</v>
      </c>
      <c r="Y58" s="23">
        <v>0</v>
      </c>
      <c r="Z58" s="23">
        <v>243</v>
      </c>
      <c r="AA58" s="23">
        <v>0</v>
      </c>
      <c r="AB58" s="23">
        <v>0</v>
      </c>
      <c r="AC58" s="23">
        <v>10539</v>
      </c>
      <c r="AD58" s="23">
        <v>1992</v>
      </c>
      <c r="AE58" s="23">
        <v>8547</v>
      </c>
      <c r="AF58" s="23">
        <v>0</v>
      </c>
      <c r="AG58" s="23">
        <v>237</v>
      </c>
      <c r="AH58" s="23">
        <v>0</v>
      </c>
      <c r="AI58" s="23">
        <v>237</v>
      </c>
      <c r="AJ58" s="23">
        <v>57</v>
      </c>
      <c r="AK58" s="23">
        <v>0</v>
      </c>
      <c r="AL58" s="23">
        <v>0</v>
      </c>
      <c r="AM58" s="23">
        <v>0</v>
      </c>
      <c r="AN58" s="23">
        <v>0</v>
      </c>
      <c r="AO58" s="23">
        <v>251</v>
      </c>
      <c r="AP58" s="23">
        <f>'第４０表介護保険事業会計（最初のページのみ印刷）'!B58-U58</f>
        <v>20281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10679</v>
      </c>
      <c r="AY58" s="23">
        <v>1860</v>
      </c>
      <c r="AZ58" s="23">
        <f t="shared" si="20"/>
        <v>-10679</v>
      </c>
      <c r="BA58" s="23">
        <v>0</v>
      </c>
      <c r="BB58" s="23">
        <v>0</v>
      </c>
      <c r="BC58" s="23">
        <v>2718</v>
      </c>
      <c r="BD58" s="23">
        <f t="shared" si="21"/>
        <v>-2718</v>
      </c>
      <c r="BE58" s="23">
        <f t="shared" si="22"/>
        <v>6884</v>
      </c>
      <c r="BF58" s="23">
        <f t="shared" si="23"/>
        <v>20281</v>
      </c>
      <c r="BG58" s="23">
        <f>'第４０表介護保険事業会計 (次ページ以降印刷)'!C58</f>
        <v>0</v>
      </c>
      <c r="BH58" s="23">
        <f t="shared" si="24"/>
        <v>0</v>
      </c>
      <c r="BI58" s="23">
        <f t="shared" si="25"/>
        <v>0</v>
      </c>
      <c r="BJ58" s="23">
        <f t="shared" si="26"/>
        <v>6884</v>
      </c>
      <c r="BK58" s="23">
        <f t="shared" si="27"/>
        <v>20281</v>
      </c>
      <c r="BL58" s="23">
        <v>7017</v>
      </c>
      <c r="BM58" s="23">
        <v>1</v>
      </c>
      <c r="BN58" s="23">
        <v>0</v>
      </c>
      <c r="BO58" s="124"/>
      <c r="BP58" s="134"/>
      <c r="BQ58" s="125"/>
      <c r="BR58" s="134"/>
      <c r="BS58" s="125"/>
      <c r="BT58" s="134"/>
      <c r="BU58" s="125"/>
      <c r="BV58" s="134"/>
      <c r="BW58" s="125"/>
      <c r="BX58" s="134"/>
      <c r="BY58" s="125"/>
      <c r="BZ58" s="134"/>
      <c r="CA58" s="125"/>
      <c r="CB58" s="134"/>
      <c r="CC58" s="125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4"/>
      <c r="FL58" s="124"/>
      <c r="FM58" s="124"/>
      <c r="FN58" s="124"/>
      <c r="FO58" s="124"/>
      <c r="FP58" s="124"/>
      <c r="FQ58" s="124"/>
      <c r="FR58" s="124"/>
      <c r="FS58" s="124"/>
      <c r="FT58" s="124"/>
      <c r="FU58" s="124"/>
      <c r="FV58" s="124"/>
      <c r="FW58" s="124"/>
      <c r="FX58" s="124"/>
      <c r="FY58" s="124"/>
      <c r="FZ58" s="124"/>
      <c r="GA58" s="124"/>
      <c r="GB58" s="124"/>
      <c r="GC58" s="124"/>
      <c r="GD58" s="124"/>
      <c r="GE58" s="124"/>
      <c r="GF58" s="124"/>
      <c r="GG58" s="124"/>
      <c r="GH58" s="124"/>
      <c r="GI58" s="124"/>
      <c r="GJ58" s="124"/>
      <c r="GK58" s="124"/>
      <c r="GL58" s="124"/>
      <c r="GM58" s="124"/>
      <c r="GN58" s="124"/>
      <c r="GO58" s="124"/>
      <c r="GP58" s="124"/>
      <c r="GQ58" s="124"/>
      <c r="GR58" s="124"/>
      <c r="GS58" s="124"/>
      <c r="GT58" s="124"/>
      <c r="GU58" s="124"/>
      <c r="GV58" s="124"/>
      <c r="GW58" s="124"/>
      <c r="GX58" s="124"/>
      <c r="GY58" s="124"/>
      <c r="GZ58" s="124"/>
      <c r="HA58" s="124"/>
      <c r="HB58" s="124"/>
      <c r="HC58" s="124"/>
      <c r="HD58" s="124"/>
      <c r="HE58" s="124"/>
      <c r="HF58" s="124"/>
      <c r="HG58" s="124"/>
      <c r="HH58" s="124"/>
      <c r="HI58" s="124"/>
      <c r="HJ58" s="124"/>
      <c r="HK58" s="124"/>
      <c r="HL58" s="124"/>
      <c r="HM58" s="124"/>
      <c r="HN58" s="124"/>
      <c r="HO58" s="124"/>
      <c r="HP58" s="124"/>
      <c r="HQ58" s="124"/>
      <c r="HR58" s="124"/>
      <c r="HS58" s="124"/>
      <c r="HT58" s="124"/>
      <c r="HU58" s="124"/>
      <c r="HV58" s="124"/>
      <c r="HW58" s="124"/>
      <c r="HX58" s="124"/>
      <c r="HY58" s="124"/>
      <c r="HZ58" s="124"/>
      <c r="IA58" s="124"/>
      <c r="IB58" s="124"/>
      <c r="IC58" s="124"/>
      <c r="ID58" s="124"/>
      <c r="IE58" s="124"/>
      <c r="IF58" s="124"/>
      <c r="IG58" s="124"/>
      <c r="IH58" s="124"/>
      <c r="II58" s="124"/>
      <c r="IJ58" s="124"/>
      <c r="IK58" s="124"/>
      <c r="IL58" s="124"/>
      <c r="IM58" s="124"/>
      <c r="IN58" s="124"/>
      <c r="IO58" s="124"/>
      <c r="IP58" s="124"/>
      <c r="IQ58" s="124"/>
      <c r="IR58" s="124"/>
      <c r="IS58" s="124"/>
      <c r="IT58" s="124"/>
      <c r="IU58" s="124"/>
      <c r="IV58" s="124"/>
    </row>
    <row r="59" spans="1:256" ht="33" customHeight="1">
      <c r="A59" s="87" t="s">
        <v>56</v>
      </c>
      <c r="B59" s="22">
        <v>86375</v>
      </c>
      <c r="C59" s="22">
        <v>0</v>
      </c>
      <c r="D59" s="22">
        <v>0</v>
      </c>
      <c r="E59" s="22">
        <v>84615</v>
      </c>
      <c r="F59" s="22">
        <v>1760</v>
      </c>
      <c r="G59" s="22">
        <v>0</v>
      </c>
      <c r="H59" s="22">
        <v>0</v>
      </c>
      <c r="I59" s="22">
        <v>122342</v>
      </c>
      <c r="J59" s="22">
        <v>0</v>
      </c>
      <c r="K59" s="22">
        <v>121647</v>
      </c>
      <c r="L59" s="22">
        <v>72690</v>
      </c>
      <c r="M59" s="22">
        <v>1769</v>
      </c>
      <c r="N59" s="22">
        <v>47188</v>
      </c>
      <c r="O59" s="22">
        <v>695</v>
      </c>
      <c r="P59" s="22">
        <v>30011</v>
      </c>
      <c r="Q59" s="22">
        <v>27403</v>
      </c>
      <c r="R59" s="22">
        <v>0</v>
      </c>
      <c r="S59" s="22">
        <v>0</v>
      </c>
      <c r="T59" s="22">
        <v>132</v>
      </c>
      <c r="U59" s="22">
        <f t="shared" si="11"/>
        <v>640940</v>
      </c>
      <c r="V59" s="22">
        <v>41562</v>
      </c>
      <c r="W59" s="22">
        <v>562197</v>
      </c>
      <c r="X59" s="22">
        <v>561630</v>
      </c>
      <c r="Y59" s="22">
        <v>0</v>
      </c>
      <c r="Z59" s="22">
        <v>567</v>
      </c>
      <c r="AA59" s="22">
        <v>0</v>
      </c>
      <c r="AB59" s="22">
        <v>0</v>
      </c>
      <c r="AC59" s="22">
        <v>9751</v>
      </c>
      <c r="AD59" s="22">
        <v>2484</v>
      </c>
      <c r="AE59" s="22">
        <v>7267</v>
      </c>
      <c r="AF59" s="22">
        <v>0</v>
      </c>
      <c r="AG59" s="22">
        <v>1697</v>
      </c>
      <c r="AH59" s="22">
        <v>0</v>
      </c>
      <c r="AI59" s="22">
        <v>1697</v>
      </c>
      <c r="AJ59" s="22">
        <v>19592</v>
      </c>
      <c r="AK59" s="22">
        <v>0</v>
      </c>
      <c r="AL59" s="22">
        <v>0</v>
      </c>
      <c r="AM59" s="22">
        <v>0</v>
      </c>
      <c r="AN59" s="22">
        <v>0</v>
      </c>
      <c r="AO59" s="22">
        <v>6141</v>
      </c>
      <c r="AP59" s="22">
        <f>'第４０表介護保険事業会計（最初のページのみ印刷）'!B59-U59</f>
        <v>33017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611</v>
      </c>
      <c r="AY59" s="22">
        <v>72</v>
      </c>
      <c r="AZ59" s="22">
        <f t="shared" si="20"/>
        <v>-611</v>
      </c>
      <c r="BA59" s="22">
        <v>0</v>
      </c>
      <c r="BB59" s="22">
        <v>0</v>
      </c>
      <c r="BC59" s="22">
        <v>177</v>
      </c>
      <c r="BD59" s="22">
        <f t="shared" si="21"/>
        <v>-177</v>
      </c>
      <c r="BE59" s="22">
        <f t="shared" si="22"/>
        <v>32229</v>
      </c>
      <c r="BF59" s="22">
        <f t="shared" si="23"/>
        <v>33017</v>
      </c>
      <c r="BG59" s="22">
        <f>'第４０表介護保険事業会計 (次ページ以降印刷)'!C59</f>
        <v>0</v>
      </c>
      <c r="BH59" s="22">
        <f t="shared" si="24"/>
        <v>0</v>
      </c>
      <c r="BI59" s="22">
        <f t="shared" si="25"/>
        <v>0</v>
      </c>
      <c r="BJ59" s="22">
        <f t="shared" si="26"/>
        <v>32229</v>
      </c>
      <c r="BK59" s="22">
        <f t="shared" si="27"/>
        <v>33017</v>
      </c>
      <c r="BL59" s="22">
        <v>36191</v>
      </c>
      <c r="BM59" s="22">
        <v>6</v>
      </c>
      <c r="BN59" s="22">
        <v>1662</v>
      </c>
      <c r="BO59" s="85"/>
      <c r="BP59" s="133"/>
      <c r="BQ59" s="86"/>
      <c r="BR59" s="133"/>
      <c r="BS59" s="86"/>
      <c r="BT59" s="133"/>
      <c r="BU59" s="86"/>
      <c r="BV59" s="133"/>
      <c r="BW59" s="86"/>
      <c r="BX59" s="133"/>
      <c r="BY59" s="86"/>
      <c r="BZ59" s="133"/>
      <c r="CA59" s="86"/>
      <c r="CB59" s="133"/>
      <c r="CC59" s="86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  <c r="IO59" s="85"/>
      <c r="IP59" s="85"/>
      <c r="IQ59" s="85"/>
      <c r="IR59" s="85"/>
      <c r="IS59" s="85"/>
      <c r="IT59" s="85"/>
      <c r="IU59" s="85"/>
      <c r="IV59" s="85"/>
    </row>
    <row r="60" spans="1:256" ht="33" customHeight="1">
      <c r="A60" s="87" t="s">
        <v>57</v>
      </c>
      <c r="B60" s="22">
        <v>77481</v>
      </c>
      <c r="C60" s="22">
        <v>0</v>
      </c>
      <c r="D60" s="22">
        <v>0</v>
      </c>
      <c r="E60" s="22">
        <v>75889</v>
      </c>
      <c r="F60" s="22">
        <v>1592</v>
      </c>
      <c r="G60" s="22">
        <v>0</v>
      </c>
      <c r="H60" s="22">
        <v>0</v>
      </c>
      <c r="I60" s="22">
        <v>101737</v>
      </c>
      <c r="J60" s="22">
        <v>11813</v>
      </c>
      <c r="K60" s="22">
        <v>89924</v>
      </c>
      <c r="L60" s="22">
        <v>77851</v>
      </c>
      <c r="M60" s="22">
        <v>1587</v>
      </c>
      <c r="N60" s="22">
        <v>10486</v>
      </c>
      <c r="O60" s="22">
        <v>0</v>
      </c>
      <c r="P60" s="22">
        <v>10000</v>
      </c>
      <c r="Q60" s="22">
        <v>30767</v>
      </c>
      <c r="R60" s="22">
        <v>0</v>
      </c>
      <c r="S60" s="22">
        <v>0</v>
      </c>
      <c r="T60" s="22">
        <v>17</v>
      </c>
      <c r="U60" s="22">
        <f t="shared" si="11"/>
        <v>563807</v>
      </c>
      <c r="V60" s="22">
        <v>19836</v>
      </c>
      <c r="W60" s="22">
        <v>530425</v>
      </c>
      <c r="X60" s="22">
        <v>514453</v>
      </c>
      <c r="Y60" s="22">
        <v>15365</v>
      </c>
      <c r="Z60" s="22">
        <v>607</v>
      </c>
      <c r="AA60" s="22">
        <v>0</v>
      </c>
      <c r="AB60" s="22">
        <v>0</v>
      </c>
      <c r="AC60" s="22">
        <v>9612</v>
      </c>
      <c r="AD60" s="22">
        <v>4574</v>
      </c>
      <c r="AE60" s="22">
        <v>5038</v>
      </c>
      <c r="AF60" s="22">
        <v>0</v>
      </c>
      <c r="AG60" s="22">
        <v>2655</v>
      </c>
      <c r="AH60" s="22">
        <v>2655</v>
      </c>
      <c r="AI60" s="22">
        <v>0</v>
      </c>
      <c r="AJ60" s="22">
        <v>1</v>
      </c>
      <c r="AK60" s="22">
        <v>0</v>
      </c>
      <c r="AL60" s="22">
        <v>0</v>
      </c>
      <c r="AM60" s="22">
        <v>0</v>
      </c>
      <c r="AN60" s="22">
        <v>0</v>
      </c>
      <c r="AO60" s="22">
        <v>1278</v>
      </c>
      <c r="AP60" s="22">
        <f>'第４０表介護保険事業会計（最初のページのみ印刷）'!B60-U60</f>
        <v>40726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14368</v>
      </c>
      <c r="AW60" s="22">
        <v>0</v>
      </c>
      <c r="AX60" s="22">
        <v>39</v>
      </c>
      <c r="AY60" s="22">
        <v>39</v>
      </c>
      <c r="AZ60" s="22">
        <f t="shared" si="20"/>
        <v>14329</v>
      </c>
      <c r="BA60" s="22">
        <v>0</v>
      </c>
      <c r="BB60" s="22">
        <v>0</v>
      </c>
      <c r="BC60" s="22">
        <v>3207</v>
      </c>
      <c r="BD60" s="22">
        <f t="shared" si="21"/>
        <v>-3207</v>
      </c>
      <c r="BE60" s="22">
        <f t="shared" si="22"/>
        <v>51848</v>
      </c>
      <c r="BF60" s="22">
        <f t="shared" si="23"/>
        <v>40726</v>
      </c>
      <c r="BG60" s="22">
        <f>'第４０表介護保険事業会計 (次ページ以降印刷)'!C60</f>
        <v>0</v>
      </c>
      <c r="BH60" s="22">
        <f t="shared" si="24"/>
        <v>11813</v>
      </c>
      <c r="BI60" s="22">
        <f t="shared" si="25"/>
        <v>2655</v>
      </c>
      <c r="BJ60" s="22">
        <f t="shared" si="26"/>
        <v>42690</v>
      </c>
      <c r="BK60" s="22">
        <f t="shared" si="27"/>
        <v>31568</v>
      </c>
      <c r="BL60" s="22">
        <v>8305</v>
      </c>
      <c r="BM60" s="22">
        <v>1</v>
      </c>
      <c r="BN60" s="22">
        <v>0</v>
      </c>
      <c r="BO60" s="85"/>
      <c r="BP60" s="133"/>
      <c r="BQ60" s="86"/>
      <c r="BR60" s="133"/>
      <c r="BS60" s="86"/>
      <c r="BT60" s="133"/>
      <c r="BU60" s="86"/>
      <c r="BV60" s="133"/>
      <c r="BW60" s="86"/>
      <c r="BX60" s="133"/>
      <c r="BY60" s="86"/>
      <c r="BZ60" s="133"/>
      <c r="CA60" s="86"/>
      <c r="CB60" s="133"/>
      <c r="CC60" s="86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</row>
    <row r="61" spans="1:256" ht="33" customHeight="1">
      <c r="A61" s="87" t="s">
        <v>58</v>
      </c>
      <c r="B61" s="22">
        <v>197377</v>
      </c>
      <c r="C61" s="22">
        <v>0</v>
      </c>
      <c r="D61" s="22">
        <v>0</v>
      </c>
      <c r="E61" s="22">
        <v>192338</v>
      </c>
      <c r="F61" s="22">
        <v>5039</v>
      </c>
      <c r="G61" s="22">
        <v>0</v>
      </c>
      <c r="H61" s="22">
        <v>0</v>
      </c>
      <c r="I61" s="22">
        <v>232093</v>
      </c>
      <c r="J61" s="22">
        <v>0</v>
      </c>
      <c r="K61" s="22">
        <v>232093</v>
      </c>
      <c r="L61" s="22">
        <v>165370</v>
      </c>
      <c r="M61" s="22">
        <v>5038</v>
      </c>
      <c r="N61" s="22">
        <v>61685</v>
      </c>
      <c r="O61" s="22">
        <v>0</v>
      </c>
      <c r="P61" s="22">
        <v>35857</v>
      </c>
      <c r="Q61" s="22">
        <v>41104</v>
      </c>
      <c r="R61" s="22">
        <v>0</v>
      </c>
      <c r="S61" s="22">
        <v>0</v>
      </c>
      <c r="T61" s="22">
        <v>510</v>
      </c>
      <c r="U61" s="22">
        <f t="shared" si="11"/>
        <v>1417848</v>
      </c>
      <c r="V61" s="22">
        <v>59265</v>
      </c>
      <c r="W61" s="22">
        <v>1304449</v>
      </c>
      <c r="X61" s="22">
        <v>1302921</v>
      </c>
      <c r="Y61" s="22">
        <v>0</v>
      </c>
      <c r="Z61" s="22">
        <v>1528</v>
      </c>
      <c r="AA61" s="22">
        <v>0</v>
      </c>
      <c r="AB61" s="22">
        <v>0</v>
      </c>
      <c r="AC61" s="22">
        <v>19616</v>
      </c>
      <c r="AD61" s="22">
        <v>4888</v>
      </c>
      <c r="AE61" s="22">
        <v>14728</v>
      </c>
      <c r="AF61" s="22">
        <v>0</v>
      </c>
      <c r="AG61" s="22">
        <v>13079</v>
      </c>
      <c r="AH61" s="22">
        <v>0</v>
      </c>
      <c r="AI61" s="22">
        <v>13079</v>
      </c>
      <c r="AJ61" s="22">
        <v>5933</v>
      </c>
      <c r="AK61" s="22">
        <v>0</v>
      </c>
      <c r="AL61" s="22">
        <v>0</v>
      </c>
      <c r="AM61" s="22">
        <v>0</v>
      </c>
      <c r="AN61" s="22">
        <v>0</v>
      </c>
      <c r="AO61" s="22">
        <v>15506</v>
      </c>
      <c r="AP61" s="22">
        <f>'第４０表介護保険事業会計（最初のページのみ印刷）'!B61-U61</f>
        <v>27421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11848</v>
      </c>
      <c r="AW61" s="22">
        <v>0</v>
      </c>
      <c r="AX61" s="22">
        <v>8244</v>
      </c>
      <c r="AY61" s="22">
        <v>5930</v>
      </c>
      <c r="AZ61" s="22">
        <f t="shared" si="20"/>
        <v>3604</v>
      </c>
      <c r="BA61" s="22">
        <v>0</v>
      </c>
      <c r="BB61" s="22">
        <v>0</v>
      </c>
      <c r="BC61" s="22">
        <v>6748</v>
      </c>
      <c r="BD61" s="22">
        <f t="shared" si="21"/>
        <v>-6748</v>
      </c>
      <c r="BE61" s="22">
        <f t="shared" si="22"/>
        <v>24277</v>
      </c>
      <c r="BF61" s="22">
        <f t="shared" si="23"/>
        <v>27421</v>
      </c>
      <c r="BG61" s="22">
        <f>'第４０表介護保険事業会計 (次ページ以降印刷)'!C61</f>
        <v>0</v>
      </c>
      <c r="BH61" s="22">
        <f t="shared" si="24"/>
        <v>0</v>
      </c>
      <c r="BI61" s="22">
        <f t="shared" si="25"/>
        <v>0</v>
      </c>
      <c r="BJ61" s="22">
        <f t="shared" si="26"/>
        <v>24277</v>
      </c>
      <c r="BK61" s="22">
        <f t="shared" si="27"/>
        <v>27421</v>
      </c>
      <c r="BL61" s="22">
        <v>40131</v>
      </c>
      <c r="BM61" s="22">
        <v>5</v>
      </c>
      <c r="BN61" s="22">
        <v>1875</v>
      </c>
      <c r="BO61" s="85"/>
      <c r="BP61" s="133"/>
      <c r="BQ61" s="86"/>
      <c r="BR61" s="133"/>
      <c r="BS61" s="86"/>
      <c r="BT61" s="133"/>
      <c r="BU61" s="86"/>
      <c r="BV61" s="133"/>
      <c r="BW61" s="86"/>
      <c r="BX61" s="133"/>
      <c r="BY61" s="86"/>
      <c r="BZ61" s="133"/>
      <c r="CA61" s="86"/>
      <c r="CB61" s="133"/>
      <c r="CC61" s="86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  <c r="IV61" s="85"/>
    </row>
    <row r="62" spans="1:256" ht="33" customHeight="1">
      <c r="A62" s="87" t="s">
        <v>59</v>
      </c>
      <c r="B62" s="22">
        <v>16722</v>
      </c>
      <c r="C62" s="22">
        <v>0</v>
      </c>
      <c r="D62" s="22">
        <v>0</v>
      </c>
      <c r="E62" s="22">
        <v>15905</v>
      </c>
      <c r="F62" s="22">
        <v>817</v>
      </c>
      <c r="G62" s="22">
        <v>0</v>
      </c>
      <c r="H62" s="22">
        <v>0</v>
      </c>
      <c r="I62" s="22">
        <v>31573</v>
      </c>
      <c r="J62" s="22">
        <v>0</v>
      </c>
      <c r="K62" s="22">
        <v>31573</v>
      </c>
      <c r="L62" s="22">
        <v>14509</v>
      </c>
      <c r="M62" s="22">
        <v>1056</v>
      </c>
      <c r="N62" s="22">
        <v>16008</v>
      </c>
      <c r="O62" s="22">
        <v>0</v>
      </c>
      <c r="P62" s="22">
        <v>2237</v>
      </c>
      <c r="Q62" s="22">
        <v>10519</v>
      </c>
      <c r="R62" s="22">
        <v>0</v>
      </c>
      <c r="S62" s="22">
        <v>0</v>
      </c>
      <c r="T62" s="22">
        <v>167</v>
      </c>
      <c r="U62" s="22">
        <f t="shared" si="11"/>
        <v>125847</v>
      </c>
      <c r="V62" s="22">
        <v>8058</v>
      </c>
      <c r="W62" s="22">
        <v>102509</v>
      </c>
      <c r="X62" s="22">
        <v>102373</v>
      </c>
      <c r="Y62" s="22">
        <v>0</v>
      </c>
      <c r="Z62" s="22">
        <v>136</v>
      </c>
      <c r="AA62" s="22">
        <v>0</v>
      </c>
      <c r="AB62" s="22">
        <v>0</v>
      </c>
      <c r="AC62" s="22">
        <v>4735</v>
      </c>
      <c r="AD62" s="22">
        <v>1735</v>
      </c>
      <c r="AE62" s="22">
        <v>3000</v>
      </c>
      <c r="AF62" s="22">
        <v>7212</v>
      </c>
      <c r="AG62" s="22">
        <v>3164</v>
      </c>
      <c r="AH62" s="22">
        <v>0</v>
      </c>
      <c r="AI62" s="22">
        <v>3164</v>
      </c>
      <c r="AJ62" s="22">
        <v>147</v>
      </c>
      <c r="AK62" s="22">
        <v>0</v>
      </c>
      <c r="AL62" s="22">
        <v>0</v>
      </c>
      <c r="AM62" s="22">
        <v>0</v>
      </c>
      <c r="AN62" s="22">
        <v>0</v>
      </c>
      <c r="AO62" s="22">
        <v>22</v>
      </c>
      <c r="AP62" s="22">
        <f>'第４０表介護保険事業会計（最初のページのみ印刷）'!B62-U62</f>
        <v>16238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1614</v>
      </c>
      <c r="AW62" s="22">
        <v>1</v>
      </c>
      <c r="AX62" s="22">
        <v>3560</v>
      </c>
      <c r="AY62" s="22">
        <v>239</v>
      </c>
      <c r="AZ62" s="22">
        <f t="shared" si="20"/>
        <v>-1946</v>
      </c>
      <c r="BA62" s="22">
        <v>0</v>
      </c>
      <c r="BB62" s="22">
        <v>1222</v>
      </c>
      <c r="BC62" s="22">
        <v>0</v>
      </c>
      <c r="BD62" s="22">
        <f t="shared" si="21"/>
        <v>1222</v>
      </c>
      <c r="BE62" s="22">
        <f t="shared" si="22"/>
        <v>15514</v>
      </c>
      <c r="BF62" s="22">
        <f t="shared" si="23"/>
        <v>16238</v>
      </c>
      <c r="BG62" s="22">
        <f>'第４０表介護保険事業会計 (次ページ以降印刷)'!C62</f>
        <v>0</v>
      </c>
      <c r="BH62" s="22">
        <f t="shared" si="24"/>
        <v>0</v>
      </c>
      <c r="BI62" s="22">
        <f t="shared" si="25"/>
        <v>0</v>
      </c>
      <c r="BJ62" s="22">
        <f t="shared" si="26"/>
        <v>15514</v>
      </c>
      <c r="BK62" s="22">
        <f t="shared" si="27"/>
        <v>16238</v>
      </c>
      <c r="BL62" s="22">
        <v>12279</v>
      </c>
      <c r="BM62" s="22">
        <v>2</v>
      </c>
      <c r="BN62" s="22">
        <v>0</v>
      </c>
      <c r="BO62" s="85"/>
      <c r="BP62" s="133"/>
      <c r="BQ62" s="86"/>
      <c r="BR62" s="133"/>
      <c r="BS62" s="86"/>
      <c r="BT62" s="133"/>
      <c r="BU62" s="86"/>
      <c r="BV62" s="133"/>
      <c r="BW62" s="86"/>
      <c r="BX62" s="133"/>
      <c r="BY62" s="86"/>
      <c r="BZ62" s="133"/>
      <c r="CA62" s="86"/>
      <c r="CB62" s="133"/>
      <c r="CC62" s="86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  <c r="IV62" s="85"/>
    </row>
    <row r="63" spans="1:256" s="126" customFormat="1" ht="33" customHeight="1">
      <c r="A63" s="88" t="s">
        <v>60</v>
      </c>
      <c r="B63" s="23">
        <v>84882</v>
      </c>
      <c r="C63" s="23">
        <v>0</v>
      </c>
      <c r="D63" s="23">
        <v>0</v>
      </c>
      <c r="E63" s="23">
        <v>82081</v>
      </c>
      <c r="F63" s="23">
        <v>2801</v>
      </c>
      <c r="G63" s="23">
        <v>0</v>
      </c>
      <c r="H63" s="23">
        <v>0</v>
      </c>
      <c r="I63" s="23">
        <v>80593</v>
      </c>
      <c r="J63" s="23">
        <v>0</v>
      </c>
      <c r="K63" s="23">
        <v>80593</v>
      </c>
      <c r="L63" s="23">
        <v>67574</v>
      </c>
      <c r="M63" s="23">
        <v>2812</v>
      </c>
      <c r="N63" s="23">
        <v>10207</v>
      </c>
      <c r="O63" s="23">
        <v>0</v>
      </c>
      <c r="P63" s="23">
        <v>11990</v>
      </c>
      <c r="Q63" s="23">
        <v>32506</v>
      </c>
      <c r="R63" s="23">
        <v>0</v>
      </c>
      <c r="S63" s="23">
        <v>0</v>
      </c>
      <c r="T63" s="23">
        <v>63</v>
      </c>
      <c r="U63" s="23">
        <f t="shared" si="11"/>
        <v>599164</v>
      </c>
      <c r="V63" s="23">
        <v>10374</v>
      </c>
      <c r="W63" s="23">
        <v>540586</v>
      </c>
      <c r="X63" s="23">
        <v>539885</v>
      </c>
      <c r="Y63" s="23">
        <v>0</v>
      </c>
      <c r="Z63" s="23">
        <v>701</v>
      </c>
      <c r="AA63" s="23">
        <v>0</v>
      </c>
      <c r="AB63" s="23">
        <v>0</v>
      </c>
      <c r="AC63" s="23">
        <v>15654</v>
      </c>
      <c r="AD63" s="23">
        <v>4254</v>
      </c>
      <c r="AE63" s="23">
        <v>11400</v>
      </c>
      <c r="AF63" s="23">
        <v>0</v>
      </c>
      <c r="AG63" s="23">
        <v>0</v>
      </c>
      <c r="AH63" s="23">
        <v>0</v>
      </c>
      <c r="AI63" s="23">
        <v>0</v>
      </c>
      <c r="AJ63" s="23">
        <v>28664</v>
      </c>
      <c r="AK63" s="23">
        <v>0</v>
      </c>
      <c r="AL63" s="23">
        <v>0</v>
      </c>
      <c r="AM63" s="23">
        <v>0</v>
      </c>
      <c r="AN63" s="23">
        <v>0</v>
      </c>
      <c r="AO63" s="23">
        <v>3886</v>
      </c>
      <c r="AP63" s="23">
        <f>'第４０表介護保険事業会計（最初のページのみ印刷）'!B63-U63</f>
        <v>12577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1</v>
      </c>
      <c r="AW63" s="23">
        <v>1</v>
      </c>
      <c r="AX63" s="23">
        <v>6370</v>
      </c>
      <c r="AY63" s="23">
        <v>0</v>
      </c>
      <c r="AZ63" s="23">
        <f t="shared" si="20"/>
        <v>-6369</v>
      </c>
      <c r="BA63" s="23">
        <v>0</v>
      </c>
      <c r="BB63" s="23">
        <v>917</v>
      </c>
      <c r="BC63" s="23">
        <v>0</v>
      </c>
      <c r="BD63" s="23">
        <f t="shared" si="21"/>
        <v>917</v>
      </c>
      <c r="BE63" s="23">
        <f t="shared" si="22"/>
        <v>7125</v>
      </c>
      <c r="BF63" s="23">
        <f t="shared" si="23"/>
        <v>12577</v>
      </c>
      <c r="BG63" s="23">
        <f>'第４０表介護保険事業会計 (次ページ以降印刷)'!C63</f>
        <v>0</v>
      </c>
      <c r="BH63" s="23">
        <f t="shared" si="24"/>
        <v>0</v>
      </c>
      <c r="BI63" s="23">
        <f t="shared" si="25"/>
        <v>0</v>
      </c>
      <c r="BJ63" s="23">
        <f t="shared" si="26"/>
        <v>7125</v>
      </c>
      <c r="BK63" s="23">
        <f t="shared" si="27"/>
        <v>12577</v>
      </c>
      <c r="BL63" s="23">
        <v>1455</v>
      </c>
      <c r="BM63" s="23">
        <v>1</v>
      </c>
      <c r="BN63" s="23">
        <v>0</v>
      </c>
      <c r="BO63" s="124"/>
      <c r="BP63" s="134"/>
      <c r="BQ63" s="125"/>
      <c r="BR63" s="134"/>
      <c r="BS63" s="125"/>
      <c r="BT63" s="134"/>
      <c r="BU63" s="125"/>
      <c r="BV63" s="134"/>
      <c r="BW63" s="125"/>
      <c r="BX63" s="134"/>
      <c r="BY63" s="125"/>
      <c r="BZ63" s="134"/>
      <c r="CA63" s="125"/>
      <c r="CB63" s="134"/>
      <c r="CC63" s="125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124"/>
      <c r="FV63" s="124"/>
      <c r="FW63" s="124"/>
      <c r="FX63" s="124"/>
      <c r="FY63" s="124"/>
      <c r="FZ63" s="124"/>
      <c r="GA63" s="124"/>
      <c r="GB63" s="124"/>
      <c r="GC63" s="124"/>
      <c r="GD63" s="124"/>
      <c r="GE63" s="124"/>
      <c r="GF63" s="124"/>
      <c r="GG63" s="124"/>
      <c r="GH63" s="124"/>
      <c r="GI63" s="124"/>
      <c r="GJ63" s="124"/>
      <c r="GK63" s="124"/>
      <c r="GL63" s="124"/>
      <c r="GM63" s="124"/>
      <c r="GN63" s="124"/>
      <c r="GO63" s="124"/>
      <c r="GP63" s="124"/>
      <c r="GQ63" s="124"/>
      <c r="GR63" s="124"/>
      <c r="GS63" s="124"/>
      <c r="GT63" s="124"/>
      <c r="GU63" s="124"/>
      <c r="GV63" s="124"/>
      <c r="GW63" s="124"/>
      <c r="GX63" s="124"/>
      <c r="GY63" s="124"/>
      <c r="GZ63" s="124"/>
      <c r="HA63" s="124"/>
      <c r="HB63" s="124"/>
      <c r="HC63" s="124"/>
      <c r="HD63" s="124"/>
      <c r="HE63" s="124"/>
      <c r="HF63" s="124"/>
      <c r="HG63" s="124"/>
      <c r="HH63" s="124"/>
      <c r="HI63" s="124"/>
      <c r="HJ63" s="124"/>
      <c r="HK63" s="124"/>
      <c r="HL63" s="124"/>
      <c r="HM63" s="124"/>
      <c r="HN63" s="124"/>
      <c r="HO63" s="124"/>
      <c r="HP63" s="124"/>
      <c r="HQ63" s="124"/>
      <c r="HR63" s="124"/>
      <c r="HS63" s="124"/>
      <c r="HT63" s="124"/>
      <c r="HU63" s="124"/>
      <c r="HV63" s="124"/>
      <c r="HW63" s="124"/>
      <c r="HX63" s="124"/>
      <c r="HY63" s="124"/>
      <c r="HZ63" s="124"/>
      <c r="IA63" s="124"/>
      <c r="IB63" s="124"/>
      <c r="IC63" s="124"/>
      <c r="ID63" s="124"/>
      <c r="IE63" s="124"/>
      <c r="IF63" s="124"/>
      <c r="IG63" s="124"/>
      <c r="IH63" s="124"/>
      <c r="II63" s="124"/>
      <c r="IJ63" s="124"/>
      <c r="IK63" s="124"/>
      <c r="IL63" s="124"/>
      <c r="IM63" s="124"/>
      <c r="IN63" s="124"/>
      <c r="IO63" s="124"/>
      <c r="IP63" s="124"/>
      <c r="IQ63" s="124"/>
      <c r="IR63" s="124"/>
      <c r="IS63" s="124"/>
      <c r="IT63" s="124"/>
      <c r="IU63" s="124"/>
      <c r="IV63" s="124"/>
    </row>
    <row r="64" spans="1:256" ht="33" customHeight="1" thickBot="1">
      <c r="A64" s="87" t="s">
        <v>80</v>
      </c>
      <c r="B64" s="22">
        <v>72149</v>
      </c>
      <c r="C64" s="22">
        <v>0</v>
      </c>
      <c r="D64" s="22">
        <v>0</v>
      </c>
      <c r="E64" s="22">
        <v>69526</v>
      </c>
      <c r="F64" s="22">
        <v>2623</v>
      </c>
      <c r="G64" s="22">
        <v>0</v>
      </c>
      <c r="H64" s="22">
        <v>0</v>
      </c>
      <c r="I64" s="22">
        <v>87564</v>
      </c>
      <c r="J64" s="22">
        <v>0</v>
      </c>
      <c r="K64" s="22">
        <v>87564</v>
      </c>
      <c r="L64" s="22">
        <v>55625</v>
      </c>
      <c r="M64" s="22">
        <v>2358</v>
      </c>
      <c r="N64" s="22">
        <v>29581</v>
      </c>
      <c r="O64" s="22">
        <v>0</v>
      </c>
      <c r="P64" s="22">
        <v>2485</v>
      </c>
      <c r="Q64" s="22">
        <v>5423</v>
      </c>
      <c r="R64" s="22">
        <v>0</v>
      </c>
      <c r="S64" s="22">
        <v>0</v>
      </c>
      <c r="T64" s="22">
        <v>1638</v>
      </c>
      <c r="U64" s="114">
        <f t="shared" si="11"/>
        <v>493780</v>
      </c>
      <c r="V64" s="22">
        <v>29979</v>
      </c>
      <c r="W64" s="22">
        <v>445003</v>
      </c>
      <c r="X64" s="22">
        <v>444513</v>
      </c>
      <c r="Y64" s="22">
        <v>0</v>
      </c>
      <c r="Z64" s="22">
        <v>490</v>
      </c>
      <c r="AA64" s="22">
        <v>0</v>
      </c>
      <c r="AB64" s="22">
        <v>0</v>
      </c>
      <c r="AC64" s="22">
        <v>12865</v>
      </c>
      <c r="AD64" s="22">
        <v>2865</v>
      </c>
      <c r="AE64" s="22">
        <v>10000</v>
      </c>
      <c r="AF64" s="22">
        <v>0</v>
      </c>
      <c r="AG64" s="22">
        <v>0</v>
      </c>
      <c r="AH64" s="22">
        <v>0</v>
      </c>
      <c r="AI64" s="22">
        <v>0</v>
      </c>
      <c r="AJ64" s="22">
        <v>597</v>
      </c>
      <c r="AK64" s="22">
        <v>0</v>
      </c>
      <c r="AL64" s="22">
        <v>0</v>
      </c>
      <c r="AM64" s="22">
        <v>0</v>
      </c>
      <c r="AN64" s="22">
        <v>0</v>
      </c>
      <c r="AO64" s="22">
        <v>5336</v>
      </c>
      <c r="AP64" s="22">
        <f>'第４０表介護保険事業会計（最初のページのみ印刷）'!B64-U64</f>
        <v>7449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1581</v>
      </c>
      <c r="AW64" s="22">
        <v>13</v>
      </c>
      <c r="AX64" s="22">
        <v>3002</v>
      </c>
      <c r="AY64" s="22">
        <v>808</v>
      </c>
      <c r="AZ64" s="22">
        <f t="shared" si="20"/>
        <v>-1421</v>
      </c>
      <c r="BA64" s="22">
        <v>0</v>
      </c>
      <c r="BB64" s="22">
        <v>1226</v>
      </c>
      <c r="BC64" s="22">
        <v>647</v>
      </c>
      <c r="BD64" s="22">
        <f t="shared" si="21"/>
        <v>579</v>
      </c>
      <c r="BE64" s="22">
        <f t="shared" si="22"/>
        <v>6607</v>
      </c>
      <c r="BF64" s="22">
        <f t="shared" si="23"/>
        <v>7449</v>
      </c>
      <c r="BG64" s="22">
        <f>'第４０表介護保険事業会計 (次ページ以降印刷)'!C64</f>
        <v>0</v>
      </c>
      <c r="BH64" s="22">
        <f t="shared" si="24"/>
        <v>0</v>
      </c>
      <c r="BI64" s="22">
        <f t="shared" si="25"/>
        <v>0</v>
      </c>
      <c r="BJ64" s="22">
        <f t="shared" si="26"/>
        <v>6607</v>
      </c>
      <c r="BK64" s="22">
        <f t="shared" si="27"/>
        <v>7449</v>
      </c>
      <c r="BL64" s="22">
        <v>16200</v>
      </c>
      <c r="BM64" s="22">
        <v>3</v>
      </c>
      <c r="BN64" s="22">
        <v>0</v>
      </c>
      <c r="BO64" s="85"/>
      <c r="BP64" s="133"/>
      <c r="BQ64" s="86"/>
      <c r="BR64" s="133"/>
      <c r="BS64" s="86"/>
      <c r="BT64" s="133"/>
      <c r="BU64" s="86"/>
      <c r="BV64" s="133"/>
      <c r="BW64" s="86"/>
      <c r="BX64" s="133"/>
      <c r="BY64" s="86"/>
      <c r="BZ64" s="133"/>
      <c r="CA64" s="86"/>
      <c r="CB64" s="133"/>
      <c r="CC64" s="86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  <c r="IV64" s="85"/>
    </row>
    <row r="65" spans="1:256" ht="33" customHeight="1" thickBot="1" thickTop="1">
      <c r="A65" s="89" t="s">
        <v>61</v>
      </c>
      <c r="B65" s="34">
        <f>SUM(B19:B64)</f>
        <v>4339715</v>
      </c>
      <c r="C65" s="34">
        <f>SUM(C19:C64)</f>
        <v>0</v>
      </c>
      <c r="D65" s="34">
        <f>SUM(D19:D64)</f>
        <v>0</v>
      </c>
      <c r="E65" s="34">
        <f>SUM(E19:E64)</f>
        <v>4215750</v>
      </c>
      <c r="F65" s="34">
        <f>SUM(F19:F64)</f>
        <v>123961</v>
      </c>
      <c r="G65" s="34">
        <f aca="true" t="shared" si="28" ref="G65:AH65">SUM(G19:G64)</f>
        <v>4</v>
      </c>
      <c r="H65" s="34">
        <f t="shared" si="28"/>
        <v>0</v>
      </c>
      <c r="I65" s="34">
        <f t="shared" si="28"/>
        <v>5320106</v>
      </c>
      <c r="J65" s="34">
        <f t="shared" si="28"/>
        <v>11813</v>
      </c>
      <c r="K65" s="34">
        <f t="shared" si="28"/>
        <v>5188033</v>
      </c>
      <c r="L65" s="34">
        <f>SUM(L19:L64)</f>
        <v>3647006</v>
      </c>
      <c r="M65" s="34">
        <f>SUM(M19:M64)</f>
        <v>141883</v>
      </c>
      <c r="N65" s="34">
        <f>SUM(N19:N64)</f>
        <v>1399144</v>
      </c>
      <c r="O65" s="34">
        <f t="shared" si="28"/>
        <v>120260</v>
      </c>
      <c r="P65" s="34">
        <f t="shared" si="28"/>
        <v>550454</v>
      </c>
      <c r="Q65" s="34">
        <f t="shared" si="28"/>
        <v>943326</v>
      </c>
      <c r="R65" s="34">
        <f t="shared" si="28"/>
        <v>0</v>
      </c>
      <c r="S65" s="34">
        <f t="shared" si="28"/>
        <v>0</v>
      </c>
      <c r="T65" s="34">
        <f t="shared" si="28"/>
        <v>58048</v>
      </c>
      <c r="U65" s="34">
        <f t="shared" si="28"/>
        <v>30881386</v>
      </c>
      <c r="V65" s="34">
        <f t="shared" si="28"/>
        <v>1343492</v>
      </c>
      <c r="W65" s="34">
        <f t="shared" si="28"/>
        <v>28008702</v>
      </c>
      <c r="X65" s="34">
        <f t="shared" si="28"/>
        <v>27762358</v>
      </c>
      <c r="Y65" s="34">
        <f t="shared" si="28"/>
        <v>212591</v>
      </c>
      <c r="Z65" s="34">
        <f t="shared" si="28"/>
        <v>33753</v>
      </c>
      <c r="AA65" s="34">
        <f t="shared" si="28"/>
        <v>0</v>
      </c>
      <c r="AB65" s="34">
        <f t="shared" si="28"/>
        <v>0</v>
      </c>
      <c r="AC65" s="34">
        <f>SUM(AC19:AC64)</f>
        <v>741274</v>
      </c>
      <c r="AD65" s="34">
        <f>SUM(AD19:AD64)</f>
        <v>231566</v>
      </c>
      <c r="AE65" s="34">
        <f>SUM(AE19:AE64)</f>
        <v>509708</v>
      </c>
      <c r="AF65" s="34">
        <f t="shared" si="28"/>
        <v>28897</v>
      </c>
      <c r="AG65" s="34">
        <f t="shared" si="28"/>
        <v>120198</v>
      </c>
      <c r="AH65" s="34">
        <f t="shared" si="28"/>
        <v>8343</v>
      </c>
      <c r="AI65" s="34">
        <f aca="true" t="shared" si="29" ref="AI65:BN65">SUM(AI19:AI64)</f>
        <v>111855</v>
      </c>
      <c r="AJ65" s="34">
        <f t="shared" si="29"/>
        <v>300901</v>
      </c>
      <c r="AK65" s="34">
        <f t="shared" si="29"/>
        <v>145986</v>
      </c>
      <c r="AL65" s="34">
        <f t="shared" si="29"/>
        <v>145986</v>
      </c>
      <c r="AM65" s="34">
        <f t="shared" si="29"/>
        <v>0</v>
      </c>
      <c r="AN65" s="34">
        <f t="shared" si="29"/>
        <v>0</v>
      </c>
      <c r="AO65" s="34">
        <f t="shared" si="29"/>
        <v>191936</v>
      </c>
      <c r="AP65" s="34">
        <f t="shared" si="29"/>
        <v>958380</v>
      </c>
      <c r="AQ65" s="34">
        <f t="shared" si="29"/>
        <v>0</v>
      </c>
      <c r="AR65" s="34">
        <f t="shared" si="29"/>
        <v>1</v>
      </c>
      <c r="AS65" s="34">
        <f t="shared" si="29"/>
        <v>1</v>
      </c>
      <c r="AT65" s="34">
        <f t="shared" si="29"/>
        <v>0</v>
      </c>
      <c r="AU65" s="34">
        <f t="shared" si="29"/>
        <v>0</v>
      </c>
      <c r="AV65" s="34">
        <f t="shared" si="29"/>
        <v>203052</v>
      </c>
      <c r="AW65" s="34">
        <f t="shared" si="29"/>
        <v>1919</v>
      </c>
      <c r="AX65" s="34">
        <f t="shared" si="29"/>
        <v>205149</v>
      </c>
      <c r="AY65" s="34">
        <f t="shared" si="29"/>
        <v>38247</v>
      </c>
      <c r="AZ65" s="34">
        <f t="shared" si="29"/>
        <v>-2097</v>
      </c>
      <c r="BA65" s="34">
        <f t="shared" si="29"/>
        <v>0</v>
      </c>
      <c r="BB65" s="34">
        <f t="shared" si="29"/>
        <v>20918</v>
      </c>
      <c r="BC65" s="34">
        <f t="shared" si="29"/>
        <v>57435</v>
      </c>
      <c r="BD65" s="34">
        <f t="shared" si="29"/>
        <v>-36517</v>
      </c>
      <c r="BE65" s="34">
        <f t="shared" si="29"/>
        <v>919765</v>
      </c>
      <c r="BF65" s="34">
        <f t="shared" si="29"/>
        <v>958379</v>
      </c>
      <c r="BG65" s="34">
        <f t="shared" si="29"/>
        <v>0</v>
      </c>
      <c r="BH65" s="34">
        <f t="shared" si="29"/>
        <v>11813</v>
      </c>
      <c r="BI65" s="34">
        <f t="shared" si="29"/>
        <v>8343</v>
      </c>
      <c r="BJ65" s="34">
        <f t="shared" si="29"/>
        <v>916295</v>
      </c>
      <c r="BK65" s="34">
        <f t="shared" si="29"/>
        <v>954909</v>
      </c>
      <c r="BL65" s="34">
        <f t="shared" si="29"/>
        <v>873037</v>
      </c>
      <c r="BM65" s="34">
        <f t="shared" si="29"/>
        <v>128</v>
      </c>
      <c r="BN65" s="34">
        <f t="shared" si="29"/>
        <v>13648</v>
      </c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  <c r="IT65" s="85"/>
      <c r="IU65" s="85"/>
      <c r="IV65" s="85"/>
    </row>
    <row r="66" spans="1:256" ht="33" customHeight="1" thickTop="1">
      <c r="A66" s="90" t="s">
        <v>62</v>
      </c>
      <c r="B66" s="35">
        <f aca="true" t="shared" si="30" ref="B66:AG66">SUM(B65,B18)</f>
        <v>17989584</v>
      </c>
      <c r="C66" s="35">
        <f t="shared" si="30"/>
        <v>0</v>
      </c>
      <c r="D66" s="35">
        <f t="shared" si="30"/>
        <v>0</v>
      </c>
      <c r="E66" s="35">
        <f t="shared" si="30"/>
        <v>17484415</v>
      </c>
      <c r="F66" s="35">
        <f t="shared" si="30"/>
        <v>505165</v>
      </c>
      <c r="G66" s="35">
        <f t="shared" si="30"/>
        <v>4</v>
      </c>
      <c r="H66" s="35">
        <f t="shared" si="30"/>
        <v>0</v>
      </c>
      <c r="I66" s="35">
        <f t="shared" si="30"/>
        <v>19397212</v>
      </c>
      <c r="J66" s="35">
        <f t="shared" si="30"/>
        <v>11813</v>
      </c>
      <c r="K66" s="35">
        <f t="shared" si="30"/>
        <v>19215786</v>
      </c>
      <c r="L66" s="35">
        <f t="shared" si="30"/>
        <v>14946531</v>
      </c>
      <c r="M66" s="35">
        <f t="shared" si="30"/>
        <v>538252</v>
      </c>
      <c r="N66" s="35">
        <f t="shared" si="30"/>
        <v>3731003</v>
      </c>
      <c r="O66" s="35">
        <f t="shared" si="30"/>
        <v>169613</v>
      </c>
      <c r="P66" s="35">
        <f t="shared" si="30"/>
        <v>2105389</v>
      </c>
      <c r="Q66" s="35">
        <f t="shared" si="30"/>
        <v>2298328</v>
      </c>
      <c r="R66" s="35">
        <f t="shared" si="30"/>
        <v>0</v>
      </c>
      <c r="S66" s="35">
        <f t="shared" si="30"/>
        <v>0</v>
      </c>
      <c r="T66" s="35">
        <f t="shared" si="30"/>
        <v>117312</v>
      </c>
      <c r="U66" s="35">
        <f t="shared" si="30"/>
        <v>126634640</v>
      </c>
      <c r="V66" s="35">
        <f t="shared" si="30"/>
        <v>3769203</v>
      </c>
      <c r="W66" s="35">
        <f t="shared" si="30"/>
        <v>117783507</v>
      </c>
      <c r="X66" s="35">
        <f t="shared" si="30"/>
        <v>116666598</v>
      </c>
      <c r="Y66" s="35">
        <f t="shared" si="30"/>
        <v>964507</v>
      </c>
      <c r="Z66" s="35">
        <f t="shared" si="30"/>
        <v>152402</v>
      </c>
      <c r="AA66" s="35">
        <f t="shared" si="30"/>
        <v>0</v>
      </c>
      <c r="AB66" s="35">
        <f t="shared" si="30"/>
        <v>0</v>
      </c>
      <c r="AC66" s="35">
        <f t="shared" si="30"/>
        <v>2742218</v>
      </c>
      <c r="AD66" s="35">
        <f t="shared" si="30"/>
        <v>864841</v>
      </c>
      <c r="AE66" s="35">
        <f t="shared" si="30"/>
        <v>1877377</v>
      </c>
      <c r="AF66" s="35">
        <f t="shared" si="30"/>
        <v>36419</v>
      </c>
      <c r="AG66" s="35">
        <f t="shared" si="30"/>
        <v>188665</v>
      </c>
      <c r="AH66" s="35">
        <f aca="true" t="shared" si="31" ref="AH66:BN66">SUM(AH65,AH18)</f>
        <v>8343</v>
      </c>
      <c r="AI66" s="35">
        <f t="shared" si="31"/>
        <v>180322</v>
      </c>
      <c r="AJ66" s="35">
        <f t="shared" si="31"/>
        <v>921312</v>
      </c>
      <c r="AK66" s="35">
        <f t="shared" si="31"/>
        <v>146123</v>
      </c>
      <c r="AL66" s="35">
        <f t="shared" si="31"/>
        <v>145986</v>
      </c>
      <c r="AM66" s="35">
        <f t="shared" si="31"/>
        <v>137</v>
      </c>
      <c r="AN66" s="35">
        <f t="shared" si="31"/>
        <v>0</v>
      </c>
      <c r="AO66" s="35">
        <f t="shared" si="31"/>
        <v>1047193</v>
      </c>
      <c r="AP66" s="35">
        <f t="shared" si="31"/>
        <v>2100986</v>
      </c>
      <c r="AQ66" s="35">
        <f t="shared" si="31"/>
        <v>0</v>
      </c>
      <c r="AR66" s="35">
        <f t="shared" si="31"/>
        <v>1</v>
      </c>
      <c r="AS66" s="35">
        <f t="shared" si="31"/>
        <v>1</v>
      </c>
      <c r="AT66" s="35">
        <f t="shared" si="31"/>
        <v>0</v>
      </c>
      <c r="AU66" s="35">
        <f t="shared" si="31"/>
        <v>0</v>
      </c>
      <c r="AV66" s="35">
        <f t="shared" si="31"/>
        <v>2090803</v>
      </c>
      <c r="AW66" s="35">
        <f t="shared" si="31"/>
        <v>30639</v>
      </c>
      <c r="AX66" s="35">
        <f t="shared" si="31"/>
        <v>1924945</v>
      </c>
      <c r="AY66" s="35">
        <f t="shared" si="31"/>
        <v>171145</v>
      </c>
      <c r="AZ66" s="94">
        <f t="shared" si="31"/>
        <v>165858</v>
      </c>
      <c r="BA66" s="35">
        <f t="shared" si="31"/>
        <v>0</v>
      </c>
      <c r="BB66" s="35">
        <f t="shared" si="31"/>
        <v>1199207</v>
      </c>
      <c r="BC66" s="35">
        <f t="shared" si="31"/>
        <v>1302803</v>
      </c>
      <c r="BD66" s="35">
        <f t="shared" si="31"/>
        <v>-103596</v>
      </c>
      <c r="BE66" s="35">
        <f t="shared" si="31"/>
        <v>2163247</v>
      </c>
      <c r="BF66" s="35">
        <f t="shared" si="31"/>
        <v>2100985</v>
      </c>
      <c r="BG66" s="35">
        <f t="shared" si="31"/>
        <v>0</v>
      </c>
      <c r="BH66" s="35">
        <f t="shared" si="31"/>
        <v>11813</v>
      </c>
      <c r="BI66" s="35">
        <f t="shared" si="31"/>
        <v>8343</v>
      </c>
      <c r="BJ66" s="35">
        <f t="shared" si="31"/>
        <v>2159777</v>
      </c>
      <c r="BK66" s="35">
        <f t="shared" si="31"/>
        <v>2097515</v>
      </c>
      <c r="BL66" s="35">
        <f t="shared" si="31"/>
        <v>2064313</v>
      </c>
      <c r="BM66" s="35">
        <f t="shared" si="31"/>
        <v>301</v>
      </c>
      <c r="BN66" s="35">
        <f t="shared" si="31"/>
        <v>125237</v>
      </c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  <c r="IU66" s="85"/>
      <c r="IV66" s="85"/>
    </row>
    <row r="67" spans="1:38" s="85" customFormat="1" ht="27.75" customHeight="1">
      <c r="A67" s="93"/>
      <c r="B67" s="91"/>
      <c r="C67" s="91"/>
      <c r="D67" s="91"/>
      <c r="E67" s="91"/>
      <c r="F67" s="91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2:6" s="85" customFormat="1" ht="27.75" customHeight="1">
      <c r="B68" s="92"/>
      <c r="C68" s="92"/>
      <c r="D68" s="92"/>
      <c r="E68" s="92"/>
      <c r="F68" s="92"/>
    </row>
    <row r="69" spans="2:6" s="85" customFormat="1" ht="27.75" customHeight="1">
      <c r="B69" s="92"/>
      <c r="C69" s="92"/>
      <c r="D69" s="92"/>
      <c r="E69" s="92"/>
      <c r="F69" s="92"/>
    </row>
    <row r="70" spans="62:63" ht="24">
      <c r="BJ70" s="85"/>
      <c r="BK70" s="85"/>
    </row>
  </sheetData>
  <sheetProtection/>
  <mergeCells count="4">
    <mergeCell ref="AV2:AZ2"/>
    <mergeCell ref="AT2:AT3"/>
    <mergeCell ref="BA2:BA3"/>
    <mergeCell ref="AU3:AU4"/>
  </mergeCells>
  <printOptions/>
  <pageMargins left="0.7480314960629921" right="0.6692913385826772" top="0.7874015748031497" bottom="0.3937007874015748" header="0.4330708661417323" footer="0.31496062992125984"/>
  <pageSetup firstPageNumber="282" useFirstPageNumber="1" fitToHeight="10" horizontalDpi="600" verticalDpi="600" orientation="portrait" paperSize="9" scale="34" r:id="rId1"/>
  <headerFooter alignWithMargins="0">
    <oddHeader>&amp;L&amp;24
　　第４０表　介護保険事業会計（保険事業勘定）決算の状況</oddHeader>
    <oddFooter>&amp;C&amp;28&amp;P</oddFooter>
  </headerFooter>
  <colBreaks count="5" manualBreakCount="5">
    <brk id="12" max="65" man="1"/>
    <brk id="23" max="65" man="1"/>
    <brk id="34" max="65" man="1"/>
    <brk id="45" max="65" man="1"/>
    <brk id="56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2011-03-08T07:06:32Z</cp:lastPrinted>
  <dcterms:created xsi:type="dcterms:W3CDTF">2001-12-06T09:28:59Z</dcterms:created>
  <dcterms:modified xsi:type="dcterms:W3CDTF">2011-03-24T01:10:17Z</dcterms:modified>
  <cp:category/>
  <cp:version/>
  <cp:contentType/>
  <cp:contentStatus/>
</cp:coreProperties>
</file>