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eibi2\Desktop\文書,回答等\福島県財政関係（市町村財政課）\経営比較分析表\経営比較分析（4.1.16）\【経営比較分析表】2020_078727_46_010\"/>
    </mc:Choice>
  </mc:AlternateContent>
  <xr:revisionPtr revIDLastSave="0" documentId="13_ncr:1_{1ED0D6BD-E80B-47F2-9FED-7D96FEC9D2C6}" xr6:coauthVersionLast="47" xr6:coauthVersionMax="47" xr10:uidLastSave="{00000000-0000-0000-0000-000000000000}"/>
  <workbookProtection workbookAlgorithmName="SHA-512" workbookHashValue="IrbaW+hgqwKapzXIJrEJjYqHfl3pTNaZw6iVkJRWitYc9nCH6pA/DEiHPeuuFhfCefvB0p/vYxnK9HsTptmHOA==" workbookSaltValue="tPZxCDgVN6eqby8qKujrhw==" workbookSpinCount="100000" lockStructure="1"/>
  <bookViews>
    <workbookView xWindow="-120" yWindow="-120" windowWidth="19440" windowHeight="1500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I85" i="4"/>
  <c r="H85" i="4"/>
  <c r="G85" i="4"/>
  <c r="F85" i="4"/>
  <c r="BB10" i="4"/>
  <c r="AT10" i="4"/>
  <c r="AL10" i="4"/>
  <c r="W10" i="4"/>
  <c r="P10" i="4"/>
  <c r="I10" i="4"/>
  <c r="B10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<sst xmlns="http://schemas.openxmlformats.org/spreadsheetml/2006/main" count="231" uniqueCount="114">
  <si>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</si>
  <si>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</si>
  <si>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</si>
  <si>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</si>
  <si>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</si>
  <si>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</si>
  <si>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</si>
  <si>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</si>
  <si>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</si>
  <si>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</si>
  <si>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</si>
  <si>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</si>
  <si>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</si>
  <si>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</si>
  <si>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</si>
  <si>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</si>
  <si>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</si>
  <si>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</si>
  <si>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</si>
  <si>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</si>
  <si>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</si>
  <si>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</si>
  <si>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</si>
  <si>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</si>
  <si>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</si>
  <si>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</si>
  <si>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</si>
  <si>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</si>
  <si>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</si>
  <si>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</si>
  <si>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</si>
  <si>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</si>
  <si>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</si>
  <si>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</si>
  <si>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</si>
  <si>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</si>
  <si>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</si>
  <si>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</si>
  <si>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</si>
  <si>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</si>
  <si>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</si>
  <si>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</si>
  <si>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</si>
  <si>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</si>
  <si>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</si>
  <si>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</si>
  <si>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</si>
  <si>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</si>
  <si>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</si>
  <si>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</si>
  <si>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</si>
  <si>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</si>
  <si>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</si>
  <si>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</si>
  <si>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</si>
  <si>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</si>
  <si>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</si>
  <si>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</si>
  <si>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</si>
  <si>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</si>
  <si>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</si>
  <si>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</si>
  <si>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</si>
  <si>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</si>
  <si>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</si>
  <si>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</si>
  <si>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</si>
  <si>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</si>
  <si>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</si>
  <si>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</si>
  <si>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</si>
  <si>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</si>
  <si>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</si>
  <si>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</si>
  <si>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</si>
  <si>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</si>
  <si>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</si>
  <si>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</si>
  <si>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</si>
  <si>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</si>
  <si>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</si>
  <si>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</si>
  <si>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</si>
  <si>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</si>
  <si>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</si>
  <si>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</si>
  <si>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</si>
  <si>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</si>
  <si>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</si>
  <si>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</si>
  <si>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</si>
  <si>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</si>
  <si>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</si>
  <si>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会津若松地方広域市町村圏整備組合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</si>
  <si>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</si>
  <si>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</si>
  <si>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</si>
  <si>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</si>
  <si>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</si>
  <si>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</si>
  <si>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</si>
  <si>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</si>
  <si>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</si>
  <si>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</si>
  <si>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</si>
  <si>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</si>
  <si>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</si>
  <si>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</si>
  <si>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</si>
  <si>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</si>
  <si>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</si>
  <si>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・有形固定資産減価償却率は、全国平均を上回っており、施設の老朽化が進んでいる。
・管路については、経年率は上昇傾向にあるものの、まだ法定耐用年数に達していない状況にある。</t>
    <rPh sb="50" eb="52">
      <t>ケイネン</t>
    </rPh>
    <rPh sb="52" eb="53">
      <t>リツ</t>
    </rPh>
    <rPh sb="54" eb="56">
      <t>ジョウショウ</t>
    </rPh>
    <rPh sb="56" eb="58">
      <t>ケイコウ</t>
    </rPh>
    <rPh sb="67" eb="69">
      <t>ホウテイ</t>
    </rPh>
    <phoneticPr fontId="4"/>
  </si>
  <si>
    <t>・経常利益は黒字で、経営収支比率は、100％を超えており良好といえる。
・流動比率は、100％を超え支払能力は十分といえる。
・施設利用率は、一時的な使用量増加のため、上昇したものの、全体的には、節水型機器の普及や人口減少等に伴い、減少傾向にある。</t>
    <rPh sb="76" eb="77">
      <t>テキ</t>
    </rPh>
    <rPh sb="114" eb="115">
      <t>ナド</t>
    </rPh>
    <phoneticPr fontId="4"/>
  </si>
  <si>
    <t>・概ね、財務内容は健全性が確保されていると考えられる。
・施設更新及び耐震化については、長期財政計画（10ヶ年計画）において、長寿命化・施設更新計画及び施設耐震化計画を定め、順次対応しているところです。
　更に将来を見据え、アセットマネジメントを活用し、適正な規模や時期を見極め、施設の更新等の計画を策定します。</t>
    <rPh sb="30" eb="32">
      <t>シセツ</t>
    </rPh>
    <rPh sb="32" eb="34">
      <t>コウシン</t>
    </rPh>
    <rPh sb="34" eb="35">
      <t>オヨ</t>
    </rPh>
    <rPh sb="36" eb="38">
      <t>タイシン</t>
    </rPh>
    <rPh sb="38" eb="39">
      <t>カ</t>
    </rPh>
    <rPh sb="69" eb="71">
      <t>シセツ</t>
    </rPh>
    <rPh sb="71" eb="73">
      <t>コウシン</t>
    </rPh>
    <rPh sb="73" eb="75">
      <t>ケイカク</t>
    </rPh>
    <rPh sb="75" eb="76">
      <t>オヨ</t>
    </rPh>
    <rPh sb="77" eb="79">
      <t>シセツ</t>
    </rPh>
    <rPh sb="79" eb="81">
      <t>タイシン</t>
    </rPh>
    <rPh sb="81" eb="82">
      <t>カ</t>
    </rPh>
    <rPh sb="88" eb="90">
      <t>ジュンジ</t>
    </rPh>
    <rPh sb="90" eb="92">
      <t>タイオウ</t>
    </rPh>
    <rPh sb="104" eb="105">
      <t>サラ</t>
    </rPh>
    <rPh sb="106" eb="108">
      <t>ショウライ</t>
    </rPh>
    <rPh sb="109" eb="111">
      <t>ミス</t>
    </rPh>
    <rPh sb="124" eb="126">
      <t>カツヨウ</t>
    </rPh>
    <rPh sb="128" eb="130">
      <t>テキセイ</t>
    </rPh>
    <rPh sb="131" eb="133">
      <t>キボ</t>
    </rPh>
    <rPh sb="134" eb="136">
      <t>ジキ</t>
    </rPh>
    <rPh sb="137" eb="139">
      <t>ミキワ</t>
    </rPh>
    <rPh sb="141" eb="143">
      <t>シセツ</t>
    </rPh>
    <rPh sb="144" eb="146">
      <t>コウシン</t>
    </rPh>
    <rPh sb="146" eb="147">
      <t>ナド</t>
    </rPh>
    <rPh sb="148" eb="150">
      <t>ケイカク</t>
    </rPh>
    <rPh sb="151" eb="153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</si>
</sst>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0-42EF-B4DA-DE8786FE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0-42EF-B4DA-DE8786FE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55.87</c:v>
                </c:pt>
                <c:pt idx="1">
                  <c:v>62.68</c:v>
                </c:pt>
                <c:pt idx="2">
                  <c:v>63.95</c:v>
                </c:pt>
                <c:pt idx="3">
                  <c:v>60.46</c:v>
                </c:pt>
                <c:pt idx="4">
                  <c:v>56.83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3EF-B3D0-80CAA1A4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1-43EF-B3D0-80CAA1A4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99.33</c:v>
                </c:pt>
                <c:pt idx="1">
                  <c:v>98.79</c:v>
                </c:pt>
                <c:pt idx="2">
                  <c:v>98.5</c:v>
                </c:pt>
                <c:pt idx="3">
                  <c:v>98.11</c:v>
                </c:pt>
                <c:pt idx="4">
                  <c:v>98.09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E-4A3E-8FDD-0224ED8D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E-4A3E-8FDD-0224ED8D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120.22</c:v>
                </c:pt>
                <c:pt idx="1">
                  <c:v>133.78</c:v>
                </c:pt>
                <c:pt idx="2">
                  <c:v>140.47999999999999</c:v>
                </c:pt>
                <c:pt idx="3">
                  <c:v>123.65</c:v>
                </c:pt>
                <c:pt idx="4">
                  <c:v>126.07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2-479C-8420-5D4B3AF3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2-479C-8420-5D4B3AF3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65.23</c:v>
                </c:pt>
                <c:pt idx="1">
                  <c:v>66.23</c:v>
                </c:pt>
                <c:pt idx="2">
                  <c:v>67.400000000000006</c:v>
                </c:pt>
                <c:pt idx="3">
                  <c:v>66.39</c:v>
                </c:pt>
                <c:pt idx="4">
                  <c:v>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B-4837-8649-1658EDBA1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B-4837-8649-1658EDBA1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9-40B1-B5C6-F7F477DB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9-40B1-B5C6-F7F477DB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FFB-A619-D466BC1A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D-4FFB-A619-D466BC1A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460.62</c:v>
                </c:pt>
                <c:pt idx="1">
                  <c:v>854.41</c:v>
                </c:pt>
                <c:pt idx="2">
                  <c:v>1533.01</c:v>
                </c:pt>
                <c:pt idx="3">
                  <c:v>1552.96</c:v>
                </c:pt>
                <c:pt idx="4">
                  <c:v>1912.32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CE9-8B51-3E94080A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9-4CE9-8B51-3E94080A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40.33</c:v>
                </c:pt>
                <c:pt idx="1">
                  <c:v>17.559999999999999</c:v>
                </c:pt>
                <c:pt idx="2">
                  <c:v>3.28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4-43EE-A3A0-1993370D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4-43EE-A3A0-1993370D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122.75</c:v>
                </c:pt>
                <c:pt idx="1">
                  <c:v>140.82</c:v>
                </c:pt>
                <c:pt idx="2">
                  <c:v>149.46</c:v>
                </c:pt>
                <c:pt idx="3">
                  <c:v>129.49</c:v>
                </c:pt>
                <c:pt idx="4">
                  <c:v>131.97999999999999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8-4F28-A9FB-3808A75A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8-4F28-A9FB-3808A75A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85.99</c:v>
                </c:pt>
                <c:pt idx="1">
                  <c:v>67.92</c:v>
                </c:pt>
                <c:pt idx="2">
                  <c:v>63.01</c:v>
                </c:pt>
                <c:pt idx="3">
                  <c:v>66.19</c:v>
                </c:pt>
                <c:pt idx="4">
                  <c:v>68.790000000000006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4-446F-BAE2-B6C365F71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4-446F-BAE2-B6C365F71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48" zoomScaleNormal="100" workbookViewId="0">
      <selection activeCell="BM83" sqref="BM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福島県　会津若松地方広域市町村圏整備組合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3" t="str">
        <f>データ!$M$6</f>
        <v>その他</v>
      </c>
      <c r="AE8" s="83"/>
      <c r="AF8" s="83"/>
      <c r="AG8" s="83"/>
      <c r="AH8" s="83"/>
      <c r="AI8" s="83"/>
      <c r="AJ8" s="83"/>
      <c r="AK8" s="4"/>
      <c r="AL8" s="71" t="str">
        <f>データ!$R$6</f>
        <v>-</v>
      </c>
      <c r="AM8" s="71"/>
      <c r="AN8" s="71"/>
      <c r="AO8" s="71"/>
      <c r="AP8" s="71"/>
      <c r="AQ8" s="71"/>
      <c r="AR8" s="71"/>
      <c r="AS8" s="71"/>
      <c r="AT8" s="67" t="str">
        <f>データ!$S$6</f>
        <v>-</v>
      </c>
      <c r="AU8" s="68"/>
      <c r="AV8" s="68"/>
      <c r="AW8" s="68"/>
      <c r="AX8" s="68"/>
      <c r="AY8" s="68"/>
      <c r="AZ8" s="68"/>
      <c r="BA8" s="68"/>
      <c r="BB8" s="70" t="str">
        <f>データ!$T$6</f>
        <v>-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98.73</v>
      </c>
      <c r="J10" s="68"/>
      <c r="K10" s="68"/>
      <c r="L10" s="68"/>
      <c r="M10" s="68"/>
      <c r="N10" s="68"/>
      <c r="O10" s="69"/>
      <c r="P10" s="70">
        <f>データ!$P$6</f>
        <v>93.44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145090</v>
      </c>
      <c r="AM10" s="71"/>
      <c r="AN10" s="71"/>
      <c r="AO10" s="71"/>
      <c r="AP10" s="71"/>
      <c r="AQ10" s="71"/>
      <c r="AR10" s="71"/>
      <c r="AS10" s="71"/>
      <c r="AT10" s="67">
        <f>データ!$V$6</f>
        <v>232.85</v>
      </c>
      <c r="AU10" s="68"/>
      <c r="AV10" s="68"/>
      <c r="AW10" s="68"/>
      <c r="AX10" s="68"/>
      <c r="AY10" s="68"/>
      <c r="AZ10" s="68"/>
      <c r="BA10" s="68"/>
      <c r="BB10" s="70">
        <f>データ!$W$6</f>
        <v>623.11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Kf8uZ9rdVz04TBUg2EzabDd4WM7EMP1wEDRbl2v3sUcplI46ILO+suqHB026NW0MwCJa/IPoCaTErioUEU9L/g==" saltValue="xOLAtIPj7WfJf7M/HbHPZ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78727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会津若松地方広域市町村圏整備組合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98.73</v>
      </c>
      <c r="P6" s="35">
        <f t="shared" si="3"/>
        <v>93.44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145090</v>
      </c>
      <c r="V6" s="35">
        <f t="shared" si="3"/>
        <v>232.85</v>
      </c>
      <c r="W6" s="35">
        <f t="shared" si="3"/>
        <v>623.11</v>
      </c>
      <c r="X6" s="36">
        <f>IF(X7="",NA(),X7)</f>
        <v>120.22</v>
      </c>
      <c r="Y6" s="36">
        <f t="shared" ref="Y6:AG6" si="4">IF(Y7="",NA(),Y7)</f>
        <v>133.78</v>
      </c>
      <c r="Z6" s="36">
        <f t="shared" si="4"/>
        <v>140.47999999999999</v>
      </c>
      <c r="AA6" s="36">
        <f t="shared" si="4"/>
        <v>123.65</v>
      </c>
      <c r="AB6" s="36">
        <f t="shared" si="4"/>
        <v>126.07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460.62</v>
      </c>
      <c r="AU6" s="36">
        <f t="shared" ref="AU6:BC6" si="6">IF(AU7="",NA(),AU7)</f>
        <v>854.41</v>
      </c>
      <c r="AV6" s="36">
        <f t="shared" si="6"/>
        <v>1533.01</v>
      </c>
      <c r="AW6" s="36">
        <f t="shared" si="6"/>
        <v>1552.96</v>
      </c>
      <c r="AX6" s="36">
        <f t="shared" si="6"/>
        <v>1912.32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40.33</v>
      </c>
      <c r="BF6" s="36">
        <f t="shared" ref="BF6:BN6" si="7">IF(BF7="",NA(),BF7)</f>
        <v>17.559999999999999</v>
      </c>
      <c r="BG6" s="36">
        <f t="shared" si="7"/>
        <v>3.28</v>
      </c>
      <c r="BH6" s="35">
        <f t="shared" si="7"/>
        <v>0</v>
      </c>
      <c r="BI6" s="35">
        <f t="shared" si="7"/>
        <v>0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122.75</v>
      </c>
      <c r="BQ6" s="36">
        <f t="shared" ref="BQ6:BY6" si="8">IF(BQ7="",NA(),BQ7)</f>
        <v>140.82</v>
      </c>
      <c r="BR6" s="36">
        <f t="shared" si="8"/>
        <v>149.46</v>
      </c>
      <c r="BS6" s="36">
        <f t="shared" si="8"/>
        <v>129.49</v>
      </c>
      <c r="BT6" s="36">
        <f t="shared" si="8"/>
        <v>131.97999999999999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85.99</v>
      </c>
      <c r="CB6" s="36">
        <f t="shared" ref="CB6:CJ6" si="9">IF(CB7="",NA(),CB7)</f>
        <v>67.92</v>
      </c>
      <c r="CC6" s="36">
        <f t="shared" si="9"/>
        <v>63.01</v>
      </c>
      <c r="CD6" s="36">
        <f t="shared" si="9"/>
        <v>66.19</v>
      </c>
      <c r="CE6" s="36">
        <f t="shared" si="9"/>
        <v>68.790000000000006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55.87</v>
      </c>
      <c r="CM6" s="36">
        <f t="shared" ref="CM6:CU6" si="10">IF(CM7="",NA(),CM7)</f>
        <v>62.68</v>
      </c>
      <c r="CN6" s="36">
        <f t="shared" si="10"/>
        <v>63.95</v>
      </c>
      <c r="CO6" s="36">
        <f t="shared" si="10"/>
        <v>60.46</v>
      </c>
      <c r="CP6" s="36">
        <f t="shared" si="10"/>
        <v>56.83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99.33</v>
      </c>
      <c r="CX6" s="36">
        <f t="shared" ref="CX6:DF6" si="11">IF(CX7="",NA(),CX7)</f>
        <v>98.79</v>
      </c>
      <c r="CY6" s="36">
        <f t="shared" si="11"/>
        <v>98.5</v>
      </c>
      <c r="CZ6" s="36">
        <f t="shared" si="11"/>
        <v>98.11</v>
      </c>
      <c r="DA6" s="36">
        <f t="shared" si="11"/>
        <v>98.09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65.23</v>
      </c>
      <c r="DI6" s="36">
        <f t="shared" ref="DI6:DQ6" si="12">IF(DI7="",NA(),DI7)</f>
        <v>66.23</v>
      </c>
      <c r="DJ6" s="36">
        <f t="shared" si="12"/>
        <v>67.400000000000006</v>
      </c>
      <c r="DK6" s="36">
        <f t="shared" si="12"/>
        <v>66.39</v>
      </c>
      <c r="DL6" s="36">
        <f t="shared" si="12"/>
        <v>68.25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78727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98.73</v>
      </c>
      <c r="P7" s="39">
        <v>93.44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145090</v>
      </c>
      <c r="V7" s="39">
        <v>232.85</v>
      </c>
      <c r="W7" s="39">
        <v>623.11</v>
      </c>
      <c r="X7" s="39">
        <v>120.22</v>
      </c>
      <c r="Y7" s="39">
        <v>133.78</v>
      </c>
      <c r="Z7" s="39">
        <v>140.47999999999999</v>
      </c>
      <c r="AA7" s="39">
        <v>123.65</v>
      </c>
      <c r="AB7" s="39">
        <v>126.07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460.62</v>
      </c>
      <c r="AU7" s="39">
        <v>854.41</v>
      </c>
      <c r="AV7" s="39">
        <v>1533.01</v>
      </c>
      <c r="AW7" s="39">
        <v>1552.96</v>
      </c>
      <c r="AX7" s="39">
        <v>1912.32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40.33</v>
      </c>
      <c r="BF7" s="39">
        <v>17.559999999999999</v>
      </c>
      <c r="BG7" s="39">
        <v>3.28</v>
      </c>
      <c r="BH7" s="39">
        <v>0</v>
      </c>
      <c r="BI7" s="39">
        <v>0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122.75</v>
      </c>
      <c r="BQ7" s="39">
        <v>140.82</v>
      </c>
      <c r="BR7" s="39">
        <v>149.46</v>
      </c>
      <c r="BS7" s="39">
        <v>129.49</v>
      </c>
      <c r="BT7" s="39">
        <v>131.97999999999999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85.99</v>
      </c>
      <c r="CB7" s="39">
        <v>67.92</v>
      </c>
      <c r="CC7" s="39">
        <v>63.01</v>
      </c>
      <c r="CD7" s="39">
        <v>66.19</v>
      </c>
      <c r="CE7" s="39">
        <v>68.790000000000006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55.87</v>
      </c>
      <c r="CM7" s="39">
        <v>62.68</v>
      </c>
      <c r="CN7" s="39">
        <v>63.95</v>
      </c>
      <c r="CO7" s="39">
        <v>60.46</v>
      </c>
      <c r="CP7" s="39">
        <v>56.83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99.33</v>
      </c>
      <c r="CX7" s="39">
        <v>98.79</v>
      </c>
      <c r="CY7" s="39">
        <v>98.5</v>
      </c>
      <c r="CZ7" s="39">
        <v>98.11</v>
      </c>
      <c r="DA7" s="39">
        <v>98.09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65.23</v>
      </c>
      <c r="DI7" s="39">
        <v>66.23</v>
      </c>
      <c r="DJ7" s="39">
        <v>67.400000000000006</v>
      </c>
      <c r="DK7" s="39">
        <v>66.39</v>
      </c>
      <c r="DL7" s="39">
        <v>68.25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