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\\172.26.127.155\全庁共有\01_本庁\09_環境水道課\03_業務係\403_企業会計の調査に関する事項\02_経営比較分析（１月）\20220113_05_R03年調査（R02年度分）\02 作成\【経営比較分析表】2020_073687_47_1718\"/>
    </mc:Choice>
  </mc:AlternateContent>
  <xr:revisionPtr revIDLastSave="0" documentId="13_ncr:1_{EF95678E-B767-4DB2-8458-9C481E1AD5E8}" xr6:coauthVersionLast="47" xr6:coauthVersionMax="47" xr10:uidLastSave="{00000000-0000-0000-0000-000000000000}"/>
  <workbookProtection workbookAlgorithmName="SHA-512" workbookHashValue="AERHMH7ti3pcBir2hXupYwFqcfqnCmEm4NhKnOyZzEQutTAaXuredSftMSkPX7l6DZYKX9z9xyVayK4f9Z8DxA==" workbookSaltValue="cXPKRfTmxnvIikLXAQkWqQ==" workbookSpinCount="100000" lockStructure="1"/>
  <bookViews>
    <workbookView xWindow="-120" yWindow="-120" windowWidth="29040" windowHeight="15840" xr2:uid="{00000000-000D-0000-FFFF-FFFF00000000}"/>
  </bookViews>
  <sheets>
    <sheet name="法非適用_下水道事業" sheetId="4" r:id="rId1"/>
    <sheet name="データ" sheetId="5" state="hidden" r:id="rId2"/>
  </sheets>
  <calcPr calcId="181029" iterate="1" iterateCount="1" iterateDelta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6" i="4" s="1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AT10" i="4" s="1"/>
  <c r="V6" i="5"/>
  <c r="U6" i="5"/>
  <c r="BB8" i="4" s="1"/>
  <c r="T6" i="5"/>
  <c r="AT8" i="4" s="1"/>
  <c r="S6" i="5"/>
  <c r="AL8" i="4" s="1"/>
  <c r="R6" i="5"/>
  <c r="Q6" i="5"/>
  <c r="W10" i="4" s="1"/>
  <c r="P6" i="5"/>
  <c r="P10" i="4" s="1"/>
  <c r="O6" i="5"/>
  <c r="I10" i="4" s="1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J86" i="4"/>
  <c r="I86" i="4"/>
  <c r="AL10" i="4"/>
  <c r="AD10" i="4"/>
  <c r="B10" i="4"/>
  <c r="P8" i="4"/>
  <c r="I8" i="4"/>
</calcChain>
</file>

<file path=xl/sharedStrings.xml><?xml version="1.0" encoding="utf-8"?>
<sst xmlns="http://schemas.openxmlformats.org/spreadsheetml/2006/main" count="236" uniqueCount="119">
  <si>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</si>
  <si>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</si>
  <si>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</si>
  <si>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</si>
  <si>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</si>
  <si>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</si>
  <si>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</si>
  <si>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</si>
  <si>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</si>
  <si>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</si>
  <si>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</si>
  <si>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</si>
  <si>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</si>
  <si>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</si>
  <si>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</si>
  <si>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</si>
  <si>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</si>
  <si>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</si>
  <si>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</si>
  <si>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</si>
  <si>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</si>
  <si>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</si>
  <si>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</si>
  <si>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</si>
  <si>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</si>
  <si>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</si>
  <si>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</si>
  <si>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</si>
  <si>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</si>
  <si>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</si>
  <si>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</si>
  <si>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</si>
  <si>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</si>
  <si>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</si>
  <si>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</si>
  <si>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</si>
  <si>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</si>
  <si>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</si>
  <si>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</si>
  <si>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</si>
  <si>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</si>
  <si>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</si>
  <si>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</si>
  <si>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</si>
  <si>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</si>
  <si>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</si>
  <si>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</si>
  <si>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</si>
  <si>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</si>
  <si>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</si>
  <si>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</si>
  <si>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</si>
  <si>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</si>
  <si>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</si>
  <si>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</si>
  <si>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</si>
  <si>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</si>
  <si>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</si>
  <si>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</si>
  <si>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</si>
  <si>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</si>
  <si>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</si>
  <si>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</si>
  <si>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</si>
  <si>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</si>
  <si>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</si>
  <si>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</si>
  <si>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</si>
  <si>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</si>
  <si>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</si>
  <si>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</si>
  <si>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</si>
  <si>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</si>
  <si>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</si>
  <si>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</si>
  <si>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</si>
  <si>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</si>
  <si>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</si>
  <si>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</si>
  <si>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</si>
  <si>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</si>
  <si>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</si>
  <si>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</si>
  <si>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</si>
  <si>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</si>
  <si>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</si>
  <si>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</si>
  <si>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</si>
  <si>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</si>
  <si>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</si>
  <si>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</si>
  <si>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</si>
  <si>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</si>
  <si>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</si>
  <si>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</si>
  <si>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</si>
  <si>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</si>
  <si>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福島県　南会津町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</si>
  <si>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</si>
  <si>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</si>
  <si>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</si>
  <si>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</si>
  <si>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</si>
  <si>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</si>
  <si>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</si>
  <si>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</si>
  <si>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</si>
  <si>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</si>
  <si>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</si>
  <si>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</si>
  <si>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</si>
  <si>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</si>
  <si>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</si>
  <si>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</si>
  <si>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</si>
  <si>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</si>
  <si>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供用開始後、20年を超える施設が多くありますが、管渠の老朽化はみられません。</t>
    <phoneticPr fontId="4"/>
  </si>
  <si>
    <t>　現在のところ、施設・設備の老朽化に伴う修繕費及び更新投資の増大はみられませんが、人口減少による使用料収入の減少が懸念されます。　
　安定した経営を行うためにも、使用料改定を視野に入れた経営戦略の見直しを行うなど、長期的な経営改善が必要です。</t>
    <phoneticPr fontId="4"/>
  </si>
  <si>
    <t>　下水道事業の公営企業法適用に伴う打切決算により、費用の一部が未払金に計上されたことで、収益的収支比率が一時的に改善されたように見えますが、例年どおりの決算を見込んだ場合、収益的収支比率、経費回収率ともに100％未満となり、経営努力が必要な状況となっています。
　今後も人口減少による使用料収入の減少が見込まれることから、包括的な委託契約などにより経費の節減が必要です。</t>
    <rPh sb="1" eb="6">
      <t>ゲスイドウジギョウ</t>
    </rPh>
    <rPh sb="7" eb="9">
      <t>コウエイ</t>
    </rPh>
    <rPh sb="9" eb="11">
      <t>キギョウ</t>
    </rPh>
    <rPh sb="15" eb="16">
      <t>トモナ</t>
    </rPh>
    <rPh sb="17" eb="19">
      <t>ウチキリ</t>
    </rPh>
    <rPh sb="19" eb="21">
      <t>ケッサン</t>
    </rPh>
    <rPh sb="25" eb="27">
      <t>ヒヨウ</t>
    </rPh>
    <rPh sb="28" eb="30">
      <t>イチブ</t>
    </rPh>
    <rPh sb="31" eb="34">
      <t>ミバライキン</t>
    </rPh>
    <rPh sb="35" eb="37">
      <t>ケイジョウ</t>
    </rPh>
    <rPh sb="44" eb="47">
      <t>シュウエキテキ</t>
    </rPh>
    <rPh sb="47" eb="49">
      <t>シュウシ</t>
    </rPh>
    <rPh sb="49" eb="51">
      <t>ヒリツ</t>
    </rPh>
    <rPh sb="52" eb="55">
      <t>イチジテキ</t>
    </rPh>
    <rPh sb="56" eb="58">
      <t>カイゼン</t>
    </rPh>
    <rPh sb="64" eb="65">
      <t>ミ</t>
    </rPh>
    <rPh sb="70" eb="72">
      <t>レイネン</t>
    </rPh>
    <rPh sb="76" eb="78">
      <t>ケッサン</t>
    </rPh>
    <rPh sb="79" eb="81">
      <t>ミコ</t>
    </rPh>
    <rPh sb="83" eb="85">
      <t>バアイ</t>
    </rPh>
    <rPh sb="143" eb="146">
      <t>シヨウリョウ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</si>
</sst>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F2-43D5-92D2-631D3C6C5A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2.0499999999999998</c:v>
                </c:pt>
                <c:pt idx="1">
                  <c:v>0.01</c:v>
                </c:pt>
                <c:pt idx="2">
                  <c:v>0.01</c:v>
                </c:pt>
                <c:pt idx="3">
                  <c:v>0.02</c:v>
                </c:pt>
                <c:pt idx="4">
                  <c:v>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F2-43D5-92D2-631D3C6C5A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20.39</c:v>
                </c:pt>
                <c:pt idx="1">
                  <c:v>30.4</c:v>
                </c:pt>
                <c:pt idx="2">
                  <c:v>29.51</c:v>
                </c:pt>
                <c:pt idx="3">
                  <c:v>26.31</c:v>
                </c:pt>
                <c:pt idx="4">
                  <c:v>28.17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66-4013-8EBF-CD667A0734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60.65</c:v>
                </c:pt>
                <c:pt idx="1">
                  <c:v>51.75</c:v>
                </c:pt>
                <c:pt idx="2">
                  <c:v>50.68</c:v>
                </c:pt>
                <c:pt idx="3">
                  <c:v>50.14</c:v>
                </c:pt>
                <c:pt idx="4">
                  <c:v>54.83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66-4013-8EBF-CD667A0734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88.98</c:v>
                </c:pt>
                <c:pt idx="1">
                  <c:v>91.53</c:v>
                </c:pt>
                <c:pt idx="2">
                  <c:v>89.78</c:v>
                </c:pt>
                <c:pt idx="3">
                  <c:v>89.5</c:v>
                </c:pt>
                <c:pt idx="4">
                  <c:v>89.92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90-4F1F-897C-C40AF135CD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84.58</c:v>
                </c:pt>
                <c:pt idx="1">
                  <c:v>84.84</c:v>
                </c:pt>
                <c:pt idx="2">
                  <c:v>84.86</c:v>
                </c:pt>
                <c:pt idx="3">
                  <c:v>84.98</c:v>
                </c:pt>
                <c:pt idx="4">
                  <c:v>84.7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90-4F1F-897C-C40AF135CD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101.87</c:v>
                </c:pt>
                <c:pt idx="1">
                  <c:v>101.15</c:v>
                </c:pt>
                <c:pt idx="2">
                  <c:v>99.56</c:v>
                </c:pt>
                <c:pt idx="3">
                  <c:v>98.94</c:v>
                </c:pt>
                <c:pt idx="4">
                  <c:v>102.73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2F-4B3D-B76A-9BAEA3CBE2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2F-4B3D-B76A-9BAEA3CBE2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49-4D04-86DB-62F368A498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49-4D04-86DB-62F368A498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D0-4405-B2CC-12DE1D3994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D0-4405-B2CC-12DE1D3994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BC-45E7-A581-01D6F46DD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BC-45E7-A581-01D6F46DD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E0-4280-933A-A823EA3A36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E0-4280-933A-A823EA3A36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CD-495D-8DCA-484A7D40A1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974.93</c:v>
                </c:pt>
                <c:pt idx="1">
                  <c:v>855.8</c:v>
                </c:pt>
                <c:pt idx="2">
                  <c:v>789.46</c:v>
                </c:pt>
                <c:pt idx="3">
                  <c:v>826.83</c:v>
                </c:pt>
                <c:pt idx="4">
                  <c:v>867.83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CD-495D-8DCA-484A7D40A1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98.19</c:v>
                </c:pt>
                <c:pt idx="1">
                  <c:v>100</c:v>
                </c:pt>
                <c:pt idx="2">
                  <c:v>98.15</c:v>
                </c:pt>
                <c:pt idx="3">
                  <c:v>98.05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78-4073-86C6-BAFB908351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55.32</c:v>
                </c:pt>
                <c:pt idx="1">
                  <c:v>59.8</c:v>
                </c:pt>
                <c:pt idx="2">
                  <c:v>57.77</c:v>
                </c:pt>
                <c:pt idx="3">
                  <c:v>57.31</c:v>
                </c:pt>
                <c:pt idx="4">
                  <c:v>57.08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78-4073-86C6-BAFB908351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223.27</c:v>
                </c:pt>
                <c:pt idx="1">
                  <c:v>226.79</c:v>
                </c:pt>
                <c:pt idx="2">
                  <c:v>230.11</c:v>
                </c:pt>
                <c:pt idx="3">
                  <c:v>230.28</c:v>
                </c:pt>
                <c:pt idx="4">
                  <c:v>220.76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5F-4DC8-9D9E-11EFDA89B5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283.17</c:v>
                </c:pt>
                <c:pt idx="1">
                  <c:v>263.76</c:v>
                </c:pt>
                <c:pt idx="2">
                  <c:v>274.35000000000002</c:v>
                </c:pt>
                <c:pt idx="3">
                  <c:v>273.52</c:v>
                </c:pt>
                <c:pt idx="4">
                  <c:v>274.99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5F-4DC8-9D9E-11EFDA89B5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8.xml" />
  <Relationship Id="rId3" Type="http://schemas.openxmlformats.org/officeDocument/2006/relationships/chart" Target="../charts/chart3.xml" />
  <Relationship Id="rId7" Type="http://schemas.openxmlformats.org/officeDocument/2006/relationships/chart" Target="../charts/chart7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  <Relationship Id="rId6" Type="http://schemas.openxmlformats.org/officeDocument/2006/relationships/chart" Target="../charts/chart6.xml" />
  <Relationship Id="rId11" Type="http://schemas.openxmlformats.org/officeDocument/2006/relationships/chart" Target="../charts/chart11.xml" />
  <Relationship Id="rId5" Type="http://schemas.openxmlformats.org/officeDocument/2006/relationships/chart" Target="../charts/chart5.xml" />
  <Relationship Id="rId10" Type="http://schemas.openxmlformats.org/officeDocument/2006/relationships/chart" Target="../charts/chart10.xml" />
  <Relationship Id="rId4" Type="http://schemas.openxmlformats.org/officeDocument/2006/relationships/chart" Target="../charts/chart4.xml" />
  <Relationship Id="rId9" Type="http://schemas.openxmlformats.org/officeDocument/2006/relationships/chart" Target="../charts/chart9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【832.52】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【54.84】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【253.04】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topLeftCell="D1" zoomScale="85" zoomScaleNormal="85" workbookViewId="0">
      <selection activeCell="BL47" sqref="BL47:BZ6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福島県　南会津町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法非適用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農業集落排水</v>
      </c>
      <c r="Q8" s="49"/>
      <c r="R8" s="49"/>
      <c r="S8" s="49"/>
      <c r="T8" s="49"/>
      <c r="U8" s="49"/>
      <c r="V8" s="49"/>
      <c r="W8" s="49" t="str">
        <f>データ!L6</f>
        <v>F2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14948</v>
      </c>
      <c r="AM8" s="51"/>
      <c r="AN8" s="51"/>
      <c r="AO8" s="51"/>
      <c r="AP8" s="51"/>
      <c r="AQ8" s="51"/>
      <c r="AR8" s="51"/>
      <c r="AS8" s="51"/>
      <c r="AT8" s="46">
        <f>データ!T6</f>
        <v>886.47</v>
      </c>
      <c r="AU8" s="46"/>
      <c r="AV8" s="46"/>
      <c r="AW8" s="46"/>
      <c r="AX8" s="46"/>
      <c r="AY8" s="46"/>
      <c r="AZ8" s="46"/>
      <c r="BA8" s="46"/>
      <c r="BB8" s="46">
        <f>データ!U6</f>
        <v>16.86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 t="str">
        <f>データ!O6</f>
        <v>該当数値なし</v>
      </c>
      <c r="J10" s="46"/>
      <c r="K10" s="46"/>
      <c r="L10" s="46"/>
      <c r="M10" s="46"/>
      <c r="N10" s="46"/>
      <c r="O10" s="46"/>
      <c r="P10" s="46">
        <f>データ!P6</f>
        <v>15.89</v>
      </c>
      <c r="Q10" s="46"/>
      <c r="R10" s="46"/>
      <c r="S10" s="46"/>
      <c r="T10" s="46"/>
      <c r="U10" s="46"/>
      <c r="V10" s="46"/>
      <c r="W10" s="46">
        <f>データ!Q6</f>
        <v>81.19</v>
      </c>
      <c r="X10" s="46"/>
      <c r="Y10" s="46"/>
      <c r="Z10" s="46"/>
      <c r="AA10" s="46"/>
      <c r="AB10" s="46"/>
      <c r="AC10" s="46"/>
      <c r="AD10" s="51">
        <f>データ!R6</f>
        <v>4180</v>
      </c>
      <c r="AE10" s="51"/>
      <c r="AF10" s="51"/>
      <c r="AG10" s="51"/>
      <c r="AH10" s="51"/>
      <c r="AI10" s="51"/>
      <c r="AJ10" s="51"/>
      <c r="AK10" s="2"/>
      <c r="AL10" s="51">
        <f>データ!V6</f>
        <v>2332</v>
      </c>
      <c r="AM10" s="51"/>
      <c r="AN10" s="51"/>
      <c r="AO10" s="51"/>
      <c r="AP10" s="51"/>
      <c r="AQ10" s="51"/>
      <c r="AR10" s="51"/>
      <c r="AS10" s="51"/>
      <c r="AT10" s="46">
        <f>データ!W6</f>
        <v>2.15</v>
      </c>
      <c r="AU10" s="46"/>
      <c r="AV10" s="46"/>
      <c r="AW10" s="46"/>
      <c r="AX10" s="46"/>
      <c r="AY10" s="46"/>
      <c r="AZ10" s="46"/>
      <c r="BA10" s="46"/>
      <c r="BB10" s="46">
        <f>データ!X6</f>
        <v>1084.6500000000001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15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118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116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117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【832.52】</v>
      </c>
      <c r="I86" s="26" t="str">
        <f>データ!CA6</f>
        <v>【60.94】</v>
      </c>
      <c r="J86" s="26" t="str">
        <f>データ!CL6</f>
        <v>【253.04】</v>
      </c>
      <c r="K86" s="26" t="str">
        <f>データ!CW6</f>
        <v>【54.84】</v>
      </c>
      <c r="L86" s="26" t="str">
        <f>データ!DH6</f>
        <v>【86.60】</v>
      </c>
      <c r="M86" s="26" t="s">
        <v>43</v>
      </c>
      <c r="N86" s="26" t="s">
        <v>43</v>
      </c>
      <c r="O86" s="26" t="str">
        <f>データ!EO6</f>
        <v>【0.16】</v>
      </c>
    </row>
  </sheetData>
  <sheetProtection algorithmName="SHA-512" hashValue="Hi4ind338y0QNjjB89zRYaxG2Yn+7auzgbsn6jlOEUprpAnT2ylmv/BTyCckYSJ2H1dKHu2ZcWm3KnQe6PRRuA==" saltValue="2q0euT07PLmUW6C/e5rMMQ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44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45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46</v>
      </c>
      <c r="B3" s="29" t="s">
        <v>47</v>
      </c>
      <c r="C3" s="29" t="s">
        <v>48</v>
      </c>
      <c r="D3" s="29" t="s">
        <v>49</v>
      </c>
      <c r="E3" s="29" t="s">
        <v>50</v>
      </c>
      <c r="F3" s="29" t="s">
        <v>51</v>
      </c>
      <c r="G3" s="29" t="s">
        <v>52</v>
      </c>
      <c r="H3" s="77" t="s">
        <v>53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54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55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56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57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58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59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60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61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62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63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64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65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66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67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68</v>
      </c>
      <c r="B5" s="31"/>
      <c r="C5" s="31"/>
      <c r="D5" s="31"/>
      <c r="E5" s="31"/>
      <c r="F5" s="31"/>
      <c r="G5" s="31"/>
      <c r="H5" s="32" t="s">
        <v>69</v>
      </c>
      <c r="I5" s="32" t="s">
        <v>70</v>
      </c>
      <c r="J5" s="32" t="s">
        <v>71</v>
      </c>
      <c r="K5" s="32" t="s">
        <v>72</v>
      </c>
      <c r="L5" s="32" t="s">
        <v>73</v>
      </c>
      <c r="M5" s="32" t="s">
        <v>5</v>
      </c>
      <c r="N5" s="32" t="s">
        <v>74</v>
      </c>
      <c r="O5" s="32" t="s">
        <v>75</v>
      </c>
      <c r="P5" s="32" t="s">
        <v>76</v>
      </c>
      <c r="Q5" s="32" t="s">
        <v>77</v>
      </c>
      <c r="R5" s="32" t="s">
        <v>78</v>
      </c>
      <c r="S5" s="32" t="s">
        <v>79</v>
      </c>
      <c r="T5" s="32" t="s">
        <v>80</v>
      </c>
      <c r="U5" s="32" t="s">
        <v>81</v>
      </c>
      <c r="V5" s="32" t="s">
        <v>82</v>
      </c>
      <c r="W5" s="32" t="s">
        <v>83</v>
      </c>
      <c r="X5" s="32" t="s">
        <v>84</v>
      </c>
      <c r="Y5" s="32" t="s">
        <v>85</v>
      </c>
      <c r="Z5" s="32" t="s">
        <v>86</v>
      </c>
      <c r="AA5" s="32" t="s">
        <v>87</v>
      </c>
      <c r="AB5" s="32" t="s">
        <v>88</v>
      </c>
      <c r="AC5" s="32" t="s">
        <v>89</v>
      </c>
      <c r="AD5" s="32" t="s">
        <v>90</v>
      </c>
      <c r="AE5" s="32" t="s">
        <v>91</v>
      </c>
      <c r="AF5" s="32" t="s">
        <v>92</v>
      </c>
      <c r="AG5" s="32" t="s">
        <v>93</v>
      </c>
      <c r="AH5" s="32" t="s">
        <v>94</v>
      </c>
      <c r="AI5" s="32" t="s">
        <v>31</v>
      </c>
      <c r="AJ5" s="32" t="s">
        <v>85</v>
      </c>
      <c r="AK5" s="32" t="s">
        <v>86</v>
      </c>
      <c r="AL5" s="32" t="s">
        <v>87</v>
      </c>
      <c r="AM5" s="32" t="s">
        <v>88</v>
      </c>
      <c r="AN5" s="32" t="s">
        <v>89</v>
      </c>
      <c r="AO5" s="32" t="s">
        <v>90</v>
      </c>
      <c r="AP5" s="32" t="s">
        <v>91</v>
      </c>
      <c r="AQ5" s="32" t="s">
        <v>92</v>
      </c>
      <c r="AR5" s="32" t="s">
        <v>93</v>
      </c>
      <c r="AS5" s="32" t="s">
        <v>94</v>
      </c>
      <c r="AT5" s="32" t="s">
        <v>95</v>
      </c>
      <c r="AU5" s="32" t="s">
        <v>85</v>
      </c>
      <c r="AV5" s="32" t="s">
        <v>86</v>
      </c>
      <c r="AW5" s="32" t="s">
        <v>87</v>
      </c>
      <c r="AX5" s="32" t="s">
        <v>88</v>
      </c>
      <c r="AY5" s="32" t="s">
        <v>89</v>
      </c>
      <c r="AZ5" s="32" t="s">
        <v>90</v>
      </c>
      <c r="BA5" s="32" t="s">
        <v>91</v>
      </c>
      <c r="BB5" s="32" t="s">
        <v>92</v>
      </c>
      <c r="BC5" s="32" t="s">
        <v>93</v>
      </c>
      <c r="BD5" s="32" t="s">
        <v>94</v>
      </c>
      <c r="BE5" s="32" t="s">
        <v>95</v>
      </c>
      <c r="BF5" s="32" t="s">
        <v>85</v>
      </c>
      <c r="BG5" s="32" t="s">
        <v>86</v>
      </c>
      <c r="BH5" s="32" t="s">
        <v>87</v>
      </c>
      <c r="BI5" s="32" t="s">
        <v>88</v>
      </c>
      <c r="BJ5" s="32" t="s">
        <v>89</v>
      </c>
      <c r="BK5" s="32" t="s">
        <v>90</v>
      </c>
      <c r="BL5" s="32" t="s">
        <v>91</v>
      </c>
      <c r="BM5" s="32" t="s">
        <v>92</v>
      </c>
      <c r="BN5" s="32" t="s">
        <v>93</v>
      </c>
      <c r="BO5" s="32" t="s">
        <v>94</v>
      </c>
      <c r="BP5" s="32" t="s">
        <v>95</v>
      </c>
      <c r="BQ5" s="32" t="s">
        <v>85</v>
      </c>
      <c r="BR5" s="32" t="s">
        <v>86</v>
      </c>
      <c r="BS5" s="32" t="s">
        <v>87</v>
      </c>
      <c r="BT5" s="32" t="s">
        <v>88</v>
      </c>
      <c r="BU5" s="32" t="s">
        <v>89</v>
      </c>
      <c r="BV5" s="32" t="s">
        <v>90</v>
      </c>
      <c r="BW5" s="32" t="s">
        <v>91</v>
      </c>
      <c r="BX5" s="32" t="s">
        <v>92</v>
      </c>
      <c r="BY5" s="32" t="s">
        <v>93</v>
      </c>
      <c r="BZ5" s="32" t="s">
        <v>94</v>
      </c>
      <c r="CA5" s="32" t="s">
        <v>95</v>
      </c>
      <c r="CB5" s="32" t="s">
        <v>85</v>
      </c>
      <c r="CC5" s="32" t="s">
        <v>86</v>
      </c>
      <c r="CD5" s="32" t="s">
        <v>87</v>
      </c>
      <c r="CE5" s="32" t="s">
        <v>88</v>
      </c>
      <c r="CF5" s="32" t="s">
        <v>89</v>
      </c>
      <c r="CG5" s="32" t="s">
        <v>90</v>
      </c>
      <c r="CH5" s="32" t="s">
        <v>91</v>
      </c>
      <c r="CI5" s="32" t="s">
        <v>92</v>
      </c>
      <c r="CJ5" s="32" t="s">
        <v>93</v>
      </c>
      <c r="CK5" s="32" t="s">
        <v>94</v>
      </c>
      <c r="CL5" s="32" t="s">
        <v>95</v>
      </c>
      <c r="CM5" s="32" t="s">
        <v>85</v>
      </c>
      <c r="CN5" s="32" t="s">
        <v>86</v>
      </c>
      <c r="CO5" s="32" t="s">
        <v>87</v>
      </c>
      <c r="CP5" s="32" t="s">
        <v>88</v>
      </c>
      <c r="CQ5" s="32" t="s">
        <v>89</v>
      </c>
      <c r="CR5" s="32" t="s">
        <v>90</v>
      </c>
      <c r="CS5" s="32" t="s">
        <v>91</v>
      </c>
      <c r="CT5" s="32" t="s">
        <v>92</v>
      </c>
      <c r="CU5" s="32" t="s">
        <v>93</v>
      </c>
      <c r="CV5" s="32" t="s">
        <v>94</v>
      </c>
      <c r="CW5" s="32" t="s">
        <v>95</v>
      </c>
      <c r="CX5" s="32" t="s">
        <v>85</v>
      </c>
      <c r="CY5" s="32" t="s">
        <v>86</v>
      </c>
      <c r="CZ5" s="32" t="s">
        <v>87</v>
      </c>
      <c r="DA5" s="32" t="s">
        <v>88</v>
      </c>
      <c r="DB5" s="32" t="s">
        <v>89</v>
      </c>
      <c r="DC5" s="32" t="s">
        <v>90</v>
      </c>
      <c r="DD5" s="32" t="s">
        <v>91</v>
      </c>
      <c r="DE5" s="32" t="s">
        <v>92</v>
      </c>
      <c r="DF5" s="32" t="s">
        <v>93</v>
      </c>
      <c r="DG5" s="32" t="s">
        <v>94</v>
      </c>
      <c r="DH5" s="32" t="s">
        <v>95</v>
      </c>
      <c r="DI5" s="32" t="s">
        <v>85</v>
      </c>
      <c r="DJ5" s="32" t="s">
        <v>86</v>
      </c>
      <c r="DK5" s="32" t="s">
        <v>87</v>
      </c>
      <c r="DL5" s="32" t="s">
        <v>88</v>
      </c>
      <c r="DM5" s="32" t="s">
        <v>89</v>
      </c>
      <c r="DN5" s="32" t="s">
        <v>90</v>
      </c>
      <c r="DO5" s="32" t="s">
        <v>91</v>
      </c>
      <c r="DP5" s="32" t="s">
        <v>92</v>
      </c>
      <c r="DQ5" s="32" t="s">
        <v>93</v>
      </c>
      <c r="DR5" s="32" t="s">
        <v>94</v>
      </c>
      <c r="DS5" s="32" t="s">
        <v>95</v>
      </c>
      <c r="DT5" s="32" t="s">
        <v>85</v>
      </c>
      <c r="DU5" s="32" t="s">
        <v>86</v>
      </c>
      <c r="DV5" s="32" t="s">
        <v>87</v>
      </c>
      <c r="DW5" s="32" t="s">
        <v>88</v>
      </c>
      <c r="DX5" s="32" t="s">
        <v>89</v>
      </c>
      <c r="DY5" s="32" t="s">
        <v>90</v>
      </c>
      <c r="DZ5" s="32" t="s">
        <v>91</v>
      </c>
      <c r="EA5" s="32" t="s">
        <v>92</v>
      </c>
      <c r="EB5" s="32" t="s">
        <v>93</v>
      </c>
      <c r="EC5" s="32" t="s">
        <v>94</v>
      </c>
      <c r="ED5" s="32" t="s">
        <v>95</v>
      </c>
      <c r="EE5" s="32" t="s">
        <v>85</v>
      </c>
      <c r="EF5" s="32" t="s">
        <v>86</v>
      </c>
      <c r="EG5" s="32" t="s">
        <v>87</v>
      </c>
      <c r="EH5" s="32" t="s">
        <v>88</v>
      </c>
      <c r="EI5" s="32" t="s">
        <v>89</v>
      </c>
      <c r="EJ5" s="32" t="s">
        <v>90</v>
      </c>
      <c r="EK5" s="32" t="s">
        <v>91</v>
      </c>
      <c r="EL5" s="32" t="s">
        <v>92</v>
      </c>
      <c r="EM5" s="32" t="s">
        <v>93</v>
      </c>
      <c r="EN5" s="32" t="s">
        <v>94</v>
      </c>
      <c r="EO5" s="32" t="s">
        <v>95</v>
      </c>
    </row>
    <row r="6" spans="1:145" s="36" customFormat="1" x14ac:dyDescent="0.15">
      <c r="A6" s="28" t="s">
        <v>96</v>
      </c>
      <c r="B6" s="33">
        <f>B7</f>
        <v>2020</v>
      </c>
      <c r="C6" s="33">
        <f t="shared" ref="C6:X6" si="3">C7</f>
        <v>73687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福島県　南会津町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15.89</v>
      </c>
      <c r="Q6" s="34">
        <f t="shared" si="3"/>
        <v>81.19</v>
      </c>
      <c r="R6" s="34">
        <f t="shared" si="3"/>
        <v>4180</v>
      </c>
      <c r="S6" s="34">
        <f t="shared" si="3"/>
        <v>14948</v>
      </c>
      <c r="T6" s="34">
        <f t="shared" si="3"/>
        <v>886.47</v>
      </c>
      <c r="U6" s="34">
        <f t="shared" si="3"/>
        <v>16.86</v>
      </c>
      <c r="V6" s="34">
        <f t="shared" si="3"/>
        <v>2332</v>
      </c>
      <c r="W6" s="34">
        <f t="shared" si="3"/>
        <v>2.15</v>
      </c>
      <c r="X6" s="34">
        <f t="shared" si="3"/>
        <v>1084.6500000000001</v>
      </c>
      <c r="Y6" s="35">
        <f>IF(Y7="",NA(),Y7)</f>
        <v>101.87</v>
      </c>
      <c r="Z6" s="35">
        <f t="shared" ref="Z6:AH6" si="4">IF(Z7="",NA(),Z7)</f>
        <v>101.15</v>
      </c>
      <c r="AA6" s="35">
        <f t="shared" si="4"/>
        <v>99.56</v>
      </c>
      <c r="AB6" s="35">
        <f t="shared" si="4"/>
        <v>98.94</v>
      </c>
      <c r="AC6" s="35">
        <f t="shared" si="4"/>
        <v>102.73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974.93</v>
      </c>
      <c r="BL6" s="35">
        <f t="shared" si="7"/>
        <v>855.8</v>
      </c>
      <c r="BM6" s="35">
        <f t="shared" si="7"/>
        <v>789.46</v>
      </c>
      <c r="BN6" s="35">
        <f t="shared" si="7"/>
        <v>826.83</v>
      </c>
      <c r="BO6" s="35">
        <f t="shared" si="7"/>
        <v>867.83</v>
      </c>
      <c r="BP6" s="34" t="str">
        <f>IF(BP7="","",IF(BP7="-","【-】","【"&amp;SUBSTITUTE(TEXT(BP7,"#,##0.00"),"-","△")&amp;"】"))</f>
        <v>【832.52】</v>
      </c>
      <c r="BQ6" s="35">
        <f>IF(BQ7="",NA(),BQ7)</f>
        <v>98.19</v>
      </c>
      <c r="BR6" s="35">
        <f t="shared" ref="BR6:BZ6" si="8">IF(BR7="",NA(),BR7)</f>
        <v>100</v>
      </c>
      <c r="BS6" s="35">
        <f t="shared" si="8"/>
        <v>98.15</v>
      </c>
      <c r="BT6" s="35">
        <f t="shared" si="8"/>
        <v>98.05</v>
      </c>
      <c r="BU6" s="35">
        <f t="shared" si="8"/>
        <v>100</v>
      </c>
      <c r="BV6" s="35">
        <f t="shared" si="8"/>
        <v>55.32</v>
      </c>
      <c r="BW6" s="35">
        <f t="shared" si="8"/>
        <v>59.8</v>
      </c>
      <c r="BX6" s="35">
        <f t="shared" si="8"/>
        <v>57.77</v>
      </c>
      <c r="BY6" s="35">
        <f t="shared" si="8"/>
        <v>57.31</v>
      </c>
      <c r="BZ6" s="35">
        <f t="shared" si="8"/>
        <v>57.08</v>
      </c>
      <c r="CA6" s="34" t="str">
        <f>IF(CA7="","",IF(CA7="-","【-】","【"&amp;SUBSTITUTE(TEXT(CA7,"#,##0.00"),"-","△")&amp;"】"))</f>
        <v>【60.94】</v>
      </c>
      <c r="CB6" s="35">
        <f>IF(CB7="",NA(),CB7)</f>
        <v>223.27</v>
      </c>
      <c r="CC6" s="35">
        <f t="shared" ref="CC6:CK6" si="9">IF(CC7="",NA(),CC7)</f>
        <v>226.79</v>
      </c>
      <c r="CD6" s="35">
        <f t="shared" si="9"/>
        <v>230.11</v>
      </c>
      <c r="CE6" s="35">
        <f t="shared" si="9"/>
        <v>230.28</v>
      </c>
      <c r="CF6" s="35">
        <f t="shared" si="9"/>
        <v>220.76</v>
      </c>
      <c r="CG6" s="35">
        <f t="shared" si="9"/>
        <v>283.17</v>
      </c>
      <c r="CH6" s="35">
        <f t="shared" si="9"/>
        <v>263.76</v>
      </c>
      <c r="CI6" s="35">
        <f t="shared" si="9"/>
        <v>274.35000000000002</v>
      </c>
      <c r="CJ6" s="35">
        <f t="shared" si="9"/>
        <v>273.52</v>
      </c>
      <c r="CK6" s="35">
        <f t="shared" si="9"/>
        <v>274.99</v>
      </c>
      <c r="CL6" s="34" t="str">
        <f>IF(CL7="","",IF(CL7="-","【-】","【"&amp;SUBSTITUTE(TEXT(CL7,"#,##0.00"),"-","△")&amp;"】"))</f>
        <v>【253.04】</v>
      </c>
      <c r="CM6" s="35">
        <f>IF(CM7="",NA(),CM7)</f>
        <v>20.39</v>
      </c>
      <c r="CN6" s="35">
        <f t="shared" ref="CN6:CV6" si="10">IF(CN7="",NA(),CN7)</f>
        <v>30.4</v>
      </c>
      <c r="CO6" s="35">
        <f t="shared" si="10"/>
        <v>29.51</v>
      </c>
      <c r="CP6" s="35">
        <f t="shared" si="10"/>
        <v>26.31</v>
      </c>
      <c r="CQ6" s="35">
        <f t="shared" si="10"/>
        <v>28.17</v>
      </c>
      <c r="CR6" s="35">
        <f t="shared" si="10"/>
        <v>60.65</v>
      </c>
      <c r="CS6" s="35">
        <f t="shared" si="10"/>
        <v>51.75</v>
      </c>
      <c r="CT6" s="35">
        <f t="shared" si="10"/>
        <v>50.68</v>
      </c>
      <c r="CU6" s="35">
        <f t="shared" si="10"/>
        <v>50.14</v>
      </c>
      <c r="CV6" s="35">
        <f t="shared" si="10"/>
        <v>54.83</v>
      </c>
      <c r="CW6" s="34" t="str">
        <f>IF(CW7="","",IF(CW7="-","【-】","【"&amp;SUBSTITUTE(TEXT(CW7,"#,##0.00"),"-","△")&amp;"】"))</f>
        <v>【54.84】</v>
      </c>
      <c r="CX6" s="35">
        <f>IF(CX7="",NA(),CX7)</f>
        <v>88.98</v>
      </c>
      <c r="CY6" s="35">
        <f t="shared" ref="CY6:DG6" si="11">IF(CY7="",NA(),CY7)</f>
        <v>91.53</v>
      </c>
      <c r="CZ6" s="35">
        <f t="shared" si="11"/>
        <v>89.78</v>
      </c>
      <c r="DA6" s="35">
        <f t="shared" si="11"/>
        <v>89.5</v>
      </c>
      <c r="DB6" s="35">
        <f t="shared" si="11"/>
        <v>89.92</v>
      </c>
      <c r="DC6" s="35">
        <f t="shared" si="11"/>
        <v>84.58</v>
      </c>
      <c r="DD6" s="35">
        <f t="shared" si="11"/>
        <v>84.84</v>
      </c>
      <c r="DE6" s="35">
        <f t="shared" si="11"/>
        <v>84.86</v>
      </c>
      <c r="DF6" s="35">
        <f t="shared" si="11"/>
        <v>84.98</v>
      </c>
      <c r="DG6" s="35">
        <f t="shared" si="11"/>
        <v>84.7</v>
      </c>
      <c r="DH6" s="34" t="str">
        <f>IF(DH7="","",IF(DH7="-","【-】","【"&amp;SUBSTITUTE(TEXT(DH7,"#,##0.00"),"-","△")&amp;"】"))</f>
        <v>【86.60】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2.0499999999999998</v>
      </c>
      <c r="EK6" s="35">
        <f t="shared" si="14"/>
        <v>0.01</v>
      </c>
      <c r="EL6" s="35">
        <f t="shared" si="14"/>
        <v>0.01</v>
      </c>
      <c r="EM6" s="35">
        <f t="shared" si="14"/>
        <v>0.02</v>
      </c>
      <c r="EN6" s="35">
        <f t="shared" si="14"/>
        <v>0.25</v>
      </c>
      <c r="EO6" s="34" t="str">
        <f>IF(EO7="","",IF(EO7="-","【-】","【"&amp;SUBSTITUTE(TEXT(EO7,"#,##0.00"),"-","△")&amp;"】"))</f>
        <v>【0.16】</v>
      </c>
    </row>
    <row r="7" spans="1:145" s="36" customFormat="1" x14ac:dyDescent="0.15">
      <c r="A7" s="28"/>
      <c r="B7" s="37">
        <v>2020</v>
      </c>
      <c r="C7" s="37">
        <v>73687</v>
      </c>
      <c r="D7" s="37">
        <v>47</v>
      </c>
      <c r="E7" s="37">
        <v>17</v>
      </c>
      <c r="F7" s="37">
        <v>5</v>
      </c>
      <c r="G7" s="37">
        <v>0</v>
      </c>
      <c r="H7" s="37" t="s">
        <v>97</v>
      </c>
      <c r="I7" s="37" t="s">
        <v>98</v>
      </c>
      <c r="J7" s="37" t="s">
        <v>99</v>
      </c>
      <c r="K7" s="37" t="s">
        <v>100</v>
      </c>
      <c r="L7" s="37" t="s">
        <v>101</v>
      </c>
      <c r="M7" s="37" t="s">
        <v>102</v>
      </c>
      <c r="N7" s="38" t="s">
        <v>103</v>
      </c>
      <c r="O7" s="38" t="s">
        <v>104</v>
      </c>
      <c r="P7" s="38">
        <v>15.89</v>
      </c>
      <c r="Q7" s="38">
        <v>81.19</v>
      </c>
      <c r="R7" s="38">
        <v>4180</v>
      </c>
      <c r="S7" s="38">
        <v>14948</v>
      </c>
      <c r="T7" s="38">
        <v>886.47</v>
      </c>
      <c r="U7" s="38">
        <v>16.86</v>
      </c>
      <c r="V7" s="38">
        <v>2332</v>
      </c>
      <c r="W7" s="38">
        <v>2.15</v>
      </c>
      <c r="X7" s="38">
        <v>1084.6500000000001</v>
      </c>
      <c r="Y7" s="38">
        <v>101.87</v>
      </c>
      <c r="Z7" s="38">
        <v>101.15</v>
      </c>
      <c r="AA7" s="38">
        <v>99.56</v>
      </c>
      <c r="AB7" s="38">
        <v>98.94</v>
      </c>
      <c r="AC7" s="38">
        <v>102.73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0</v>
      </c>
      <c r="BI7" s="38">
        <v>0</v>
      </c>
      <c r="BJ7" s="38">
        <v>0</v>
      </c>
      <c r="BK7" s="38">
        <v>974.93</v>
      </c>
      <c r="BL7" s="38">
        <v>855.8</v>
      </c>
      <c r="BM7" s="38">
        <v>789.46</v>
      </c>
      <c r="BN7" s="38">
        <v>826.83</v>
      </c>
      <c r="BO7" s="38">
        <v>867.83</v>
      </c>
      <c r="BP7" s="38">
        <v>832.52</v>
      </c>
      <c r="BQ7" s="38">
        <v>98.19</v>
      </c>
      <c r="BR7" s="38">
        <v>100</v>
      </c>
      <c r="BS7" s="38">
        <v>98.15</v>
      </c>
      <c r="BT7" s="38">
        <v>98.05</v>
      </c>
      <c r="BU7" s="38">
        <v>100</v>
      </c>
      <c r="BV7" s="38">
        <v>55.32</v>
      </c>
      <c r="BW7" s="38">
        <v>59.8</v>
      </c>
      <c r="BX7" s="38">
        <v>57.77</v>
      </c>
      <c r="BY7" s="38">
        <v>57.31</v>
      </c>
      <c r="BZ7" s="38">
        <v>57.08</v>
      </c>
      <c r="CA7" s="38">
        <v>60.94</v>
      </c>
      <c r="CB7" s="38">
        <v>223.27</v>
      </c>
      <c r="CC7" s="38">
        <v>226.79</v>
      </c>
      <c r="CD7" s="38">
        <v>230.11</v>
      </c>
      <c r="CE7" s="38">
        <v>230.28</v>
      </c>
      <c r="CF7" s="38">
        <v>220.76</v>
      </c>
      <c r="CG7" s="38">
        <v>283.17</v>
      </c>
      <c r="CH7" s="38">
        <v>263.76</v>
      </c>
      <c r="CI7" s="38">
        <v>274.35000000000002</v>
      </c>
      <c r="CJ7" s="38">
        <v>273.52</v>
      </c>
      <c r="CK7" s="38">
        <v>274.99</v>
      </c>
      <c r="CL7" s="38">
        <v>253.04</v>
      </c>
      <c r="CM7" s="38">
        <v>20.39</v>
      </c>
      <c r="CN7" s="38">
        <v>30.4</v>
      </c>
      <c r="CO7" s="38">
        <v>29.51</v>
      </c>
      <c r="CP7" s="38">
        <v>26.31</v>
      </c>
      <c r="CQ7" s="38">
        <v>28.17</v>
      </c>
      <c r="CR7" s="38">
        <v>60.65</v>
      </c>
      <c r="CS7" s="38">
        <v>51.75</v>
      </c>
      <c r="CT7" s="38">
        <v>50.68</v>
      </c>
      <c r="CU7" s="38">
        <v>50.14</v>
      </c>
      <c r="CV7" s="38">
        <v>54.83</v>
      </c>
      <c r="CW7" s="38">
        <v>54.84</v>
      </c>
      <c r="CX7" s="38">
        <v>88.98</v>
      </c>
      <c r="CY7" s="38">
        <v>91.53</v>
      </c>
      <c r="CZ7" s="38">
        <v>89.78</v>
      </c>
      <c r="DA7" s="38">
        <v>89.5</v>
      </c>
      <c r="DB7" s="38">
        <v>89.92</v>
      </c>
      <c r="DC7" s="38">
        <v>84.58</v>
      </c>
      <c r="DD7" s="38">
        <v>84.84</v>
      </c>
      <c r="DE7" s="38">
        <v>84.86</v>
      </c>
      <c r="DF7" s="38">
        <v>84.98</v>
      </c>
      <c r="DG7" s="38">
        <v>84.7</v>
      </c>
      <c r="DH7" s="38">
        <v>86.6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2.0499999999999998</v>
      </c>
      <c r="EK7" s="38">
        <v>0.01</v>
      </c>
      <c r="EL7" s="38">
        <v>0.01</v>
      </c>
      <c r="EM7" s="38">
        <v>0.02</v>
      </c>
      <c r="EN7" s="38">
        <v>0.25</v>
      </c>
      <c r="EO7" s="38">
        <v>0.16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105</v>
      </c>
      <c r="C9" s="40" t="s">
        <v>106</v>
      </c>
      <c r="D9" s="40" t="s">
        <v>107</v>
      </c>
      <c r="E9" s="40" t="s">
        <v>108</v>
      </c>
      <c r="F9" s="40" t="s">
        <v>109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47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110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111</v>
      </c>
    </row>
    <row r="13" spans="1:145" x14ac:dyDescent="0.15">
      <c r="B13" t="s">
        <v>112</v>
      </c>
      <c r="C13" t="s">
        <v>113</v>
      </c>
      <c r="D13" t="s">
        <v>112</v>
      </c>
      <c r="E13" t="s">
        <v>114</v>
      </c>
      <c r="F13" t="s">
        <v>114</v>
      </c>
      <c r="G13" t="s">
        <v>115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