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04_産業建設課\02_建設係\F91_地方公営企業決算\R03（R02年度分）\g経営比較分析\提出物\"/>
    </mc:Choice>
  </mc:AlternateContent>
  <xr:revisionPtr revIDLastSave="0" documentId="13_ncr:1_{658FEBDB-E138-4942-8006-D5A161E0322D}" xr6:coauthVersionLast="45" xr6:coauthVersionMax="45" xr10:uidLastSave="{00000000-0000-0000-0000-000000000000}"/>
  <workbookProtection workbookAlgorithmName="SHA-512" workbookHashValue="nfaZgw8NzNZb9FoT2I+YW2vLx4MGT5/WJo3yOpBX//ctizY1pe/vzSjLDjO8ikN2jEh7x+aWRxiJn2gGW6wxHg==" workbookSaltValue="rfqJvzzdeBW3IPGbIRJVWA==" workbookSpinCount="100000" lockStructure="1"/>
  <bookViews>
    <workbookView xWindow="-120" yWindow="-120" windowWidth="38640" windowHeight="164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<sst xmlns="http://schemas.openxmlformats.org/spreadsheetml/2006/main" count="247" uniqueCount="121">
  <si>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</si>
  <si>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</si>
  <si>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</si>
  <si>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</si>
  <si>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</si>
  <si>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</si>
  <si>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</si>
  <si>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</si>
  <si>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</si>
  <si>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</si>
  <si>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</si>
  <si>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</si>
  <si>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</si>
  <si>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</si>
  <si>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</si>
  <si>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</si>
  <si>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</si>
  <si>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</si>
  <si>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</si>
  <si>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</si>
  <si>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</si>
  <si>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</si>
  <si>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</si>
  <si>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</si>
  <si>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</si>
  <si>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</si>
  <si>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</si>
  <si>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</si>
  <si>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</si>
  <si>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</si>
  <si>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</si>
  <si>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</si>
  <si>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</si>
  <si>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</si>
  <si>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</si>
  <si>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</si>
  <si>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</si>
  <si>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</si>
  <si>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</si>
  <si>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</si>
  <si>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</si>
  <si>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</si>
  <si>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</si>
  <si>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</si>
  <si>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</si>
  <si>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</si>
  <si>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</si>
  <si>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</si>
  <si>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</si>
  <si>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</si>
  <si>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</si>
  <si>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</si>
  <si>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</si>
  <si>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</si>
  <si>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</si>
  <si>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</si>
  <si>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</si>
  <si>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</si>
  <si>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</si>
  <si>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</si>
  <si>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</si>
  <si>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</si>
  <si>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</si>
  <si>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</si>
  <si>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</si>
  <si>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</si>
  <si>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</si>
  <si>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</si>
  <si>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</si>
  <si>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</si>
  <si>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</si>
  <si>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</si>
  <si>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</si>
  <si>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</si>
  <si>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</si>
  <si>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</si>
  <si>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</si>
  <si>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</si>
  <si>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</si>
  <si>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</si>
  <si>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</si>
  <si>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</si>
  <si>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</si>
  <si>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</si>
  <si>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</si>
  <si>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</si>
  <si>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</si>
  <si>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</si>
  <si>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</si>
  <si>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</si>
  <si>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</si>
  <si>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</si>
  <si>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</si>
  <si>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</si>
  <si>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</si>
  <si>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</si>
  <si>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</si>
  <si>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</si>
  <si>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</si>
  <si>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</si>
  <si>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</si>
  <si>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</si>
  <si>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</si>
  <si>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</si>
  <si>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</si>
  <si>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</si>
  <si>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</si>
  <si>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</si>
  <si>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</si>
  <si>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</si>
  <si>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</si>
  <si>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</si>
  <si>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</si>
  <si>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</si>
  <si>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</si>
  <si>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</si>
  <si>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</si>
  <si>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</si>
  <si>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特定地域生活排水処理事業については、戸別合併処理浄化槽のため、大規模な管渠改善等はないため、指標なし。</t>
    <phoneticPr fontId="4"/>
  </si>
  <si>
    <t xml:space="preserve">　特定地域生活排水処理事業の経営は、類似団体と比較して安定しているといえる。
　しかし、繰入金等の使用料以外の収入で賄っている部分があり、今後は収納率の向上に向け取り組みさらなる健全経営と効率化を図っていく必要がある。
</t>
    <phoneticPr fontId="4"/>
  </si>
  <si>
    <t>①　近年は横ばいである。
④　近年は0である。
⑤　近年は横ばいである。
⑥　近年は横ばいである。
⑦　近年は横ばいである。
⑧　近年は横ばいである。
　以上のことから、企業債償還金並びに残高の減少により経営状況は改善されている。しかし、処理区域内人口が少なくさらに類似団体と比較して利用率が低いことから、汚水処理原価が高い傾向にあるといえる。</t>
    <rPh sb="2" eb="4">
      <t>キンネン</t>
    </rPh>
    <rPh sb="5" eb="6">
      <t>ヨコ</t>
    </rPh>
    <rPh sb="15" eb="17">
      <t>キンネン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</si>
</sst>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7C-456C-A0C2-64F0BD608F6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17C-456C-A0C2-64F0BD608F6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34.090000000000003</c:v>
                </c:pt>
                <c:pt idx="1">
                  <c:v>33.33</c:v>
                </c:pt>
                <c:pt idx="2">
                  <c:v>32.26</c:v>
                </c:pt>
                <c:pt idx="3">
                  <c:v>34.090000000000003</c:v>
                </c:pt>
                <c:pt idx="4">
                  <c:v>33.26</c:v>
                </c:pt>
              </c:numCache>
            </c:numRef>
          </c:val>
          <c:extLst>
            <c:ext xmlns:c16="http://schemas.microsoft.com/office/drawing/2014/chart" uri="{C3380CC4-5D6E-409C-BE32-E72D297353CC}">
              <c16:uniqueId val="{00000000-D8E1-4AF7-A5F1-1D9C183523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D8E1-4AF7-A5F1-1D9C183523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66.099999999999994</c:v>
                </c:pt>
                <c:pt idx="1">
                  <c:v>66.06</c:v>
                </c:pt>
                <c:pt idx="2">
                  <c:v>61.61</c:v>
                </c:pt>
                <c:pt idx="3">
                  <c:v>68.430000000000007</c:v>
                </c:pt>
                <c:pt idx="4">
                  <c:v>68.459999999999994</c:v>
                </c:pt>
              </c:numCache>
            </c:numRef>
          </c:val>
          <c:extLst>
            <c:ext xmlns:c16="http://schemas.microsoft.com/office/drawing/2014/chart" uri="{C3380CC4-5D6E-409C-BE32-E72D297353CC}">
              <c16:uniqueId val="{00000000-D81D-4D80-A6A1-9A5710E71C0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D81D-4D80-A6A1-9A5710E71C0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119.91</c:v>
                </c:pt>
                <c:pt idx="1">
                  <c:v>142.9</c:v>
                </c:pt>
                <c:pt idx="2">
                  <c:v>112.76</c:v>
                </c:pt>
                <c:pt idx="3">
                  <c:v>141.15</c:v>
                </c:pt>
                <c:pt idx="4">
                  <c:v>108.29</c:v>
                </c:pt>
              </c:numCache>
            </c:numRef>
          </c:val>
          <c:extLst>
            <c:ext xmlns:c16="http://schemas.microsoft.com/office/drawing/2014/chart" uri="{C3380CC4-5D6E-409C-BE32-E72D297353CC}">
              <c16:uniqueId val="{00000000-6F9E-4A4B-BFA9-5684078540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9E-4A4B-BFA9-5684078540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4B-480B-AF52-6D1AD5E4B8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4B-480B-AF52-6D1AD5E4B8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0E-4A02-96C0-55EA0D5600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0E-4A02-96C0-55EA0D5600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11-4218-9760-04D1D1F027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11-4218-9760-04D1D1F027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5A-4E06-838C-A0ECF9FBDF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5A-4E06-838C-A0ECF9FBDF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59.98</c:v>
                </c:pt>
                <c:pt idx="1">
                  <c:v>0</c:v>
                </c:pt>
                <c:pt idx="2">
                  <c:v>0</c:v>
                </c:pt>
                <c:pt idx="3">
                  <c:v>0</c:v>
                </c:pt>
                <c:pt idx="4">
                  <c:v>0</c:v>
                </c:pt>
              </c:numCache>
            </c:numRef>
          </c:val>
          <c:extLst>
            <c:ext xmlns:c16="http://schemas.microsoft.com/office/drawing/2014/chart" uri="{C3380CC4-5D6E-409C-BE32-E72D297353CC}">
              <c16:uniqueId val="{00000000-D344-4C4D-A736-9D1F8BE23B4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D344-4C4D-A736-9D1F8BE23B4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51.67</c:v>
                </c:pt>
                <c:pt idx="1">
                  <c:v>51.29</c:v>
                </c:pt>
                <c:pt idx="2">
                  <c:v>46.34</c:v>
                </c:pt>
                <c:pt idx="3">
                  <c:v>45.48</c:v>
                </c:pt>
                <c:pt idx="4">
                  <c:v>52.67</c:v>
                </c:pt>
              </c:numCache>
            </c:numRef>
          </c:val>
          <c:extLst>
            <c:ext xmlns:c16="http://schemas.microsoft.com/office/drawing/2014/chart" uri="{C3380CC4-5D6E-409C-BE32-E72D297353CC}">
              <c16:uniqueId val="{00000000-4E19-4BE8-AFA1-11C60A9E9D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4E19-4BE8-AFA1-11C60A9E9D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370.73</c:v>
                </c:pt>
                <c:pt idx="1">
                  <c:v>366.49</c:v>
                </c:pt>
                <c:pt idx="2">
                  <c:v>417.91</c:v>
                </c:pt>
                <c:pt idx="3">
                  <c:v>433.2</c:v>
                </c:pt>
                <c:pt idx="4">
                  <c:v>371.81</c:v>
                </c:pt>
              </c:numCache>
            </c:numRef>
          </c:val>
          <c:extLst>
            <c:ext xmlns:c16="http://schemas.microsoft.com/office/drawing/2014/chart" uri="{C3380CC4-5D6E-409C-BE32-E72D297353CC}">
              <c16:uniqueId val="{00000000-DD28-455D-8F0E-6ED1EE91D8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DD28-455D-8F0E-6ED1EE91D8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三島町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1528</v>
      </c>
      <c r="AM8" s="68"/>
      <c r="AN8" s="68"/>
      <c r="AO8" s="68"/>
      <c r="AP8" s="68"/>
      <c r="AQ8" s="68"/>
      <c r="AR8" s="68"/>
      <c r="AS8" s="68"/>
      <c r="AT8" s="67">
        <f>データ!T6</f>
        <v>90.81</v>
      </c>
      <c r="AU8" s="67"/>
      <c r="AV8" s="67"/>
      <c r="AW8" s="67"/>
      <c r="AX8" s="67"/>
      <c r="AY8" s="67"/>
      <c r="AZ8" s="67"/>
      <c r="BA8" s="67"/>
      <c r="BB8" s="67">
        <f>データ!U6</f>
        <v>16.829999999999998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67.62</v>
      </c>
      <c r="Q10" s="67"/>
      <c r="R10" s="67"/>
      <c r="S10" s="67"/>
      <c r="T10" s="67"/>
      <c r="U10" s="67"/>
      <c r="V10" s="67"/>
      <c r="W10" s="67">
        <f>データ!Q6</f>
        <v>100</v>
      </c>
      <c r="X10" s="67"/>
      <c r="Y10" s="67"/>
      <c r="Z10" s="67"/>
      <c r="AA10" s="67"/>
      <c r="AB10" s="67"/>
      <c r="AC10" s="67"/>
      <c r="AD10" s="68">
        <f>データ!R6</f>
        <v>3850</v>
      </c>
      <c r="AE10" s="68"/>
      <c r="AF10" s="68"/>
      <c r="AG10" s="68"/>
      <c r="AH10" s="68"/>
      <c r="AI10" s="68"/>
      <c r="AJ10" s="68"/>
      <c r="AK10" s="2"/>
      <c r="AL10" s="68">
        <f>データ!V6</f>
        <v>1021</v>
      </c>
      <c r="AM10" s="68"/>
      <c r="AN10" s="68"/>
      <c r="AO10" s="68"/>
      <c r="AP10" s="68"/>
      <c r="AQ10" s="68"/>
      <c r="AR10" s="68"/>
      <c r="AS10" s="68"/>
      <c r="AT10" s="67">
        <f>データ!W6</f>
        <v>2.2999999999999998</v>
      </c>
      <c r="AU10" s="67"/>
      <c r="AV10" s="67"/>
      <c r="AW10" s="67"/>
      <c r="AX10" s="67"/>
      <c r="AY10" s="67"/>
      <c r="AZ10" s="67"/>
      <c r="BA10" s="67"/>
      <c r="BB10" s="67">
        <f>データ!X6</f>
        <v>443.91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cjOEaOzdv4pGzl2Vlx8WAC9SPCqIFxRUOAZIz+piioROLNK4hU5Y2QZa2ds//hyW3kNqxfG6ZtJTcHgib8wTGQ==" saltValue="VFiIVV1KGiUeuQlzhjEV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74446</v>
      </c>
      <c r="D6" s="33">
        <f t="shared" si="3"/>
        <v>47</v>
      </c>
      <c r="E6" s="33">
        <f t="shared" si="3"/>
        <v>18</v>
      </c>
      <c r="F6" s="33">
        <f t="shared" si="3"/>
        <v>0</v>
      </c>
      <c r="G6" s="33">
        <f t="shared" si="3"/>
        <v>0</v>
      </c>
      <c r="H6" s="33" t="str">
        <f t="shared" si="3"/>
        <v>福島県　三島町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67.62</v>
      </c>
      <c r="Q6" s="34">
        <f t="shared" si="3"/>
        <v>100</v>
      </c>
      <c r="R6" s="34">
        <f t="shared" si="3"/>
        <v>3850</v>
      </c>
      <c r="S6" s="34">
        <f t="shared" si="3"/>
        <v>1528</v>
      </c>
      <c r="T6" s="34">
        <f t="shared" si="3"/>
        <v>90.81</v>
      </c>
      <c r="U6" s="34">
        <f t="shared" si="3"/>
        <v>16.829999999999998</v>
      </c>
      <c r="V6" s="34">
        <f t="shared" si="3"/>
        <v>1021</v>
      </c>
      <c r="W6" s="34">
        <f t="shared" si="3"/>
        <v>2.2999999999999998</v>
      </c>
      <c r="X6" s="34">
        <f t="shared" si="3"/>
        <v>443.91</v>
      </c>
      <c r="Y6" s="35">
        <f>IF(Y7="",NA(),Y7)</f>
        <v>119.91</v>
      </c>
      <c r="Z6" s="35">
        <f t="shared" ref="Z6:AH6" si="4">IF(Z7="",NA(),Z7)</f>
        <v>142.9</v>
      </c>
      <c r="AA6" s="35">
        <f t="shared" si="4"/>
        <v>112.76</v>
      </c>
      <c r="AB6" s="35">
        <f t="shared" si="4"/>
        <v>141.15</v>
      </c>
      <c r="AC6" s="35">
        <f t="shared" si="4"/>
        <v>108.29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59.98</v>
      </c>
      <c r="BG6" s="34">
        <f t="shared" ref="BG6:BO6" si="7">IF(BG7="",NA(),BG7)</f>
        <v>0</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51.67</v>
      </c>
      <c r="BR6" s="35">
        <f t="shared" ref="BR6:BZ6" si="8">IF(BR7="",NA(),BR7)</f>
        <v>51.29</v>
      </c>
      <c r="BS6" s="35">
        <f t="shared" si="8"/>
        <v>46.34</v>
      </c>
      <c r="BT6" s="35">
        <f t="shared" si="8"/>
        <v>45.48</v>
      </c>
      <c r="BU6" s="35">
        <f t="shared" si="8"/>
        <v>52.67</v>
      </c>
      <c r="BV6" s="35">
        <f t="shared" si="8"/>
        <v>66.73</v>
      </c>
      <c r="BW6" s="35">
        <f t="shared" si="8"/>
        <v>64.78</v>
      </c>
      <c r="BX6" s="35">
        <f t="shared" si="8"/>
        <v>63.06</v>
      </c>
      <c r="BY6" s="35">
        <f t="shared" si="8"/>
        <v>62.5</v>
      </c>
      <c r="BZ6" s="35">
        <f t="shared" si="8"/>
        <v>60.59</v>
      </c>
      <c r="CA6" s="34" t="str">
        <f>IF(CA7="","",IF(CA7="-","【-】","【"&amp;SUBSTITUTE(TEXT(CA7,"#,##0.00"),"-","△")&amp;"】"))</f>
        <v>【58.42】</v>
      </c>
      <c r="CB6" s="35">
        <f>IF(CB7="",NA(),CB7)</f>
        <v>370.73</v>
      </c>
      <c r="CC6" s="35">
        <f t="shared" ref="CC6:CK6" si="9">IF(CC7="",NA(),CC7)</f>
        <v>366.49</v>
      </c>
      <c r="CD6" s="35">
        <f t="shared" si="9"/>
        <v>417.91</v>
      </c>
      <c r="CE6" s="35">
        <f t="shared" si="9"/>
        <v>433.2</v>
      </c>
      <c r="CF6" s="35">
        <f t="shared" si="9"/>
        <v>371.81</v>
      </c>
      <c r="CG6" s="35">
        <f t="shared" si="9"/>
        <v>241.29</v>
      </c>
      <c r="CH6" s="35">
        <f t="shared" si="9"/>
        <v>250.21</v>
      </c>
      <c r="CI6" s="35">
        <f t="shared" si="9"/>
        <v>264.77</v>
      </c>
      <c r="CJ6" s="35">
        <f t="shared" si="9"/>
        <v>269.33</v>
      </c>
      <c r="CK6" s="35">
        <f t="shared" si="9"/>
        <v>280.23</v>
      </c>
      <c r="CL6" s="34" t="str">
        <f>IF(CL7="","",IF(CL7="-","【-】","【"&amp;SUBSTITUTE(TEXT(CL7,"#,##0.00"),"-","△")&amp;"】"))</f>
        <v>【282.28】</v>
      </c>
      <c r="CM6" s="35">
        <f>IF(CM7="",NA(),CM7)</f>
        <v>34.090000000000003</v>
      </c>
      <c r="CN6" s="35">
        <f t="shared" ref="CN6:CV6" si="10">IF(CN7="",NA(),CN7)</f>
        <v>33.33</v>
      </c>
      <c r="CO6" s="35">
        <f t="shared" si="10"/>
        <v>32.26</v>
      </c>
      <c r="CP6" s="35">
        <f t="shared" si="10"/>
        <v>34.090000000000003</v>
      </c>
      <c r="CQ6" s="35">
        <f t="shared" si="10"/>
        <v>33.26</v>
      </c>
      <c r="CR6" s="35">
        <f t="shared" si="10"/>
        <v>61.94</v>
      </c>
      <c r="CS6" s="35">
        <f t="shared" si="10"/>
        <v>61.79</v>
      </c>
      <c r="CT6" s="35">
        <f t="shared" si="10"/>
        <v>59.94</v>
      </c>
      <c r="CU6" s="35">
        <f t="shared" si="10"/>
        <v>59.64</v>
      </c>
      <c r="CV6" s="35">
        <f t="shared" si="10"/>
        <v>58.19</v>
      </c>
      <c r="CW6" s="34" t="str">
        <f>IF(CW7="","",IF(CW7="-","【-】","【"&amp;SUBSTITUTE(TEXT(CW7,"#,##0.00"),"-","△")&amp;"】"))</f>
        <v>【57.83】</v>
      </c>
      <c r="CX6" s="35">
        <f>IF(CX7="",NA(),CX7)</f>
        <v>66.099999999999994</v>
      </c>
      <c r="CY6" s="35">
        <f t="shared" ref="CY6:DG6" si="11">IF(CY7="",NA(),CY7)</f>
        <v>66.06</v>
      </c>
      <c r="CZ6" s="35">
        <f t="shared" si="11"/>
        <v>61.61</v>
      </c>
      <c r="DA6" s="35">
        <f t="shared" si="11"/>
        <v>68.430000000000007</v>
      </c>
      <c r="DB6" s="35">
        <f t="shared" si="11"/>
        <v>68.459999999999994</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74446</v>
      </c>
      <c r="D7" s="37">
        <v>47</v>
      </c>
      <c r="E7" s="37">
        <v>18</v>
      </c>
      <c r="F7" s="37">
        <v>0</v>
      </c>
      <c r="G7" s="37">
        <v>0</v>
      </c>
      <c r="H7" s="37" t="s">
        <v>98</v>
      </c>
      <c r="I7" s="37" t="s">
        <v>99</v>
      </c>
      <c r="J7" s="37" t="s">
        <v>100</v>
      </c>
      <c r="K7" s="37" t="s">
        <v>101</v>
      </c>
      <c r="L7" s="37" t="s">
        <v>102</v>
      </c>
      <c r="M7" s="37" t="s">
        <v>103</v>
      </c>
      <c r="N7" s="38" t="s">
        <v>104</v>
      </c>
      <c r="O7" s="38" t="s">
        <v>105</v>
      </c>
      <c r="P7" s="38">
        <v>67.62</v>
      </c>
      <c r="Q7" s="38">
        <v>100</v>
      </c>
      <c r="R7" s="38">
        <v>3850</v>
      </c>
      <c r="S7" s="38">
        <v>1528</v>
      </c>
      <c r="T7" s="38">
        <v>90.81</v>
      </c>
      <c r="U7" s="38">
        <v>16.829999999999998</v>
      </c>
      <c r="V7" s="38">
        <v>1021</v>
      </c>
      <c r="W7" s="38">
        <v>2.2999999999999998</v>
      </c>
      <c r="X7" s="38">
        <v>443.91</v>
      </c>
      <c r="Y7" s="38">
        <v>119.91</v>
      </c>
      <c r="Z7" s="38">
        <v>142.9</v>
      </c>
      <c r="AA7" s="38">
        <v>112.76</v>
      </c>
      <c r="AB7" s="38">
        <v>141.15</v>
      </c>
      <c r="AC7" s="38">
        <v>108.29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59.98</v>
      </c>
      <c r="BG7" s="38">
        <v>0</v>
      </c>
      <c r="BH7" s="38">
        <v>0</v>
      </c>
      <c r="BI7" s="38">
        <v>0</v>
      </c>
      <c r="BJ7" s="38">
        <v>0</v>
      </c>
      <c r="BK7" s="38">
        <v>248.44</v>
      </c>
      <c r="BL7" s="38">
        <v>244.85</v>
      </c>
      <c r="BM7" s="38">
        <v>296.89</v>
      </c>
      <c r="BN7" s="38">
        <v>270.57</v>
      </c>
      <c r="BO7" s="38">
        <v>294.27</v>
      </c>
      <c r="BP7" s="38">
        <v>314.13</v>
      </c>
      <c r="BQ7" s="38">
        <v>51.67</v>
      </c>
      <c r="BR7" s="38">
        <v>51.29</v>
      </c>
      <c r="BS7" s="38">
        <v>46.34</v>
      </c>
      <c r="BT7" s="38">
        <v>45.48</v>
      </c>
      <c r="BU7" s="38">
        <v>52.67</v>
      </c>
      <c r="BV7" s="38">
        <v>66.73</v>
      </c>
      <c r="BW7" s="38">
        <v>64.78</v>
      </c>
      <c r="BX7" s="38">
        <v>63.06</v>
      </c>
      <c r="BY7" s="38">
        <v>62.5</v>
      </c>
      <c r="BZ7" s="38">
        <v>60.59</v>
      </c>
      <c r="CA7" s="38">
        <v>58.42</v>
      </c>
      <c r="CB7" s="38">
        <v>370.73</v>
      </c>
      <c r="CC7" s="38">
        <v>366.49</v>
      </c>
      <c r="CD7" s="38">
        <v>417.91</v>
      </c>
      <c r="CE7" s="38">
        <v>433.2</v>
      </c>
      <c r="CF7" s="38">
        <v>371.81</v>
      </c>
      <c r="CG7" s="38">
        <v>241.29</v>
      </c>
      <c r="CH7" s="38">
        <v>250.21</v>
      </c>
      <c r="CI7" s="38">
        <v>264.77</v>
      </c>
      <c r="CJ7" s="38">
        <v>269.33</v>
      </c>
      <c r="CK7" s="38">
        <v>280.23</v>
      </c>
      <c r="CL7" s="38">
        <v>282.27999999999997</v>
      </c>
      <c r="CM7" s="38">
        <v>34.090000000000003</v>
      </c>
      <c r="CN7" s="38">
        <v>33.33</v>
      </c>
      <c r="CO7" s="38">
        <v>32.26</v>
      </c>
      <c r="CP7" s="38">
        <v>34.090000000000003</v>
      </c>
      <c r="CQ7" s="38">
        <v>33.26</v>
      </c>
      <c r="CR7" s="38">
        <v>61.94</v>
      </c>
      <c r="CS7" s="38">
        <v>61.79</v>
      </c>
      <c r="CT7" s="38">
        <v>59.94</v>
      </c>
      <c r="CU7" s="38">
        <v>59.64</v>
      </c>
      <c r="CV7" s="38">
        <v>58.19</v>
      </c>
      <c r="CW7" s="38">
        <v>57.83</v>
      </c>
      <c r="CX7" s="38">
        <v>66.099999999999994</v>
      </c>
      <c r="CY7" s="38">
        <v>66.06</v>
      </c>
      <c r="CZ7" s="38">
        <v>61.61</v>
      </c>
      <c r="DA7" s="38">
        <v>68.430000000000007</v>
      </c>
      <c r="DB7" s="38">
        <v>68.459999999999994</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